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<sst xmlns="http://schemas.openxmlformats.org/spreadsheetml/2006/main" count="478" uniqueCount="170">
  <si>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</si>
  <si>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</si>
  <si>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</si>
  <si>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</si>
  <si>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</si>
  <si>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</si>
  <si>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</si>
  <si>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Wisma [Koridor ]</t>
  </si>
  <si>
    <t>Wisma [Kamar Tidur]</t>
  </si>
  <si>
    <t>Wisma [Ruang Rapat]</t>
  </si>
  <si>
    <t>Wisma [Gudang]</t>
  </si>
  <si>
    <t>Wisma [Toilet Pria / Wanita]</t>
  </si>
  <si>
    <t>Lab Biomol [Ruang Lab]</t>
  </si>
  <si>
    <t>Lab Biomol [Ruang Kerja]</t>
  </si>
  <si>
    <t>Lab Biomol [Ruang Pendingin]</t>
  </si>
  <si>
    <t>Lab Biomol [Pantry]</t>
  </si>
  <si>
    <t>Lab Biomol [Koridor ]</t>
  </si>
  <si>
    <t>Lab Biomol [Toilet Pria / Wanita]</t>
  </si>
  <si>
    <t>Gedung Insektarium [Lab Anopheles]</t>
  </si>
  <si>
    <t>Gedung Insektarium [Lab Cullicinae]</t>
  </si>
  <si>
    <t>Gedung Insektarium [Gudang Alat dan Bahan 1]</t>
  </si>
  <si>
    <t>Gedung Insektarium [Gudang alat dan Bahan 2]</t>
  </si>
  <si>
    <t>Gedung Insektarium [Koridor]</t>
  </si>
  <si>
    <t>Gedung CWS [Ruang Kerja]</t>
  </si>
  <si>
    <t>Gedung CWS [Koridor ]</t>
  </si>
  <si>
    <t>Gedung CWS [Toilet Pria / Wanita]</t>
  </si>
  <si>
    <t>Halaman [Taman ]</t>
  </si>
  <si>
    <t>Halaman [Halaman Parkir]</t>
  </si>
  <si>
    <t>Halaman [Halaman depan samping dan belakang]</t>
  </si>
  <si>
    <t>Halaman [TPS]</t>
  </si>
  <si>
    <t>pak.e.susanto@gmail.com</t>
  </si>
  <si>
    <t>Eko Susanto</t>
  </si>
  <si>
    <t>BAIK</t>
  </si>
  <si>
    <t>CUKUP BAIK</t>
  </si>
  <si>
    <t>SANGATBAIK</t>
  </si>
  <si>
    <t>KURANG BAIK</t>
  </si>
  <si>
    <t>dbasgue@gmail.com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</si>
  <si>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</si>
  <si>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</si>
  <si>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</si>
  <si>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</si>
  <si>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</si>
  <si>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</si>
  <si>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</si>
  <si>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</si>
  <si>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</si>
  <si>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</si>
  <si>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</si>
  <si>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</si>
  <si>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</si>
  <si>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</si>
  <si>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</si>
  <si>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</si>
  <si>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</si>
  <si>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</si>
  <si>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</si>
  <si>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</si>
  <si>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</si>
  <si>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</si>
  <si>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</si>
  <si>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</si>
  <si>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</si>
  <si>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</si>
  <si>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</si>
  <si>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</si>
  <si>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</si>
  <si>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</si>
  <si>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</si>
  <si>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</si>
  <si>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</si>
  <si>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</si>
  <si>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</si>
  <si>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</si>
  <si>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</si>
  <si>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</si>
  <si>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</si>
  <si>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</si>
  <si>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</si>
  <si>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</si>
  <si>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</si>
  <si>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</si>
  <si>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</si>
  <si>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</si>
  <si>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</si>
  <si>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</si>
  <si>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</si>
  <si>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</si>
  <si>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</si>
  <si>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</si>
  <si>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</si>
  <si>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</si>
  <si>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</si>
  <si>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</si>
  <si>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</si>
  <si>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</si>
  <si>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</si>
  <si>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</si>
  <si>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</si>
  <si>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</si>
  <si>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</si>
  <si>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</si>
  <si>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</si>
  <si>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</si>
  <si>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</si>
  <si>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</si>
  <si>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</si>
  <si>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</si>
  <si>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</si>
  <si>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</si>
  <si>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</si>
  <si>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</si>
  <si>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</si>
  <si>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</si>
  <si>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</si>
  <si>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</si>
  <si>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</si>
  <si>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</si>
  <si>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</si>
  <si>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</si>
  <si>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</si>
  <si>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</si>
  <si>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</si>
  <si>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</si>
  <si>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</si>
  <si>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</si>
  <si>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</si>
  <si>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</si>
  <si>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</si>
  <si>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</si>
  <si>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</si>
  <si>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</si>
  <si>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</si>
  <si>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</si>
  <si>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</si>
  <si>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</si>
  <si>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</si>
  <si>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</si>
  <si>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</si>
  <si>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</si>
  <si>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</si>
  <si>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</si>
  <si>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</si>
  <si>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</si>
  <si>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</si>
  <si>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</si>
  <si>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</si>
  <si>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</si>
  <si>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</si>
  <si>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</si>
  <si>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</si>
  <si>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</si>
  <si>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</si>
  <si>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</si>
  <si>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</si>
  <si>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</si>
  <si>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</si>
  <si>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</si>
  <si>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</si>
  <si>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</si>
  <si>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</si>
  <si>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</si>
  <si>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</si>
  <si>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</si>
  <si>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</si>
  <si>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</si>
  <si>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SALATIGA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</si>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</sst>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20" borderId="2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645601852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3-27T12:28:37"/>
        <d v="2023-03-27T12:31:12"/>
        <d v="2023-03-27T12:32:56"/>
        <d v="2023-05-02T06:04:05"/>
        <n v="0"/>
      </sharedItems>
    </cacheField>
    <cacheField name="Email Address" numFmtId="0">
      <sharedItems containsNumber="1" containsInteger="1" containsMixedTypes="1" count="3">
        <s v="pak.e.susanto@gmail.com"/>
        <s v="dbasgue@gmail.com"/>
        <n v="0"/>
      </sharedItems>
    </cacheField>
    <cacheField name="Full Name" numFmtId="0">
      <sharedItems containsNumber="1" containsInteger="1" containsMixedTypes="1" count="2">
        <s v="Eko Susanto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26">
        <s v="Security [Security Functions]"/>
        <s v="Driver [Driving Safety]"/>
        <s v="Driver [ Attendance]"/>
        <s v="Wisma [Koridor ]"/>
        <s v="Wisma [Kamar Tidur]"/>
        <s v="Wisma [Ruang Rapat]"/>
        <s v="Wisma [Gudang]"/>
        <s v="Wisma [Toilet Pria / Wanita]"/>
        <s v="Lab Biomol [Ruang Lab]"/>
        <s v="Lab Biomol [Ruang Kerja]"/>
        <s v="Lab Biomol [Ruang Pendingin]"/>
        <s v="Lab Biomol [Pantry]"/>
        <s v="Lab Biomol [Koridor ]"/>
        <s v="Lab Biomol [Toilet Pria / Wanita]"/>
        <s v="Gedung Insektarium [Lab Anopheles]"/>
        <s v="Gedung Insektarium [Lab Cullicinae]"/>
        <s v="Gedung Insektarium [Gudang Alat dan Bahan 1]"/>
        <s v="Gedung Insektarium [Gudang alat dan Bahan 2]"/>
        <s v="Gedung Insektarium [Koridor]"/>
        <s v="Gedung CWS [Ruang Kerja]"/>
        <s v="Gedung CWS [Koridor ]"/>
        <s v="Gedung CWS [Toilet Pria / Wanita]"/>
        <s v="Halaman [Taman ]"/>
        <s v="Halaman [Halaman Parkir]"/>
        <s v="Halaman [Halaman depan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7">
        <s v="Security"/>
        <s v="Driver"/>
        <s v="Wisma"/>
        <s v="Lab Biomol"/>
        <s v="Gedung Insektarium"/>
        <s v="Gedung CWS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892307692307693"/>
        <n v="0.940769230769231"/>
        <n v="0.944615384615384"/>
        <n v="0.961538461538462"/>
        <s v=" "/>
      </sharedItems>
    </cacheField>
    <cacheField name="Average Value Month" numFmtId="10">
      <sharedItems containsNumber="1" containsMixedTypes="1" count="5">
        <n v="0.892307692307693"/>
        <n v="0.940769230769231"/>
        <n v="0.944615384615384"/>
        <n v="0.961538461538462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1"/>
    <x v="4"/>
    <x v="2"/>
    <x v="1"/>
    <x v="0"/>
    <x v="0"/>
    <x v="0"/>
    <x v="0"/>
    <x v="0"/>
    <x v="0"/>
    <x v="0"/>
  </r>
  <r>
    <x v="0"/>
    <x v="0"/>
    <x v="0"/>
    <x v="0"/>
    <x v="0"/>
    <x v="16"/>
    <x v="1"/>
    <x v="4"/>
    <x v="2"/>
    <x v="1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5"/>
    <x v="2"/>
    <x v="1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6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2"/>
    <x v="2"/>
    <x v="0"/>
    <x v="1"/>
    <x v="1"/>
    <x v="1"/>
    <x v="1"/>
    <x v="1"/>
    <x v="0"/>
    <x v="0"/>
  </r>
  <r>
    <x v="1"/>
    <x v="0"/>
    <x v="0"/>
    <x v="1"/>
    <x v="1"/>
    <x v="5"/>
    <x v="0"/>
    <x v="2"/>
    <x v="2"/>
    <x v="0"/>
    <x v="1"/>
    <x v="1"/>
    <x v="1"/>
    <x v="1"/>
    <x v="1"/>
    <x v="0"/>
    <x v="0"/>
  </r>
  <r>
    <x v="1"/>
    <x v="0"/>
    <x v="0"/>
    <x v="1"/>
    <x v="1"/>
    <x v="6"/>
    <x v="0"/>
    <x v="2"/>
    <x v="2"/>
    <x v="0"/>
    <x v="1"/>
    <x v="1"/>
    <x v="1"/>
    <x v="1"/>
    <x v="1"/>
    <x v="0"/>
    <x v="0"/>
  </r>
  <r>
    <x v="1"/>
    <x v="0"/>
    <x v="0"/>
    <x v="1"/>
    <x v="1"/>
    <x v="7"/>
    <x v="0"/>
    <x v="2"/>
    <x v="2"/>
    <x v="0"/>
    <x v="1"/>
    <x v="1"/>
    <x v="1"/>
    <x v="1"/>
    <x v="1"/>
    <x v="0"/>
    <x v="0"/>
  </r>
  <r>
    <x v="1"/>
    <x v="0"/>
    <x v="0"/>
    <x v="1"/>
    <x v="1"/>
    <x v="8"/>
    <x v="0"/>
    <x v="3"/>
    <x v="2"/>
    <x v="0"/>
    <x v="1"/>
    <x v="1"/>
    <x v="1"/>
    <x v="1"/>
    <x v="1"/>
    <x v="0"/>
    <x v="0"/>
  </r>
  <r>
    <x v="1"/>
    <x v="0"/>
    <x v="0"/>
    <x v="1"/>
    <x v="1"/>
    <x v="9"/>
    <x v="0"/>
    <x v="3"/>
    <x v="2"/>
    <x v="0"/>
    <x v="1"/>
    <x v="1"/>
    <x v="1"/>
    <x v="1"/>
    <x v="1"/>
    <x v="0"/>
    <x v="0"/>
  </r>
  <r>
    <x v="1"/>
    <x v="0"/>
    <x v="0"/>
    <x v="1"/>
    <x v="1"/>
    <x v="10"/>
    <x v="0"/>
    <x v="3"/>
    <x v="2"/>
    <x v="0"/>
    <x v="1"/>
    <x v="1"/>
    <x v="1"/>
    <x v="1"/>
    <x v="1"/>
    <x v="0"/>
    <x v="0"/>
  </r>
  <r>
    <x v="1"/>
    <x v="0"/>
    <x v="0"/>
    <x v="1"/>
    <x v="1"/>
    <x v="11"/>
    <x v="0"/>
    <x v="3"/>
    <x v="2"/>
    <x v="0"/>
    <x v="1"/>
    <x v="1"/>
    <x v="1"/>
    <x v="1"/>
    <x v="1"/>
    <x v="0"/>
    <x v="0"/>
  </r>
  <r>
    <x v="1"/>
    <x v="0"/>
    <x v="0"/>
    <x v="1"/>
    <x v="1"/>
    <x v="12"/>
    <x v="0"/>
    <x v="3"/>
    <x v="2"/>
    <x v="0"/>
    <x v="1"/>
    <x v="1"/>
    <x v="1"/>
    <x v="1"/>
    <x v="1"/>
    <x v="0"/>
    <x v="0"/>
  </r>
  <r>
    <x v="1"/>
    <x v="0"/>
    <x v="0"/>
    <x v="1"/>
    <x v="1"/>
    <x v="13"/>
    <x v="0"/>
    <x v="3"/>
    <x v="2"/>
    <x v="0"/>
    <x v="1"/>
    <x v="1"/>
    <x v="1"/>
    <x v="1"/>
    <x v="1"/>
    <x v="0"/>
    <x v="0"/>
  </r>
  <r>
    <x v="1"/>
    <x v="0"/>
    <x v="0"/>
    <x v="1"/>
    <x v="1"/>
    <x v="14"/>
    <x v="0"/>
    <x v="4"/>
    <x v="2"/>
    <x v="0"/>
    <x v="1"/>
    <x v="1"/>
    <x v="1"/>
    <x v="1"/>
    <x v="1"/>
    <x v="0"/>
    <x v="0"/>
  </r>
  <r>
    <x v="1"/>
    <x v="0"/>
    <x v="0"/>
    <x v="1"/>
    <x v="1"/>
    <x v="15"/>
    <x v="0"/>
    <x v="4"/>
    <x v="2"/>
    <x v="0"/>
    <x v="1"/>
    <x v="1"/>
    <x v="1"/>
    <x v="1"/>
    <x v="1"/>
    <x v="0"/>
    <x v="0"/>
  </r>
  <r>
    <x v="1"/>
    <x v="0"/>
    <x v="0"/>
    <x v="1"/>
    <x v="1"/>
    <x v="16"/>
    <x v="0"/>
    <x v="4"/>
    <x v="2"/>
    <x v="0"/>
    <x v="1"/>
    <x v="1"/>
    <x v="1"/>
    <x v="1"/>
    <x v="1"/>
    <x v="0"/>
    <x v="0"/>
  </r>
  <r>
    <x v="1"/>
    <x v="0"/>
    <x v="0"/>
    <x v="1"/>
    <x v="1"/>
    <x v="17"/>
    <x v="0"/>
    <x v="4"/>
    <x v="2"/>
    <x v="0"/>
    <x v="1"/>
    <x v="1"/>
    <x v="1"/>
    <x v="1"/>
    <x v="1"/>
    <x v="0"/>
    <x v="0"/>
  </r>
  <r>
    <x v="1"/>
    <x v="0"/>
    <x v="0"/>
    <x v="1"/>
    <x v="1"/>
    <x v="18"/>
    <x v="0"/>
    <x v="4"/>
    <x v="2"/>
    <x v="0"/>
    <x v="1"/>
    <x v="1"/>
    <x v="1"/>
    <x v="1"/>
    <x v="1"/>
    <x v="0"/>
    <x v="0"/>
  </r>
  <r>
    <x v="1"/>
    <x v="0"/>
    <x v="0"/>
    <x v="1"/>
    <x v="1"/>
    <x v="19"/>
    <x v="0"/>
    <x v="5"/>
    <x v="2"/>
    <x v="0"/>
    <x v="1"/>
    <x v="1"/>
    <x v="1"/>
    <x v="1"/>
    <x v="1"/>
    <x v="0"/>
    <x v="0"/>
  </r>
  <r>
    <x v="1"/>
    <x v="0"/>
    <x v="0"/>
    <x v="1"/>
    <x v="1"/>
    <x v="20"/>
    <x v="0"/>
    <x v="5"/>
    <x v="2"/>
    <x v="0"/>
    <x v="1"/>
    <x v="1"/>
    <x v="1"/>
    <x v="1"/>
    <x v="1"/>
    <x v="0"/>
    <x v="0"/>
  </r>
  <r>
    <x v="1"/>
    <x v="0"/>
    <x v="0"/>
    <x v="1"/>
    <x v="1"/>
    <x v="21"/>
    <x v="0"/>
    <x v="5"/>
    <x v="2"/>
    <x v="0"/>
    <x v="1"/>
    <x v="1"/>
    <x v="1"/>
    <x v="1"/>
    <x v="1"/>
    <x v="0"/>
    <x v="0"/>
  </r>
  <r>
    <x v="1"/>
    <x v="0"/>
    <x v="0"/>
    <x v="1"/>
    <x v="1"/>
    <x v="22"/>
    <x v="1"/>
    <x v="6"/>
    <x v="2"/>
    <x v="1"/>
    <x v="1"/>
    <x v="1"/>
    <x v="1"/>
    <x v="1"/>
    <x v="1"/>
    <x v="0"/>
    <x v="0"/>
  </r>
  <r>
    <x v="1"/>
    <x v="0"/>
    <x v="0"/>
    <x v="1"/>
    <x v="1"/>
    <x v="23"/>
    <x v="1"/>
    <x v="6"/>
    <x v="2"/>
    <x v="1"/>
    <x v="1"/>
    <x v="1"/>
    <x v="1"/>
    <x v="1"/>
    <x v="1"/>
    <x v="0"/>
    <x v="0"/>
  </r>
  <r>
    <x v="1"/>
    <x v="0"/>
    <x v="0"/>
    <x v="1"/>
    <x v="1"/>
    <x v="24"/>
    <x v="1"/>
    <x v="6"/>
    <x v="2"/>
    <x v="1"/>
    <x v="1"/>
    <x v="1"/>
    <x v="1"/>
    <x v="1"/>
    <x v="1"/>
    <x v="0"/>
    <x v="0"/>
  </r>
  <r>
    <x v="1"/>
    <x v="0"/>
    <x v="0"/>
    <x v="1"/>
    <x v="1"/>
    <x v="25"/>
    <x v="1"/>
    <x v="6"/>
    <x v="2"/>
    <x v="1"/>
    <x v="1"/>
    <x v="1"/>
    <x v="1"/>
    <x v="1"/>
    <x v="1"/>
    <x v="0"/>
    <x v="0"/>
  </r>
  <r>
    <x v="2"/>
    <x v="0"/>
    <x v="0"/>
    <x v="2"/>
    <x v="1"/>
    <x v="0"/>
    <x v="2"/>
    <x v="0"/>
    <x v="0"/>
    <x v="2"/>
    <x v="2"/>
    <x v="2"/>
    <x v="2"/>
    <x v="2"/>
    <x v="2"/>
    <x v="0"/>
    <x v="0"/>
  </r>
  <r>
    <x v="2"/>
    <x v="0"/>
    <x v="0"/>
    <x v="2"/>
    <x v="1"/>
    <x v="1"/>
    <x v="2"/>
    <x v="1"/>
    <x v="1"/>
    <x v="2"/>
    <x v="2"/>
    <x v="2"/>
    <x v="2"/>
    <x v="2"/>
    <x v="2"/>
    <x v="0"/>
    <x v="0"/>
  </r>
  <r>
    <x v="2"/>
    <x v="0"/>
    <x v="0"/>
    <x v="2"/>
    <x v="1"/>
    <x v="2"/>
    <x v="2"/>
    <x v="1"/>
    <x v="1"/>
    <x v="2"/>
    <x v="2"/>
    <x v="2"/>
    <x v="2"/>
    <x v="2"/>
    <x v="2"/>
    <x v="0"/>
    <x v="0"/>
  </r>
  <r>
    <x v="2"/>
    <x v="0"/>
    <x v="0"/>
    <x v="2"/>
    <x v="1"/>
    <x v="3"/>
    <x v="2"/>
    <x v="2"/>
    <x v="2"/>
    <x v="2"/>
    <x v="2"/>
    <x v="2"/>
    <x v="2"/>
    <x v="2"/>
    <x v="2"/>
    <x v="0"/>
    <x v="0"/>
  </r>
  <r>
    <x v="2"/>
    <x v="0"/>
    <x v="0"/>
    <x v="2"/>
    <x v="1"/>
    <x v="4"/>
    <x v="1"/>
    <x v="2"/>
    <x v="2"/>
    <x v="1"/>
    <x v="2"/>
    <x v="2"/>
    <x v="2"/>
    <x v="2"/>
    <x v="2"/>
    <x v="0"/>
    <x v="0"/>
  </r>
  <r>
    <x v="2"/>
    <x v="0"/>
    <x v="0"/>
    <x v="2"/>
    <x v="1"/>
    <x v="5"/>
    <x v="2"/>
    <x v="2"/>
    <x v="2"/>
    <x v="2"/>
    <x v="2"/>
    <x v="2"/>
    <x v="2"/>
    <x v="2"/>
    <x v="2"/>
    <x v="0"/>
    <x v="0"/>
  </r>
  <r>
    <x v="2"/>
    <x v="0"/>
    <x v="0"/>
    <x v="2"/>
    <x v="1"/>
    <x v="6"/>
    <x v="0"/>
    <x v="2"/>
    <x v="2"/>
    <x v="0"/>
    <x v="2"/>
    <x v="2"/>
    <x v="2"/>
    <x v="2"/>
    <x v="2"/>
    <x v="0"/>
    <x v="0"/>
  </r>
  <r>
    <x v="2"/>
    <x v="0"/>
    <x v="0"/>
    <x v="2"/>
    <x v="1"/>
    <x v="7"/>
    <x v="0"/>
    <x v="2"/>
    <x v="2"/>
    <x v="0"/>
    <x v="2"/>
    <x v="2"/>
    <x v="2"/>
    <x v="2"/>
    <x v="2"/>
    <x v="0"/>
    <x v="0"/>
  </r>
  <r>
    <x v="2"/>
    <x v="0"/>
    <x v="0"/>
    <x v="2"/>
    <x v="1"/>
    <x v="8"/>
    <x v="0"/>
    <x v="3"/>
    <x v="2"/>
    <x v="0"/>
    <x v="2"/>
    <x v="2"/>
    <x v="2"/>
    <x v="2"/>
    <x v="2"/>
    <x v="0"/>
    <x v="0"/>
  </r>
  <r>
    <x v="2"/>
    <x v="0"/>
    <x v="0"/>
    <x v="2"/>
    <x v="1"/>
    <x v="9"/>
    <x v="0"/>
    <x v="3"/>
    <x v="2"/>
    <x v="0"/>
    <x v="2"/>
    <x v="2"/>
    <x v="2"/>
    <x v="2"/>
    <x v="2"/>
    <x v="0"/>
    <x v="0"/>
  </r>
  <r>
    <x v="2"/>
    <x v="0"/>
    <x v="0"/>
    <x v="2"/>
    <x v="1"/>
    <x v="10"/>
    <x v="0"/>
    <x v="3"/>
    <x v="2"/>
    <x v="0"/>
    <x v="2"/>
    <x v="2"/>
    <x v="2"/>
    <x v="2"/>
    <x v="2"/>
    <x v="0"/>
    <x v="0"/>
  </r>
  <r>
    <x v="2"/>
    <x v="0"/>
    <x v="0"/>
    <x v="2"/>
    <x v="1"/>
    <x v="11"/>
    <x v="0"/>
    <x v="3"/>
    <x v="2"/>
    <x v="0"/>
    <x v="2"/>
    <x v="2"/>
    <x v="2"/>
    <x v="2"/>
    <x v="2"/>
    <x v="0"/>
    <x v="0"/>
  </r>
  <r>
    <x v="2"/>
    <x v="0"/>
    <x v="0"/>
    <x v="2"/>
    <x v="1"/>
    <x v="12"/>
    <x v="0"/>
    <x v="3"/>
    <x v="2"/>
    <x v="0"/>
    <x v="2"/>
    <x v="2"/>
    <x v="2"/>
    <x v="2"/>
    <x v="2"/>
    <x v="0"/>
    <x v="0"/>
  </r>
  <r>
    <x v="2"/>
    <x v="0"/>
    <x v="0"/>
    <x v="2"/>
    <x v="1"/>
    <x v="13"/>
    <x v="0"/>
    <x v="3"/>
    <x v="2"/>
    <x v="0"/>
    <x v="2"/>
    <x v="2"/>
    <x v="2"/>
    <x v="2"/>
    <x v="2"/>
    <x v="0"/>
    <x v="0"/>
  </r>
  <r>
    <x v="2"/>
    <x v="0"/>
    <x v="0"/>
    <x v="2"/>
    <x v="1"/>
    <x v="14"/>
    <x v="2"/>
    <x v="4"/>
    <x v="2"/>
    <x v="2"/>
    <x v="2"/>
    <x v="2"/>
    <x v="2"/>
    <x v="2"/>
    <x v="2"/>
    <x v="0"/>
    <x v="0"/>
  </r>
  <r>
    <x v="2"/>
    <x v="0"/>
    <x v="0"/>
    <x v="2"/>
    <x v="1"/>
    <x v="15"/>
    <x v="2"/>
    <x v="4"/>
    <x v="2"/>
    <x v="2"/>
    <x v="2"/>
    <x v="2"/>
    <x v="2"/>
    <x v="2"/>
    <x v="2"/>
    <x v="0"/>
    <x v="0"/>
  </r>
  <r>
    <x v="2"/>
    <x v="0"/>
    <x v="0"/>
    <x v="2"/>
    <x v="1"/>
    <x v="16"/>
    <x v="0"/>
    <x v="4"/>
    <x v="2"/>
    <x v="0"/>
    <x v="2"/>
    <x v="2"/>
    <x v="2"/>
    <x v="2"/>
    <x v="2"/>
    <x v="0"/>
    <x v="0"/>
  </r>
  <r>
    <x v="2"/>
    <x v="0"/>
    <x v="0"/>
    <x v="2"/>
    <x v="1"/>
    <x v="17"/>
    <x v="0"/>
    <x v="4"/>
    <x v="2"/>
    <x v="0"/>
    <x v="2"/>
    <x v="2"/>
    <x v="2"/>
    <x v="2"/>
    <x v="2"/>
    <x v="0"/>
    <x v="0"/>
  </r>
  <r>
    <x v="2"/>
    <x v="0"/>
    <x v="0"/>
    <x v="2"/>
    <x v="1"/>
    <x v="18"/>
    <x v="2"/>
    <x v="4"/>
    <x v="2"/>
    <x v="2"/>
    <x v="2"/>
    <x v="2"/>
    <x v="2"/>
    <x v="2"/>
    <x v="2"/>
    <x v="0"/>
    <x v="0"/>
  </r>
  <r>
    <x v="2"/>
    <x v="0"/>
    <x v="0"/>
    <x v="2"/>
    <x v="1"/>
    <x v="19"/>
    <x v="2"/>
    <x v="5"/>
    <x v="2"/>
    <x v="2"/>
    <x v="2"/>
    <x v="2"/>
    <x v="2"/>
    <x v="2"/>
    <x v="2"/>
    <x v="0"/>
    <x v="0"/>
  </r>
  <r>
    <x v="2"/>
    <x v="0"/>
    <x v="0"/>
    <x v="2"/>
    <x v="1"/>
    <x v="20"/>
    <x v="2"/>
    <x v="5"/>
    <x v="2"/>
    <x v="2"/>
    <x v="2"/>
    <x v="2"/>
    <x v="2"/>
    <x v="2"/>
    <x v="2"/>
    <x v="0"/>
    <x v="0"/>
  </r>
  <r>
    <x v="2"/>
    <x v="0"/>
    <x v="0"/>
    <x v="2"/>
    <x v="1"/>
    <x v="21"/>
    <x v="2"/>
    <x v="5"/>
    <x v="2"/>
    <x v="2"/>
    <x v="2"/>
    <x v="2"/>
    <x v="2"/>
    <x v="2"/>
    <x v="2"/>
    <x v="0"/>
    <x v="0"/>
  </r>
  <r>
    <x v="2"/>
    <x v="0"/>
    <x v="0"/>
    <x v="2"/>
    <x v="1"/>
    <x v="22"/>
    <x v="3"/>
    <x v="6"/>
    <x v="2"/>
    <x v="3"/>
    <x v="2"/>
    <x v="2"/>
    <x v="2"/>
    <x v="2"/>
    <x v="2"/>
    <x v="0"/>
    <x v="0"/>
  </r>
  <r>
    <x v="2"/>
    <x v="0"/>
    <x v="0"/>
    <x v="2"/>
    <x v="1"/>
    <x v="23"/>
    <x v="3"/>
    <x v="6"/>
    <x v="2"/>
    <x v="3"/>
    <x v="2"/>
    <x v="2"/>
    <x v="2"/>
    <x v="2"/>
    <x v="2"/>
    <x v="0"/>
    <x v="0"/>
  </r>
  <r>
    <x v="2"/>
    <x v="0"/>
    <x v="0"/>
    <x v="2"/>
    <x v="1"/>
    <x v="24"/>
    <x v="3"/>
    <x v="6"/>
    <x v="2"/>
    <x v="3"/>
    <x v="2"/>
    <x v="2"/>
    <x v="2"/>
    <x v="2"/>
    <x v="2"/>
    <x v="0"/>
    <x v="0"/>
  </r>
  <r>
    <x v="2"/>
    <x v="0"/>
    <x v="0"/>
    <x v="2"/>
    <x v="1"/>
    <x v="25"/>
    <x v="0"/>
    <x v="6"/>
    <x v="2"/>
    <x v="0"/>
    <x v="2"/>
    <x v="2"/>
    <x v="2"/>
    <x v="2"/>
    <x v="2"/>
    <x v="0"/>
    <x v="0"/>
  </r>
  <r>
    <x v="3"/>
    <x v="1"/>
    <x v="0"/>
    <x v="3"/>
    <x v="2"/>
    <x v="0"/>
    <x v="2"/>
    <x v="0"/>
    <x v="0"/>
    <x v="2"/>
    <x v="3"/>
    <x v="3"/>
    <x v="3"/>
    <x v="3"/>
    <x v="3"/>
    <x v="1"/>
    <x v="1"/>
  </r>
  <r>
    <x v="3"/>
    <x v="1"/>
    <x v="0"/>
    <x v="3"/>
    <x v="2"/>
    <x v="1"/>
    <x v="2"/>
    <x v="1"/>
    <x v="1"/>
    <x v="2"/>
    <x v="3"/>
    <x v="3"/>
    <x v="3"/>
    <x v="3"/>
    <x v="3"/>
    <x v="1"/>
    <x v="1"/>
  </r>
  <r>
    <x v="3"/>
    <x v="1"/>
    <x v="0"/>
    <x v="3"/>
    <x v="2"/>
    <x v="2"/>
    <x v="2"/>
    <x v="1"/>
    <x v="1"/>
    <x v="2"/>
    <x v="3"/>
    <x v="3"/>
    <x v="3"/>
    <x v="3"/>
    <x v="3"/>
    <x v="1"/>
    <x v="1"/>
  </r>
  <r>
    <x v="3"/>
    <x v="1"/>
    <x v="0"/>
    <x v="3"/>
    <x v="2"/>
    <x v="3"/>
    <x v="2"/>
    <x v="2"/>
    <x v="2"/>
    <x v="2"/>
    <x v="3"/>
    <x v="3"/>
    <x v="3"/>
    <x v="3"/>
    <x v="3"/>
    <x v="1"/>
    <x v="1"/>
  </r>
  <r>
    <x v="3"/>
    <x v="1"/>
    <x v="0"/>
    <x v="3"/>
    <x v="2"/>
    <x v="4"/>
    <x v="1"/>
    <x v="2"/>
    <x v="2"/>
    <x v="1"/>
    <x v="3"/>
    <x v="3"/>
    <x v="3"/>
    <x v="3"/>
    <x v="3"/>
    <x v="1"/>
    <x v="1"/>
  </r>
  <r>
    <x v="3"/>
    <x v="1"/>
    <x v="0"/>
    <x v="3"/>
    <x v="2"/>
    <x v="5"/>
    <x v="2"/>
    <x v="2"/>
    <x v="2"/>
    <x v="2"/>
    <x v="3"/>
    <x v="3"/>
    <x v="3"/>
    <x v="3"/>
    <x v="3"/>
    <x v="1"/>
    <x v="1"/>
  </r>
  <r>
    <x v="3"/>
    <x v="1"/>
    <x v="0"/>
    <x v="3"/>
    <x v="2"/>
    <x v="6"/>
    <x v="0"/>
    <x v="2"/>
    <x v="2"/>
    <x v="0"/>
    <x v="3"/>
    <x v="3"/>
    <x v="3"/>
    <x v="3"/>
    <x v="3"/>
    <x v="1"/>
    <x v="1"/>
  </r>
  <r>
    <x v="3"/>
    <x v="1"/>
    <x v="0"/>
    <x v="3"/>
    <x v="2"/>
    <x v="7"/>
    <x v="1"/>
    <x v="2"/>
    <x v="2"/>
    <x v="1"/>
    <x v="3"/>
    <x v="3"/>
    <x v="3"/>
    <x v="3"/>
    <x v="3"/>
    <x v="1"/>
    <x v="1"/>
  </r>
  <r>
    <x v="3"/>
    <x v="1"/>
    <x v="0"/>
    <x v="3"/>
    <x v="2"/>
    <x v="8"/>
    <x v="0"/>
    <x v="3"/>
    <x v="2"/>
    <x v="0"/>
    <x v="3"/>
    <x v="3"/>
    <x v="3"/>
    <x v="3"/>
    <x v="3"/>
    <x v="1"/>
    <x v="1"/>
  </r>
  <r>
    <x v="3"/>
    <x v="1"/>
    <x v="0"/>
    <x v="3"/>
    <x v="2"/>
    <x v="9"/>
    <x v="0"/>
    <x v="3"/>
    <x v="2"/>
    <x v="0"/>
    <x v="3"/>
    <x v="3"/>
    <x v="3"/>
    <x v="3"/>
    <x v="3"/>
    <x v="1"/>
    <x v="1"/>
  </r>
  <r>
    <x v="3"/>
    <x v="1"/>
    <x v="0"/>
    <x v="3"/>
    <x v="2"/>
    <x v="10"/>
    <x v="0"/>
    <x v="3"/>
    <x v="2"/>
    <x v="0"/>
    <x v="3"/>
    <x v="3"/>
    <x v="3"/>
    <x v="3"/>
    <x v="3"/>
    <x v="1"/>
    <x v="1"/>
  </r>
  <r>
    <x v="3"/>
    <x v="1"/>
    <x v="0"/>
    <x v="3"/>
    <x v="2"/>
    <x v="11"/>
    <x v="0"/>
    <x v="3"/>
    <x v="2"/>
    <x v="0"/>
    <x v="3"/>
    <x v="3"/>
    <x v="3"/>
    <x v="3"/>
    <x v="3"/>
    <x v="1"/>
    <x v="1"/>
  </r>
  <r>
    <x v="3"/>
    <x v="1"/>
    <x v="0"/>
    <x v="3"/>
    <x v="2"/>
    <x v="12"/>
    <x v="0"/>
    <x v="3"/>
    <x v="2"/>
    <x v="0"/>
    <x v="3"/>
    <x v="3"/>
    <x v="3"/>
    <x v="3"/>
    <x v="3"/>
    <x v="1"/>
    <x v="1"/>
  </r>
  <r>
    <x v="3"/>
    <x v="1"/>
    <x v="0"/>
    <x v="3"/>
    <x v="2"/>
    <x v="13"/>
    <x v="0"/>
    <x v="3"/>
    <x v="2"/>
    <x v="0"/>
    <x v="3"/>
    <x v="3"/>
    <x v="3"/>
    <x v="3"/>
    <x v="3"/>
    <x v="1"/>
    <x v="1"/>
  </r>
  <r>
    <x v="3"/>
    <x v="1"/>
    <x v="0"/>
    <x v="3"/>
    <x v="2"/>
    <x v="14"/>
    <x v="2"/>
    <x v="4"/>
    <x v="2"/>
    <x v="2"/>
    <x v="3"/>
    <x v="3"/>
    <x v="3"/>
    <x v="3"/>
    <x v="3"/>
    <x v="1"/>
    <x v="1"/>
  </r>
  <r>
    <x v="3"/>
    <x v="1"/>
    <x v="0"/>
    <x v="3"/>
    <x v="2"/>
    <x v="15"/>
    <x v="2"/>
    <x v="4"/>
    <x v="2"/>
    <x v="2"/>
    <x v="3"/>
    <x v="3"/>
    <x v="3"/>
    <x v="3"/>
    <x v="3"/>
    <x v="1"/>
    <x v="1"/>
  </r>
  <r>
    <x v="3"/>
    <x v="1"/>
    <x v="0"/>
    <x v="3"/>
    <x v="2"/>
    <x v="16"/>
    <x v="2"/>
    <x v="4"/>
    <x v="2"/>
    <x v="2"/>
    <x v="3"/>
    <x v="3"/>
    <x v="3"/>
    <x v="3"/>
    <x v="3"/>
    <x v="1"/>
    <x v="1"/>
  </r>
  <r>
    <x v="3"/>
    <x v="1"/>
    <x v="0"/>
    <x v="3"/>
    <x v="2"/>
    <x v="17"/>
    <x v="2"/>
    <x v="4"/>
    <x v="2"/>
    <x v="2"/>
    <x v="3"/>
    <x v="3"/>
    <x v="3"/>
    <x v="3"/>
    <x v="3"/>
    <x v="1"/>
    <x v="1"/>
  </r>
  <r>
    <x v="3"/>
    <x v="1"/>
    <x v="0"/>
    <x v="3"/>
    <x v="2"/>
    <x v="18"/>
    <x v="2"/>
    <x v="4"/>
    <x v="2"/>
    <x v="2"/>
    <x v="3"/>
    <x v="3"/>
    <x v="3"/>
    <x v="3"/>
    <x v="3"/>
    <x v="1"/>
    <x v="1"/>
  </r>
  <r>
    <x v="3"/>
    <x v="1"/>
    <x v="0"/>
    <x v="3"/>
    <x v="2"/>
    <x v="19"/>
    <x v="2"/>
    <x v="5"/>
    <x v="2"/>
    <x v="2"/>
    <x v="3"/>
    <x v="3"/>
    <x v="3"/>
    <x v="3"/>
    <x v="3"/>
    <x v="1"/>
    <x v="1"/>
  </r>
  <r>
    <x v="3"/>
    <x v="1"/>
    <x v="0"/>
    <x v="3"/>
    <x v="2"/>
    <x v="20"/>
    <x v="2"/>
    <x v="5"/>
    <x v="2"/>
    <x v="2"/>
    <x v="3"/>
    <x v="3"/>
    <x v="3"/>
    <x v="3"/>
    <x v="3"/>
    <x v="1"/>
    <x v="1"/>
  </r>
  <r>
    <x v="3"/>
    <x v="1"/>
    <x v="0"/>
    <x v="3"/>
    <x v="2"/>
    <x v="21"/>
    <x v="0"/>
    <x v="5"/>
    <x v="2"/>
    <x v="0"/>
    <x v="3"/>
    <x v="3"/>
    <x v="3"/>
    <x v="3"/>
    <x v="3"/>
    <x v="1"/>
    <x v="1"/>
  </r>
  <r>
    <x v="3"/>
    <x v="1"/>
    <x v="0"/>
    <x v="3"/>
    <x v="2"/>
    <x v="22"/>
    <x v="1"/>
    <x v="6"/>
    <x v="2"/>
    <x v="1"/>
    <x v="3"/>
    <x v="3"/>
    <x v="3"/>
    <x v="3"/>
    <x v="3"/>
    <x v="1"/>
    <x v="1"/>
  </r>
  <r>
    <x v="3"/>
    <x v="1"/>
    <x v="0"/>
    <x v="3"/>
    <x v="2"/>
    <x v="23"/>
    <x v="1"/>
    <x v="6"/>
    <x v="2"/>
    <x v="1"/>
    <x v="3"/>
    <x v="3"/>
    <x v="3"/>
    <x v="3"/>
    <x v="3"/>
    <x v="1"/>
    <x v="1"/>
  </r>
  <r>
    <x v="3"/>
    <x v="1"/>
    <x v="0"/>
    <x v="3"/>
    <x v="2"/>
    <x v="24"/>
    <x v="1"/>
    <x v="6"/>
    <x v="2"/>
    <x v="1"/>
    <x v="3"/>
    <x v="3"/>
    <x v="3"/>
    <x v="3"/>
    <x v="3"/>
    <x v="1"/>
    <x v="1"/>
  </r>
  <r>
    <x v="3"/>
    <x v="1"/>
    <x v="0"/>
    <x v="3"/>
    <x v="2"/>
    <x v="25"/>
    <x v="0"/>
    <x v="6"/>
    <x v="2"/>
    <x v="0"/>
    <x v="3"/>
    <x v="3"/>
    <x v="3"/>
    <x v="3"/>
    <x v="3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2"/>
      <x v="1"/>
      <x v="1"/>
    </i>
    <i>
      <x v="2"/>
      <x v="2"/>
      <x v="1"/>
      <x v="2"/>
    </i>
    <i>
      <x v="3"/>
      <x v="2"/>
      <x v="1"/>
      <x v="3"/>
    </i>
    <i>
      <x v="4"/>
      <x v="1"/>
      <x v="1"/>
      <x v="4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4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36" width="18.8761904761905" customWidth="1"/>
  </cols>
  <sheetData>
    <row r="1" customHeight="1" spans="1:30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</row>
    <row r="2" customHeight="1" spans="1:30">
      <c r="A2" s="86">
        <v>45012.5198733218</v>
      </c>
      <c r="B2" s="80" t="s">
        <v>30</v>
      </c>
      <c r="C2" s="80" t="s">
        <v>31</v>
      </c>
      <c r="D2" s="87">
        <v>44951</v>
      </c>
      <c r="E2" s="80" t="s">
        <v>32</v>
      </c>
      <c r="F2" s="80" t="s">
        <v>33</v>
      </c>
      <c r="G2" s="80" t="s">
        <v>33</v>
      </c>
      <c r="H2" s="80" t="s">
        <v>33</v>
      </c>
      <c r="I2" s="80" t="s">
        <v>33</v>
      </c>
      <c r="J2" s="80" t="s">
        <v>33</v>
      </c>
      <c r="K2" s="80" t="s">
        <v>33</v>
      </c>
      <c r="L2" s="80" t="s">
        <v>33</v>
      </c>
      <c r="M2" s="80" t="s">
        <v>33</v>
      </c>
      <c r="N2" s="80" t="s">
        <v>33</v>
      </c>
      <c r="O2" s="80" t="s">
        <v>33</v>
      </c>
      <c r="P2" s="80" t="s">
        <v>33</v>
      </c>
      <c r="Q2" s="80" t="s">
        <v>33</v>
      </c>
      <c r="R2" s="80" t="s">
        <v>33</v>
      </c>
      <c r="S2" s="80" t="s">
        <v>33</v>
      </c>
      <c r="T2" s="80" t="s">
        <v>33</v>
      </c>
      <c r="U2" s="80" t="s">
        <v>33</v>
      </c>
      <c r="V2" s="80" t="s">
        <v>33</v>
      </c>
      <c r="W2" s="80" t="s">
        <v>33</v>
      </c>
      <c r="X2" s="80" t="s">
        <v>33</v>
      </c>
      <c r="Y2" s="80" t="s">
        <v>33</v>
      </c>
      <c r="Z2" s="80" t="s">
        <v>33</v>
      </c>
      <c r="AA2" s="80" t="s">
        <v>33</v>
      </c>
      <c r="AB2" s="80" t="s">
        <v>33</v>
      </c>
      <c r="AC2" s="80" t="s">
        <v>33</v>
      </c>
      <c r="AD2" s="80" t="s">
        <v>33</v>
      </c>
    </row>
    <row r="3" customHeight="1" spans="1:30">
      <c r="A3" s="86">
        <v>45012.5216720833</v>
      </c>
      <c r="B3" s="80" t="s">
        <v>30</v>
      </c>
      <c r="C3" s="80" t="s">
        <v>31</v>
      </c>
      <c r="D3" s="87">
        <v>44982</v>
      </c>
      <c r="E3" s="80" t="s">
        <v>32</v>
      </c>
      <c r="F3" s="80" t="s">
        <v>32</v>
      </c>
      <c r="G3" s="80" t="s">
        <v>32</v>
      </c>
      <c r="H3" s="80" t="s">
        <v>32</v>
      </c>
      <c r="I3" s="80" t="s">
        <v>32</v>
      </c>
      <c r="J3" s="80" t="s">
        <v>32</v>
      </c>
      <c r="K3" s="80" t="s">
        <v>32</v>
      </c>
      <c r="L3" s="80" t="s">
        <v>32</v>
      </c>
      <c r="M3" s="80" t="s">
        <v>32</v>
      </c>
      <c r="N3" s="80" t="s">
        <v>32</v>
      </c>
      <c r="O3" s="80" t="s">
        <v>32</v>
      </c>
      <c r="P3" s="80" t="s">
        <v>32</v>
      </c>
      <c r="Q3" s="80" t="s">
        <v>32</v>
      </c>
      <c r="R3" s="80" t="s">
        <v>32</v>
      </c>
      <c r="S3" s="80" t="s">
        <v>32</v>
      </c>
      <c r="T3" s="80" t="s">
        <v>32</v>
      </c>
      <c r="U3" s="80" t="s">
        <v>32</v>
      </c>
      <c r="V3" s="80" t="s">
        <v>32</v>
      </c>
      <c r="W3" s="80" t="s">
        <v>32</v>
      </c>
      <c r="X3" s="80" t="s">
        <v>32</v>
      </c>
      <c r="Y3" s="80" t="s">
        <v>32</v>
      </c>
      <c r="Z3" s="80" t="s">
        <v>32</v>
      </c>
      <c r="AA3" s="80" t="s">
        <v>33</v>
      </c>
      <c r="AB3" s="80" t="s">
        <v>33</v>
      </c>
      <c r="AC3" s="80" t="s">
        <v>33</v>
      </c>
      <c r="AD3" s="80" t="s">
        <v>33</v>
      </c>
    </row>
    <row r="4" customHeight="1" spans="1:30">
      <c r="A4" s="86">
        <v>45012.52287125</v>
      </c>
      <c r="B4" s="80" t="s">
        <v>30</v>
      </c>
      <c r="C4" s="80" t="s">
        <v>31</v>
      </c>
      <c r="D4" s="87">
        <v>45010</v>
      </c>
      <c r="E4" s="80" t="s">
        <v>34</v>
      </c>
      <c r="F4" s="80" t="s">
        <v>34</v>
      </c>
      <c r="G4" s="80" t="s">
        <v>34</v>
      </c>
      <c r="H4" s="80" t="s">
        <v>34</v>
      </c>
      <c r="I4" s="80" t="s">
        <v>33</v>
      </c>
      <c r="J4" s="80" t="s">
        <v>34</v>
      </c>
      <c r="K4" s="80" t="s">
        <v>32</v>
      </c>
      <c r="L4" s="80" t="s">
        <v>32</v>
      </c>
      <c r="M4" s="80" t="s">
        <v>32</v>
      </c>
      <c r="N4" s="80" t="s">
        <v>32</v>
      </c>
      <c r="O4" s="80" t="s">
        <v>32</v>
      </c>
      <c r="P4" s="80" t="s">
        <v>32</v>
      </c>
      <c r="Q4" s="80" t="s">
        <v>32</v>
      </c>
      <c r="R4" s="80" t="s">
        <v>32</v>
      </c>
      <c r="S4" s="80" t="s">
        <v>34</v>
      </c>
      <c r="T4" s="80" t="s">
        <v>34</v>
      </c>
      <c r="U4" s="80" t="s">
        <v>32</v>
      </c>
      <c r="V4" s="80" t="s">
        <v>32</v>
      </c>
      <c r="W4" s="80" t="s">
        <v>34</v>
      </c>
      <c r="X4" s="80" t="s">
        <v>34</v>
      </c>
      <c r="Y4" s="80" t="s">
        <v>34</v>
      </c>
      <c r="Z4" s="80" t="s">
        <v>34</v>
      </c>
      <c r="AA4" s="80" t="s">
        <v>35</v>
      </c>
      <c r="AB4" s="80" t="s">
        <v>35</v>
      </c>
      <c r="AC4" s="80" t="s">
        <v>35</v>
      </c>
      <c r="AD4" s="80" t="s">
        <v>32</v>
      </c>
    </row>
    <row r="5" customHeight="1" spans="1:30">
      <c r="A5" s="86">
        <v>45048.2528331597</v>
      </c>
      <c r="B5" s="80" t="s">
        <v>36</v>
      </c>
      <c r="C5" s="80" t="s">
        <v>31</v>
      </c>
      <c r="D5" s="87">
        <v>45041</v>
      </c>
      <c r="E5" s="80" t="s">
        <v>34</v>
      </c>
      <c r="F5" s="80" t="s">
        <v>34</v>
      </c>
      <c r="G5" s="80" t="s">
        <v>34</v>
      </c>
      <c r="H5" s="80" t="s">
        <v>34</v>
      </c>
      <c r="I5" s="80" t="s">
        <v>33</v>
      </c>
      <c r="J5" s="80" t="s">
        <v>34</v>
      </c>
      <c r="K5" s="80" t="s">
        <v>32</v>
      </c>
      <c r="L5" s="80" t="s">
        <v>33</v>
      </c>
      <c r="M5" s="80" t="s">
        <v>32</v>
      </c>
      <c r="N5" s="80" t="s">
        <v>32</v>
      </c>
      <c r="O5" s="80" t="s">
        <v>32</v>
      </c>
      <c r="P5" s="80" t="s">
        <v>32</v>
      </c>
      <c r="Q5" s="80" t="s">
        <v>32</v>
      </c>
      <c r="R5" s="80" t="s">
        <v>32</v>
      </c>
      <c r="S5" s="80" t="s">
        <v>34</v>
      </c>
      <c r="T5" s="80" t="s">
        <v>34</v>
      </c>
      <c r="U5" s="80" t="s">
        <v>34</v>
      </c>
      <c r="V5" s="80" t="s">
        <v>34</v>
      </c>
      <c r="W5" s="80" t="s">
        <v>34</v>
      </c>
      <c r="X5" s="80" t="s">
        <v>34</v>
      </c>
      <c r="Y5" s="80" t="s">
        <v>34</v>
      </c>
      <c r="Z5" s="80" t="s">
        <v>32</v>
      </c>
      <c r="AA5" s="80" t="s">
        <v>33</v>
      </c>
      <c r="AB5" s="80" t="s">
        <v>33</v>
      </c>
      <c r="AC5" s="80" t="s">
        <v>33</v>
      </c>
      <c r="AD5" s="80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37</v>
      </c>
      <c r="B1" s="80" t="s">
        <v>38</v>
      </c>
      <c r="C1" s="80" t="s">
        <v>39</v>
      </c>
      <c r="E1" s="80" t="s">
        <v>40</v>
      </c>
      <c r="F1" s="80" t="s">
        <v>41</v>
      </c>
      <c r="G1" s="80" t="s">
        <v>42</v>
      </c>
      <c r="I1" s="80" t="s">
        <v>43</v>
      </c>
    </row>
    <row r="2" customHeight="1" spans="1:9">
      <c r="A2" s="80" t="s">
        <v>34</v>
      </c>
      <c r="B2" s="80">
        <v>100</v>
      </c>
      <c r="C2" s="80" t="s">
        <v>44</v>
      </c>
      <c r="E2" s="80" t="s">
        <v>45</v>
      </c>
      <c r="F2" s="80" t="s">
        <v>46</v>
      </c>
      <c r="G2" s="80">
        <v>1</v>
      </c>
      <c r="I2" s="66" t="s">
        <v>47</v>
      </c>
    </row>
    <row r="3" customHeight="1" spans="1:9">
      <c r="A3" s="80" t="s">
        <v>32</v>
      </c>
      <c r="B3" s="80">
        <v>95</v>
      </c>
      <c r="C3" s="80" t="s">
        <v>48</v>
      </c>
      <c r="E3" s="80" t="s">
        <v>49</v>
      </c>
      <c r="F3" s="80" t="s">
        <v>50</v>
      </c>
      <c r="G3" s="80">
        <v>2</v>
      </c>
      <c r="I3" s="66" t="s">
        <v>51</v>
      </c>
    </row>
    <row r="4" customHeight="1" spans="1:9">
      <c r="A4" s="80" t="s">
        <v>33</v>
      </c>
      <c r="B4" s="80">
        <v>89</v>
      </c>
      <c r="C4" s="80" t="s">
        <v>52</v>
      </c>
      <c r="E4" s="80" t="s">
        <v>53</v>
      </c>
      <c r="F4" s="80" t="s">
        <v>54</v>
      </c>
      <c r="G4" s="80">
        <v>3</v>
      </c>
      <c r="I4" s="66" t="s">
        <v>55</v>
      </c>
    </row>
    <row r="5" customHeight="1" spans="1:9">
      <c r="A5" s="80" t="s">
        <v>35</v>
      </c>
      <c r="B5" s="80">
        <v>74</v>
      </c>
      <c r="C5" s="80" t="s">
        <v>56</v>
      </c>
      <c r="E5" s="80" t="s">
        <v>57</v>
      </c>
      <c r="F5" s="80" t="s">
        <v>58</v>
      </c>
      <c r="G5" s="80">
        <v>4</v>
      </c>
      <c r="I5" s="66" t="s">
        <v>59</v>
      </c>
    </row>
    <row r="6" customHeight="1" spans="5:9">
      <c r="E6" s="80" t="s">
        <v>60</v>
      </c>
      <c r="F6" s="80" t="s">
        <v>61</v>
      </c>
      <c r="G6" s="80">
        <v>5</v>
      </c>
      <c r="I6" s="66" t="s">
        <v>62</v>
      </c>
    </row>
    <row r="7" customHeight="1" spans="5:9">
      <c r="E7" s="80" t="s">
        <v>63</v>
      </c>
      <c r="F7" s="80" t="s">
        <v>64</v>
      </c>
      <c r="G7" s="80">
        <v>6</v>
      </c>
      <c r="I7" s="66" t="s">
        <v>65</v>
      </c>
    </row>
    <row r="8" customHeight="1" spans="5:9">
      <c r="E8" s="80" t="s">
        <v>66</v>
      </c>
      <c r="F8" s="80" t="s">
        <v>67</v>
      </c>
      <c r="G8" s="80">
        <v>7</v>
      </c>
      <c r="I8" s="66" t="s">
        <v>68</v>
      </c>
    </row>
    <row r="9" customHeight="1" spans="5:9">
      <c r="E9" s="80" t="s">
        <v>69</v>
      </c>
      <c r="F9" s="80" t="s">
        <v>70</v>
      </c>
      <c r="G9" s="80">
        <v>8</v>
      </c>
      <c r="I9" s="66" t="s">
        <v>71</v>
      </c>
    </row>
    <row r="10" customHeight="1" spans="5:9">
      <c r="E10" s="80" t="s">
        <v>72</v>
      </c>
      <c r="F10" s="80" t="s">
        <v>73</v>
      </c>
      <c r="G10" s="80">
        <v>9</v>
      </c>
      <c r="I10" s="66" t="s">
        <v>74</v>
      </c>
    </row>
    <row r="11" customHeight="1" spans="5:9">
      <c r="E11" s="80" t="s">
        <v>75</v>
      </c>
      <c r="F11" s="80" t="s">
        <v>76</v>
      </c>
      <c r="G11" s="80">
        <v>10</v>
      </c>
      <c r="I11" s="66" t="s">
        <v>77</v>
      </c>
    </row>
    <row r="12" customHeight="1" spans="5:9">
      <c r="E12" s="80" t="s">
        <v>78</v>
      </c>
      <c r="F12" s="80" t="s">
        <v>79</v>
      </c>
      <c r="G12" s="80">
        <v>11</v>
      </c>
      <c r="I12" s="66" t="s">
        <v>80</v>
      </c>
    </row>
    <row r="13" customHeight="1" spans="5:9">
      <c r="E13" s="80" t="s">
        <v>81</v>
      </c>
      <c r="F13" s="80" t="s">
        <v>82</v>
      </c>
      <c r="G13" s="80">
        <v>12</v>
      </c>
      <c r="I13" s="66" t="s">
        <v>83</v>
      </c>
    </row>
    <row r="14" customHeight="1" spans="9:9">
      <c r="I14" s="66" t="s">
        <v>84</v>
      </c>
    </row>
    <row r="15" customHeight="1" spans="9:9">
      <c r="I15" s="66" t="s">
        <v>85</v>
      </c>
    </row>
    <row r="16" customHeight="1" spans="9:9">
      <c r="I16" s="66" t="s">
        <v>86</v>
      </c>
    </row>
    <row r="17" customHeight="1" spans="9:9">
      <c r="I17" s="66" t="s">
        <v>87</v>
      </c>
    </row>
    <row r="18" customHeight="1" spans="9:9">
      <c r="I18" s="66" t="s">
        <v>88</v>
      </c>
    </row>
    <row r="19" customHeight="1" spans="9:9">
      <c r="I19" s="66" t="s">
        <v>89</v>
      </c>
    </row>
    <row r="20" customHeight="1" spans="9:9">
      <c r="I20" s="66" t="s">
        <v>90</v>
      </c>
    </row>
    <row r="21" customHeight="1" spans="9:9">
      <c r="I21" s="66" t="s">
        <v>91</v>
      </c>
    </row>
    <row r="22" customHeight="1" spans="9:9">
      <c r="I22" s="66" t="s">
        <v>92</v>
      </c>
    </row>
    <row r="23" customHeight="1" spans="9:9">
      <c r="I23" s="66" t="s">
        <v>93</v>
      </c>
    </row>
    <row r="24" customHeight="1" spans="9:9">
      <c r="I24" s="66" t="s">
        <v>94</v>
      </c>
    </row>
    <row r="25" customHeight="1" spans="9:9">
      <c r="I25" s="66" t="s">
        <v>95</v>
      </c>
    </row>
    <row r="26" customHeight="1" spans="9:9">
      <c r="I26" s="66" t="s">
        <v>96</v>
      </c>
    </row>
    <row r="27" customHeight="1" spans="9:9">
      <c r="I27" s="66" t="s">
        <v>97</v>
      </c>
    </row>
    <row r="28" customHeight="1" spans="9:9">
      <c r="I28" s="66" t="s">
        <v>98</v>
      </c>
    </row>
    <row r="29" customHeight="1" spans="9:9">
      <c r="I29" s="66" t="s">
        <v>99</v>
      </c>
    </row>
    <row r="30" customHeight="1" spans="9:9">
      <c r="I30" s="66" t="s">
        <v>100</v>
      </c>
    </row>
    <row r="31" customHeight="1" spans="9:9">
      <c r="I31" s="66" t="s">
        <v>101</v>
      </c>
    </row>
    <row r="32" customHeight="1" spans="9:9">
      <c r="I32" s="66" t="s">
        <v>102</v>
      </c>
    </row>
    <row r="33" customHeight="1" spans="9:9">
      <c r="I33" s="66" t="s">
        <v>103</v>
      </c>
    </row>
    <row r="34" customHeight="1" spans="9:9">
      <c r="I34" s="66" t="s">
        <v>104</v>
      </c>
    </row>
    <row r="35" customHeight="1" spans="9:9">
      <c r="I35" s="66" t="s">
        <v>105</v>
      </c>
    </row>
    <row r="36" customHeight="1" spans="9:9">
      <c r="I36" s="66" t="s">
        <v>106</v>
      </c>
    </row>
    <row r="37" customHeight="1" spans="9:9">
      <c r="I37" s="66" t="s">
        <v>107</v>
      </c>
    </row>
    <row r="38" customHeight="1" spans="9:9">
      <c r="I38" s="66" t="s">
        <v>108</v>
      </c>
    </row>
    <row r="39" customHeight="1" spans="9:9">
      <c r="I39" s="66" t="s">
        <v>109</v>
      </c>
    </row>
    <row r="40" customHeight="1" spans="9:9">
      <c r="I40" s="66" t="s">
        <v>110</v>
      </c>
    </row>
    <row r="41" customHeight="1" spans="9:9">
      <c r="I41" s="66" t="s">
        <v>111</v>
      </c>
    </row>
    <row r="42" customHeight="1" spans="9:9">
      <c r="I42" s="66" t="s">
        <v>112</v>
      </c>
    </row>
    <row r="43" customHeight="1" spans="9:9">
      <c r="I43" s="66" t="s">
        <v>113</v>
      </c>
    </row>
    <row r="44" customHeight="1" spans="9:9">
      <c r="I44" s="66" t="s">
        <v>114</v>
      </c>
    </row>
    <row r="45" customHeight="1" spans="9:9">
      <c r="I45" s="66" t="s">
        <v>115</v>
      </c>
    </row>
    <row r="46" customHeight="1" spans="9:9">
      <c r="I46" s="66" t="s">
        <v>116</v>
      </c>
    </row>
    <row r="47" customHeight="1" spans="9:9">
      <c r="I47" s="66" t="s">
        <v>117</v>
      </c>
    </row>
    <row r="48" customHeight="1" spans="9:9">
      <c r="I48" s="66" t="s">
        <v>118</v>
      </c>
    </row>
    <row r="49" customHeight="1" spans="9:9">
      <c r="I49" s="66" t="s">
        <v>119</v>
      </c>
    </row>
    <row r="50" customHeight="1" spans="9:9">
      <c r="I50" s="66" t="s">
        <v>120</v>
      </c>
    </row>
    <row r="51" customHeight="1" spans="9:9">
      <c r="I51" s="66" t="s">
        <v>121</v>
      </c>
    </row>
    <row r="52" customHeight="1" spans="9:9">
      <c r="I52" s="66" t="s">
        <v>122</v>
      </c>
    </row>
    <row r="53" customHeight="1" spans="9:9">
      <c r="I53" s="66" t="s">
        <v>123</v>
      </c>
    </row>
    <row r="54" customHeight="1" spans="9:9">
      <c r="I54" s="66" t="s">
        <v>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79" workbookViewId="0">
      <selection activeCell="H2" sqref="H2:I10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80" t="s">
        <v>125</v>
      </c>
      <c r="F1" s="80" t="s">
        <v>126</v>
      </c>
      <c r="G1" s="80" t="s">
        <v>127</v>
      </c>
      <c r="H1" s="80" t="s">
        <v>128</v>
      </c>
      <c r="I1" s="80" t="s">
        <v>126</v>
      </c>
      <c r="J1" s="80" t="s">
        <v>129</v>
      </c>
      <c r="K1" s="85" t="s">
        <v>130</v>
      </c>
      <c r="L1" s="80" t="s">
        <v>131</v>
      </c>
      <c r="M1" s="80" t="s">
        <v>132</v>
      </c>
      <c r="N1" s="80" t="s">
        <v>133</v>
      </c>
      <c r="O1" s="80" t="s">
        <v>134</v>
      </c>
      <c r="P1" s="80" t="s">
        <v>135</v>
      </c>
      <c r="Q1" s="80" t="s">
        <v>136</v>
      </c>
      <c r="R1" s="80" t="s">
        <v>137</v>
      </c>
      <c r="S1" s="66"/>
      <c r="T1" s="66"/>
    </row>
    <row r="2" customHeight="1" spans="1:18">
      <c r="A2" s="81">
        <f ca="1">INDIRECT(ADDRESS(2+QUOTIENT(ROW()-2,COUNTA('Form Responses 1'!$1:$1)-4),1,,TRUE,"Form Responses 1"))</f>
        <v>45012.5198733218</v>
      </c>
      <c r="B2" s="66" t="str">
        <f ca="1">INDIRECT(ADDRESS(2+QUOTIENT(ROW()-2,COUNTA('Form Responses 1'!$1:$1)-4),2,,TRUE,"Form Responses 1"))</f>
        <v>pak.e.susanto@gmail.com</v>
      </c>
      <c r="C2" s="66" t="str">
        <f ca="1">INDIRECT(ADDRESS(2+QUOTIENT(ROW()-2,COUNTA('Form Responses 1'!$1:$1)-4),3,,TRUE,"Form Responses 1"))</f>
        <v>Eko Susanto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6">
        <f ca="1" t="shared" ref="L2:L1000" si="3">IF(ISBLANK(D2)," ",WEEKNUM(D2))</f>
        <v>4</v>
      </c>
      <c r="M2" s="66" t="str">
        <f ca="1" t="shared" ref="M2:M1000" si="4">IF(ISBLANK(A2)," ",CONCATENATE(TEXT($D2,"YYY")," - WEEK ",TEXT(WEEKNUM($D2),"00")))</f>
        <v>2023 - WEEK 04</v>
      </c>
      <c r="N2" s="66" t="str">
        <f ca="1" t="shared" ref="N2:N1000" si="5">IF(ISBLANK(A2)," ",CONCATENATE(TEXT($D2,"YYY")," - MONTH ",TEXT($D2,"MM")))</f>
        <v>2023 - MONTH 01</v>
      </c>
      <c r="O2" s="84">
        <f ca="1" t="shared" ref="O2:P2" si="6">IFERROR(AVERAGEIF(M:M,M2,$K:$K)," ")</f>
        <v>0.892307692307693</v>
      </c>
      <c r="P2" s="84">
        <f ca="1" t="shared" si="6"/>
        <v>0.892307692307693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45012.5198733218</v>
      </c>
      <c r="B3" s="66" t="str">
        <f ca="1">INDIRECT(ADDRESS(2+QUOTIENT(ROW()-2,COUNTA('Form Responses 1'!$1:$1)-4),2,,TRUE,"Form Responses 1"))</f>
        <v>pak.e.susanto@gmail.com</v>
      </c>
      <c r="C3" s="66" t="str">
        <f ca="1">INDIRECT(ADDRESS(2+QUOTIENT(ROW()-2,COUNTA('Form Responses 1'!$1:$1)-4),3,,TRUE,"Form Responses 1"))</f>
        <v>Eko Susanto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6" t="str">
        <f ca="1">IF(ISBLANK(A3)," ",INDIRECT(ADDRESS(1,5+MOD(ROW()-2,COUNTA('Form Responses 1'!$1:$1)-4),,TRUE,"Form Responses 1")))</f>
        <v>Driver [Driving Safety]</v>
      </c>
      <c r="G3" s="66" t="str">
        <f ca="1">IF(ISBLANK(A3)," ",INDIRECT(ADDRESS(MATCH(A3,'Form Responses 1'!A:A,0),5+MOD(ROW()-2,COUNTA('Form Responses 1'!$1:$1)-4),,TRUE,"Form Responses 1")))</f>
        <v>CUKUP BAIK</v>
      </c>
      <c r="H3" s="84" t="str">
        <f ca="1" t="shared" si="1"/>
        <v>Driver</v>
      </c>
      <c r="I3" s="84" t="str">
        <f ca="1" t="shared" ref="I3:I66" si="7">MID(F3,FIND("[",F3)+1,LEN(F3)-FIND("[",F3)-1)</f>
        <v>Driving Safety</v>
      </c>
      <c r="J3" s="84" t="str">
        <f ca="1" t="shared" si="2"/>
        <v>LABOR SERVICE</v>
      </c>
      <c r="K3" s="84">
        <f ca="1" t="array" ref="K3">IFERROR(INDEX(MASTER!B:B,MATCH(G3,MASTER!A:A,0))/100," ")</f>
        <v>0.89</v>
      </c>
      <c r="L3" s="66">
        <f ca="1" t="shared" si="3"/>
        <v>4</v>
      </c>
      <c r="M3" s="66" t="str">
        <f ca="1" t="shared" si="4"/>
        <v>2023 - WEEK 04</v>
      </c>
      <c r="N3" s="66" t="str">
        <f ca="1" t="shared" si="5"/>
        <v>2023 - MONTH 01</v>
      </c>
      <c r="O3" s="84">
        <f ca="1" t="shared" ref="O3:P3" si="8">IFERROR(AVERAGEIF(M:M,M3,$K:$K)," ")</f>
        <v>0.892307692307693</v>
      </c>
      <c r="P3" s="84">
        <f ca="1" t="shared" si="8"/>
        <v>0.892307692307693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45012.5198733218</v>
      </c>
      <c r="B4" s="66" t="str">
        <f ca="1">INDIRECT(ADDRESS(2+QUOTIENT(ROW()-2,COUNTA('Form Responses 1'!$1:$1)-4),2,,TRUE,"Form Responses 1"))</f>
        <v>pak.e.susanto@gmail.com</v>
      </c>
      <c r="C4" s="66" t="str">
        <f ca="1">INDIRECT(ADDRESS(2+QUOTIENT(ROW()-2,COUNTA('Form Responses 1'!$1:$1)-4),3,,TRUE,"Form Responses 1"))</f>
        <v>Eko Susanto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6" t="str">
        <f ca="1">IF(ISBLANK(A4)," ",INDIRECT(ADDRESS(1,5+MOD(ROW()-2,COUNTA('Form Responses 1'!$1:$1)-4),,TRUE,"Form Responses 1")))</f>
        <v>Driver [ Attendance]</v>
      </c>
      <c r="G4" s="66" t="str">
        <f ca="1">IF(ISBLANK(A4)," ",INDIRECT(ADDRESS(MATCH(A4,'Form Responses 1'!A:A,0),5+MOD(ROW()-2,COUNTA('Form Responses 1'!$1:$1)-4),,TRUE,"Form Responses 1")))</f>
        <v>CUKUP BAIK</v>
      </c>
      <c r="H4" s="84" t="str">
        <f ca="1" t="shared" si="1"/>
        <v>Driver</v>
      </c>
      <c r="I4" s="84" t="str">
        <f ca="1" t="shared" si="7"/>
        <v> Attendance</v>
      </c>
      <c r="J4" s="84" t="str">
        <f ca="1" t="shared" si="2"/>
        <v>LABOR SERVICE</v>
      </c>
      <c r="K4" s="84">
        <f ca="1" t="array" ref="K4">IFERROR(INDEX(MASTER!B:B,MATCH(G4,MASTER!A:A,0))/100," ")</f>
        <v>0.89</v>
      </c>
      <c r="L4" s="66">
        <f ca="1" t="shared" si="3"/>
        <v>4</v>
      </c>
      <c r="M4" s="66" t="str">
        <f ca="1" t="shared" si="4"/>
        <v>2023 - WEEK 04</v>
      </c>
      <c r="N4" s="66" t="str">
        <f ca="1" t="shared" si="5"/>
        <v>2023 - MONTH 01</v>
      </c>
      <c r="O4" s="84">
        <f ca="1" t="shared" ref="O4:P4" si="9">IFERROR(AVERAGEIF(M:M,M4,$K:$K)," ")</f>
        <v>0.892307692307693</v>
      </c>
      <c r="P4" s="84">
        <f ca="1" t="shared" si="9"/>
        <v>0.892307692307693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45012.5198733218</v>
      </c>
      <c r="B5" s="66" t="str">
        <f ca="1">INDIRECT(ADDRESS(2+QUOTIENT(ROW()-2,COUNTA('Form Responses 1'!$1:$1)-4),2,,TRUE,"Form Responses 1"))</f>
        <v>pak.e.susanto@gmail.com</v>
      </c>
      <c r="C5" s="66" t="str">
        <f ca="1">INDIRECT(ADDRESS(2+QUOTIENT(ROW()-2,COUNTA('Form Responses 1'!$1:$1)-4),3,,TRUE,"Form Responses 1"))</f>
        <v>Eko Susanto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6" t="str">
        <f ca="1">IF(ISBLANK(A5)," ",INDIRECT(ADDRESS(1,5+MOD(ROW()-2,COUNTA('Form Responses 1'!$1:$1)-4),,TRUE,"Form Responses 1")))</f>
        <v>Wisma [Koridor ]</v>
      </c>
      <c r="G5" s="66" t="str">
        <f ca="1">IF(ISBLANK(A5)," ",INDIRECT(ADDRESS(MATCH(A5,'Form Responses 1'!A:A,0),5+MOD(ROW()-2,COUNTA('Form Responses 1'!$1:$1)-4),,TRUE,"Form Responses 1")))</f>
        <v>CUKUP BAIK</v>
      </c>
      <c r="H5" s="84" t="str">
        <f ca="1" t="shared" si="1"/>
        <v>Wisma</v>
      </c>
      <c r="I5" s="84" t="str">
        <f ca="1" t="shared" si="7"/>
        <v>Koridor </v>
      </c>
      <c r="J5" s="84" t="str">
        <f ca="1" t="shared" si="2"/>
        <v>CLEANING SERVICE</v>
      </c>
      <c r="K5" s="84">
        <f ca="1" t="array" ref="K5">IFERROR(INDEX(MASTER!B:B,MATCH(G5,MASTER!A:A,0))/100," ")</f>
        <v>0.89</v>
      </c>
      <c r="L5" s="66">
        <f ca="1" t="shared" si="3"/>
        <v>4</v>
      </c>
      <c r="M5" s="66" t="str">
        <f ca="1" t="shared" si="4"/>
        <v>2023 - WEEK 04</v>
      </c>
      <c r="N5" s="66" t="str">
        <f ca="1" t="shared" si="5"/>
        <v>2023 - MONTH 01</v>
      </c>
      <c r="O5" s="84">
        <f ca="1" t="shared" ref="O5:P5" si="10">IFERROR(AVERAGEIF(M:M,M5,$K:$K)," ")</f>
        <v>0.892307692307693</v>
      </c>
      <c r="P5" s="84">
        <f ca="1" t="shared" si="10"/>
        <v>0.892307692307693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45012.5198733218</v>
      </c>
      <c r="B6" s="66" t="str">
        <f ca="1">INDIRECT(ADDRESS(2+QUOTIENT(ROW()-2,COUNTA('Form Responses 1'!$1:$1)-4),2,,TRUE,"Form Responses 1"))</f>
        <v>pak.e.susanto@gmail.com</v>
      </c>
      <c r="C6" s="66" t="str">
        <f ca="1">INDIRECT(ADDRESS(2+QUOTIENT(ROW()-2,COUNTA('Form Responses 1'!$1:$1)-4),3,,TRUE,"Form Responses 1"))</f>
        <v>Eko Susanto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6" t="str">
        <f ca="1">IF(ISBLANK(A6)," ",INDIRECT(ADDRESS(1,5+MOD(ROW()-2,COUNTA('Form Responses 1'!$1:$1)-4),,TRUE,"Form Responses 1")))</f>
        <v>Wisma [Kamar Tidur]</v>
      </c>
      <c r="G6" s="66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Wisma</v>
      </c>
      <c r="I6" s="84" t="str">
        <f ca="1" t="shared" si="7"/>
        <v>Kamar Tidur</v>
      </c>
      <c r="J6" s="84" t="str">
        <f ca="1" t="shared" si="2"/>
        <v>CLEANING SERVICE</v>
      </c>
      <c r="K6" s="84">
        <f ca="1" t="array" ref="K6">IFERROR(INDEX(MASTER!B:B,MATCH(G6,MASTER!A:A,0))/100," ")</f>
        <v>0.89</v>
      </c>
      <c r="L6" s="66">
        <f ca="1" t="shared" si="3"/>
        <v>4</v>
      </c>
      <c r="M6" s="66" t="str">
        <f ca="1" t="shared" si="4"/>
        <v>2023 - WEEK 04</v>
      </c>
      <c r="N6" s="66" t="str">
        <f ca="1" t="shared" si="5"/>
        <v>2023 - MONTH 01</v>
      </c>
      <c r="O6" s="84">
        <f ca="1" t="shared" ref="O6:P6" si="11">IFERROR(AVERAGEIF(M:M,M6,$K:$K)," ")</f>
        <v>0.892307692307693</v>
      </c>
      <c r="P6" s="84">
        <f ca="1" t="shared" si="11"/>
        <v>0.892307692307693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45012.5198733218</v>
      </c>
      <c r="B7" s="66" t="str">
        <f ca="1">INDIRECT(ADDRESS(2+QUOTIENT(ROW()-2,COUNTA('Form Responses 1'!$1:$1)-4),2,,TRUE,"Form Responses 1"))</f>
        <v>pak.e.susanto@gmail.com</v>
      </c>
      <c r="C7" s="66" t="str">
        <f ca="1">INDIRECT(ADDRESS(2+QUOTIENT(ROW()-2,COUNTA('Form Responses 1'!$1:$1)-4),3,,TRUE,"Form Responses 1"))</f>
        <v>Eko Susanto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6" t="str">
        <f ca="1">IF(ISBLANK(A7)," ",INDIRECT(ADDRESS(1,5+MOD(ROW()-2,COUNTA('Form Responses 1'!$1:$1)-4),,TRUE,"Form Responses 1")))</f>
        <v>Wisma [Ruang Rapat]</v>
      </c>
      <c r="G7" s="66" t="str">
        <f ca="1">IF(ISBLANK(A7)," ",INDIRECT(ADDRESS(MATCH(A7,'Form Responses 1'!A:A,0),5+MOD(ROW()-2,COUNTA('Form Responses 1'!$1:$1)-4),,TRUE,"Form Responses 1")))</f>
        <v>CUKUP BAIK</v>
      </c>
      <c r="H7" s="84" t="str">
        <f ca="1" t="shared" si="1"/>
        <v>Wisma</v>
      </c>
      <c r="I7" s="84" t="str">
        <f ca="1" t="shared" si="7"/>
        <v>Ruang Rapat</v>
      </c>
      <c r="J7" s="84" t="str">
        <f ca="1" t="shared" si="2"/>
        <v>CLEANING SERVICE</v>
      </c>
      <c r="K7" s="84">
        <f ca="1" t="array" ref="K7">IFERROR(INDEX(MASTER!B:B,MATCH(G7,MASTER!A:A,0))/100," ")</f>
        <v>0.89</v>
      </c>
      <c r="L7" s="66">
        <f ca="1" t="shared" si="3"/>
        <v>4</v>
      </c>
      <c r="M7" s="66" t="str">
        <f ca="1" t="shared" si="4"/>
        <v>2023 - WEEK 04</v>
      </c>
      <c r="N7" s="66" t="str">
        <f ca="1" t="shared" si="5"/>
        <v>2023 - MONTH 01</v>
      </c>
      <c r="O7" s="84">
        <f ca="1" t="shared" ref="O7:P7" si="12">IFERROR(AVERAGEIF(M:M,M7,$K:$K)," ")</f>
        <v>0.892307692307693</v>
      </c>
      <c r="P7" s="84">
        <f ca="1" t="shared" si="12"/>
        <v>0.892307692307693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4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45012.5198733218</v>
      </c>
      <c r="B8" s="66" t="str">
        <f ca="1">INDIRECT(ADDRESS(2+QUOTIENT(ROW()-2,COUNTA('Form Responses 1'!$1:$1)-4),2,,TRUE,"Form Responses 1"))</f>
        <v>pak.e.susanto@gmail.com</v>
      </c>
      <c r="C8" s="66" t="str">
        <f ca="1">INDIRECT(ADDRESS(2+QUOTIENT(ROW()-2,COUNTA('Form Responses 1'!$1:$1)-4),3,,TRUE,"Form Responses 1"))</f>
        <v>Eko Susanto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6" t="str">
        <f ca="1">IF(ISBLANK(A8)," ",INDIRECT(ADDRESS(1,5+MOD(ROW()-2,COUNTA('Form Responses 1'!$1:$1)-4),,TRUE,"Form Responses 1")))</f>
        <v>Wisma [Gudang]</v>
      </c>
      <c r="G8" s="66" t="str">
        <f ca="1">IF(ISBLANK(A8)," ",INDIRECT(ADDRESS(MATCH(A8,'Form Responses 1'!A:A,0),5+MOD(ROW()-2,COUNTA('Form Responses 1'!$1:$1)-4),,TRUE,"Form Responses 1")))</f>
        <v>CUKUP BAIK</v>
      </c>
      <c r="H8" s="84" t="str">
        <f ca="1" t="shared" si="1"/>
        <v>Wisma</v>
      </c>
      <c r="I8" s="84" t="str">
        <f ca="1" t="shared" si="7"/>
        <v>Gudang</v>
      </c>
      <c r="J8" s="84" t="str">
        <f ca="1" t="shared" si="2"/>
        <v>CLEANING SERVICE</v>
      </c>
      <c r="K8" s="84">
        <f ca="1" t="array" ref="K8">IFERROR(INDEX(MASTER!B:B,MATCH(G8,MASTER!A:A,0))/100," ")</f>
        <v>0.89</v>
      </c>
      <c r="L8" s="66">
        <f ca="1" t="shared" si="3"/>
        <v>4</v>
      </c>
      <c r="M8" s="66" t="str">
        <f ca="1" t="shared" si="4"/>
        <v>2023 - WEEK 04</v>
      </c>
      <c r="N8" s="66" t="str">
        <f ca="1" t="shared" si="5"/>
        <v>2023 - MONTH 01</v>
      </c>
      <c r="O8" s="84">
        <f ca="1" t="shared" ref="O8:P8" si="17">IFERROR(AVERAGEIF(M:M,M8,$K:$K)," ")</f>
        <v>0.892307692307693</v>
      </c>
      <c r="P8" s="84">
        <f ca="1" t="shared" si="17"/>
        <v>0.892307692307693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4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45012.5198733218</v>
      </c>
      <c r="B9" s="66" t="str">
        <f ca="1">INDIRECT(ADDRESS(2+QUOTIENT(ROW()-2,COUNTA('Form Responses 1'!$1:$1)-4),2,,TRUE,"Form Responses 1"))</f>
        <v>pak.e.susanto@gmail.com</v>
      </c>
      <c r="C9" s="66" t="str">
        <f ca="1">INDIRECT(ADDRESS(2+QUOTIENT(ROW()-2,COUNTA('Form Responses 1'!$1:$1)-4),3,,TRUE,"Form Responses 1"))</f>
        <v>Eko Susanto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6" t="str">
        <f ca="1">IF(ISBLANK(A9)," ",INDIRECT(ADDRESS(1,5+MOD(ROW()-2,COUNTA('Form Responses 1'!$1:$1)-4),,TRUE,"Form Responses 1")))</f>
        <v>Wisma [Toilet Pria / Wanita]</v>
      </c>
      <c r="G9" s="66" t="str">
        <f ca="1">IF(ISBLANK(A9)," ",INDIRECT(ADDRESS(MATCH(A9,'Form Responses 1'!A:A,0),5+MOD(ROW()-2,COUNTA('Form Responses 1'!$1:$1)-4),,TRUE,"Form Responses 1")))</f>
        <v>CUKUP BAIK</v>
      </c>
      <c r="H9" s="84" t="str">
        <f ca="1" t="shared" si="1"/>
        <v>Wisma</v>
      </c>
      <c r="I9" s="84" t="str">
        <f ca="1" t="shared" si="7"/>
        <v>Toilet Pria / Wanita</v>
      </c>
      <c r="J9" s="84" t="str">
        <f ca="1" t="shared" si="2"/>
        <v>CLEANING SERVICE</v>
      </c>
      <c r="K9" s="84">
        <f ca="1" t="array" ref="K9">IFERROR(INDEX(MASTER!B:B,MATCH(G9,MASTER!A:A,0))/100," ")</f>
        <v>0.89</v>
      </c>
      <c r="L9" s="66">
        <f ca="1" t="shared" si="3"/>
        <v>4</v>
      </c>
      <c r="M9" s="66" t="str">
        <f ca="1" t="shared" si="4"/>
        <v>2023 - WEEK 04</v>
      </c>
      <c r="N9" s="66" t="str">
        <f ca="1" t="shared" si="5"/>
        <v>2023 - MONTH 01</v>
      </c>
      <c r="O9" s="84">
        <f ca="1" t="shared" ref="O9:P9" si="18">IFERROR(AVERAGEIF(M:M,M9,$K:$K)," ")</f>
        <v>0.892307692307693</v>
      </c>
      <c r="P9" s="84">
        <f ca="1" t="shared" si="18"/>
        <v>0.892307692307693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4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45012.5198733218</v>
      </c>
      <c r="B10" s="66" t="str">
        <f ca="1">INDIRECT(ADDRESS(2+QUOTIENT(ROW()-2,COUNTA('Form Responses 1'!$1:$1)-4),2,,TRUE,"Form Responses 1"))</f>
        <v>pak.e.susanto@gmail.com</v>
      </c>
      <c r="C10" s="66" t="str">
        <f ca="1">INDIRECT(ADDRESS(2+QUOTIENT(ROW()-2,COUNTA('Form Responses 1'!$1:$1)-4),3,,TRUE,"Form Responses 1"))</f>
        <v>Eko Susanto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6" t="str">
        <f ca="1">IF(ISBLANK(A10)," ",INDIRECT(ADDRESS(1,5+MOD(ROW()-2,COUNTA('Form Responses 1'!$1:$1)-4),,TRUE,"Form Responses 1")))</f>
        <v>Lab Biomol [Ruang Lab]</v>
      </c>
      <c r="G10" s="66" t="str">
        <f ca="1">IF(ISBLANK(A10)," ",INDIRECT(ADDRESS(MATCH(A10,'Form Responses 1'!A:A,0),5+MOD(ROW()-2,COUNTA('Form Responses 1'!$1:$1)-4),,TRUE,"Form Responses 1")))</f>
        <v>CUKUP BAIK</v>
      </c>
      <c r="H10" s="84" t="str">
        <f ca="1" t="shared" si="1"/>
        <v>Lab Biomol</v>
      </c>
      <c r="I10" s="84" t="str">
        <f ca="1" t="shared" si="7"/>
        <v>Ruang Lab</v>
      </c>
      <c r="J10" s="84" t="str">
        <f ca="1" t="shared" si="2"/>
        <v>CLEANING SERVICE</v>
      </c>
      <c r="K10" s="84">
        <f ca="1" t="array" ref="K10">IFERROR(INDEX(MASTER!B:B,MATCH(G10,MASTER!A:A,0))/100," ")</f>
        <v>0.89</v>
      </c>
      <c r="L10" s="66">
        <f ca="1" t="shared" si="3"/>
        <v>4</v>
      </c>
      <c r="M10" s="66" t="str">
        <f ca="1" t="shared" si="4"/>
        <v>2023 - WEEK 04</v>
      </c>
      <c r="N10" s="66" t="str">
        <f ca="1" t="shared" si="5"/>
        <v>2023 - MONTH 01</v>
      </c>
      <c r="O10" s="84">
        <f ca="1" t="shared" ref="O10:P10" si="19">IFERROR(AVERAGEIF(M:M,M10,$K:$K)," ")</f>
        <v>0.892307692307693</v>
      </c>
      <c r="P10" s="84">
        <f ca="1" t="shared" si="19"/>
        <v>0.892307692307693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4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45012.5198733218</v>
      </c>
      <c r="B11" s="66" t="str">
        <f ca="1">INDIRECT(ADDRESS(2+QUOTIENT(ROW()-2,COUNTA('Form Responses 1'!$1:$1)-4),2,,TRUE,"Form Responses 1"))</f>
        <v>pak.e.susanto@gmail.com</v>
      </c>
      <c r="C11" s="66" t="str">
        <f ca="1">INDIRECT(ADDRESS(2+QUOTIENT(ROW()-2,COUNTA('Form Responses 1'!$1:$1)-4),3,,TRUE,"Form Responses 1"))</f>
        <v>Eko Susanto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6" t="str">
        <f ca="1">IF(ISBLANK(A11)," ",INDIRECT(ADDRESS(1,5+MOD(ROW()-2,COUNTA('Form Responses 1'!$1:$1)-4),,TRUE,"Form Responses 1")))</f>
        <v>Lab Biomol [Ruang Kerja]</v>
      </c>
      <c r="G11" s="66" t="str">
        <f ca="1">IF(ISBLANK(A11)," ",INDIRECT(ADDRESS(MATCH(A11,'Form Responses 1'!A:A,0),5+MOD(ROW()-2,COUNTA('Form Responses 1'!$1:$1)-4),,TRUE,"Form Responses 1")))</f>
        <v>CUKUP BAIK</v>
      </c>
      <c r="H11" s="84" t="str">
        <f ca="1" t="shared" si="1"/>
        <v>Lab Biomol</v>
      </c>
      <c r="I11" s="84" t="str">
        <f ca="1" t="shared" si="7"/>
        <v>Ruang Kerja</v>
      </c>
      <c r="J11" s="84" t="str">
        <f ca="1" t="shared" si="2"/>
        <v>CLEANING SERVICE</v>
      </c>
      <c r="K11" s="84">
        <f ca="1" t="array" ref="K11">IFERROR(INDEX(MASTER!B:B,MATCH(G11,MASTER!A:A,0))/100," ")</f>
        <v>0.89</v>
      </c>
      <c r="L11" s="66">
        <f ca="1" t="shared" si="3"/>
        <v>4</v>
      </c>
      <c r="M11" s="66" t="str">
        <f ca="1" t="shared" si="4"/>
        <v>2023 - WEEK 04</v>
      </c>
      <c r="N11" s="66" t="str">
        <f ca="1" t="shared" si="5"/>
        <v>2023 - MONTH 01</v>
      </c>
      <c r="O11" s="84">
        <f ca="1" t="shared" ref="O11:P11" si="20">IFERROR(AVERAGEIF(M:M,M11,$K:$K)," ")</f>
        <v>0.892307692307693</v>
      </c>
      <c r="P11" s="84">
        <f ca="1" t="shared" si="20"/>
        <v>0.892307692307693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4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45012.5198733218</v>
      </c>
      <c r="B12" s="66" t="str">
        <f ca="1">INDIRECT(ADDRESS(2+QUOTIENT(ROW()-2,COUNTA('Form Responses 1'!$1:$1)-4),2,,TRUE,"Form Responses 1"))</f>
        <v>pak.e.susanto@gmail.com</v>
      </c>
      <c r="C12" s="66" t="str">
        <f ca="1">INDIRECT(ADDRESS(2+QUOTIENT(ROW()-2,COUNTA('Form Responses 1'!$1:$1)-4),3,,TRUE,"Form Responses 1"))</f>
        <v>Eko Susanto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6" t="str">
        <f ca="1">IF(ISBLANK(A12)," ",INDIRECT(ADDRESS(1,5+MOD(ROW()-2,COUNTA('Form Responses 1'!$1:$1)-4),,TRUE,"Form Responses 1")))</f>
        <v>Lab Biomol [Ruang Pendingin]</v>
      </c>
      <c r="G12" s="66" t="str">
        <f ca="1">IF(ISBLANK(A12)," ",INDIRECT(ADDRESS(MATCH(A12,'Form Responses 1'!A:A,0),5+MOD(ROW()-2,COUNTA('Form Responses 1'!$1:$1)-4),,TRUE,"Form Responses 1")))</f>
        <v>CUKUP BAIK</v>
      </c>
      <c r="H12" s="84" t="str">
        <f ca="1" t="shared" si="1"/>
        <v>Lab Biomol</v>
      </c>
      <c r="I12" s="84" t="str">
        <f ca="1" t="shared" si="7"/>
        <v>Ruang Pendingin</v>
      </c>
      <c r="J12" s="84" t="str">
        <f ca="1" t="shared" si="2"/>
        <v>CLEANING SERVICE</v>
      </c>
      <c r="K12" s="84">
        <f ca="1" t="array" ref="K12">IFERROR(INDEX(MASTER!B:B,MATCH(G12,MASTER!A:A,0))/100," ")</f>
        <v>0.89</v>
      </c>
      <c r="L12" s="66">
        <f ca="1" t="shared" si="3"/>
        <v>4</v>
      </c>
      <c r="M12" s="66" t="str">
        <f ca="1" t="shared" si="4"/>
        <v>2023 - WEEK 04</v>
      </c>
      <c r="N12" s="66" t="str">
        <f ca="1" t="shared" si="5"/>
        <v>2023 - MONTH 01</v>
      </c>
      <c r="O12" s="84">
        <f ca="1" t="shared" ref="O12:P12" si="21">IFERROR(AVERAGEIF(M:M,M12,$K:$K)," ")</f>
        <v>0.892307692307693</v>
      </c>
      <c r="P12" s="84">
        <f ca="1" t="shared" si="21"/>
        <v>0.892307692307693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4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45012.5198733218</v>
      </c>
      <c r="B13" s="66" t="str">
        <f ca="1">INDIRECT(ADDRESS(2+QUOTIENT(ROW()-2,COUNTA('Form Responses 1'!$1:$1)-4),2,,TRUE,"Form Responses 1"))</f>
        <v>pak.e.susanto@gmail.com</v>
      </c>
      <c r="C13" s="66" t="str">
        <f ca="1">INDIRECT(ADDRESS(2+QUOTIENT(ROW()-2,COUNTA('Form Responses 1'!$1:$1)-4),3,,TRUE,"Form Responses 1"))</f>
        <v>Eko Susanto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6" t="str">
        <f ca="1">IF(ISBLANK(A13)," ",INDIRECT(ADDRESS(1,5+MOD(ROW()-2,COUNTA('Form Responses 1'!$1:$1)-4),,TRUE,"Form Responses 1")))</f>
        <v>Lab Biomol [Pantry]</v>
      </c>
      <c r="G13" s="66" t="str">
        <f ca="1">IF(ISBLANK(A13)," ",INDIRECT(ADDRESS(MATCH(A13,'Form Responses 1'!A:A,0),5+MOD(ROW()-2,COUNTA('Form Responses 1'!$1:$1)-4),,TRUE,"Form Responses 1")))</f>
        <v>CUKUP BAIK</v>
      </c>
      <c r="H13" s="84" t="str">
        <f ca="1" t="shared" si="1"/>
        <v>Lab Biomol</v>
      </c>
      <c r="I13" s="84" t="str">
        <f ca="1" t="shared" si="7"/>
        <v>Pantry</v>
      </c>
      <c r="J13" s="84" t="str">
        <f ca="1" t="shared" si="2"/>
        <v>CLEANING SERVICE</v>
      </c>
      <c r="K13" s="84">
        <f ca="1" t="array" ref="K13">IFERROR(INDEX(MASTER!B:B,MATCH(G13,MASTER!A:A,0))/100," ")</f>
        <v>0.89</v>
      </c>
      <c r="L13" s="66">
        <f ca="1" t="shared" si="3"/>
        <v>4</v>
      </c>
      <c r="M13" s="66" t="str">
        <f ca="1" t="shared" si="4"/>
        <v>2023 - WEEK 04</v>
      </c>
      <c r="N13" s="66" t="str">
        <f ca="1" t="shared" si="5"/>
        <v>2023 - MONTH 01</v>
      </c>
      <c r="O13" s="84">
        <f ca="1" t="shared" ref="O13:P13" si="22">IFERROR(AVERAGEIF(M:M,M13,$K:$K)," ")</f>
        <v>0.892307692307693</v>
      </c>
      <c r="P13" s="84">
        <f ca="1" t="shared" si="22"/>
        <v>0.892307692307693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4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45012.5198733218</v>
      </c>
      <c r="B14" s="66" t="str">
        <f ca="1">INDIRECT(ADDRESS(2+QUOTIENT(ROW()-2,COUNTA('Form Responses 1'!$1:$1)-4),2,,TRUE,"Form Responses 1"))</f>
        <v>pak.e.susanto@gmail.com</v>
      </c>
      <c r="C14" s="66" t="str">
        <f ca="1">INDIRECT(ADDRESS(2+QUOTIENT(ROW()-2,COUNTA('Form Responses 1'!$1:$1)-4),3,,TRUE,"Form Responses 1"))</f>
        <v>Eko Susanto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6" t="str">
        <f ca="1">IF(ISBLANK(A14)," ",INDIRECT(ADDRESS(1,5+MOD(ROW()-2,COUNTA('Form Responses 1'!$1:$1)-4),,TRUE,"Form Responses 1")))</f>
        <v>Lab Biomol [Koridor ]</v>
      </c>
      <c r="G14" s="66" t="str">
        <f ca="1">IF(ISBLANK(A14)," ",INDIRECT(ADDRESS(MATCH(A14,'Form Responses 1'!A:A,0),5+MOD(ROW()-2,COUNTA('Form Responses 1'!$1:$1)-4),,TRUE,"Form Responses 1")))</f>
        <v>CUKUP BAIK</v>
      </c>
      <c r="H14" s="84" t="str">
        <f ca="1" t="shared" si="1"/>
        <v>Lab Biomol</v>
      </c>
      <c r="I14" s="84" t="str">
        <f ca="1" t="shared" si="7"/>
        <v>Koridor </v>
      </c>
      <c r="J14" s="84" t="str">
        <f ca="1" t="shared" si="2"/>
        <v>CLEANING SERVICE</v>
      </c>
      <c r="K14" s="84">
        <f ca="1" t="array" ref="K14">IFERROR(INDEX(MASTER!B:B,MATCH(G14,MASTER!A:A,0))/100," ")</f>
        <v>0.89</v>
      </c>
      <c r="L14" s="66">
        <f ca="1" t="shared" si="3"/>
        <v>4</v>
      </c>
      <c r="M14" s="66" t="str">
        <f ca="1" t="shared" si="4"/>
        <v>2023 - WEEK 04</v>
      </c>
      <c r="N14" s="66" t="str">
        <f ca="1" t="shared" si="5"/>
        <v>2023 - MONTH 01</v>
      </c>
      <c r="O14" s="84">
        <f ca="1" t="shared" ref="O14:P14" si="23">IFERROR(AVERAGEIF(M:M,M14,$K:$K)," ")</f>
        <v>0.892307692307693</v>
      </c>
      <c r="P14" s="84">
        <f ca="1" t="shared" si="23"/>
        <v>0.892307692307693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4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45012.5198733218</v>
      </c>
      <c r="B15" s="66" t="str">
        <f ca="1">INDIRECT(ADDRESS(2+QUOTIENT(ROW()-2,COUNTA('Form Responses 1'!$1:$1)-4),2,,TRUE,"Form Responses 1"))</f>
        <v>pak.e.susanto@gmail.com</v>
      </c>
      <c r="C15" s="66" t="str">
        <f ca="1">INDIRECT(ADDRESS(2+QUOTIENT(ROW()-2,COUNTA('Form Responses 1'!$1:$1)-4),3,,TRUE,"Form Responses 1"))</f>
        <v>Eko Susanto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6" t="str">
        <f ca="1">IF(ISBLANK(A15)," ",INDIRECT(ADDRESS(1,5+MOD(ROW()-2,COUNTA('Form Responses 1'!$1:$1)-4),,TRUE,"Form Responses 1")))</f>
        <v>Lab Biomol [Toilet Pria / Wanita]</v>
      </c>
      <c r="G15" s="66" t="str">
        <f ca="1">IF(ISBLANK(A15)," ",INDIRECT(ADDRESS(MATCH(A15,'Form Responses 1'!A:A,0),5+MOD(ROW()-2,COUNTA('Form Responses 1'!$1:$1)-4),,TRUE,"Form Responses 1")))</f>
        <v>CUKUP BAIK</v>
      </c>
      <c r="H15" s="84" t="str">
        <f ca="1" t="shared" si="1"/>
        <v>Lab Biomol</v>
      </c>
      <c r="I15" s="84" t="str">
        <f ca="1" t="shared" si="7"/>
        <v>Toilet Pria / Wanita</v>
      </c>
      <c r="J15" s="84" t="str">
        <f ca="1" t="shared" si="2"/>
        <v>CLEANING SERVICE</v>
      </c>
      <c r="K15" s="84">
        <f ca="1" t="array" ref="K15">IFERROR(INDEX(MASTER!B:B,MATCH(G15,MASTER!A:A,0))/100," ")</f>
        <v>0.89</v>
      </c>
      <c r="L15" s="66">
        <f ca="1" t="shared" si="3"/>
        <v>4</v>
      </c>
      <c r="M15" s="66" t="str">
        <f ca="1" t="shared" si="4"/>
        <v>2023 - WEEK 04</v>
      </c>
      <c r="N15" s="66" t="str">
        <f ca="1" t="shared" si="5"/>
        <v>2023 - MONTH 01</v>
      </c>
      <c r="O15" s="84">
        <f ca="1" t="shared" ref="O15:P15" si="24">IFERROR(AVERAGEIF(M:M,M15,$K:$K)," ")</f>
        <v>0.892307692307693</v>
      </c>
      <c r="P15" s="84">
        <f ca="1" t="shared" si="24"/>
        <v>0.892307692307693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4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45012.5198733218</v>
      </c>
      <c r="B16" s="66" t="str">
        <f ca="1">INDIRECT(ADDRESS(2+QUOTIENT(ROW()-2,COUNTA('Form Responses 1'!$1:$1)-4),2,,TRUE,"Form Responses 1"))</f>
        <v>pak.e.susanto@gmail.com</v>
      </c>
      <c r="C16" s="66" t="str">
        <f ca="1">INDIRECT(ADDRESS(2+QUOTIENT(ROW()-2,COUNTA('Form Responses 1'!$1:$1)-4),3,,TRUE,"Form Responses 1"))</f>
        <v>Eko Susanto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6" t="str">
        <f ca="1">IF(ISBLANK(A16)," ",INDIRECT(ADDRESS(1,5+MOD(ROW()-2,COUNTA('Form Responses 1'!$1:$1)-4),,TRUE,"Form Responses 1")))</f>
        <v>Gedung Insektarium [Lab Anopheles]</v>
      </c>
      <c r="G16" s="66" t="str">
        <f ca="1">IF(ISBLANK(A16)," ",INDIRECT(ADDRESS(MATCH(A16,'Form Responses 1'!A:A,0),5+MOD(ROW()-2,COUNTA('Form Responses 1'!$1:$1)-4),,TRUE,"Form Responses 1")))</f>
        <v>CUKUP BAIK</v>
      </c>
      <c r="H16" s="84" t="str">
        <f ca="1" t="shared" si="1"/>
        <v>Gedung Insektarium</v>
      </c>
      <c r="I16" s="84" t="str">
        <f ca="1" t="shared" si="7"/>
        <v>Lab Anopheles</v>
      </c>
      <c r="J16" s="84" t="str">
        <f ca="1" t="shared" si="2"/>
        <v>CLEANING SERVICE</v>
      </c>
      <c r="K16" s="84">
        <f ca="1" t="array" ref="K16">IFERROR(INDEX(MASTER!B:B,MATCH(G16,MASTER!A:A,0))/100," ")</f>
        <v>0.89</v>
      </c>
      <c r="L16" s="66">
        <f ca="1" t="shared" si="3"/>
        <v>4</v>
      </c>
      <c r="M16" s="66" t="str">
        <f ca="1" t="shared" si="4"/>
        <v>2023 - WEEK 04</v>
      </c>
      <c r="N16" s="66" t="str">
        <f ca="1" t="shared" si="5"/>
        <v>2023 - MONTH 01</v>
      </c>
      <c r="O16" s="84">
        <f ca="1" t="shared" ref="O16:P16" si="25">IFERROR(AVERAGEIF(M:M,M16,$K:$K)," ")</f>
        <v>0.892307692307693</v>
      </c>
      <c r="P16" s="84">
        <f ca="1" t="shared" si="25"/>
        <v>0.892307692307693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4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45012.5198733218</v>
      </c>
      <c r="B17" s="66" t="str">
        <f ca="1">INDIRECT(ADDRESS(2+QUOTIENT(ROW()-2,COUNTA('Form Responses 1'!$1:$1)-4),2,,TRUE,"Form Responses 1"))</f>
        <v>pak.e.susanto@gmail.com</v>
      </c>
      <c r="C17" s="66" t="str">
        <f ca="1">INDIRECT(ADDRESS(2+QUOTIENT(ROW()-2,COUNTA('Form Responses 1'!$1:$1)-4),3,,TRUE,"Form Responses 1"))</f>
        <v>Eko Susanto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6" t="str">
        <f ca="1">IF(ISBLANK(A17)," ",INDIRECT(ADDRESS(1,5+MOD(ROW()-2,COUNTA('Form Responses 1'!$1:$1)-4),,TRUE,"Form Responses 1")))</f>
        <v>Gedung Insektarium [Lab Cullicinae]</v>
      </c>
      <c r="G17" s="66" t="str">
        <f ca="1">IF(ISBLANK(A17)," ",INDIRECT(ADDRESS(MATCH(A17,'Form Responses 1'!A:A,0),5+MOD(ROW()-2,COUNTA('Form Responses 1'!$1:$1)-4),,TRUE,"Form Responses 1")))</f>
        <v>CUKUP BAIK</v>
      </c>
      <c r="H17" s="84" t="str">
        <f ca="1" t="shared" si="1"/>
        <v>Gedung Insektarium</v>
      </c>
      <c r="I17" s="84" t="str">
        <f ca="1" t="shared" si="7"/>
        <v>Lab Cullicinae</v>
      </c>
      <c r="J17" s="84" t="str">
        <f ca="1" t="shared" si="2"/>
        <v>CLEANING SERVICE</v>
      </c>
      <c r="K17" s="84">
        <f ca="1" t="array" ref="K17">IFERROR(INDEX(MASTER!B:B,MATCH(G17,MASTER!A:A,0))/100," ")</f>
        <v>0.89</v>
      </c>
      <c r="L17" s="66">
        <f ca="1" t="shared" si="3"/>
        <v>4</v>
      </c>
      <c r="M17" s="66" t="str">
        <f ca="1" t="shared" si="4"/>
        <v>2023 - WEEK 04</v>
      </c>
      <c r="N17" s="66" t="str">
        <f ca="1" t="shared" si="5"/>
        <v>2023 - MONTH 01</v>
      </c>
      <c r="O17" s="84">
        <f ca="1" t="shared" ref="O17:P17" si="26">IFERROR(AVERAGEIF(M:M,M17,$K:$K)," ")</f>
        <v>0.892307692307693</v>
      </c>
      <c r="P17" s="84">
        <f ca="1" t="shared" si="26"/>
        <v>0.892307692307693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4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45012.5198733218</v>
      </c>
      <c r="B18" s="66" t="str">
        <f ca="1">INDIRECT(ADDRESS(2+QUOTIENT(ROW()-2,COUNTA('Form Responses 1'!$1:$1)-4),2,,TRUE,"Form Responses 1"))</f>
        <v>pak.e.susanto@gmail.com</v>
      </c>
      <c r="C18" s="66" t="str">
        <f ca="1">INDIRECT(ADDRESS(2+QUOTIENT(ROW()-2,COUNTA('Form Responses 1'!$1:$1)-4),3,,TRUE,"Form Responses 1"))</f>
        <v>Eko Susanto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6" t="str">
        <f ca="1">IF(ISBLANK(A18)," ",INDIRECT(ADDRESS(1,5+MOD(ROW()-2,COUNTA('Form Responses 1'!$1:$1)-4),,TRUE,"Form Responses 1")))</f>
        <v>Gedung Insektarium [Gudang Alat dan Bahan 1]</v>
      </c>
      <c r="G18" s="66" t="str">
        <f ca="1">IF(ISBLANK(A18)," ",INDIRECT(ADDRESS(MATCH(A18,'Form Responses 1'!A:A,0),5+MOD(ROW()-2,COUNTA('Form Responses 1'!$1:$1)-4),,TRUE,"Form Responses 1")))</f>
        <v>CUKUP BAIK</v>
      </c>
      <c r="H18" s="84" t="str">
        <f ca="1" t="shared" si="1"/>
        <v>Gedung Insektarium</v>
      </c>
      <c r="I18" s="84" t="str">
        <f ca="1" t="shared" si="7"/>
        <v>Gudang Alat dan Bahan 1</v>
      </c>
      <c r="J18" s="84" t="str">
        <f ca="1" t="shared" si="2"/>
        <v>CLEANING SERVICE</v>
      </c>
      <c r="K18" s="84">
        <f ca="1" t="array" ref="K18">IFERROR(INDEX(MASTER!B:B,MATCH(G18,MASTER!A:A,0))/100," ")</f>
        <v>0.89</v>
      </c>
      <c r="L18" s="66">
        <f ca="1" t="shared" si="3"/>
        <v>4</v>
      </c>
      <c r="M18" s="66" t="str">
        <f ca="1" t="shared" si="4"/>
        <v>2023 - WEEK 04</v>
      </c>
      <c r="N18" s="66" t="str">
        <f ca="1" t="shared" si="5"/>
        <v>2023 - MONTH 01</v>
      </c>
      <c r="O18" s="84">
        <f ca="1" t="shared" ref="O18:P18" si="27">IFERROR(AVERAGEIF(M:M,M18,$K:$K)," ")</f>
        <v>0.892307692307693</v>
      </c>
      <c r="P18" s="84">
        <f ca="1" t="shared" si="27"/>
        <v>0.892307692307693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4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45012.5198733218</v>
      </c>
      <c r="B19" s="66" t="str">
        <f ca="1">INDIRECT(ADDRESS(2+QUOTIENT(ROW()-2,COUNTA('Form Responses 1'!$1:$1)-4),2,,TRUE,"Form Responses 1"))</f>
        <v>pak.e.susanto@gmail.com</v>
      </c>
      <c r="C19" s="66" t="str">
        <f ca="1">INDIRECT(ADDRESS(2+QUOTIENT(ROW()-2,COUNTA('Form Responses 1'!$1:$1)-4),3,,TRUE,"Form Responses 1"))</f>
        <v>Eko Susanto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6" t="str">
        <f ca="1">IF(ISBLANK(A19)," ",INDIRECT(ADDRESS(1,5+MOD(ROW()-2,COUNTA('Form Responses 1'!$1:$1)-4),,TRUE,"Form Responses 1")))</f>
        <v>Gedung Insektarium [Gudang alat dan Bahan 2]</v>
      </c>
      <c r="G19" s="66" t="str">
        <f ca="1">IF(ISBLANK(A19)," ",INDIRECT(ADDRESS(MATCH(A19,'Form Responses 1'!A:A,0),5+MOD(ROW()-2,COUNTA('Form Responses 1'!$1:$1)-4),,TRUE,"Form Responses 1")))</f>
        <v>CUKUP BAIK</v>
      </c>
      <c r="H19" s="84" t="str">
        <f ca="1" t="shared" si="1"/>
        <v>Gedung Insektarium</v>
      </c>
      <c r="I19" s="84" t="str">
        <f ca="1" t="shared" si="7"/>
        <v>Gudang alat dan Bahan 2</v>
      </c>
      <c r="J19" s="84" t="str">
        <f ca="1" t="shared" si="2"/>
        <v>CLEANING SERVICE</v>
      </c>
      <c r="K19" s="84">
        <f ca="1" t="array" ref="K19">IFERROR(INDEX(MASTER!B:B,MATCH(G19,MASTER!A:A,0))/100," ")</f>
        <v>0.89</v>
      </c>
      <c r="L19" s="66">
        <f ca="1" t="shared" si="3"/>
        <v>4</v>
      </c>
      <c r="M19" s="66" t="str">
        <f ca="1" t="shared" si="4"/>
        <v>2023 - WEEK 04</v>
      </c>
      <c r="N19" s="66" t="str">
        <f ca="1" t="shared" si="5"/>
        <v>2023 - MONTH 01</v>
      </c>
      <c r="O19" s="84">
        <f ca="1" t="shared" ref="O19:P19" si="28">IFERROR(AVERAGEIF(M:M,M19,$K:$K)," ")</f>
        <v>0.892307692307693</v>
      </c>
      <c r="P19" s="84">
        <f ca="1" t="shared" si="28"/>
        <v>0.892307692307693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4</v>
      </c>
      <c r="AG19" s="66" t="str">
        <f ca="1" t="shared" si="14"/>
        <v>2023 01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45012.5198733218</v>
      </c>
      <c r="B20" s="66" t="str">
        <f ca="1">INDIRECT(ADDRESS(2+QUOTIENT(ROW()-2,COUNTA('Form Responses 1'!$1:$1)-4),2,,TRUE,"Form Responses 1"))</f>
        <v>pak.e.susanto@gmail.com</v>
      </c>
      <c r="C20" s="66" t="str">
        <f ca="1">INDIRECT(ADDRESS(2+QUOTIENT(ROW()-2,COUNTA('Form Responses 1'!$1:$1)-4),3,,TRUE,"Form Responses 1"))</f>
        <v>Eko Susanto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6" t="str">
        <f ca="1">IF(ISBLANK(A20)," ",INDIRECT(ADDRESS(1,5+MOD(ROW()-2,COUNTA('Form Responses 1'!$1:$1)-4),,TRUE,"Form Responses 1")))</f>
        <v>Gedung Insektarium [Koridor]</v>
      </c>
      <c r="G20" s="66" t="str">
        <f ca="1">IF(ISBLANK(A20)," ",INDIRECT(ADDRESS(MATCH(A20,'Form Responses 1'!A:A,0),5+MOD(ROW()-2,COUNTA('Form Responses 1'!$1:$1)-4),,TRUE,"Form Responses 1")))</f>
        <v>CUKUP BAIK</v>
      </c>
      <c r="H20" s="84" t="str">
        <f ca="1" t="shared" si="1"/>
        <v>Gedung Insektarium</v>
      </c>
      <c r="I20" s="84" t="str">
        <f ca="1" t="shared" si="7"/>
        <v>Koridor</v>
      </c>
      <c r="J20" s="84" t="str">
        <f ca="1" t="shared" si="2"/>
        <v>CLEANING SERVICE</v>
      </c>
      <c r="K20" s="84">
        <f ca="1" t="array" ref="K20">IFERROR(INDEX(MASTER!B:B,MATCH(G20,MASTER!A:A,0))/100," ")</f>
        <v>0.89</v>
      </c>
      <c r="L20" s="66">
        <f ca="1" t="shared" si="3"/>
        <v>4</v>
      </c>
      <c r="M20" s="66" t="str">
        <f ca="1" t="shared" si="4"/>
        <v>2023 - WEEK 04</v>
      </c>
      <c r="N20" s="66" t="str">
        <f ca="1" t="shared" si="5"/>
        <v>2023 - MONTH 01</v>
      </c>
      <c r="O20" s="84">
        <f ca="1" t="shared" ref="O20:P20" si="29">IFERROR(AVERAGEIF(M:M,M20,$K:$K)," ")</f>
        <v>0.892307692307693</v>
      </c>
      <c r="P20" s="84">
        <f ca="1" t="shared" si="29"/>
        <v>0.892307692307693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4</v>
      </c>
      <c r="AG20" s="66" t="str">
        <f ca="1" t="shared" si="14"/>
        <v>2023 01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45012.5198733218</v>
      </c>
      <c r="B21" s="66" t="str">
        <f ca="1">INDIRECT(ADDRESS(2+QUOTIENT(ROW()-2,COUNTA('Form Responses 1'!$1:$1)-4),2,,TRUE,"Form Responses 1"))</f>
        <v>pak.e.susanto@gmail.com</v>
      </c>
      <c r="C21" s="66" t="str">
        <f ca="1">INDIRECT(ADDRESS(2+QUOTIENT(ROW()-2,COUNTA('Form Responses 1'!$1:$1)-4),3,,TRUE,"Form Responses 1"))</f>
        <v>Eko Susanto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6" t="str">
        <f ca="1">IF(ISBLANK(A21)," ",INDIRECT(ADDRESS(1,5+MOD(ROW()-2,COUNTA('Form Responses 1'!$1:$1)-4),,TRUE,"Form Responses 1")))</f>
        <v>Gedung CWS [Ruang Kerja]</v>
      </c>
      <c r="G21" s="66" t="str">
        <f ca="1">IF(ISBLANK(A21)," ",INDIRECT(ADDRESS(MATCH(A21,'Form Responses 1'!A:A,0),5+MOD(ROW()-2,COUNTA('Form Responses 1'!$1:$1)-4),,TRUE,"Form Responses 1")))</f>
        <v>CUKUP BAIK</v>
      </c>
      <c r="H21" s="84" t="str">
        <f ca="1" t="shared" si="1"/>
        <v>Gedung CWS</v>
      </c>
      <c r="I21" s="84" t="str">
        <f ca="1" t="shared" si="7"/>
        <v>Ruang Kerja</v>
      </c>
      <c r="J21" s="84" t="str">
        <f ca="1" t="shared" si="2"/>
        <v>CLEANING SERVICE</v>
      </c>
      <c r="K21" s="84">
        <f ca="1" t="array" ref="K21">IFERROR(INDEX(MASTER!B:B,MATCH(G21,MASTER!A:A,0))/100," ")</f>
        <v>0.89</v>
      </c>
      <c r="L21" s="66">
        <f ca="1" t="shared" si="3"/>
        <v>4</v>
      </c>
      <c r="M21" s="66" t="str">
        <f ca="1" t="shared" si="4"/>
        <v>2023 - WEEK 04</v>
      </c>
      <c r="N21" s="66" t="str">
        <f ca="1" t="shared" si="5"/>
        <v>2023 - MONTH 01</v>
      </c>
      <c r="O21" s="84">
        <f ca="1" t="shared" ref="O21:P21" si="30">IFERROR(AVERAGEIF(M:M,M21,$K:$K)," ")</f>
        <v>0.892307692307693</v>
      </c>
      <c r="P21" s="84">
        <f ca="1" t="shared" si="30"/>
        <v>0.892307692307693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4</v>
      </c>
      <c r="AG21" s="66" t="str">
        <f ca="1" t="shared" si="14"/>
        <v>2023 01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45012.5198733218</v>
      </c>
      <c r="B22" s="66" t="str">
        <f ca="1">INDIRECT(ADDRESS(2+QUOTIENT(ROW()-2,COUNTA('Form Responses 1'!$1:$1)-4),2,,TRUE,"Form Responses 1"))</f>
        <v>pak.e.susanto@gmail.com</v>
      </c>
      <c r="C22" s="66" t="str">
        <f ca="1">INDIRECT(ADDRESS(2+QUOTIENT(ROW()-2,COUNTA('Form Responses 1'!$1:$1)-4),3,,TRUE,"Form Responses 1"))</f>
        <v>Eko Susanto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6" t="str">
        <f ca="1">IF(ISBLANK(A22)," ",INDIRECT(ADDRESS(1,5+MOD(ROW()-2,COUNTA('Form Responses 1'!$1:$1)-4),,TRUE,"Form Responses 1")))</f>
        <v>Gedung CWS [Koridor ]</v>
      </c>
      <c r="G22" s="66" t="str">
        <f ca="1">IF(ISBLANK(A22)," ",INDIRECT(ADDRESS(MATCH(A22,'Form Responses 1'!A:A,0),5+MOD(ROW()-2,COUNTA('Form Responses 1'!$1:$1)-4),,TRUE,"Form Responses 1")))</f>
        <v>CUKUP BAIK</v>
      </c>
      <c r="H22" s="84" t="str">
        <f ca="1" t="shared" si="1"/>
        <v>Gedung CWS</v>
      </c>
      <c r="I22" s="84" t="str">
        <f ca="1" t="shared" si="7"/>
        <v>Koridor </v>
      </c>
      <c r="J22" s="84" t="str">
        <f ca="1" t="shared" si="2"/>
        <v>CLEANING SERVICE</v>
      </c>
      <c r="K22" s="84">
        <f ca="1" t="array" ref="K22">IFERROR(INDEX(MASTER!B:B,MATCH(G22,MASTER!A:A,0))/100," ")</f>
        <v>0.89</v>
      </c>
      <c r="L22" s="66">
        <f ca="1" t="shared" si="3"/>
        <v>4</v>
      </c>
      <c r="M22" s="66" t="str">
        <f ca="1" t="shared" si="4"/>
        <v>2023 - WEEK 04</v>
      </c>
      <c r="N22" s="66" t="str">
        <f ca="1" t="shared" si="5"/>
        <v>2023 - MONTH 01</v>
      </c>
      <c r="O22" s="84">
        <f ca="1" t="shared" ref="O22:P22" si="31">IFERROR(AVERAGEIF(M:M,M22,$K:$K)," ")</f>
        <v>0.892307692307693</v>
      </c>
      <c r="P22" s="84">
        <f ca="1" t="shared" si="31"/>
        <v>0.892307692307693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4</v>
      </c>
      <c r="AG22" s="66" t="str">
        <f ca="1" t="shared" si="14"/>
        <v>2023 01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45012.5198733218</v>
      </c>
      <c r="B23" s="66" t="str">
        <f ca="1">INDIRECT(ADDRESS(2+QUOTIENT(ROW()-2,COUNTA('Form Responses 1'!$1:$1)-4),2,,TRUE,"Form Responses 1"))</f>
        <v>pak.e.susanto@gmail.com</v>
      </c>
      <c r="C23" s="66" t="str">
        <f ca="1">INDIRECT(ADDRESS(2+QUOTIENT(ROW()-2,COUNTA('Form Responses 1'!$1:$1)-4),3,,TRUE,"Form Responses 1"))</f>
        <v>Eko Susanto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66" t="str">
        <f ca="1">IF(ISBLANK(A23)," ",INDIRECT(ADDRESS(1,5+MOD(ROW()-2,COUNTA('Form Responses 1'!$1:$1)-4),,TRUE,"Form Responses 1")))</f>
        <v>Gedung CWS [Toilet Pria / Wanita]</v>
      </c>
      <c r="G23" s="66" t="str">
        <f ca="1">IF(ISBLANK(A23)," ",INDIRECT(ADDRESS(MATCH(A23,'Form Responses 1'!A:A,0),5+MOD(ROW()-2,COUNTA('Form Responses 1'!$1:$1)-4),,TRUE,"Form Responses 1")))</f>
        <v>CUKUP BAIK</v>
      </c>
      <c r="H23" s="84" t="str">
        <f ca="1" t="shared" si="1"/>
        <v>Gedung CWS</v>
      </c>
      <c r="I23" s="84" t="str">
        <f ca="1" t="shared" si="7"/>
        <v>Toilet Pria / Wanita</v>
      </c>
      <c r="J23" s="84" t="str">
        <f ca="1" t="shared" si="2"/>
        <v>CLEANING SERVICE</v>
      </c>
      <c r="K23" s="84">
        <f ca="1" t="array" ref="K23">IFERROR(INDEX(MASTER!B:B,MATCH(G23,MASTER!A:A,0))/100," ")</f>
        <v>0.89</v>
      </c>
      <c r="L23" s="66">
        <f ca="1" t="shared" si="3"/>
        <v>4</v>
      </c>
      <c r="M23" s="66" t="str">
        <f ca="1" t="shared" si="4"/>
        <v>2023 - WEEK 04</v>
      </c>
      <c r="N23" s="66" t="str">
        <f ca="1" t="shared" si="5"/>
        <v>2023 - MONTH 01</v>
      </c>
      <c r="O23" s="84">
        <f ca="1" t="shared" ref="O23:P23" si="32">IFERROR(AVERAGEIF(M:M,M23,$K:$K)," ")</f>
        <v>0.892307692307693</v>
      </c>
      <c r="P23" s="84">
        <f ca="1" t="shared" si="32"/>
        <v>0.892307692307693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4</v>
      </c>
      <c r="AG23" s="66" t="str">
        <f ca="1" t="shared" si="14"/>
        <v>2023 01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45012.5198733218</v>
      </c>
      <c r="B24" s="66" t="str">
        <f ca="1">INDIRECT(ADDRESS(2+QUOTIENT(ROW()-2,COUNTA('Form Responses 1'!$1:$1)-4),2,,TRUE,"Form Responses 1"))</f>
        <v>pak.e.susanto@gmail.com</v>
      </c>
      <c r="C24" s="66" t="str">
        <f ca="1">INDIRECT(ADDRESS(2+QUOTIENT(ROW()-2,COUNTA('Form Responses 1'!$1:$1)-4),3,,TRUE,"Form Responses 1"))</f>
        <v>Eko Susanto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66" t="str">
        <f ca="1">IF(ISBLANK(A24)," ",INDIRECT(ADDRESS(1,5+MOD(ROW()-2,COUNTA('Form Responses 1'!$1:$1)-4),,TRUE,"Form Responses 1")))</f>
        <v>Halaman [Taman ]</v>
      </c>
      <c r="G24" s="66" t="str">
        <f ca="1">IF(ISBLANK(A24)," ",INDIRECT(ADDRESS(MATCH(A24,'Form Responses 1'!A:A,0),5+MOD(ROW()-2,COUNTA('Form Responses 1'!$1:$1)-4),,TRUE,"Form Responses 1")))</f>
        <v>CUKUP BAIK</v>
      </c>
      <c r="H24" s="84" t="str">
        <f ca="1" t="shared" si="1"/>
        <v>Halaman</v>
      </c>
      <c r="I24" s="84" t="str">
        <f ca="1" t="shared" si="7"/>
        <v>Taman </v>
      </c>
      <c r="J24" s="84" t="str">
        <f ca="1" t="shared" si="2"/>
        <v>CLEANING SERVICE</v>
      </c>
      <c r="K24" s="84">
        <f ca="1" t="array" ref="K24">IFERROR(INDEX(MASTER!B:B,MATCH(G24,MASTER!A:A,0))/100," ")</f>
        <v>0.89</v>
      </c>
      <c r="L24" s="66">
        <f ca="1" t="shared" si="3"/>
        <v>4</v>
      </c>
      <c r="M24" s="66" t="str">
        <f ca="1" t="shared" si="4"/>
        <v>2023 - WEEK 04</v>
      </c>
      <c r="N24" s="66" t="str">
        <f ca="1" t="shared" si="5"/>
        <v>2023 - MONTH 01</v>
      </c>
      <c r="O24" s="84">
        <f ca="1" t="shared" ref="O24:P24" si="33">IFERROR(AVERAGEIF(M:M,M24,$K:$K)," ")</f>
        <v>0.892307692307693</v>
      </c>
      <c r="P24" s="84">
        <f ca="1" t="shared" si="33"/>
        <v>0.892307692307693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4</v>
      </c>
      <c r="AG24" s="66" t="str">
        <f ca="1" t="shared" si="14"/>
        <v>2023 01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45012.5198733218</v>
      </c>
      <c r="B25" s="66" t="str">
        <f ca="1">INDIRECT(ADDRESS(2+QUOTIENT(ROW()-2,COUNTA('Form Responses 1'!$1:$1)-4),2,,TRUE,"Form Responses 1"))</f>
        <v>pak.e.susanto@gmail.com</v>
      </c>
      <c r="C25" s="66" t="str">
        <f ca="1">INDIRECT(ADDRESS(2+QUOTIENT(ROW()-2,COUNTA('Form Responses 1'!$1:$1)-4),3,,TRUE,"Form Responses 1"))</f>
        <v>Eko Susanto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66" t="str">
        <f ca="1">IF(ISBLANK(A25)," ",INDIRECT(ADDRESS(1,5+MOD(ROW()-2,COUNTA('Form Responses 1'!$1:$1)-4),,TRUE,"Form Responses 1")))</f>
        <v>Halaman [Halaman Parkir]</v>
      </c>
      <c r="G25" s="66" t="str">
        <f ca="1">IF(ISBLANK(A25)," ",INDIRECT(ADDRESS(MATCH(A25,'Form Responses 1'!A:A,0),5+MOD(ROW()-2,COUNTA('Form Responses 1'!$1:$1)-4),,TRUE,"Form Responses 1")))</f>
        <v>CUKUP BAIK</v>
      </c>
      <c r="H25" s="84" t="str">
        <f ca="1" t="shared" si="1"/>
        <v>Halaman</v>
      </c>
      <c r="I25" s="84" t="str">
        <f ca="1" t="shared" si="7"/>
        <v>Halaman Parkir</v>
      </c>
      <c r="J25" s="84" t="str">
        <f ca="1" t="shared" si="2"/>
        <v>CLEANING SERVICE</v>
      </c>
      <c r="K25" s="84">
        <f ca="1" t="array" ref="K25">IFERROR(INDEX(MASTER!B:B,MATCH(G25,MASTER!A:A,0))/100," ")</f>
        <v>0.89</v>
      </c>
      <c r="L25" s="66">
        <f ca="1" t="shared" si="3"/>
        <v>4</v>
      </c>
      <c r="M25" s="66" t="str">
        <f ca="1" t="shared" si="4"/>
        <v>2023 - WEEK 04</v>
      </c>
      <c r="N25" s="66" t="str">
        <f ca="1" t="shared" si="5"/>
        <v>2023 - MONTH 01</v>
      </c>
      <c r="O25" s="84">
        <f ca="1" t="shared" ref="O25:P25" si="34">IFERROR(AVERAGEIF(M:M,M25,$K:$K)," ")</f>
        <v>0.892307692307693</v>
      </c>
      <c r="P25" s="84">
        <f ca="1" t="shared" si="34"/>
        <v>0.892307692307693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4</v>
      </c>
      <c r="AG25" s="66" t="str">
        <f ca="1" t="shared" si="14"/>
        <v>2023 01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45012.5198733218</v>
      </c>
      <c r="B26" s="66" t="str">
        <f ca="1">INDIRECT(ADDRESS(2+QUOTIENT(ROW()-2,COUNTA('Form Responses 1'!$1:$1)-4),2,,TRUE,"Form Responses 1"))</f>
        <v>pak.e.susanto@gmail.com</v>
      </c>
      <c r="C26" s="66" t="str">
        <f ca="1">INDIRECT(ADDRESS(2+QUOTIENT(ROW()-2,COUNTA('Form Responses 1'!$1:$1)-4),3,,TRUE,"Form Responses 1"))</f>
        <v>Eko Susanto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66" t="str">
        <f ca="1">IF(ISBLANK(A26)," ",INDIRECT(ADDRESS(1,5+MOD(ROW()-2,COUNTA('Form Responses 1'!$1:$1)-4),,TRUE,"Form Responses 1")))</f>
        <v>Halaman [Halaman depan samping dan belakang]</v>
      </c>
      <c r="G26" s="66" t="str">
        <f ca="1">IF(ISBLANK(A26)," ",INDIRECT(ADDRESS(MATCH(A26,'Form Responses 1'!A:A,0),5+MOD(ROW()-2,COUNTA('Form Responses 1'!$1:$1)-4),,TRUE,"Form Responses 1")))</f>
        <v>CUKUP BAIK</v>
      </c>
      <c r="H26" s="84" t="str">
        <f ca="1" t="shared" si="1"/>
        <v>Halaman</v>
      </c>
      <c r="I26" s="84" t="str">
        <f ca="1" t="shared" si="7"/>
        <v>Halaman depan samping dan belakang</v>
      </c>
      <c r="J26" s="84" t="str">
        <f ca="1" t="shared" si="2"/>
        <v>CLEANING SERVICE</v>
      </c>
      <c r="K26" s="84">
        <f ca="1" t="array" ref="K26">IFERROR(INDEX(MASTER!B:B,MATCH(G26,MASTER!A:A,0))/100," ")</f>
        <v>0.89</v>
      </c>
      <c r="L26" s="66">
        <f ca="1" t="shared" si="3"/>
        <v>4</v>
      </c>
      <c r="M26" s="66" t="str">
        <f ca="1" t="shared" si="4"/>
        <v>2023 - WEEK 04</v>
      </c>
      <c r="N26" s="66" t="str">
        <f ca="1" t="shared" si="5"/>
        <v>2023 - MONTH 01</v>
      </c>
      <c r="O26" s="84">
        <f ca="1" t="shared" ref="O26:P26" si="35">IFERROR(AVERAGEIF(M:M,M26,$K:$K)," ")</f>
        <v>0.892307692307693</v>
      </c>
      <c r="P26" s="84">
        <f ca="1" t="shared" si="35"/>
        <v>0.892307692307693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4</v>
      </c>
      <c r="AG26" s="66" t="str">
        <f ca="1" t="shared" si="14"/>
        <v>2023 01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45012.5198733218</v>
      </c>
      <c r="B27" s="66" t="str">
        <f ca="1">INDIRECT(ADDRESS(2+QUOTIENT(ROW()-2,COUNTA('Form Responses 1'!$1:$1)-4),2,,TRUE,"Form Responses 1"))</f>
        <v>pak.e.susanto@gmail.com</v>
      </c>
      <c r="C27" s="66" t="str">
        <f ca="1">INDIRECT(ADDRESS(2+QUOTIENT(ROW()-2,COUNTA('Form Responses 1'!$1:$1)-4),3,,TRUE,"Form Responses 1"))</f>
        <v>Eko Susanto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66" t="str">
        <f ca="1">IF(ISBLANK(A27)," ",INDIRECT(ADDRESS(1,5+MOD(ROW()-2,COUNTA('Form Responses 1'!$1:$1)-4),,TRUE,"Form Responses 1")))</f>
        <v>Halaman [TPS]</v>
      </c>
      <c r="G27" s="66" t="str">
        <f ca="1">IF(ISBLANK(A27)," ",INDIRECT(ADDRESS(MATCH(A27,'Form Responses 1'!A:A,0),5+MOD(ROW()-2,COUNTA('Form Responses 1'!$1:$1)-4),,TRUE,"Form Responses 1")))</f>
        <v>CUKUP BAIK</v>
      </c>
      <c r="H27" s="84" t="str">
        <f ca="1" t="shared" si="1"/>
        <v>Halaman</v>
      </c>
      <c r="I27" s="84" t="str">
        <f ca="1" t="shared" si="7"/>
        <v>TPS</v>
      </c>
      <c r="J27" s="84" t="str">
        <f ca="1" t="shared" si="2"/>
        <v>CLEANING SERVICE</v>
      </c>
      <c r="K27" s="84">
        <f ca="1" t="array" ref="K27">IFERROR(INDEX(MASTER!B:B,MATCH(G27,MASTER!A:A,0))/100," ")</f>
        <v>0.89</v>
      </c>
      <c r="L27" s="66">
        <f ca="1" t="shared" si="3"/>
        <v>4</v>
      </c>
      <c r="M27" s="66" t="str">
        <f ca="1" t="shared" si="4"/>
        <v>2023 - WEEK 04</v>
      </c>
      <c r="N27" s="66" t="str">
        <f ca="1" t="shared" si="5"/>
        <v>2023 - MONTH 01</v>
      </c>
      <c r="O27" s="84">
        <f ca="1" t="shared" ref="O27:P27" si="36">IFERROR(AVERAGEIF(M:M,M27,$K:$K)," ")</f>
        <v>0.892307692307693</v>
      </c>
      <c r="P27" s="84">
        <f ca="1" t="shared" si="36"/>
        <v>0.892307692307693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4</v>
      </c>
      <c r="AG27" s="66" t="str">
        <f ca="1" t="shared" si="14"/>
        <v>2023 01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45012.5216720833</v>
      </c>
      <c r="B28" s="66" t="str">
        <f ca="1">INDIRECT(ADDRESS(2+QUOTIENT(ROW()-2,COUNTA('Form Responses 1'!$1:$1)-4),2,,TRUE,"Form Responses 1"))</f>
        <v>pak.e.susanto@gmail.com</v>
      </c>
      <c r="C28" s="66" t="str">
        <f ca="1">INDIRECT(ADDRESS(2+QUOTIENT(ROW()-2,COUNTA('Form Responses 1'!$1:$1)-4),3,,TRUE,"Form Responses 1"))</f>
        <v>Eko Susanto</v>
      </c>
      <c r="D28" s="82">
        <f ca="1">INDIRECT(ADDRESS(2+QUOTIENT(ROW()-2,COUNTA('Form Responses 1'!$1:$1)-4),4,,TRUE,"Form Responses 1"))</f>
        <v>44982</v>
      </c>
      <c r="E28" s="83">
        <f ca="1" t="shared" si="0"/>
        <v>6</v>
      </c>
      <c r="F28" s="66" t="str">
        <f ca="1">IF(ISBLANK(A28)," ",INDIRECT(ADDRESS(1,5+MOD(ROW()-2,COUNTA('Form Responses 1'!$1:$1)-4),,TRUE,"Form Responses 1")))</f>
        <v>Security [Security Functions]</v>
      </c>
      <c r="G28" s="66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Security</v>
      </c>
      <c r="I28" s="84" t="str">
        <f ca="1" t="shared" si="7"/>
        <v>Security Functions</v>
      </c>
      <c r="J28" s="84" t="str">
        <f ca="1" t="shared" si="2"/>
        <v>SECURITY SERVICE</v>
      </c>
      <c r="K28" s="84">
        <f ca="1" t="array" ref="K28">IFERROR(INDEX(MASTER!B:B,MATCH(G28,MASTER!A:A,0))/100," ")</f>
        <v>0.95</v>
      </c>
      <c r="L28" s="66">
        <f ca="1" t="shared" si="3"/>
        <v>8</v>
      </c>
      <c r="M28" s="66" t="str">
        <f ca="1" t="shared" si="4"/>
        <v>2023 - WEEK 08</v>
      </c>
      <c r="N28" s="66" t="str">
        <f ca="1" t="shared" si="5"/>
        <v>2023 - MONTH 02</v>
      </c>
      <c r="O28" s="84">
        <f ca="1" t="shared" ref="O28:P28" si="37">IFERROR(AVERAGEIF(M:M,M28,$K:$K)," ")</f>
        <v>0.940769230769231</v>
      </c>
      <c r="P28" s="84">
        <f ca="1" t="shared" si="37"/>
        <v>0.940769230769231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8</v>
      </c>
      <c r="AG28" s="66" t="str">
        <f ca="1" t="shared" si="14"/>
        <v>2023 02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45012.5216720833</v>
      </c>
      <c r="B29" s="66" t="str">
        <f ca="1">INDIRECT(ADDRESS(2+QUOTIENT(ROW()-2,COUNTA('Form Responses 1'!$1:$1)-4),2,,TRUE,"Form Responses 1"))</f>
        <v>pak.e.susanto@gmail.com</v>
      </c>
      <c r="C29" s="66" t="str">
        <f ca="1">INDIRECT(ADDRESS(2+QUOTIENT(ROW()-2,COUNTA('Form Responses 1'!$1:$1)-4),3,,TRUE,"Form Responses 1"))</f>
        <v>Eko Susanto</v>
      </c>
      <c r="D29" s="82">
        <f ca="1">INDIRECT(ADDRESS(2+QUOTIENT(ROW()-2,COUNTA('Form Responses 1'!$1:$1)-4),4,,TRUE,"Form Responses 1"))</f>
        <v>44982</v>
      </c>
      <c r="E29" s="83">
        <f ca="1" t="shared" si="0"/>
        <v>6</v>
      </c>
      <c r="F29" s="66" t="str">
        <f ca="1">IF(ISBLANK(A29)," ",INDIRECT(ADDRESS(1,5+MOD(ROW()-2,COUNTA('Form Responses 1'!$1:$1)-4),,TRUE,"Form Responses 1")))</f>
        <v>Driver [Driving Safety]</v>
      </c>
      <c r="G29" s="66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Driver</v>
      </c>
      <c r="I29" s="84" t="str">
        <f ca="1" t="shared" si="7"/>
        <v>Driving Safety</v>
      </c>
      <c r="J29" s="84" t="str">
        <f ca="1" t="shared" si="2"/>
        <v>LABOR SERVICE</v>
      </c>
      <c r="K29" s="84">
        <f ca="1" t="array" ref="K29">IFERROR(INDEX(MASTER!B:B,MATCH(G29,MASTER!A:A,0))/100," ")</f>
        <v>0.95</v>
      </c>
      <c r="L29" s="66">
        <f ca="1" t="shared" si="3"/>
        <v>8</v>
      </c>
      <c r="M29" s="66" t="str">
        <f ca="1" t="shared" si="4"/>
        <v>2023 - WEEK 08</v>
      </c>
      <c r="N29" s="66" t="str">
        <f ca="1" t="shared" si="5"/>
        <v>2023 - MONTH 02</v>
      </c>
      <c r="O29" s="84">
        <f ca="1" t="shared" ref="O29:P29" si="38">IFERROR(AVERAGEIF(M:M,M29,$K:$K)," ")</f>
        <v>0.940769230769231</v>
      </c>
      <c r="P29" s="84">
        <f ca="1" t="shared" si="38"/>
        <v>0.940769230769231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8</v>
      </c>
      <c r="AG29" s="66" t="str">
        <f ca="1" t="shared" si="14"/>
        <v>2023 02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45012.5216720833</v>
      </c>
      <c r="B30" s="66" t="str">
        <f ca="1">INDIRECT(ADDRESS(2+QUOTIENT(ROW()-2,COUNTA('Form Responses 1'!$1:$1)-4),2,,TRUE,"Form Responses 1"))</f>
        <v>pak.e.susanto@gmail.com</v>
      </c>
      <c r="C30" s="66" t="str">
        <f ca="1">INDIRECT(ADDRESS(2+QUOTIENT(ROW()-2,COUNTA('Form Responses 1'!$1:$1)-4),3,,TRUE,"Form Responses 1"))</f>
        <v>Eko Susanto</v>
      </c>
      <c r="D30" s="82">
        <f ca="1">INDIRECT(ADDRESS(2+QUOTIENT(ROW()-2,COUNTA('Form Responses 1'!$1:$1)-4),4,,TRUE,"Form Responses 1"))</f>
        <v>44982</v>
      </c>
      <c r="E30" s="83">
        <f ca="1" t="shared" si="0"/>
        <v>6</v>
      </c>
      <c r="F30" s="66" t="str">
        <f ca="1">IF(ISBLANK(A30)," ",INDIRECT(ADDRESS(1,5+MOD(ROW()-2,COUNTA('Form Responses 1'!$1:$1)-4),,TRUE,"Form Responses 1")))</f>
        <v>Driver [ Attendance]</v>
      </c>
      <c r="G30" s="66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Driver</v>
      </c>
      <c r="I30" s="84" t="str">
        <f ca="1" t="shared" si="7"/>
        <v> Attendance</v>
      </c>
      <c r="J30" s="84" t="str">
        <f ca="1" t="shared" si="2"/>
        <v>LABOR SERVICE</v>
      </c>
      <c r="K30" s="84">
        <f ca="1" t="array" ref="K30">IFERROR(INDEX(MASTER!B:B,MATCH(G30,MASTER!A:A,0))/100," ")</f>
        <v>0.95</v>
      </c>
      <c r="L30" s="66">
        <f ca="1" t="shared" si="3"/>
        <v>8</v>
      </c>
      <c r="M30" s="66" t="str">
        <f ca="1" t="shared" si="4"/>
        <v>2023 - WEEK 08</v>
      </c>
      <c r="N30" s="66" t="str">
        <f ca="1" t="shared" si="5"/>
        <v>2023 - MONTH 02</v>
      </c>
      <c r="O30" s="84">
        <f ca="1" t="shared" ref="O30:P30" si="39">IFERROR(AVERAGEIF(M:M,M30,$K:$K)," ")</f>
        <v>0.940769230769231</v>
      </c>
      <c r="P30" s="84">
        <f ca="1" t="shared" si="39"/>
        <v>0.940769230769231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8</v>
      </c>
      <c r="AG30" s="66" t="str">
        <f ca="1" t="shared" si="14"/>
        <v>2023 02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45012.5216720833</v>
      </c>
      <c r="B31" s="66" t="str">
        <f ca="1">INDIRECT(ADDRESS(2+QUOTIENT(ROW()-2,COUNTA('Form Responses 1'!$1:$1)-4),2,,TRUE,"Form Responses 1"))</f>
        <v>pak.e.susanto@gmail.com</v>
      </c>
      <c r="C31" s="66" t="str">
        <f ca="1">INDIRECT(ADDRESS(2+QUOTIENT(ROW()-2,COUNTA('Form Responses 1'!$1:$1)-4),3,,TRUE,"Form Responses 1"))</f>
        <v>Eko Susanto</v>
      </c>
      <c r="D31" s="82">
        <f ca="1">INDIRECT(ADDRESS(2+QUOTIENT(ROW()-2,COUNTA('Form Responses 1'!$1:$1)-4),4,,TRUE,"Form Responses 1"))</f>
        <v>44982</v>
      </c>
      <c r="E31" s="83">
        <f ca="1" t="shared" si="0"/>
        <v>6</v>
      </c>
      <c r="F31" s="66" t="str">
        <f ca="1">IF(ISBLANK(A31)," ",INDIRECT(ADDRESS(1,5+MOD(ROW()-2,COUNTA('Form Responses 1'!$1:$1)-4),,TRUE,"Form Responses 1")))</f>
        <v>Wisma [Koridor ]</v>
      </c>
      <c r="G31" s="66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Wisma</v>
      </c>
      <c r="I31" s="84" t="str">
        <f ca="1" t="shared" si="7"/>
        <v>Koridor 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66">
        <f ca="1" t="shared" si="3"/>
        <v>8</v>
      </c>
      <c r="M31" s="66" t="str">
        <f ca="1" t="shared" si="4"/>
        <v>2023 - WEEK 08</v>
      </c>
      <c r="N31" s="66" t="str">
        <f ca="1" t="shared" si="5"/>
        <v>2023 - MONTH 02</v>
      </c>
      <c r="O31" s="84">
        <f ca="1" t="shared" ref="O31:P31" si="40">IFERROR(AVERAGEIF(M:M,M31,$K:$K)," ")</f>
        <v>0.940769230769231</v>
      </c>
      <c r="P31" s="84">
        <f ca="1" t="shared" si="40"/>
        <v>0.940769230769231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8</v>
      </c>
      <c r="AG31" s="66" t="str">
        <f ca="1" t="shared" si="14"/>
        <v>2023 02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45012.5216720833</v>
      </c>
      <c r="B32" s="66" t="str">
        <f ca="1">INDIRECT(ADDRESS(2+QUOTIENT(ROW()-2,COUNTA('Form Responses 1'!$1:$1)-4),2,,TRUE,"Form Responses 1"))</f>
        <v>pak.e.susanto@gmail.com</v>
      </c>
      <c r="C32" s="66" t="str">
        <f ca="1">INDIRECT(ADDRESS(2+QUOTIENT(ROW()-2,COUNTA('Form Responses 1'!$1:$1)-4),3,,TRUE,"Form Responses 1"))</f>
        <v>Eko Susanto</v>
      </c>
      <c r="D32" s="82">
        <f ca="1">INDIRECT(ADDRESS(2+QUOTIENT(ROW()-2,COUNTA('Form Responses 1'!$1:$1)-4),4,,TRUE,"Form Responses 1"))</f>
        <v>44982</v>
      </c>
      <c r="E32" s="83">
        <f ca="1" t="shared" si="0"/>
        <v>6</v>
      </c>
      <c r="F32" s="66" t="str">
        <f ca="1">IF(ISBLANK(A32)," ",INDIRECT(ADDRESS(1,5+MOD(ROW()-2,COUNTA('Form Responses 1'!$1:$1)-4),,TRUE,"Form Responses 1")))</f>
        <v>Wisma [Kamar Tidur]</v>
      </c>
      <c r="G32" s="66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Wisma</v>
      </c>
      <c r="I32" s="84" t="str">
        <f ca="1" t="shared" si="7"/>
        <v>Kamar Tidur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66">
        <f ca="1" t="shared" si="3"/>
        <v>8</v>
      </c>
      <c r="M32" s="66" t="str">
        <f ca="1" t="shared" si="4"/>
        <v>2023 - WEEK 08</v>
      </c>
      <c r="N32" s="66" t="str">
        <f ca="1" t="shared" si="5"/>
        <v>2023 - MONTH 02</v>
      </c>
      <c r="O32" s="84">
        <f ca="1" t="shared" ref="O32:P32" si="41">IFERROR(AVERAGEIF(M:M,M32,$K:$K)," ")</f>
        <v>0.940769230769231</v>
      </c>
      <c r="P32" s="84">
        <f ca="1" t="shared" si="41"/>
        <v>0.940769230769231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8</v>
      </c>
      <c r="AG32" s="66" t="str">
        <f ca="1" t="shared" si="14"/>
        <v>2023 02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45012.5216720833</v>
      </c>
      <c r="B33" s="66" t="str">
        <f ca="1">INDIRECT(ADDRESS(2+QUOTIENT(ROW()-2,COUNTA('Form Responses 1'!$1:$1)-4),2,,TRUE,"Form Responses 1"))</f>
        <v>pak.e.susanto@gmail.com</v>
      </c>
      <c r="C33" s="66" t="str">
        <f ca="1">INDIRECT(ADDRESS(2+QUOTIENT(ROW()-2,COUNTA('Form Responses 1'!$1:$1)-4),3,,TRUE,"Form Responses 1"))</f>
        <v>Eko Susanto</v>
      </c>
      <c r="D33" s="82">
        <f ca="1">INDIRECT(ADDRESS(2+QUOTIENT(ROW()-2,COUNTA('Form Responses 1'!$1:$1)-4),4,,TRUE,"Form Responses 1"))</f>
        <v>44982</v>
      </c>
      <c r="E33" s="83">
        <f ca="1" t="shared" si="0"/>
        <v>6</v>
      </c>
      <c r="F33" s="66" t="str">
        <f ca="1">IF(ISBLANK(A33)," ",INDIRECT(ADDRESS(1,5+MOD(ROW()-2,COUNTA('Form Responses 1'!$1:$1)-4),,TRUE,"Form Responses 1")))</f>
        <v>Wisma [Ruang Rapat]</v>
      </c>
      <c r="G33" s="66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Wisma</v>
      </c>
      <c r="I33" s="84" t="str">
        <f ca="1" t="shared" si="7"/>
        <v>Ruang Rapat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66">
        <f ca="1" t="shared" si="3"/>
        <v>8</v>
      </c>
      <c r="M33" s="66" t="str">
        <f ca="1" t="shared" si="4"/>
        <v>2023 - WEEK 08</v>
      </c>
      <c r="N33" s="66" t="str">
        <f ca="1" t="shared" si="5"/>
        <v>2023 - MONTH 02</v>
      </c>
      <c r="O33" s="84">
        <f ca="1" t="shared" ref="O33:P33" si="42">IFERROR(AVERAGEIF(M:M,M33,$K:$K)," ")</f>
        <v>0.940769230769231</v>
      </c>
      <c r="P33" s="84">
        <f ca="1" t="shared" si="42"/>
        <v>0.940769230769231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8</v>
      </c>
      <c r="AG33" s="66" t="str">
        <f ca="1" t="shared" si="14"/>
        <v>2023 02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45012.5216720833</v>
      </c>
      <c r="B34" s="66" t="str">
        <f ca="1">INDIRECT(ADDRESS(2+QUOTIENT(ROW()-2,COUNTA('Form Responses 1'!$1:$1)-4),2,,TRUE,"Form Responses 1"))</f>
        <v>pak.e.susanto@gmail.com</v>
      </c>
      <c r="C34" s="66" t="str">
        <f ca="1">INDIRECT(ADDRESS(2+QUOTIENT(ROW()-2,COUNTA('Form Responses 1'!$1:$1)-4),3,,TRUE,"Form Responses 1"))</f>
        <v>Eko Susanto</v>
      </c>
      <c r="D34" s="82">
        <f ca="1">INDIRECT(ADDRESS(2+QUOTIENT(ROW()-2,COUNTA('Form Responses 1'!$1:$1)-4),4,,TRUE,"Form Responses 1"))</f>
        <v>44982</v>
      </c>
      <c r="E34" s="83">
        <f ca="1" t="shared" si="0"/>
        <v>6</v>
      </c>
      <c r="F34" s="66" t="str">
        <f ca="1">IF(ISBLANK(A34)," ",INDIRECT(ADDRESS(1,5+MOD(ROW()-2,COUNTA('Form Responses 1'!$1:$1)-4),,TRUE,"Form Responses 1")))</f>
        <v>Wisma [Gudang]</v>
      </c>
      <c r="G34" s="66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Wisma</v>
      </c>
      <c r="I34" s="84" t="str">
        <f ca="1" t="shared" si="7"/>
        <v>Gudang</v>
      </c>
      <c r="J34" s="84" t="str">
        <f ca="1" t="shared" si="2"/>
        <v>CLEANING SERVICE</v>
      </c>
      <c r="K34" s="84">
        <f ca="1" t="array" ref="K34">IFERROR(INDEX(MASTER!B:B,MATCH(G34,MASTER!A:A,0))/100," ")</f>
        <v>0.95</v>
      </c>
      <c r="L34" s="66">
        <f ca="1" t="shared" si="3"/>
        <v>8</v>
      </c>
      <c r="M34" s="66" t="str">
        <f ca="1" t="shared" si="4"/>
        <v>2023 - WEEK 08</v>
      </c>
      <c r="N34" s="66" t="str">
        <f ca="1" t="shared" si="5"/>
        <v>2023 - MONTH 02</v>
      </c>
      <c r="O34" s="84">
        <f ca="1" t="shared" ref="O34:P34" si="43">IFERROR(AVERAGEIF(M:M,M34,$K:$K)," ")</f>
        <v>0.940769230769231</v>
      </c>
      <c r="P34" s="84">
        <f ca="1" t="shared" si="43"/>
        <v>0.940769230769231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8</v>
      </c>
      <c r="AG34" s="66" t="str">
        <f ca="1" t="shared" si="14"/>
        <v>2023 02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45012.5216720833</v>
      </c>
      <c r="B35" s="66" t="str">
        <f ca="1">INDIRECT(ADDRESS(2+QUOTIENT(ROW()-2,COUNTA('Form Responses 1'!$1:$1)-4),2,,TRUE,"Form Responses 1"))</f>
        <v>pak.e.susanto@gmail.com</v>
      </c>
      <c r="C35" s="66" t="str">
        <f ca="1">INDIRECT(ADDRESS(2+QUOTIENT(ROW()-2,COUNTA('Form Responses 1'!$1:$1)-4),3,,TRUE,"Form Responses 1"))</f>
        <v>Eko Susanto</v>
      </c>
      <c r="D35" s="82">
        <f ca="1">INDIRECT(ADDRESS(2+QUOTIENT(ROW()-2,COUNTA('Form Responses 1'!$1:$1)-4),4,,TRUE,"Form Responses 1"))</f>
        <v>44982</v>
      </c>
      <c r="E35" s="83">
        <f ca="1" t="shared" si="0"/>
        <v>6</v>
      </c>
      <c r="F35" s="66" t="str">
        <f ca="1">IF(ISBLANK(A35)," ",INDIRECT(ADDRESS(1,5+MOD(ROW()-2,COUNTA('Form Responses 1'!$1:$1)-4),,TRUE,"Form Responses 1")))</f>
        <v>Wisma [Toilet Pria / Wanita]</v>
      </c>
      <c r="G35" s="66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Wisma</v>
      </c>
      <c r="I35" s="84" t="str">
        <f ca="1" t="shared" si="7"/>
        <v>Toilet Pria / Wanita</v>
      </c>
      <c r="J35" s="84" t="str">
        <f ca="1" t="shared" si="2"/>
        <v>CLEANING SERVICE</v>
      </c>
      <c r="K35" s="84">
        <f ca="1" t="array" ref="K35">IFERROR(INDEX(MASTER!B:B,MATCH(G35,MASTER!A:A,0))/100," ")</f>
        <v>0.95</v>
      </c>
      <c r="L35" s="66">
        <f ca="1" t="shared" si="3"/>
        <v>8</v>
      </c>
      <c r="M35" s="66" t="str">
        <f ca="1" t="shared" si="4"/>
        <v>2023 - WEEK 08</v>
      </c>
      <c r="N35" s="66" t="str">
        <f ca="1" t="shared" si="5"/>
        <v>2023 - MONTH 02</v>
      </c>
      <c r="O35" s="84">
        <f ca="1" t="shared" ref="O35:P35" si="44">IFERROR(AVERAGEIF(M:M,M35,$K:$K)," ")</f>
        <v>0.940769230769231</v>
      </c>
      <c r="P35" s="84">
        <f ca="1" t="shared" si="44"/>
        <v>0.940769230769231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8</v>
      </c>
      <c r="AG35" s="66" t="str">
        <f ca="1" t="shared" si="14"/>
        <v>2023 02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45012.5216720833</v>
      </c>
      <c r="B36" s="66" t="str">
        <f ca="1">INDIRECT(ADDRESS(2+QUOTIENT(ROW()-2,COUNTA('Form Responses 1'!$1:$1)-4),2,,TRUE,"Form Responses 1"))</f>
        <v>pak.e.susanto@gmail.com</v>
      </c>
      <c r="C36" s="66" t="str">
        <f ca="1">INDIRECT(ADDRESS(2+QUOTIENT(ROW()-2,COUNTA('Form Responses 1'!$1:$1)-4),3,,TRUE,"Form Responses 1"))</f>
        <v>Eko Susanto</v>
      </c>
      <c r="D36" s="82">
        <f ca="1">INDIRECT(ADDRESS(2+QUOTIENT(ROW()-2,COUNTA('Form Responses 1'!$1:$1)-4),4,,TRUE,"Form Responses 1"))</f>
        <v>44982</v>
      </c>
      <c r="E36" s="83">
        <f ca="1" t="shared" si="0"/>
        <v>6</v>
      </c>
      <c r="F36" s="66" t="str">
        <f ca="1">IF(ISBLANK(A36)," ",INDIRECT(ADDRESS(1,5+MOD(ROW()-2,COUNTA('Form Responses 1'!$1:$1)-4),,TRUE,"Form Responses 1")))</f>
        <v>Lab Biomol [Ruang Lab]</v>
      </c>
      <c r="G36" s="66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Lab Biomol</v>
      </c>
      <c r="I36" s="84" t="str">
        <f ca="1" t="shared" si="7"/>
        <v>Ruang Lab</v>
      </c>
      <c r="J36" s="84" t="str">
        <f ca="1" t="shared" si="2"/>
        <v>CLEANING SERVICE</v>
      </c>
      <c r="K36" s="84">
        <f ca="1" t="array" ref="K36">IFERROR(INDEX(MASTER!B:B,MATCH(G36,MASTER!A:A,0))/100," ")</f>
        <v>0.95</v>
      </c>
      <c r="L36" s="66">
        <f ca="1" t="shared" si="3"/>
        <v>8</v>
      </c>
      <c r="M36" s="66" t="str">
        <f ca="1" t="shared" si="4"/>
        <v>2023 - WEEK 08</v>
      </c>
      <c r="N36" s="66" t="str">
        <f ca="1" t="shared" si="5"/>
        <v>2023 - MONTH 02</v>
      </c>
      <c r="O36" s="84">
        <f ca="1" t="shared" ref="O36:P36" si="45">IFERROR(AVERAGEIF(M:M,M36,$K:$K)," ")</f>
        <v>0.940769230769231</v>
      </c>
      <c r="P36" s="84">
        <f ca="1" t="shared" si="45"/>
        <v>0.940769230769231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8</v>
      </c>
      <c r="AG36" s="66" t="str">
        <f ca="1" t="shared" si="14"/>
        <v>2023 02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45012.5216720833</v>
      </c>
      <c r="B37" s="66" t="str">
        <f ca="1">INDIRECT(ADDRESS(2+QUOTIENT(ROW()-2,COUNTA('Form Responses 1'!$1:$1)-4),2,,TRUE,"Form Responses 1"))</f>
        <v>pak.e.susanto@gmail.com</v>
      </c>
      <c r="C37" s="66" t="str">
        <f ca="1">INDIRECT(ADDRESS(2+QUOTIENT(ROW()-2,COUNTA('Form Responses 1'!$1:$1)-4),3,,TRUE,"Form Responses 1"))</f>
        <v>Eko Susanto</v>
      </c>
      <c r="D37" s="82">
        <f ca="1">INDIRECT(ADDRESS(2+QUOTIENT(ROW()-2,COUNTA('Form Responses 1'!$1:$1)-4),4,,TRUE,"Form Responses 1"))</f>
        <v>44982</v>
      </c>
      <c r="E37" s="83">
        <f ca="1" t="shared" si="0"/>
        <v>6</v>
      </c>
      <c r="F37" s="66" t="str">
        <f ca="1">IF(ISBLANK(A37)," ",INDIRECT(ADDRESS(1,5+MOD(ROW()-2,COUNTA('Form Responses 1'!$1:$1)-4),,TRUE,"Form Responses 1")))</f>
        <v>Lab Biomol [Ruang Kerja]</v>
      </c>
      <c r="G37" s="66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Lab Biomol</v>
      </c>
      <c r="I37" s="84" t="str">
        <f ca="1" t="shared" si="7"/>
        <v>Ruang Kerja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66">
        <f ca="1" t="shared" si="3"/>
        <v>8</v>
      </c>
      <c r="M37" s="66" t="str">
        <f ca="1" t="shared" si="4"/>
        <v>2023 - WEEK 08</v>
      </c>
      <c r="N37" s="66" t="str">
        <f ca="1" t="shared" si="5"/>
        <v>2023 - MONTH 02</v>
      </c>
      <c r="O37" s="84">
        <f ca="1" t="shared" ref="O37:P37" si="46">IFERROR(AVERAGEIF(M:M,M37,$K:$K)," ")</f>
        <v>0.940769230769231</v>
      </c>
      <c r="P37" s="84">
        <f ca="1" t="shared" si="46"/>
        <v>0.940769230769231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8</v>
      </c>
      <c r="AG37" s="66" t="str">
        <f ca="1" t="shared" si="14"/>
        <v>2023 02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45012.5216720833</v>
      </c>
      <c r="B38" s="66" t="str">
        <f ca="1">INDIRECT(ADDRESS(2+QUOTIENT(ROW()-2,COUNTA('Form Responses 1'!$1:$1)-4),2,,TRUE,"Form Responses 1"))</f>
        <v>pak.e.susanto@gmail.com</v>
      </c>
      <c r="C38" s="66" t="str">
        <f ca="1">INDIRECT(ADDRESS(2+QUOTIENT(ROW()-2,COUNTA('Form Responses 1'!$1:$1)-4),3,,TRUE,"Form Responses 1"))</f>
        <v>Eko Susanto</v>
      </c>
      <c r="D38" s="82">
        <f ca="1">INDIRECT(ADDRESS(2+QUOTIENT(ROW()-2,COUNTA('Form Responses 1'!$1:$1)-4),4,,TRUE,"Form Responses 1"))</f>
        <v>44982</v>
      </c>
      <c r="E38" s="83">
        <f ca="1" t="shared" si="0"/>
        <v>6</v>
      </c>
      <c r="F38" s="66" t="str">
        <f ca="1">IF(ISBLANK(A38)," ",INDIRECT(ADDRESS(1,5+MOD(ROW()-2,COUNTA('Form Responses 1'!$1:$1)-4),,TRUE,"Form Responses 1")))</f>
        <v>Lab Biomol [Ruang Pendingin]</v>
      </c>
      <c r="G38" s="66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Lab Biomol</v>
      </c>
      <c r="I38" s="84" t="str">
        <f ca="1" t="shared" si="7"/>
        <v>Ruang Pendingin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66">
        <f ca="1" t="shared" si="3"/>
        <v>8</v>
      </c>
      <c r="M38" s="66" t="str">
        <f ca="1" t="shared" si="4"/>
        <v>2023 - WEEK 08</v>
      </c>
      <c r="N38" s="66" t="str">
        <f ca="1" t="shared" si="5"/>
        <v>2023 - MONTH 02</v>
      </c>
      <c r="O38" s="84">
        <f ca="1" t="shared" ref="O38:P38" si="47">IFERROR(AVERAGEIF(M:M,M38,$K:$K)," ")</f>
        <v>0.940769230769231</v>
      </c>
      <c r="P38" s="84">
        <f ca="1" t="shared" si="47"/>
        <v>0.940769230769231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8</v>
      </c>
      <c r="AG38" s="66" t="str">
        <f ca="1" t="shared" si="14"/>
        <v>2023 02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45012.5216720833</v>
      </c>
      <c r="B39" s="66" t="str">
        <f ca="1">INDIRECT(ADDRESS(2+QUOTIENT(ROW()-2,COUNTA('Form Responses 1'!$1:$1)-4),2,,TRUE,"Form Responses 1"))</f>
        <v>pak.e.susanto@gmail.com</v>
      </c>
      <c r="C39" s="66" t="str">
        <f ca="1">INDIRECT(ADDRESS(2+QUOTIENT(ROW()-2,COUNTA('Form Responses 1'!$1:$1)-4),3,,TRUE,"Form Responses 1"))</f>
        <v>Eko Susanto</v>
      </c>
      <c r="D39" s="82">
        <f ca="1">INDIRECT(ADDRESS(2+QUOTIENT(ROW()-2,COUNTA('Form Responses 1'!$1:$1)-4),4,,TRUE,"Form Responses 1"))</f>
        <v>44982</v>
      </c>
      <c r="E39" s="83">
        <f ca="1" t="shared" si="0"/>
        <v>6</v>
      </c>
      <c r="F39" s="66" t="str">
        <f ca="1">IF(ISBLANK(A39)," ",INDIRECT(ADDRESS(1,5+MOD(ROW()-2,COUNTA('Form Responses 1'!$1:$1)-4),,TRUE,"Form Responses 1")))</f>
        <v>Lab Biomol [Pantry]</v>
      </c>
      <c r="G39" s="66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Lab Biomol</v>
      </c>
      <c r="I39" s="84" t="str">
        <f ca="1" t="shared" si="7"/>
        <v>Pantry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66">
        <f ca="1" t="shared" si="3"/>
        <v>8</v>
      </c>
      <c r="M39" s="66" t="str">
        <f ca="1" t="shared" si="4"/>
        <v>2023 - WEEK 08</v>
      </c>
      <c r="N39" s="66" t="str">
        <f ca="1" t="shared" si="5"/>
        <v>2023 - MONTH 02</v>
      </c>
      <c r="O39" s="84">
        <f ca="1" t="shared" ref="O39:P39" si="48">IFERROR(AVERAGEIF(M:M,M39,$K:$K)," ")</f>
        <v>0.940769230769231</v>
      </c>
      <c r="P39" s="84">
        <f ca="1" t="shared" si="48"/>
        <v>0.940769230769231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8</v>
      </c>
      <c r="AG39" s="66" t="str">
        <f ca="1" t="shared" si="14"/>
        <v>2023 02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45012.5216720833</v>
      </c>
      <c r="B40" s="66" t="str">
        <f ca="1">INDIRECT(ADDRESS(2+QUOTIENT(ROW()-2,COUNTA('Form Responses 1'!$1:$1)-4),2,,TRUE,"Form Responses 1"))</f>
        <v>pak.e.susanto@gmail.com</v>
      </c>
      <c r="C40" s="66" t="str">
        <f ca="1">INDIRECT(ADDRESS(2+QUOTIENT(ROW()-2,COUNTA('Form Responses 1'!$1:$1)-4),3,,TRUE,"Form Responses 1"))</f>
        <v>Eko Susanto</v>
      </c>
      <c r="D40" s="82">
        <f ca="1">INDIRECT(ADDRESS(2+QUOTIENT(ROW()-2,COUNTA('Form Responses 1'!$1:$1)-4),4,,TRUE,"Form Responses 1"))</f>
        <v>44982</v>
      </c>
      <c r="E40" s="83">
        <f ca="1" t="shared" si="0"/>
        <v>6</v>
      </c>
      <c r="F40" s="66" t="str">
        <f ca="1">IF(ISBLANK(A40)," ",INDIRECT(ADDRESS(1,5+MOD(ROW()-2,COUNTA('Form Responses 1'!$1:$1)-4),,TRUE,"Form Responses 1")))</f>
        <v>Lab Biomol [Koridor ]</v>
      </c>
      <c r="G40" s="66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Lab Biomol</v>
      </c>
      <c r="I40" s="84" t="str">
        <f ca="1" t="shared" si="7"/>
        <v>Koridor 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6">
        <f ca="1" t="shared" si="3"/>
        <v>8</v>
      </c>
      <c r="M40" s="66" t="str">
        <f ca="1" t="shared" si="4"/>
        <v>2023 - WEEK 08</v>
      </c>
      <c r="N40" s="66" t="str">
        <f ca="1" t="shared" si="5"/>
        <v>2023 - MONTH 02</v>
      </c>
      <c r="O40" s="84">
        <f ca="1" t="shared" ref="O40:P40" si="49">IFERROR(AVERAGEIF(M:M,M40,$K:$K)," ")</f>
        <v>0.940769230769231</v>
      </c>
      <c r="P40" s="84">
        <f ca="1" t="shared" si="49"/>
        <v>0.940769230769231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8</v>
      </c>
      <c r="AG40" s="66" t="str">
        <f ca="1" t="shared" si="14"/>
        <v>2023 02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45012.5216720833</v>
      </c>
      <c r="B41" s="66" t="str">
        <f ca="1">INDIRECT(ADDRESS(2+QUOTIENT(ROW()-2,COUNTA('Form Responses 1'!$1:$1)-4),2,,TRUE,"Form Responses 1"))</f>
        <v>pak.e.susanto@gmail.com</v>
      </c>
      <c r="C41" s="66" t="str">
        <f ca="1">INDIRECT(ADDRESS(2+QUOTIENT(ROW()-2,COUNTA('Form Responses 1'!$1:$1)-4),3,,TRUE,"Form Responses 1"))</f>
        <v>Eko Susanto</v>
      </c>
      <c r="D41" s="82">
        <f ca="1">INDIRECT(ADDRESS(2+QUOTIENT(ROW()-2,COUNTA('Form Responses 1'!$1:$1)-4),4,,TRUE,"Form Responses 1"))</f>
        <v>44982</v>
      </c>
      <c r="E41" s="83">
        <f ca="1" t="shared" si="0"/>
        <v>6</v>
      </c>
      <c r="F41" s="66" t="str">
        <f ca="1">IF(ISBLANK(A41)," ",INDIRECT(ADDRESS(1,5+MOD(ROW()-2,COUNTA('Form Responses 1'!$1:$1)-4),,TRUE,"Form Responses 1")))</f>
        <v>Lab Biomol [Toilet Pria / Wanita]</v>
      </c>
      <c r="G41" s="66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Lab Biomol</v>
      </c>
      <c r="I41" s="84" t="str">
        <f ca="1" t="shared" si="7"/>
        <v>Toilet Pria / Wanita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66">
        <f ca="1" t="shared" si="3"/>
        <v>8</v>
      </c>
      <c r="M41" s="66" t="str">
        <f ca="1" t="shared" si="4"/>
        <v>2023 - WEEK 08</v>
      </c>
      <c r="N41" s="66" t="str">
        <f ca="1" t="shared" si="5"/>
        <v>2023 - MONTH 02</v>
      </c>
      <c r="O41" s="84">
        <f ca="1" t="shared" ref="O41:P41" si="50">IFERROR(AVERAGEIF(M:M,M41,$K:$K)," ")</f>
        <v>0.940769230769231</v>
      </c>
      <c r="P41" s="84">
        <f ca="1" t="shared" si="50"/>
        <v>0.940769230769231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8</v>
      </c>
      <c r="AG41" s="66" t="str">
        <f ca="1" t="shared" si="14"/>
        <v>2023 02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45012.5216720833</v>
      </c>
      <c r="B42" s="66" t="str">
        <f ca="1">INDIRECT(ADDRESS(2+QUOTIENT(ROW()-2,COUNTA('Form Responses 1'!$1:$1)-4),2,,TRUE,"Form Responses 1"))</f>
        <v>pak.e.susanto@gmail.com</v>
      </c>
      <c r="C42" s="66" t="str">
        <f ca="1">INDIRECT(ADDRESS(2+QUOTIENT(ROW()-2,COUNTA('Form Responses 1'!$1:$1)-4),3,,TRUE,"Form Responses 1"))</f>
        <v>Eko Susanto</v>
      </c>
      <c r="D42" s="82">
        <f ca="1">INDIRECT(ADDRESS(2+QUOTIENT(ROW()-2,COUNTA('Form Responses 1'!$1:$1)-4),4,,TRUE,"Form Responses 1"))</f>
        <v>44982</v>
      </c>
      <c r="E42" s="83">
        <f ca="1" t="shared" si="0"/>
        <v>6</v>
      </c>
      <c r="F42" s="66" t="str">
        <f ca="1">IF(ISBLANK(A42)," ",INDIRECT(ADDRESS(1,5+MOD(ROW()-2,COUNTA('Form Responses 1'!$1:$1)-4),,TRUE,"Form Responses 1")))</f>
        <v>Gedung Insektarium [Lab Anopheles]</v>
      </c>
      <c r="G42" s="66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Gedung Insektarium</v>
      </c>
      <c r="I42" s="84" t="str">
        <f ca="1" t="shared" si="7"/>
        <v>Lab Anopheles</v>
      </c>
      <c r="J42" s="84" t="str">
        <f ca="1" t="shared" si="2"/>
        <v>CLEANING SERVICE</v>
      </c>
      <c r="K42" s="84">
        <f ca="1" t="array" ref="K42">IFERROR(INDEX(MASTER!B:B,MATCH(G42,MASTER!A:A,0))/100," ")</f>
        <v>0.95</v>
      </c>
      <c r="L42" s="66">
        <f ca="1" t="shared" si="3"/>
        <v>8</v>
      </c>
      <c r="M42" s="66" t="str">
        <f ca="1" t="shared" si="4"/>
        <v>2023 - WEEK 08</v>
      </c>
      <c r="N42" s="66" t="str">
        <f ca="1" t="shared" si="5"/>
        <v>2023 - MONTH 02</v>
      </c>
      <c r="O42" s="84">
        <f ca="1" t="shared" ref="O42:P42" si="51">IFERROR(AVERAGEIF(M:M,M42,$K:$K)," ")</f>
        <v>0.940769230769231</v>
      </c>
      <c r="P42" s="84">
        <f ca="1" t="shared" si="51"/>
        <v>0.940769230769231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8</v>
      </c>
      <c r="AG42" s="66" t="str">
        <f ca="1" t="shared" si="14"/>
        <v>2023 02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45012.5216720833</v>
      </c>
      <c r="B43" s="66" t="str">
        <f ca="1">INDIRECT(ADDRESS(2+QUOTIENT(ROW()-2,COUNTA('Form Responses 1'!$1:$1)-4),2,,TRUE,"Form Responses 1"))</f>
        <v>pak.e.susanto@gmail.com</v>
      </c>
      <c r="C43" s="66" t="str">
        <f ca="1">INDIRECT(ADDRESS(2+QUOTIENT(ROW()-2,COUNTA('Form Responses 1'!$1:$1)-4),3,,TRUE,"Form Responses 1"))</f>
        <v>Eko Susanto</v>
      </c>
      <c r="D43" s="82">
        <f ca="1">INDIRECT(ADDRESS(2+QUOTIENT(ROW()-2,COUNTA('Form Responses 1'!$1:$1)-4),4,,TRUE,"Form Responses 1"))</f>
        <v>44982</v>
      </c>
      <c r="E43" s="83">
        <f ca="1" t="shared" si="0"/>
        <v>6</v>
      </c>
      <c r="F43" s="66" t="str">
        <f ca="1">IF(ISBLANK(A43)," ",INDIRECT(ADDRESS(1,5+MOD(ROW()-2,COUNTA('Form Responses 1'!$1:$1)-4),,TRUE,"Form Responses 1")))</f>
        <v>Gedung Insektarium [Lab Cullicinae]</v>
      </c>
      <c r="G43" s="66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Gedung Insektarium</v>
      </c>
      <c r="I43" s="84" t="str">
        <f ca="1" t="shared" si="7"/>
        <v>Lab Cullicinae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66">
        <f ca="1" t="shared" si="3"/>
        <v>8</v>
      </c>
      <c r="M43" s="66" t="str">
        <f ca="1" t="shared" si="4"/>
        <v>2023 - WEEK 08</v>
      </c>
      <c r="N43" s="66" t="str">
        <f ca="1" t="shared" si="5"/>
        <v>2023 - MONTH 02</v>
      </c>
      <c r="O43" s="84">
        <f ca="1" t="shared" ref="O43:P43" si="52">IFERROR(AVERAGEIF(M:M,M43,$K:$K)," ")</f>
        <v>0.940769230769231</v>
      </c>
      <c r="P43" s="84">
        <f ca="1" t="shared" si="52"/>
        <v>0.940769230769231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8</v>
      </c>
      <c r="AG43" s="66" t="str">
        <f ca="1" t="shared" si="14"/>
        <v>2023 02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45012.5216720833</v>
      </c>
      <c r="B44" s="66" t="str">
        <f ca="1">INDIRECT(ADDRESS(2+QUOTIENT(ROW()-2,COUNTA('Form Responses 1'!$1:$1)-4),2,,TRUE,"Form Responses 1"))</f>
        <v>pak.e.susanto@gmail.com</v>
      </c>
      <c r="C44" s="66" t="str">
        <f ca="1">INDIRECT(ADDRESS(2+QUOTIENT(ROW()-2,COUNTA('Form Responses 1'!$1:$1)-4),3,,TRUE,"Form Responses 1"))</f>
        <v>Eko Susanto</v>
      </c>
      <c r="D44" s="82">
        <f ca="1">INDIRECT(ADDRESS(2+QUOTIENT(ROW()-2,COUNTA('Form Responses 1'!$1:$1)-4),4,,TRUE,"Form Responses 1"))</f>
        <v>44982</v>
      </c>
      <c r="E44" s="83">
        <f ca="1" t="shared" si="0"/>
        <v>6</v>
      </c>
      <c r="F44" s="66" t="str">
        <f ca="1">IF(ISBLANK(A44)," ",INDIRECT(ADDRESS(1,5+MOD(ROW()-2,COUNTA('Form Responses 1'!$1:$1)-4),,TRUE,"Form Responses 1")))</f>
        <v>Gedung Insektarium [Gudang Alat dan Bahan 1]</v>
      </c>
      <c r="G44" s="66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Gedung Insektarium</v>
      </c>
      <c r="I44" s="84" t="str">
        <f ca="1" t="shared" si="7"/>
        <v>Gudang Alat dan Bahan 1</v>
      </c>
      <c r="J44" s="84" t="str">
        <f ca="1" t="shared" si="2"/>
        <v>CLEANING SERVICE</v>
      </c>
      <c r="K44" s="84">
        <f ca="1" t="array" ref="K44">IFERROR(INDEX(MASTER!B:B,MATCH(G44,MASTER!A:A,0))/100," ")</f>
        <v>0.95</v>
      </c>
      <c r="L44" s="66">
        <f ca="1" t="shared" si="3"/>
        <v>8</v>
      </c>
      <c r="M44" s="66" t="str">
        <f ca="1" t="shared" si="4"/>
        <v>2023 - WEEK 08</v>
      </c>
      <c r="N44" s="66" t="str">
        <f ca="1" t="shared" si="5"/>
        <v>2023 - MONTH 02</v>
      </c>
      <c r="O44" s="84">
        <f ca="1" t="shared" ref="O44:P44" si="53">IFERROR(AVERAGEIF(M:M,M44,$K:$K)," ")</f>
        <v>0.940769230769231</v>
      </c>
      <c r="P44" s="84">
        <f ca="1" t="shared" si="53"/>
        <v>0.940769230769231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8</v>
      </c>
      <c r="AG44" s="66" t="str">
        <f ca="1" t="shared" si="14"/>
        <v>2023 02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45012.5216720833</v>
      </c>
      <c r="B45" s="66" t="str">
        <f ca="1">INDIRECT(ADDRESS(2+QUOTIENT(ROW()-2,COUNTA('Form Responses 1'!$1:$1)-4),2,,TRUE,"Form Responses 1"))</f>
        <v>pak.e.susanto@gmail.com</v>
      </c>
      <c r="C45" s="66" t="str">
        <f ca="1">INDIRECT(ADDRESS(2+QUOTIENT(ROW()-2,COUNTA('Form Responses 1'!$1:$1)-4),3,,TRUE,"Form Responses 1"))</f>
        <v>Eko Susanto</v>
      </c>
      <c r="D45" s="82">
        <f ca="1">INDIRECT(ADDRESS(2+QUOTIENT(ROW()-2,COUNTA('Form Responses 1'!$1:$1)-4),4,,TRUE,"Form Responses 1"))</f>
        <v>44982</v>
      </c>
      <c r="E45" s="83">
        <f ca="1" t="shared" si="0"/>
        <v>6</v>
      </c>
      <c r="F45" s="66" t="str">
        <f ca="1">IF(ISBLANK(A45)," ",INDIRECT(ADDRESS(1,5+MOD(ROW()-2,COUNTA('Form Responses 1'!$1:$1)-4),,TRUE,"Form Responses 1")))</f>
        <v>Gedung Insektarium [Gudang alat dan Bahan 2]</v>
      </c>
      <c r="G45" s="66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Gedung Insektarium</v>
      </c>
      <c r="I45" s="84" t="str">
        <f ca="1" t="shared" si="7"/>
        <v>Gudang alat dan Bahan 2</v>
      </c>
      <c r="J45" s="84" t="str">
        <f ca="1" t="shared" si="2"/>
        <v>CLEANING SERVICE</v>
      </c>
      <c r="K45" s="84">
        <f ca="1" t="array" ref="K45">IFERROR(INDEX(MASTER!B:B,MATCH(G45,MASTER!A:A,0))/100," ")</f>
        <v>0.95</v>
      </c>
      <c r="L45" s="66">
        <f ca="1" t="shared" si="3"/>
        <v>8</v>
      </c>
      <c r="M45" s="66" t="str">
        <f ca="1" t="shared" si="4"/>
        <v>2023 - WEEK 08</v>
      </c>
      <c r="N45" s="66" t="str">
        <f ca="1" t="shared" si="5"/>
        <v>2023 - MONTH 02</v>
      </c>
      <c r="O45" s="84">
        <f ca="1" t="shared" ref="O45:P45" si="54">IFERROR(AVERAGEIF(M:M,M45,$K:$K)," ")</f>
        <v>0.940769230769231</v>
      </c>
      <c r="P45" s="84">
        <f ca="1" t="shared" si="54"/>
        <v>0.940769230769231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8</v>
      </c>
      <c r="AG45" s="66" t="str">
        <f ca="1" t="shared" si="14"/>
        <v>2023 02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45012.5216720833</v>
      </c>
      <c r="B46" s="66" t="str">
        <f ca="1">INDIRECT(ADDRESS(2+QUOTIENT(ROW()-2,COUNTA('Form Responses 1'!$1:$1)-4),2,,TRUE,"Form Responses 1"))</f>
        <v>pak.e.susanto@gmail.com</v>
      </c>
      <c r="C46" s="66" t="str">
        <f ca="1">INDIRECT(ADDRESS(2+QUOTIENT(ROW()-2,COUNTA('Form Responses 1'!$1:$1)-4),3,,TRUE,"Form Responses 1"))</f>
        <v>Eko Susanto</v>
      </c>
      <c r="D46" s="82">
        <f ca="1">INDIRECT(ADDRESS(2+QUOTIENT(ROW()-2,COUNTA('Form Responses 1'!$1:$1)-4),4,,TRUE,"Form Responses 1"))</f>
        <v>44982</v>
      </c>
      <c r="E46" s="83">
        <f ca="1" t="shared" si="0"/>
        <v>6</v>
      </c>
      <c r="F46" s="66" t="str">
        <f ca="1">IF(ISBLANK(A46)," ",INDIRECT(ADDRESS(1,5+MOD(ROW()-2,COUNTA('Form Responses 1'!$1:$1)-4),,TRUE,"Form Responses 1")))</f>
        <v>Gedung Insektarium [Koridor]</v>
      </c>
      <c r="G46" s="66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Gedung Insektarium</v>
      </c>
      <c r="I46" s="84" t="str">
        <f ca="1" t="shared" si="7"/>
        <v>Koridor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66">
        <f ca="1" t="shared" si="3"/>
        <v>8</v>
      </c>
      <c r="M46" s="66" t="str">
        <f ca="1" t="shared" si="4"/>
        <v>2023 - WEEK 08</v>
      </c>
      <c r="N46" s="66" t="str">
        <f ca="1" t="shared" si="5"/>
        <v>2023 - MONTH 02</v>
      </c>
      <c r="O46" s="84">
        <f ca="1" t="shared" ref="O46:P46" si="55">IFERROR(AVERAGEIF(M:M,M46,$K:$K)," ")</f>
        <v>0.940769230769231</v>
      </c>
      <c r="P46" s="84">
        <f ca="1" t="shared" si="55"/>
        <v>0.940769230769231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8</v>
      </c>
      <c r="AG46" s="66" t="str">
        <f ca="1" t="shared" si="14"/>
        <v>2023 02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45012.5216720833</v>
      </c>
      <c r="B47" s="66" t="str">
        <f ca="1">INDIRECT(ADDRESS(2+QUOTIENT(ROW()-2,COUNTA('Form Responses 1'!$1:$1)-4),2,,TRUE,"Form Responses 1"))</f>
        <v>pak.e.susanto@gmail.com</v>
      </c>
      <c r="C47" s="66" t="str">
        <f ca="1">INDIRECT(ADDRESS(2+QUOTIENT(ROW()-2,COUNTA('Form Responses 1'!$1:$1)-4),3,,TRUE,"Form Responses 1"))</f>
        <v>Eko Susanto</v>
      </c>
      <c r="D47" s="82">
        <f ca="1">INDIRECT(ADDRESS(2+QUOTIENT(ROW()-2,COUNTA('Form Responses 1'!$1:$1)-4),4,,TRUE,"Form Responses 1"))</f>
        <v>44982</v>
      </c>
      <c r="E47" s="83">
        <f ca="1" t="shared" si="0"/>
        <v>6</v>
      </c>
      <c r="F47" s="66" t="str">
        <f ca="1">IF(ISBLANK(A47)," ",INDIRECT(ADDRESS(1,5+MOD(ROW()-2,COUNTA('Form Responses 1'!$1:$1)-4),,TRUE,"Form Responses 1")))</f>
        <v>Gedung CWS [Ruang Kerja]</v>
      </c>
      <c r="G47" s="66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Gedung CWS</v>
      </c>
      <c r="I47" s="84" t="str">
        <f ca="1" t="shared" si="7"/>
        <v>Ruang Kerja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66">
        <f ca="1" t="shared" si="3"/>
        <v>8</v>
      </c>
      <c r="M47" s="66" t="str">
        <f ca="1" t="shared" si="4"/>
        <v>2023 - WEEK 08</v>
      </c>
      <c r="N47" s="66" t="str">
        <f ca="1" t="shared" si="5"/>
        <v>2023 - MONTH 02</v>
      </c>
      <c r="O47" s="84">
        <f ca="1" t="shared" ref="O47:P47" si="56">IFERROR(AVERAGEIF(M:M,M47,$K:$K)," ")</f>
        <v>0.940769230769231</v>
      </c>
      <c r="P47" s="84">
        <f ca="1" t="shared" si="56"/>
        <v>0.940769230769231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8</v>
      </c>
      <c r="AG47" s="66" t="str">
        <f ca="1" t="shared" si="14"/>
        <v>2023 02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45012.5216720833</v>
      </c>
      <c r="B48" s="66" t="str">
        <f ca="1">INDIRECT(ADDRESS(2+QUOTIENT(ROW()-2,COUNTA('Form Responses 1'!$1:$1)-4),2,,TRUE,"Form Responses 1"))</f>
        <v>pak.e.susanto@gmail.com</v>
      </c>
      <c r="C48" s="66" t="str">
        <f ca="1">INDIRECT(ADDRESS(2+QUOTIENT(ROW()-2,COUNTA('Form Responses 1'!$1:$1)-4),3,,TRUE,"Form Responses 1"))</f>
        <v>Eko Susanto</v>
      </c>
      <c r="D48" s="82">
        <f ca="1">INDIRECT(ADDRESS(2+QUOTIENT(ROW()-2,COUNTA('Form Responses 1'!$1:$1)-4),4,,TRUE,"Form Responses 1"))</f>
        <v>44982</v>
      </c>
      <c r="E48" s="83">
        <f ca="1" t="shared" si="0"/>
        <v>6</v>
      </c>
      <c r="F48" s="66" t="str">
        <f ca="1">IF(ISBLANK(A48)," ",INDIRECT(ADDRESS(1,5+MOD(ROW()-2,COUNTA('Form Responses 1'!$1:$1)-4),,TRUE,"Form Responses 1")))</f>
        <v>Gedung CWS [Koridor ]</v>
      </c>
      <c r="G48" s="66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Gedung CWS</v>
      </c>
      <c r="I48" s="84" t="str">
        <f ca="1" t="shared" si="7"/>
        <v>Koridor </v>
      </c>
      <c r="J48" s="84" t="str">
        <f ca="1" t="shared" si="2"/>
        <v>CLEANING SERVICE</v>
      </c>
      <c r="K48" s="84">
        <f ca="1" t="array" ref="K48">IFERROR(INDEX(MASTER!B:B,MATCH(G48,MASTER!A:A,0))/100," ")</f>
        <v>0.95</v>
      </c>
      <c r="L48" s="66">
        <f ca="1" t="shared" si="3"/>
        <v>8</v>
      </c>
      <c r="M48" s="66" t="str">
        <f ca="1" t="shared" si="4"/>
        <v>2023 - WEEK 08</v>
      </c>
      <c r="N48" s="66" t="str">
        <f ca="1" t="shared" si="5"/>
        <v>2023 - MONTH 02</v>
      </c>
      <c r="O48" s="84">
        <f ca="1" t="shared" ref="O48:P48" si="57">IFERROR(AVERAGEIF(M:M,M48,$K:$K)," ")</f>
        <v>0.940769230769231</v>
      </c>
      <c r="P48" s="84">
        <f ca="1" t="shared" si="57"/>
        <v>0.940769230769231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8</v>
      </c>
      <c r="AG48" s="66" t="str">
        <f ca="1" t="shared" si="14"/>
        <v>2023 02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45012.5216720833</v>
      </c>
      <c r="B49" s="66" t="str">
        <f ca="1">INDIRECT(ADDRESS(2+QUOTIENT(ROW()-2,COUNTA('Form Responses 1'!$1:$1)-4),2,,TRUE,"Form Responses 1"))</f>
        <v>pak.e.susanto@gmail.com</v>
      </c>
      <c r="C49" s="66" t="str">
        <f ca="1">INDIRECT(ADDRESS(2+QUOTIENT(ROW()-2,COUNTA('Form Responses 1'!$1:$1)-4),3,,TRUE,"Form Responses 1"))</f>
        <v>Eko Susanto</v>
      </c>
      <c r="D49" s="82">
        <f ca="1">INDIRECT(ADDRESS(2+QUOTIENT(ROW()-2,COUNTA('Form Responses 1'!$1:$1)-4),4,,TRUE,"Form Responses 1"))</f>
        <v>44982</v>
      </c>
      <c r="E49" s="83">
        <f ca="1" t="shared" si="0"/>
        <v>6</v>
      </c>
      <c r="F49" s="66" t="str">
        <f ca="1">IF(ISBLANK(A49)," ",INDIRECT(ADDRESS(1,5+MOD(ROW()-2,COUNTA('Form Responses 1'!$1:$1)-4),,TRUE,"Form Responses 1")))</f>
        <v>Gedung CWS [Toilet Pria / Wanita]</v>
      </c>
      <c r="G49" s="66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Gedung CWS</v>
      </c>
      <c r="I49" s="84" t="str">
        <f ca="1" t="shared" si="7"/>
        <v>Toilet Pria / Wanita</v>
      </c>
      <c r="J49" s="84" t="str">
        <f ca="1" t="shared" si="2"/>
        <v>CLEANING SERVICE</v>
      </c>
      <c r="K49" s="84">
        <f ca="1" t="array" ref="K49">IFERROR(INDEX(MASTER!B:B,MATCH(G49,MASTER!A:A,0))/100," ")</f>
        <v>0.95</v>
      </c>
      <c r="L49" s="66">
        <f ca="1" t="shared" si="3"/>
        <v>8</v>
      </c>
      <c r="M49" s="66" t="str">
        <f ca="1" t="shared" si="4"/>
        <v>2023 - WEEK 08</v>
      </c>
      <c r="N49" s="66" t="str">
        <f ca="1" t="shared" si="5"/>
        <v>2023 - MONTH 02</v>
      </c>
      <c r="O49" s="84">
        <f ca="1" t="shared" ref="O49:P49" si="58">IFERROR(AVERAGEIF(M:M,M49,$K:$K)," ")</f>
        <v>0.940769230769231</v>
      </c>
      <c r="P49" s="84">
        <f ca="1" t="shared" si="58"/>
        <v>0.940769230769231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8</v>
      </c>
      <c r="AG49" s="66" t="str">
        <f ca="1" t="shared" si="14"/>
        <v>2023 02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45012.5216720833</v>
      </c>
      <c r="B50" s="66" t="str">
        <f ca="1">INDIRECT(ADDRESS(2+QUOTIENT(ROW()-2,COUNTA('Form Responses 1'!$1:$1)-4),2,,TRUE,"Form Responses 1"))</f>
        <v>pak.e.susanto@gmail.com</v>
      </c>
      <c r="C50" s="66" t="str">
        <f ca="1">INDIRECT(ADDRESS(2+QUOTIENT(ROW()-2,COUNTA('Form Responses 1'!$1:$1)-4),3,,TRUE,"Form Responses 1"))</f>
        <v>Eko Susanto</v>
      </c>
      <c r="D50" s="82">
        <f ca="1">INDIRECT(ADDRESS(2+QUOTIENT(ROW()-2,COUNTA('Form Responses 1'!$1:$1)-4),4,,TRUE,"Form Responses 1"))</f>
        <v>44982</v>
      </c>
      <c r="E50" s="83">
        <f ca="1" t="shared" si="0"/>
        <v>6</v>
      </c>
      <c r="F50" s="66" t="str">
        <f ca="1">IF(ISBLANK(A50)," ",INDIRECT(ADDRESS(1,5+MOD(ROW()-2,COUNTA('Form Responses 1'!$1:$1)-4),,TRUE,"Form Responses 1")))</f>
        <v>Halaman [Taman ]</v>
      </c>
      <c r="G50" s="66" t="str">
        <f ca="1">IF(ISBLANK(A50)," ",INDIRECT(ADDRESS(MATCH(A50,'Form Responses 1'!A:A,0),5+MOD(ROW()-2,COUNTA('Form Responses 1'!$1:$1)-4),,TRUE,"Form Responses 1")))</f>
        <v>CUKUP BAIK</v>
      </c>
      <c r="H50" s="84" t="str">
        <f ca="1" t="shared" si="1"/>
        <v>Halaman</v>
      </c>
      <c r="I50" s="84" t="str">
        <f ca="1" t="shared" si="7"/>
        <v>Taman </v>
      </c>
      <c r="J50" s="84" t="str">
        <f ca="1" t="shared" si="2"/>
        <v>CLEANING SERVICE</v>
      </c>
      <c r="K50" s="84">
        <f ca="1" t="array" ref="K50">IFERROR(INDEX(MASTER!B:B,MATCH(G50,MASTER!A:A,0))/100," ")</f>
        <v>0.89</v>
      </c>
      <c r="L50" s="66">
        <f ca="1" t="shared" si="3"/>
        <v>8</v>
      </c>
      <c r="M50" s="66" t="str">
        <f ca="1" t="shared" si="4"/>
        <v>2023 - WEEK 08</v>
      </c>
      <c r="N50" s="66" t="str">
        <f ca="1" t="shared" si="5"/>
        <v>2023 - MONTH 02</v>
      </c>
      <c r="O50" s="84">
        <f ca="1" t="shared" ref="O50:P50" si="59">IFERROR(AVERAGEIF(M:M,M50,$K:$K)," ")</f>
        <v>0.940769230769231</v>
      </c>
      <c r="P50" s="84">
        <f ca="1" t="shared" si="59"/>
        <v>0.940769230769231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8</v>
      </c>
      <c r="AG50" s="66" t="str">
        <f ca="1" t="shared" si="14"/>
        <v>2023 02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45012.5216720833</v>
      </c>
      <c r="B51" s="66" t="str">
        <f ca="1">INDIRECT(ADDRESS(2+QUOTIENT(ROW()-2,COUNTA('Form Responses 1'!$1:$1)-4),2,,TRUE,"Form Responses 1"))</f>
        <v>pak.e.susanto@gmail.com</v>
      </c>
      <c r="C51" s="66" t="str">
        <f ca="1">INDIRECT(ADDRESS(2+QUOTIENT(ROW()-2,COUNTA('Form Responses 1'!$1:$1)-4),3,,TRUE,"Form Responses 1"))</f>
        <v>Eko Susanto</v>
      </c>
      <c r="D51" s="82">
        <f ca="1">INDIRECT(ADDRESS(2+QUOTIENT(ROW()-2,COUNTA('Form Responses 1'!$1:$1)-4),4,,TRUE,"Form Responses 1"))</f>
        <v>44982</v>
      </c>
      <c r="E51" s="83">
        <f ca="1" t="shared" si="0"/>
        <v>6</v>
      </c>
      <c r="F51" s="66" t="str">
        <f ca="1">IF(ISBLANK(A51)," ",INDIRECT(ADDRESS(1,5+MOD(ROW()-2,COUNTA('Form Responses 1'!$1:$1)-4),,TRUE,"Form Responses 1")))</f>
        <v>Halaman [Halaman Parkir]</v>
      </c>
      <c r="G51" s="66" t="str">
        <f ca="1">IF(ISBLANK(A51)," ",INDIRECT(ADDRESS(MATCH(A51,'Form Responses 1'!A:A,0),5+MOD(ROW()-2,COUNTA('Form Responses 1'!$1:$1)-4),,TRUE,"Form Responses 1")))</f>
        <v>CUKUP BAIK</v>
      </c>
      <c r="H51" s="84" t="str">
        <f ca="1" t="shared" si="1"/>
        <v>Halaman</v>
      </c>
      <c r="I51" s="84" t="str">
        <f ca="1" t="shared" si="7"/>
        <v>Halaman Parkir</v>
      </c>
      <c r="J51" s="84" t="str">
        <f ca="1" t="shared" si="2"/>
        <v>CLEANING SERVICE</v>
      </c>
      <c r="K51" s="84">
        <f ca="1" t="array" ref="K51">IFERROR(INDEX(MASTER!B:B,MATCH(G51,MASTER!A:A,0))/100," ")</f>
        <v>0.89</v>
      </c>
      <c r="L51" s="66">
        <f ca="1" t="shared" si="3"/>
        <v>8</v>
      </c>
      <c r="M51" s="66" t="str">
        <f ca="1" t="shared" si="4"/>
        <v>2023 - WEEK 08</v>
      </c>
      <c r="N51" s="66" t="str">
        <f ca="1" t="shared" si="5"/>
        <v>2023 - MONTH 02</v>
      </c>
      <c r="O51" s="84">
        <f ca="1" t="shared" ref="O51:P51" si="60">IFERROR(AVERAGEIF(M:M,M51,$K:$K)," ")</f>
        <v>0.940769230769231</v>
      </c>
      <c r="P51" s="84">
        <f ca="1" t="shared" si="60"/>
        <v>0.940769230769231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8</v>
      </c>
      <c r="AG51" s="66" t="str">
        <f ca="1" t="shared" si="14"/>
        <v>2023 02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45012.5216720833</v>
      </c>
      <c r="B52" s="66" t="str">
        <f ca="1">INDIRECT(ADDRESS(2+QUOTIENT(ROW()-2,COUNTA('Form Responses 1'!$1:$1)-4),2,,TRUE,"Form Responses 1"))</f>
        <v>pak.e.susanto@gmail.com</v>
      </c>
      <c r="C52" s="66" t="str">
        <f ca="1">INDIRECT(ADDRESS(2+QUOTIENT(ROW()-2,COUNTA('Form Responses 1'!$1:$1)-4),3,,TRUE,"Form Responses 1"))</f>
        <v>Eko Susanto</v>
      </c>
      <c r="D52" s="82">
        <f ca="1">INDIRECT(ADDRESS(2+QUOTIENT(ROW()-2,COUNTA('Form Responses 1'!$1:$1)-4),4,,TRUE,"Form Responses 1"))</f>
        <v>44982</v>
      </c>
      <c r="E52" s="83">
        <f ca="1" t="shared" si="0"/>
        <v>6</v>
      </c>
      <c r="F52" s="66" t="str">
        <f ca="1">IF(ISBLANK(A52)," ",INDIRECT(ADDRESS(1,5+MOD(ROW()-2,COUNTA('Form Responses 1'!$1:$1)-4),,TRUE,"Form Responses 1")))</f>
        <v>Halaman [Halaman depan samping dan belakang]</v>
      </c>
      <c r="G52" s="66" t="str">
        <f ca="1">IF(ISBLANK(A52)," ",INDIRECT(ADDRESS(MATCH(A52,'Form Responses 1'!A:A,0),5+MOD(ROW()-2,COUNTA('Form Responses 1'!$1:$1)-4),,TRUE,"Form Responses 1")))</f>
        <v>CUKUP BAIK</v>
      </c>
      <c r="H52" s="84" t="str">
        <f ca="1" t="shared" si="1"/>
        <v>Halaman</v>
      </c>
      <c r="I52" s="84" t="str">
        <f ca="1" t="shared" si="7"/>
        <v>Halaman depan samping dan belakang</v>
      </c>
      <c r="J52" s="84" t="str">
        <f ca="1" t="shared" si="2"/>
        <v>CLEANING SERVICE</v>
      </c>
      <c r="K52" s="84">
        <f ca="1" t="array" ref="K52">IFERROR(INDEX(MASTER!B:B,MATCH(G52,MASTER!A:A,0))/100," ")</f>
        <v>0.89</v>
      </c>
      <c r="L52" s="66">
        <f ca="1" t="shared" si="3"/>
        <v>8</v>
      </c>
      <c r="M52" s="66" t="str">
        <f ca="1" t="shared" si="4"/>
        <v>2023 - WEEK 08</v>
      </c>
      <c r="N52" s="66" t="str">
        <f ca="1" t="shared" si="5"/>
        <v>2023 - MONTH 02</v>
      </c>
      <c r="O52" s="84">
        <f ca="1" t="shared" ref="O52:P52" si="61">IFERROR(AVERAGEIF(M:M,M52,$K:$K)," ")</f>
        <v>0.940769230769231</v>
      </c>
      <c r="P52" s="84">
        <f ca="1" t="shared" si="61"/>
        <v>0.940769230769231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8</v>
      </c>
      <c r="AG52" s="66" t="str">
        <f ca="1" t="shared" si="14"/>
        <v>2023 02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45012.5216720833</v>
      </c>
      <c r="B53" s="66" t="str">
        <f ca="1">INDIRECT(ADDRESS(2+QUOTIENT(ROW()-2,COUNTA('Form Responses 1'!$1:$1)-4),2,,TRUE,"Form Responses 1"))</f>
        <v>pak.e.susanto@gmail.com</v>
      </c>
      <c r="C53" s="66" t="str">
        <f ca="1">INDIRECT(ADDRESS(2+QUOTIENT(ROW()-2,COUNTA('Form Responses 1'!$1:$1)-4),3,,TRUE,"Form Responses 1"))</f>
        <v>Eko Susanto</v>
      </c>
      <c r="D53" s="82">
        <f ca="1">INDIRECT(ADDRESS(2+QUOTIENT(ROW()-2,COUNTA('Form Responses 1'!$1:$1)-4),4,,TRUE,"Form Responses 1"))</f>
        <v>44982</v>
      </c>
      <c r="E53" s="83">
        <f ca="1" t="shared" si="0"/>
        <v>6</v>
      </c>
      <c r="F53" s="66" t="str">
        <f ca="1">IF(ISBLANK(A53)," ",INDIRECT(ADDRESS(1,5+MOD(ROW()-2,COUNTA('Form Responses 1'!$1:$1)-4),,TRUE,"Form Responses 1")))</f>
        <v>Halaman [TPS]</v>
      </c>
      <c r="G53" s="66" t="str">
        <f ca="1">IF(ISBLANK(A53)," ",INDIRECT(ADDRESS(MATCH(A53,'Form Responses 1'!A:A,0),5+MOD(ROW()-2,COUNTA('Form Responses 1'!$1:$1)-4),,TRUE,"Form Responses 1")))</f>
        <v>CUKUP BAIK</v>
      </c>
      <c r="H53" s="84" t="str">
        <f ca="1" t="shared" si="1"/>
        <v>Halaman</v>
      </c>
      <c r="I53" s="84" t="str">
        <f ca="1" t="shared" si="7"/>
        <v>TPS</v>
      </c>
      <c r="J53" s="84" t="str">
        <f ca="1" t="shared" si="2"/>
        <v>CLEANING SERVICE</v>
      </c>
      <c r="K53" s="84">
        <f ca="1" t="array" ref="K53">IFERROR(INDEX(MASTER!B:B,MATCH(G53,MASTER!A:A,0))/100," ")</f>
        <v>0.89</v>
      </c>
      <c r="L53" s="66">
        <f ca="1" t="shared" si="3"/>
        <v>8</v>
      </c>
      <c r="M53" s="66" t="str">
        <f ca="1" t="shared" si="4"/>
        <v>2023 - WEEK 08</v>
      </c>
      <c r="N53" s="66" t="str">
        <f ca="1" t="shared" si="5"/>
        <v>2023 - MONTH 02</v>
      </c>
      <c r="O53" s="84">
        <f ca="1" t="shared" ref="O53:P53" si="62">IFERROR(AVERAGEIF(M:M,M53,$K:$K)," ")</f>
        <v>0.940769230769231</v>
      </c>
      <c r="P53" s="84">
        <f ca="1" t="shared" si="62"/>
        <v>0.940769230769231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8</v>
      </c>
      <c r="AG53" s="66" t="str">
        <f ca="1" t="shared" si="14"/>
        <v>2023 02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45012.52287125</v>
      </c>
      <c r="B54" s="66" t="str">
        <f ca="1">INDIRECT(ADDRESS(2+QUOTIENT(ROW()-2,COUNTA('Form Responses 1'!$1:$1)-4),2,,TRUE,"Form Responses 1"))</f>
        <v>pak.e.susanto@gmail.com</v>
      </c>
      <c r="C54" s="66" t="str">
        <f ca="1">INDIRECT(ADDRESS(2+QUOTIENT(ROW()-2,COUNTA('Form Responses 1'!$1:$1)-4),3,,TRUE,"Form Responses 1"))</f>
        <v>Eko Susanto</v>
      </c>
      <c r="D54" s="82">
        <f ca="1">INDIRECT(ADDRESS(2+QUOTIENT(ROW()-2,COUNTA('Form Responses 1'!$1:$1)-4),4,,TRUE,"Form Responses 1"))</f>
        <v>45010</v>
      </c>
      <c r="E54" s="83">
        <f ca="1" t="shared" si="0"/>
        <v>6</v>
      </c>
      <c r="F54" s="66" t="str">
        <f ca="1">IF(ISBLANK(A54)," ",INDIRECT(ADDRESS(1,5+MOD(ROW()-2,COUNTA('Form Responses 1'!$1:$1)-4),,TRUE,"Form Responses 1")))</f>
        <v>Security [Security Functions]</v>
      </c>
      <c r="G54" s="66" t="str">
        <f ca="1">IF(ISBLANK(A54)," ",INDIRECT(ADDRESS(MATCH(A54,'Form Responses 1'!A:A,0),5+MOD(ROW()-2,COUNTA('Form Responses 1'!$1:$1)-4),,TRUE,"Form Responses 1")))</f>
        <v>SANGATBAIK</v>
      </c>
      <c r="H54" s="84" t="str">
        <f ca="1" t="shared" si="1"/>
        <v>Security</v>
      </c>
      <c r="I54" s="84" t="str">
        <f ca="1" t="shared" si="7"/>
        <v>Security Functions</v>
      </c>
      <c r="J54" s="84" t="str">
        <f ca="1" t="shared" si="2"/>
        <v>SECURITY SERVICE</v>
      </c>
      <c r="K54" s="84">
        <f ca="1" t="array" ref="K54">IFERROR(INDEX(MASTER!B:B,MATCH(G54,MASTER!A:A,0))/100," ")</f>
        <v>1</v>
      </c>
      <c r="L54" s="66">
        <f ca="1" t="shared" si="3"/>
        <v>12</v>
      </c>
      <c r="M54" s="66" t="str">
        <f ca="1" t="shared" si="4"/>
        <v>2023 - WEEK 12</v>
      </c>
      <c r="N54" s="66" t="str">
        <f ca="1" t="shared" si="5"/>
        <v>2023 - MONTH 03</v>
      </c>
      <c r="O54" s="84">
        <f ca="1" t="shared" ref="O54:P54" si="63">IFERROR(AVERAGEIF(M:M,M54,$K:$K)," ")</f>
        <v>0.944615384615384</v>
      </c>
      <c r="P54" s="84">
        <f ca="1" t="shared" si="63"/>
        <v>0.944615384615384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12</v>
      </c>
      <c r="AG54" s="66" t="str">
        <f ca="1" t="shared" si="14"/>
        <v>2023 03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45012.52287125</v>
      </c>
      <c r="B55" s="66" t="str">
        <f ca="1">INDIRECT(ADDRESS(2+QUOTIENT(ROW()-2,COUNTA('Form Responses 1'!$1:$1)-4),2,,TRUE,"Form Responses 1"))</f>
        <v>pak.e.susanto@gmail.com</v>
      </c>
      <c r="C55" s="66" t="str">
        <f ca="1">INDIRECT(ADDRESS(2+QUOTIENT(ROW()-2,COUNTA('Form Responses 1'!$1:$1)-4),3,,TRUE,"Form Responses 1"))</f>
        <v>Eko Susanto</v>
      </c>
      <c r="D55" s="82">
        <f ca="1">INDIRECT(ADDRESS(2+QUOTIENT(ROW()-2,COUNTA('Form Responses 1'!$1:$1)-4),4,,TRUE,"Form Responses 1"))</f>
        <v>45010</v>
      </c>
      <c r="E55" s="83">
        <f ca="1" t="shared" si="0"/>
        <v>6</v>
      </c>
      <c r="F55" s="66" t="str">
        <f ca="1">IF(ISBLANK(A55)," ",INDIRECT(ADDRESS(1,5+MOD(ROW()-2,COUNTA('Form Responses 1'!$1:$1)-4),,TRUE,"Form Responses 1")))</f>
        <v>Driver [Driving Safety]</v>
      </c>
      <c r="G55" s="66" t="str">
        <f ca="1">IF(ISBLANK(A55)," ",INDIRECT(ADDRESS(MATCH(A55,'Form Responses 1'!A:A,0),5+MOD(ROW()-2,COUNTA('Form Responses 1'!$1:$1)-4),,TRUE,"Form Responses 1")))</f>
        <v>SANGATBAIK</v>
      </c>
      <c r="H55" s="84" t="str">
        <f ca="1" t="shared" si="1"/>
        <v>Driver</v>
      </c>
      <c r="I55" s="84" t="str">
        <f ca="1" t="shared" si="7"/>
        <v>Driving Safety</v>
      </c>
      <c r="J55" s="84" t="str">
        <f ca="1" t="shared" si="2"/>
        <v>LABOR SERVICE</v>
      </c>
      <c r="K55" s="84">
        <f ca="1" t="array" ref="K55">IFERROR(INDEX(MASTER!B:B,MATCH(G55,MASTER!A:A,0))/100," ")</f>
        <v>1</v>
      </c>
      <c r="L55" s="66">
        <f ca="1" t="shared" si="3"/>
        <v>12</v>
      </c>
      <c r="M55" s="66" t="str">
        <f ca="1" t="shared" si="4"/>
        <v>2023 - WEEK 12</v>
      </c>
      <c r="N55" s="66" t="str">
        <f ca="1" t="shared" si="5"/>
        <v>2023 - MONTH 03</v>
      </c>
      <c r="O55" s="84">
        <f ca="1" t="shared" ref="O55:P55" si="64">IFERROR(AVERAGEIF(M:M,M55,$K:$K)," ")</f>
        <v>0.944615384615384</v>
      </c>
      <c r="P55" s="84">
        <f ca="1" t="shared" si="64"/>
        <v>0.944615384615384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12</v>
      </c>
      <c r="AG55" s="66" t="str">
        <f ca="1" t="shared" si="14"/>
        <v>2023 03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45012.52287125</v>
      </c>
      <c r="B56" s="66" t="str">
        <f ca="1">INDIRECT(ADDRESS(2+QUOTIENT(ROW()-2,COUNTA('Form Responses 1'!$1:$1)-4),2,,TRUE,"Form Responses 1"))</f>
        <v>pak.e.susanto@gmail.com</v>
      </c>
      <c r="C56" s="66" t="str">
        <f ca="1">INDIRECT(ADDRESS(2+QUOTIENT(ROW()-2,COUNTA('Form Responses 1'!$1:$1)-4),3,,TRUE,"Form Responses 1"))</f>
        <v>Eko Susanto</v>
      </c>
      <c r="D56" s="82">
        <f ca="1">INDIRECT(ADDRESS(2+QUOTIENT(ROW()-2,COUNTA('Form Responses 1'!$1:$1)-4),4,,TRUE,"Form Responses 1"))</f>
        <v>45010</v>
      </c>
      <c r="E56" s="83">
        <f ca="1" t="shared" si="0"/>
        <v>6</v>
      </c>
      <c r="F56" s="66" t="str">
        <f ca="1">IF(ISBLANK(A56)," ",INDIRECT(ADDRESS(1,5+MOD(ROW()-2,COUNTA('Form Responses 1'!$1:$1)-4),,TRUE,"Form Responses 1")))</f>
        <v>Driver [ Attendance]</v>
      </c>
      <c r="G56" s="66" t="str">
        <f ca="1">IF(ISBLANK(A56)," ",INDIRECT(ADDRESS(MATCH(A56,'Form Responses 1'!A:A,0),5+MOD(ROW()-2,COUNTA('Form Responses 1'!$1:$1)-4),,TRUE,"Form Responses 1")))</f>
        <v>SANGATBAIK</v>
      </c>
      <c r="H56" s="84" t="str">
        <f ca="1" t="shared" si="1"/>
        <v>Driver</v>
      </c>
      <c r="I56" s="84" t="str">
        <f ca="1" t="shared" si="7"/>
        <v> Attendance</v>
      </c>
      <c r="J56" s="84" t="str">
        <f ca="1" t="shared" si="2"/>
        <v>LABOR SERVICE</v>
      </c>
      <c r="K56" s="84">
        <f ca="1" t="array" ref="K56">IFERROR(INDEX(MASTER!B:B,MATCH(G56,MASTER!A:A,0))/100," ")</f>
        <v>1</v>
      </c>
      <c r="L56" s="66">
        <f ca="1" t="shared" si="3"/>
        <v>12</v>
      </c>
      <c r="M56" s="66" t="str">
        <f ca="1" t="shared" si="4"/>
        <v>2023 - WEEK 12</v>
      </c>
      <c r="N56" s="66" t="str">
        <f ca="1" t="shared" si="5"/>
        <v>2023 - MONTH 03</v>
      </c>
      <c r="O56" s="84">
        <f ca="1" t="shared" ref="O56:P56" si="65">IFERROR(AVERAGEIF(M:M,M56,$K:$K)," ")</f>
        <v>0.944615384615384</v>
      </c>
      <c r="P56" s="84">
        <f ca="1" t="shared" si="65"/>
        <v>0.944615384615384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12</v>
      </c>
      <c r="AG56" s="66" t="str">
        <f ca="1" t="shared" si="14"/>
        <v>2023 03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45012.52287125</v>
      </c>
      <c r="B57" s="66" t="str">
        <f ca="1">INDIRECT(ADDRESS(2+QUOTIENT(ROW()-2,COUNTA('Form Responses 1'!$1:$1)-4),2,,TRUE,"Form Responses 1"))</f>
        <v>pak.e.susanto@gmail.com</v>
      </c>
      <c r="C57" s="66" t="str">
        <f ca="1">INDIRECT(ADDRESS(2+QUOTIENT(ROW()-2,COUNTA('Form Responses 1'!$1:$1)-4),3,,TRUE,"Form Responses 1"))</f>
        <v>Eko Susanto</v>
      </c>
      <c r="D57" s="82">
        <f ca="1">INDIRECT(ADDRESS(2+QUOTIENT(ROW()-2,COUNTA('Form Responses 1'!$1:$1)-4),4,,TRUE,"Form Responses 1"))</f>
        <v>45010</v>
      </c>
      <c r="E57" s="83">
        <f ca="1" t="shared" si="0"/>
        <v>6</v>
      </c>
      <c r="F57" s="66" t="str">
        <f ca="1">IF(ISBLANK(A57)," ",INDIRECT(ADDRESS(1,5+MOD(ROW()-2,COUNTA('Form Responses 1'!$1:$1)-4),,TRUE,"Form Responses 1")))</f>
        <v>Wisma [Koridor ]</v>
      </c>
      <c r="G57" s="66" t="str">
        <f ca="1">IF(ISBLANK(A57)," ",INDIRECT(ADDRESS(MATCH(A57,'Form Responses 1'!A:A,0),5+MOD(ROW()-2,COUNTA('Form Responses 1'!$1:$1)-4),,TRUE,"Form Responses 1")))</f>
        <v>SANGATBAIK</v>
      </c>
      <c r="H57" s="84" t="str">
        <f ca="1" t="shared" si="1"/>
        <v>Wisma</v>
      </c>
      <c r="I57" s="84" t="str">
        <f ca="1" t="shared" si="7"/>
        <v>Koridor </v>
      </c>
      <c r="J57" s="84" t="str">
        <f ca="1" t="shared" si="2"/>
        <v>CLEANING SERVICE</v>
      </c>
      <c r="K57" s="84">
        <f ca="1" t="array" ref="K57">IFERROR(INDEX(MASTER!B:B,MATCH(G57,MASTER!A:A,0))/100," ")</f>
        <v>1</v>
      </c>
      <c r="L57" s="66">
        <f ca="1" t="shared" si="3"/>
        <v>12</v>
      </c>
      <c r="M57" s="66" t="str">
        <f ca="1" t="shared" si="4"/>
        <v>2023 - WEEK 12</v>
      </c>
      <c r="N57" s="66" t="str">
        <f ca="1" t="shared" si="5"/>
        <v>2023 - MONTH 03</v>
      </c>
      <c r="O57" s="84">
        <f ca="1" t="shared" ref="O57:P57" si="66">IFERROR(AVERAGEIF(M:M,M57,$K:$K)," ")</f>
        <v>0.944615384615384</v>
      </c>
      <c r="P57" s="84">
        <f ca="1" t="shared" si="66"/>
        <v>0.944615384615384</v>
      </c>
      <c r="Q57" s="66" t="str">
        <f ca="1">IF(ISBLANK(A57)," ",IF(O57&gt;MASTER!$B$3/100,"SB",IF(O57&gt;MASTER!$B$4/100,"B",IF(O57&gt;MASTER!$B$5/100,"C","K"))))</f>
        <v>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12</v>
      </c>
      <c r="AG57" s="66" t="str">
        <f ca="1" t="shared" si="14"/>
        <v>2023 03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81">
        <f ca="1">INDIRECT(ADDRESS(2+QUOTIENT(ROW()-2,COUNTA('Form Responses 1'!$1:$1)-4),1,,TRUE,"Form Responses 1"))</f>
        <v>45012.52287125</v>
      </c>
      <c r="B58" s="66" t="str">
        <f ca="1">INDIRECT(ADDRESS(2+QUOTIENT(ROW()-2,COUNTA('Form Responses 1'!$1:$1)-4),2,,TRUE,"Form Responses 1"))</f>
        <v>pak.e.susanto@gmail.com</v>
      </c>
      <c r="C58" s="66" t="str">
        <f ca="1">INDIRECT(ADDRESS(2+QUOTIENT(ROW()-2,COUNTA('Form Responses 1'!$1:$1)-4),3,,TRUE,"Form Responses 1"))</f>
        <v>Eko Susanto</v>
      </c>
      <c r="D58" s="82">
        <f ca="1">INDIRECT(ADDRESS(2+QUOTIENT(ROW()-2,COUNTA('Form Responses 1'!$1:$1)-4),4,,TRUE,"Form Responses 1"))</f>
        <v>45010</v>
      </c>
      <c r="E58" s="83">
        <f ca="1" t="shared" si="0"/>
        <v>6</v>
      </c>
      <c r="F58" s="66" t="str">
        <f ca="1">IF(ISBLANK(A58)," ",INDIRECT(ADDRESS(1,5+MOD(ROW()-2,COUNTA('Form Responses 1'!$1:$1)-4),,TRUE,"Form Responses 1")))</f>
        <v>Wisma [Kamar Tidur]</v>
      </c>
      <c r="G58" s="66" t="str">
        <f ca="1">IF(ISBLANK(A58)," ",INDIRECT(ADDRESS(MATCH(A58,'Form Responses 1'!A:A,0),5+MOD(ROW()-2,COUNTA('Form Responses 1'!$1:$1)-4),,TRUE,"Form Responses 1")))</f>
        <v>CUKUP BAIK</v>
      </c>
      <c r="H58" s="84" t="str">
        <f ca="1" t="shared" si="1"/>
        <v>Wisma</v>
      </c>
      <c r="I58" s="84" t="str">
        <f ca="1" t="shared" si="7"/>
        <v>Kamar Tidur</v>
      </c>
      <c r="J58" s="84" t="str">
        <f ca="1" t="shared" si="2"/>
        <v>CLEANING SERVICE</v>
      </c>
      <c r="K58" s="84">
        <f ca="1" t="array" ref="K58">IFERROR(INDEX(MASTER!B:B,MATCH(G58,MASTER!A:A,0))/100," ")</f>
        <v>0.89</v>
      </c>
      <c r="L58" s="66">
        <f ca="1" t="shared" si="3"/>
        <v>12</v>
      </c>
      <c r="M58" s="66" t="str">
        <f ca="1" t="shared" si="4"/>
        <v>2023 - WEEK 12</v>
      </c>
      <c r="N58" s="66" t="str">
        <f ca="1" t="shared" si="5"/>
        <v>2023 - MONTH 03</v>
      </c>
      <c r="O58" s="84">
        <f ca="1" t="shared" ref="O58:P58" si="67">IFERROR(AVERAGEIF(M:M,M58,$K:$K)," ")</f>
        <v>0.944615384615384</v>
      </c>
      <c r="P58" s="84">
        <f ca="1" t="shared" si="67"/>
        <v>0.944615384615384</v>
      </c>
      <c r="Q58" s="66" t="str">
        <f ca="1">IF(ISBLANK(A58)," ",IF(O58&gt;MASTER!$B$3/100,"SB",IF(O58&gt;MASTER!$B$4/100,"B",IF(O58&gt;MASTER!$B$5/100,"C","K"))))</f>
        <v>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12</v>
      </c>
      <c r="AG58" s="66" t="str">
        <f ca="1" t="shared" si="14"/>
        <v>2023 03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81">
        <f ca="1">INDIRECT(ADDRESS(2+QUOTIENT(ROW()-2,COUNTA('Form Responses 1'!$1:$1)-4),1,,TRUE,"Form Responses 1"))</f>
        <v>45012.52287125</v>
      </c>
      <c r="B59" s="66" t="str">
        <f ca="1">INDIRECT(ADDRESS(2+QUOTIENT(ROW()-2,COUNTA('Form Responses 1'!$1:$1)-4),2,,TRUE,"Form Responses 1"))</f>
        <v>pak.e.susanto@gmail.com</v>
      </c>
      <c r="C59" s="66" t="str">
        <f ca="1">INDIRECT(ADDRESS(2+QUOTIENT(ROW()-2,COUNTA('Form Responses 1'!$1:$1)-4),3,,TRUE,"Form Responses 1"))</f>
        <v>Eko Susanto</v>
      </c>
      <c r="D59" s="82">
        <f ca="1">INDIRECT(ADDRESS(2+QUOTIENT(ROW()-2,COUNTA('Form Responses 1'!$1:$1)-4),4,,TRUE,"Form Responses 1"))</f>
        <v>45010</v>
      </c>
      <c r="E59" s="83">
        <f ca="1" t="shared" si="0"/>
        <v>6</v>
      </c>
      <c r="F59" s="66" t="str">
        <f ca="1">IF(ISBLANK(A59)," ",INDIRECT(ADDRESS(1,5+MOD(ROW()-2,COUNTA('Form Responses 1'!$1:$1)-4),,TRUE,"Form Responses 1")))</f>
        <v>Wisma [Ruang Rapat]</v>
      </c>
      <c r="G59" s="66" t="str">
        <f ca="1">IF(ISBLANK(A59)," ",INDIRECT(ADDRESS(MATCH(A59,'Form Responses 1'!A:A,0),5+MOD(ROW()-2,COUNTA('Form Responses 1'!$1:$1)-4),,TRUE,"Form Responses 1")))</f>
        <v>SANGATBAIK</v>
      </c>
      <c r="H59" s="84" t="str">
        <f ca="1" t="shared" si="1"/>
        <v>Wisma</v>
      </c>
      <c r="I59" s="84" t="str">
        <f ca="1" t="shared" si="7"/>
        <v>Ruang Rapat</v>
      </c>
      <c r="J59" s="84" t="str">
        <f ca="1" t="shared" si="2"/>
        <v>CLEANING SERVICE</v>
      </c>
      <c r="K59" s="84">
        <f ca="1" t="array" ref="K59">IFERROR(INDEX(MASTER!B:B,MATCH(G59,MASTER!A:A,0))/100," ")</f>
        <v>1</v>
      </c>
      <c r="L59" s="66">
        <f ca="1" t="shared" si="3"/>
        <v>12</v>
      </c>
      <c r="M59" s="66" t="str">
        <f ca="1" t="shared" si="4"/>
        <v>2023 - WEEK 12</v>
      </c>
      <c r="N59" s="66" t="str">
        <f ca="1" t="shared" si="5"/>
        <v>2023 - MONTH 03</v>
      </c>
      <c r="O59" s="84">
        <f ca="1" t="shared" ref="O59:P59" si="68">IFERROR(AVERAGEIF(M:M,M59,$K:$K)," ")</f>
        <v>0.944615384615384</v>
      </c>
      <c r="P59" s="84">
        <f ca="1" t="shared" si="68"/>
        <v>0.944615384615384</v>
      </c>
      <c r="Q59" s="66" t="str">
        <f ca="1">IF(ISBLANK(A59)," ",IF(O59&gt;MASTER!$B$3/100,"SB",IF(O59&gt;MASTER!$B$4/100,"B",IF(O59&gt;MASTER!$B$5/100,"C","K"))))</f>
        <v>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12</v>
      </c>
      <c r="AG59" s="66" t="str">
        <f ca="1" t="shared" si="14"/>
        <v>2023 03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81">
        <f ca="1">INDIRECT(ADDRESS(2+QUOTIENT(ROW()-2,COUNTA('Form Responses 1'!$1:$1)-4),1,,TRUE,"Form Responses 1"))</f>
        <v>45012.52287125</v>
      </c>
      <c r="B60" s="66" t="str">
        <f ca="1">INDIRECT(ADDRESS(2+QUOTIENT(ROW()-2,COUNTA('Form Responses 1'!$1:$1)-4),2,,TRUE,"Form Responses 1"))</f>
        <v>pak.e.susanto@gmail.com</v>
      </c>
      <c r="C60" s="66" t="str">
        <f ca="1">INDIRECT(ADDRESS(2+QUOTIENT(ROW()-2,COUNTA('Form Responses 1'!$1:$1)-4),3,,TRUE,"Form Responses 1"))</f>
        <v>Eko Susanto</v>
      </c>
      <c r="D60" s="82">
        <f ca="1">INDIRECT(ADDRESS(2+QUOTIENT(ROW()-2,COUNTA('Form Responses 1'!$1:$1)-4),4,,TRUE,"Form Responses 1"))</f>
        <v>45010</v>
      </c>
      <c r="E60" s="83">
        <f ca="1" t="shared" si="0"/>
        <v>6</v>
      </c>
      <c r="F60" s="66" t="str">
        <f ca="1">IF(ISBLANK(A60)," ",INDIRECT(ADDRESS(1,5+MOD(ROW()-2,COUNTA('Form Responses 1'!$1:$1)-4),,TRUE,"Form Responses 1")))</f>
        <v>Wisma [Gudang]</v>
      </c>
      <c r="G60" s="66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Wisma</v>
      </c>
      <c r="I60" s="84" t="str">
        <f ca="1" t="shared" si="7"/>
        <v>Gudang</v>
      </c>
      <c r="J60" s="84" t="str">
        <f ca="1" t="shared" si="2"/>
        <v>CLEANING SERVICE</v>
      </c>
      <c r="K60" s="84">
        <f ca="1" t="array" ref="K60">IFERROR(INDEX(MASTER!B:B,MATCH(G60,MASTER!A:A,0))/100," ")</f>
        <v>0.95</v>
      </c>
      <c r="L60" s="66">
        <f ca="1" t="shared" si="3"/>
        <v>12</v>
      </c>
      <c r="M60" s="66" t="str">
        <f ca="1" t="shared" si="4"/>
        <v>2023 - WEEK 12</v>
      </c>
      <c r="N60" s="66" t="str">
        <f ca="1" t="shared" si="5"/>
        <v>2023 - MONTH 03</v>
      </c>
      <c r="O60" s="84">
        <f ca="1" t="shared" ref="O60:P60" si="69">IFERROR(AVERAGEIF(M:M,M60,$K:$K)," ")</f>
        <v>0.944615384615384</v>
      </c>
      <c r="P60" s="84">
        <f ca="1" t="shared" si="69"/>
        <v>0.944615384615384</v>
      </c>
      <c r="Q60" s="66" t="str">
        <f ca="1">IF(ISBLANK(A60)," ",IF(O60&gt;MASTER!$B$3/100,"SB",IF(O60&gt;MASTER!$B$4/100,"B",IF(O60&gt;MASTER!$B$5/100,"C","K"))))</f>
        <v>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12</v>
      </c>
      <c r="AG60" s="66" t="str">
        <f ca="1" t="shared" si="14"/>
        <v>2023 03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81">
        <f ca="1">INDIRECT(ADDRESS(2+QUOTIENT(ROW()-2,COUNTA('Form Responses 1'!$1:$1)-4),1,,TRUE,"Form Responses 1"))</f>
        <v>45012.52287125</v>
      </c>
      <c r="B61" s="66" t="str">
        <f ca="1">INDIRECT(ADDRESS(2+QUOTIENT(ROW()-2,COUNTA('Form Responses 1'!$1:$1)-4),2,,TRUE,"Form Responses 1"))</f>
        <v>pak.e.susanto@gmail.com</v>
      </c>
      <c r="C61" s="66" t="str">
        <f ca="1">INDIRECT(ADDRESS(2+QUOTIENT(ROW()-2,COUNTA('Form Responses 1'!$1:$1)-4),3,,TRUE,"Form Responses 1"))</f>
        <v>Eko Susanto</v>
      </c>
      <c r="D61" s="82">
        <f ca="1">INDIRECT(ADDRESS(2+QUOTIENT(ROW()-2,COUNTA('Form Responses 1'!$1:$1)-4),4,,TRUE,"Form Responses 1"))</f>
        <v>45010</v>
      </c>
      <c r="E61" s="83">
        <f ca="1" t="shared" si="0"/>
        <v>6</v>
      </c>
      <c r="F61" s="66" t="str">
        <f ca="1">IF(ISBLANK(A61)," ",INDIRECT(ADDRESS(1,5+MOD(ROW()-2,COUNTA('Form Responses 1'!$1:$1)-4),,TRUE,"Form Responses 1")))</f>
        <v>Wisma [Toilet Pria / Wanita]</v>
      </c>
      <c r="G61" s="66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Wisma</v>
      </c>
      <c r="I61" s="84" t="str">
        <f ca="1" t="shared" si="7"/>
        <v>Toilet Pria / Wanita</v>
      </c>
      <c r="J61" s="84" t="str">
        <f ca="1" t="shared" si="2"/>
        <v>CLEANING SERVICE</v>
      </c>
      <c r="K61" s="84">
        <f ca="1" t="array" ref="K61">IFERROR(INDEX(MASTER!B:B,MATCH(G61,MASTER!A:A,0))/100," ")</f>
        <v>0.95</v>
      </c>
      <c r="L61" s="66">
        <f ca="1" t="shared" si="3"/>
        <v>12</v>
      </c>
      <c r="M61" s="66" t="str">
        <f ca="1" t="shared" si="4"/>
        <v>2023 - WEEK 12</v>
      </c>
      <c r="N61" s="66" t="str">
        <f ca="1" t="shared" si="5"/>
        <v>2023 - MONTH 03</v>
      </c>
      <c r="O61" s="84">
        <f ca="1" t="shared" ref="O61:P61" si="70">IFERROR(AVERAGEIF(M:M,M61,$K:$K)," ")</f>
        <v>0.944615384615384</v>
      </c>
      <c r="P61" s="84">
        <f ca="1" t="shared" si="70"/>
        <v>0.944615384615384</v>
      </c>
      <c r="Q61" s="66" t="str">
        <f ca="1">IF(ISBLANK(A61)," ",IF(O61&gt;MASTER!$B$3/100,"SB",IF(O61&gt;MASTER!$B$4/100,"B",IF(O61&gt;MASTER!$B$5/100,"C","K"))))</f>
        <v>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12</v>
      </c>
      <c r="AG61" s="66" t="str">
        <f ca="1" t="shared" si="14"/>
        <v>2023 03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81">
        <f ca="1">INDIRECT(ADDRESS(2+QUOTIENT(ROW()-2,COUNTA('Form Responses 1'!$1:$1)-4),1,,TRUE,"Form Responses 1"))</f>
        <v>45012.52287125</v>
      </c>
      <c r="B62" s="66" t="str">
        <f ca="1">INDIRECT(ADDRESS(2+QUOTIENT(ROW()-2,COUNTA('Form Responses 1'!$1:$1)-4),2,,TRUE,"Form Responses 1"))</f>
        <v>pak.e.susanto@gmail.com</v>
      </c>
      <c r="C62" s="66" t="str">
        <f ca="1">INDIRECT(ADDRESS(2+QUOTIENT(ROW()-2,COUNTA('Form Responses 1'!$1:$1)-4),3,,TRUE,"Form Responses 1"))</f>
        <v>Eko Susanto</v>
      </c>
      <c r="D62" s="82">
        <f ca="1">INDIRECT(ADDRESS(2+QUOTIENT(ROW()-2,COUNTA('Form Responses 1'!$1:$1)-4),4,,TRUE,"Form Responses 1"))</f>
        <v>45010</v>
      </c>
      <c r="E62" s="83">
        <f ca="1" t="shared" si="0"/>
        <v>6</v>
      </c>
      <c r="F62" s="66" t="str">
        <f ca="1">IF(ISBLANK(A62)," ",INDIRECT(ADDRESS(1,5+MOD(ROW()-2,COUNTA('Form Responses 1'!$1:$1)-4),,TRUE,"Form Responses 1")))</f>
        <v>Lab Biomol [Ruang Lab]</v>
      </c>
      <c r="G62" s="66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Lab Biomol</v>
      </c>
      <c r="I62" s="84" t="str">
        <f ca="1" t="shared" si="7"/>
        <v>Ruang Lab</v>
      </c>
      <c r="J62" s="84" t="str">
        <f ca="1" t="shared" si="2"/>
        <v>CLEANING SERVICE</v>
      </c>
      <c r="K62" s="84">
        <f ca="1" t="array" ref="K62">IFERROR(INDEX(MASTER!B:B,MATCH(G62,MASTER!A:A,0))/100," ")</f>
        <v>0.95</v>
      </c>
      <c r="L62" s="66">
        <f ca="1" t="shared" si="3"/>
        <v>12</v>
      </c>
      <c r="M62" s="66" t="str">
        <f ca="1" t="shared" si="4"/>
        <v>2023 - WEEK 12</v>
      </c>
      <c r="N62" s="66" t="str">
        <f ca="1" t="shared" si="5"/>
        <v>2023 - MONTH 03</v>
      </c>
      <c r="O62" s="84">
        <f ca="1" t="shared" ref="O62:P62" si="71">IFERROR(AVERAGEIF(M:M,M62,$K:$K)," ")</f>
        <v>0.944615384615384</v>
      </c>
      <c r="P62" s="84">
        <f ca="1" t="shared" si="71"/>
        <v>0.944615384615384</v>
      </c>
      <c r="Q62" s="66" t="str">
        <f ca="1">IF(ISBLANK(A62)," ",IF(O62&gt;MASTER!$B$3/100,"SB",IF(O62&gt;MASTER!$B$4/100,"B",IF(O62&gt;MASTER!$B$5/100,"C","K"))))</f>
        <v>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12</v>
      </c>
      <c r="AG62" s="66" t="str">
        <f ca="1" t="shared" si="14"/>
        <v>2023 03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81">
        <f ca="1">INDIRECT(ADDRESS(2+QUOTIENT(ROW()-2,COUNTA('Form Responses 1'!$1:$1)-4),1,,TRUE,"Form Responses 1"))</f>
        <v>45012.52287125</v>
      </c>
      <c r="B63" s="66" t="str">
        <f ca="1">INDIRECT(ADDRESS(2+QUOTIENT(ROW()-2,COUNTA('Form Responses 1'!$1:$1)-4),2,,TRUE,"Form Responses 1"))</f>
        <v>pak.e.susanto@gmail.com</v>
      </c>
      <c r="C63" s="66" t="str">
        <f ca="1">INDIRECT(ADDRESS(2+QUOTIENT(ROW()-2,COUNTA('Form Responses 1'!$1:$1)-4),3,,TRUE,"Form Responses 1"))</f>
        <v>Eko Susanto</v>
      </c>
      <c r="D63" s="82">
        <f ca="1">INDIRECT(ADDRESS(2+QUOTIENT(ROW()-2,COUNTA('Form Responses 1'!$1:$1)-4),4,,TRUE,"Form Responses 1"))</f>
        <v>45010</v>
      </c>
      <c r="E63" s="83">
        <f ca="1" t="shared" si="0"/>
        <v>6</v>
      </c>
      <c r="F63" s="66" t="str">
        <f ca="1">IF(ISBLANK(A63)," ",INDIRECT(ADDRESS(1,5+MOD(ROW()-2,COUNTA('Form Responses 1'!$1:$1)-4),,TRUE,"Form Responses 1")))</f>
        <v>Lab Biomol [Ruang Kerja]</v>
      </c>
      <c r="G63" s="66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Lab Biomol</v>
      </c>
      <c r="I63" s="84" t="str">
        <f ca="1" t="shared" si="7"/>
        <v>Ruang Kerja</v>
      </c>
      <c r="J63" s="84" t="str">
        <f ca="1" t="shared" si="2"/>
        <v>CLEANING SERVICE</v>
      </c>
      <c r="K63" s="84">
        <f ca="1" t="array" ref="K63">IFERROR(INDEX(MASTER!B:B,MATCH(G63,MASTER!A:A,0))/100," ")</f>
        <v>0.95</v>
      </c>
      <c r="L63" s="66">
        <f ca="1" t="shared" si="3"/>
        <v>12</v>
      </c>
      <c r="M63" s="66" t="str">
        <f ca="1" t="shared" si="4"/>
        <v>2023 - WEEK 12</v>
      </c>
      <c r="N63" s="66" t="str">
        <f ca="1" t="shared" si="5"/>
        <v>2023 - MONTH 03</v>
      </c>
      <c r="O63" s="84">
        <f ca="1" t="shared" ref="O63:P63" si="72">IFERROR(AVERAGEIF(M:M,M63,$K:$K)," ")</f>
        <v>0.944615384615384</v>
      </c>
      <c r="P63" s="84">
        <f ca="1" t="shared" si="72"/>
        <v>0.944615384615384</v>
      </c>
      <c r="Q63" s="66" t="str">
        <f ca="1">IF(ISBLANK(A63)," ",IF(O63&gt;MASTER!$B$3/100,"SB",IF(O63&gt;MASTER!$B$4/100,"B",IF(O63&gt;MASTER!$B$5/100,"C","K"))))</f>
        <v>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12</v>
      </c>
      <c r="AG63" s="66" t="str">
        <f ca="1" t="shared" si="14"/>
        <v>2023 03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81">
        <f ca="1">INDIRECT(ADDRESS(2+QUOTIENT(ROW()-2,COUNTA('Form Responses 1'!$1:$1)-4),1,,TRUE,"Form Responses 1"))</f>
        <v>45012.52287125</v>
      </c>
      <c r="B64" s="66" t="str">
        <f ca="1">INDIRECT(ADDRESS(2+QUOTIENT(ROW()-2,COUNTA('Form Responses 1'!$1:$1)-4),2,,TRUE,"Form Responses 1"))</f>
        <v>pak.e.susanto@gmail.com</v>
      </c>
      <c r="C64" s="66" t="str">
        <f ca="1">INDIRECT(ADDRESS(2+QUOTIENT(ROW()-2,COUNTA('Form Responses 1'!$1:$1)-4),3,,TRUE,"Form Responses 1"))</f>
        <v>Eko Susanto</v>
      </c>
      <c r="D64" s="82">
        <f ca="1">INDIRECT(ADDRESS(2+QUOTIENT(ROW()-2,COUNTA('Form Responses 1'!$1:$1)-4),4,,TRUE,"Form Responses 1"))</f>
        <v>45010</v>
      </c>
      <c r="E64" s="83">
        <f ca="1" t="shared" si="0"/>
        <v>6</v>
      </c>
      <c r="F64" s="66" t="str">
        <f ca="1">IF(ISBLANK(A64)," ",INDIRECT(ADDRESS(1,5+MOD(ROW()-2,COUNTA('Form Responses 1'!$1:$1)-4),,TRUE,"Form Responses 1")))</f>
        <v>Lab Biomol [Ruang Pendingin]</v>
      </c>
      <c r="G64" s="66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Lab Biomol</v>
      </c>
      <c r="I64" s="84" t="str">
        <f ca="1" t="shared" si="7"/>
        <v>Ruang Pendingin</v>
      </c>
      <c r="J64" s="84" t="str">
        <f ca="1" t="shared" si="2"/>
        <v>CLEANING SERVICE</v>
      </c>
      <c r="K64" s="84">
        <f ca="1" t="array" ref="K64">IFERROR(INDEX(MASTER!B:B,MATCH(G64,MASTER!A:A,0))/100," ")</f>
        <v>0.95</v>
      </c>
      <c r="L64" s="66">
        <f ca="1" t="shared" si="3"/>
        <v>12</v>
      </c>
      <c r="M64" s="66" t="str">
        <f ca="1" t="shared" si="4"/>
        <v>2023 - WEEK 12</v>
      </c>
      <c r="N64" s="66" t="str">
        <f ca="1" t="shared" si="5"/>
        <v>2023 - MONTH 03</v>
      </c>
      <c r="O64" s="84">
        <f ca="1" t="shared" ref="O64:P64" si="73">IFERROR(AVERAGEIF(M:M,M64,$K:$K)," ")</f>
        <v>0.944615384615384</v>
      </c>
      <c r="P64" s="84">
        <f ca="1" t="shared" si="73"/>
        <v>0.944615384615384</v>
      </c>
      <c r="Q64" s="66" t="str">
        <f ca="1">IF(ISBLANK(A64)," ",IF(O64&gt;MASTER!$B$3/100,"SB",IF(O64&gt;MASTER!$B$4/100,"B",IF(O64&gt;MASTER!$B$5/100,"C","K"))))</f>
        <v>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12</v>
      </c>
      <c r="AG64" s="66" t="str">
        <f ca="1" t="shared" si="14"/>
        <v>2023 03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81">
        <f ca="1">INDIRECT(ADDRESS(2+QUOTIENT(ROW()-2,COUNTA('Form Responses 1'!$1:$1)-4),1,,TRUE,"Form Responses 1"))</f>
        <v>45012.52287125</v>
      </c>
      <c r="B65" s="66" t="str">
        <f ca="1">INDIRECT(ADDRESS(2+QUOTIENT(ROW()-2,COUNTA('Form Responses 1'!$1:$1)-4),2,,TRUE,"Form Responses 1"))</f>
        <v>pak.e.susanto@gmail.com</v>
      </c>
      <c r="C65" s="66" t="str">
        <f ca="1">INDIRECT(ADDRESS(2+QUOTIENT(ROW()-2,COUNTA('Form Responses 1'!$1:$1)-4),3,,TRUE,"Form Responses 1"))</f>
        <v>Eko Susanto</v>
      </c>
      <c r="D65" s="82">
        <f ca="1">INDIRECT(ADDRESS(2+QUOTIENT(ROW()-2,COUNTA('Form Responses 1'!$1:$1)-4),4,,TRUE,"Form Responses 1"))</f>
        <v>45010</v>
      </c>
      <c r="E65" s="83">
        <f ca="1" t="shared" si="0"/>
        <v>6</v>
      </c>
      <c r="F65" s="66" t="str">
        <f ca="1">IF(ISBLANK(A65)," ",INDIRECT(ADDRESS(1,5+MOD(ROW()-2,COUNTA('Form Responses 1'!$1:$1)-4),,TRUE,"Form Responses 1")))</f>
        <v>Lab Biomol [Pantry]</v>
      </c>
      <c r="G65" s="66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Lab Biomol</v>
      </c>
      <c r="I65" s="84" t="str">
        <f ca="1" t="shared" si="7"/>
        <v>Pantry</v>
      </c>
      <c r="J65" s="84" t="str">
        <f ca="1" t="shared" si="2"/>
        <v>CLEANING SERVICE</v>
      </c>
      <c r="K65" s="84">
        <f ca="1" t="array" ref="K65">IFERROR(INDEX(MASTER!B:B,MATCH(G65,MASTER!A:A,0))/100," ")</f>
        <v>0.95</v>
      </c>
      <c r="L65" s="66">
        <f ca="1" t="shared" si="3"/>
        <v>12</v>
      </c>
      <c r="M65" s="66" t="str">
        <f ca="1" t="shared" si="4"/>
        <v>2023 - WEEK 12</v>
      </c>
      <c r="N65" s="66" t="str">
        <f ca="1" t="shared" si="5"/>
        <v>2023 - MONTH 03</v>
      </c>
      <c r="O65" s="84">
        <f ca="1" t="shared" ref="O65:P65" si="74">IFERROR(AVERAGEIF(M:M,M65,$K:$K)," ")</f>
        <v>0.944615384615384</v>
      </c>
      <c r="P65" s="84">
        <f ca="1" t="shared" si="74"/>
        <v>0.944615384615384</v>
      </c>
      <c r="Q65" s="66" t="str">
        <f ca="1">IF(ISBLANK(A65)," ",IF(O65&gt;MASTER!$B$3/100,"SB",IF(O65&gt;MASTER!$B$4/100,"B",IF(O65&gt;MASTER!$B$5/100,"C","K"))))</f>
        <v>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12</v>
      </c>
      <c r="AG65" s="66" t="str">
        <f ca="1" t="shared" si="14"/>
        <v>2023 03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81">
        <f ca="1">INDIRECT(ADDRESS(2+QUOTIENT(ROW()-2,COUNTA('Form Responses 1'!$1:$1)-4),1,,TRUE,"Form Responses 1"))</f>
        <v>45012.52287125</v>
      </c>
      <c r="B66" s="66" t="str">
        <f ca="1">INDIRECT(ADDRESS(2+QUOTIENT(ROW()-2,COUNTA('Form Responses 1'!$1:$1)-4),2,,TRUE,"Form Responses 1"))</f>
        <v>pak.e.susanto@gmail.com</v>
      </c>
      <c r="C66" s="66" t="str">
        <f ca="1">INDIRECT(ADDRESS(2+QUOTIENT(ROW()-2,COUNTA('Form Responses 1'!$1:$1)-4),3,,TRUE,"Form Responses 1"))</f>
        <v>Eko Susanto</v>
      </c>
      <c r="D66" s="82">
        <f ca="1">INDIRECT(ADDRESS(2+QUOTIENT(ROW()-2,COUNTA('Form Responses 1'!$1:$1)-4),4,,TRUE,"Form Responses 1"))</f>
        <v>45010</v>
      </c>
      <c r="E66" s="83">
        <f ca="1" t="shared" si="0"/>
        <v>6</v>
      </c>
      <c r="F66" s="66" t="str">
        <f ca="1">IF(ISBLANK(A66)," ",INDIRECT(ADDRESS(1,5+MOD(ROW()-2,COUNTA('Form Responses 1'!$1:$1)-4),,TRUE,"Form Responses 1")))</f>
        <v>Lab Biomol [Koridor ]</v>
      </c>
      <c r="G66" s="66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Lab Biomol</v>
      </c>
      <c r="I66" s="84" t="str">
        <f ca="1" t="shared" si="7"/>
        <v>Koridor </v>
      </c>
      <c r="J66" s="84" t="str">
        <f ca="1" t="shared" si="2"/>
        <v>CLEANING SERVICE</v>
      </c>
      <c r="K66" s="84">
        <f ca="1" t="array" ref="K66">IFERROR(INDEX(MASTER!B:B,MATCH(G66,MASTER!A:A,0))/100," ")</f>
        <v>0.95</v>
      </c>
      <c r="L66" s="66">
        <f ca="1" t="shared" si="3"/>
        <v>12</v>
      </c>
      <c r="M66" s="66" t="str">
        <f ca="1" t="shared" si="4"/>
        <v>2023 - WEEK 12</v>
      </c>
      <c r="N66" s="66" t="str">
        <f ca="1" t="shared" si="5"/>
        <v>2023 - MONTH 03</v>
      </c>
      <c r="O66" s="84">
        <f ca="1" t="shared" ref="O66:P66" si="75">IFERROR(AVERAGEIF(M:M,M66,$K:$K)," ")</f>
        <v>0.944615384615384</v>
      </c>
      <c r="P66" s="84">
        <f ca="1" t="shared" si="75"/>
        <v>0.944615384615384</v>
      </c>
      <c r="Q66" s="66" t="str">
        <f ca="1">IF(ISBLANK(A66)," ",IF(O66&gt;MASTER!$B$3/100,"SB",IF(O66&gt;MASTER!$B$4/100,"B",IF(O66&gt;MASTER!$B$5/100,"C","K"))))</f>
        <v>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12</v>
      </c>
      <c r="AG66" s="66" t="str">
        <f ca="1" t="shared" si="14"/>
        <v>2023 03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81">
        <f ca="1">INDIRECT(ADDRESS(2+QUOTIENT(ROW()-2,COUNTA('Form Responses 1'!$1:$1)-4),1,,TRUE,"Form Responses 1"))</f>
        <v>45012.52287125</v>
      </c>
      <c r="B67" s="66" t="str">
        <f ca="1">INDIRECT(ADDRESS(2+QUOTIENT(ROW()-2,COUNTA('Form Responses 1'!$1:$1)-4),2,,TRUE,"Form Responses 1"))</f>
        <v>pak.e.susanto@gmail.com</v>
      </c>
      <c r="C67" s="66" t="str">
        <f ca="1">INDIRECT(ADDRESS(2+QUOTIENT(ROW()-2,COUNTA('Form Responses 1'!$1:$1)-4),3,,TRUE,"Form Responses 1"))</f>
        <v>Eko Susanto</v>
      </c>
      <c r="D67" s="82">
        <f ca="1">INDIRECT(ADDRESS(2+QUOTIENT(ROW()-2,COUNTA('Form Responses 1'!$1:$1)-4),4,,TRUE,"Form Responses 1"))</f>
        <v>45010</v>
      </c>
      <c r="E67" s="83">
        <f ca="1" t="shared" si="0"/>
        <v>6</v>
      </c>
      <c r="F67" s="66" t="str">
        <f ca="1">IF(ISBLANK(A67)," ",INDIRECT(ADDRESS(1,5+MOD(ROW()-2,COUNTA('Form Responses 1'!$1:$1)-4),,TRUE,"Form Responses 1")))</f>
        <v>Lab Biomol [Toilet Pria / Wanita]</v>
      </c>
      <c r="G67" s="66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Lab Biomol</v>
      </c>
      <c r="I67" s="84" t="str">
        <f ca="1" t="shared" ref="I67:I130" si="76">MID(F67,FIND("[",F67)+1,LEN(F67)-FIND("[",F67)-1)</f>
        <v>Toilet Pria / Wanita</v>
      </c>
      <c r="J67" s="84" t="str">
        <f ca="1" t="shared" si="2"/>
        <v>CLEANING SERVICE</v>
      </c>
      <c r="K67" s="84">
        <f ca="1" t="array" ref="K67">IFERROR(INDEX(MASTER!B:B,MATCH(G67,MASTER!A:A,0))/100," ")</f>
        <v>0.95</v>
      </c>
      <c r="L67" s="66">
        <f ca="1" t="shared" si="3"/>
        <v>12</v>
      </c>
      <c r="M67" s="66" t="str">
        <f ca="1" t="shared" si="4"/>
        <v>2023 - WEEK 12</v>
      </c>
      <c r="N67" s="66" t="str">
        <f ca="1" t="shared" si="5"/>
        <v>2023 - MONTH 03</v>
      </c>
      <c r="O67" s="84">
        <f ca="1" t="shared" ref="O67:P67" si="77">IFERROR(AVERAGEIF(M:M,M67,$K:$K)," ")</f>
        <v>0.944615384615384</v>
      </c>
      <c r="P67" s="84">
        <f ca="1" t="shared" si="77"/>
        <v>0.944615384615384</v>
      </c>
      <c r="Q67" s="66" t="str">
        <f ca="1">IF(ISBLANK(A67)," ",IF(O67&gt;MASTER!$B$3/100,"SB",IF(O67&gt;MASTER!$B$4/100,"B",IF(O67&gt;MASTER!$B$5/100,"C","K"))))</f>
        <v>B</v>
      </c>
      <c r="R67" s="66" t="str">
        <f ca="1">IF(ISBLANK(B67)," ",IF(P67&gt;MASTER!$B$3/100,"SB",IF(P67&gt;MASTER!$B$4/100,"B",IF(P67&gt;MASTER!$B$5/100,"C","K"))))</f>
        <v>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12</v>
      </c>
      <c r="AG67" s="66" t="str">
        <f ca="1" t="shared" si="14"/>
        <v>2023 03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81">
        <f ca="1">INDIRECT(ADDRESS(2+QUOTIENT(ROW()-2,COUNTA('Form Responses 1'!$1:$1)-4),1,,TRUE,"Form Responses 1"))</f>
        <v>45012.52287125</v>
      </c>
      <c r="B68" s="66" t="str">
        <f ca="1">INDIRECT(ADDRESS(2+QUOTIENT(ROW()-2,COUNTA('Form Responses 1'!$1:$1)-4),2,,TRUE,"Form Responses 1"))</f>
        <v>pak.e.susanto@gmail.com</v>
      </c>
      <c r="C68" s="66" t="str">
        <f ca="1">INDIRECT(ADDRESS(2+QUOTIENT(ROW()-2,COUNTA('Form Responses 1'!$1:$1)-4),3,,TRUE,"Form Responses 1"))</f>
        <v>Eko Susanto</v>
      </c>
      <c r="D68" s="82">
        <f ca="1">INDIRECT(ADDRESS(2+QUOTIENT(ROW()-2,COUNTA('Form Responses 1'!$1:$1)-4),4,,TRUE,"Form Responses 1"))</f>
        <v>45010</v>
      </c>
      <c r="E68" s="83">
        <f ca="1" t="shared" si="0"/>
        <v>6</v>
      </c>
      <c r="F68" s="66" t="str">
        <f ca="1">IF(ISBLANK(A68)," ",INDIRECT(ADDRESS(1,5+MOD(ROW()-2,COUNTA('Form Responses 1'!$1:$1)-4),,TRUE,"Form Responses 1")))</f>
        <v>Gedung Insektarium [Lab Anopheles]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84" t="str">
        <f ca="1" t="shared" si="1"/>
        <v>Gedung Insektarium</v>
      </c>
      <c r="I68" s="84" t="str">
        <f ca="1" t="shared" si="76"/>
        <v>Lab Anopheles</v>
      </c>
      <c r="J68" s="84" t="str">
        <f ca="1" t="shared" si="2"/>
        <v>CLEANING SERVICE</v>
      </c>
      <c r="K68" s="84">
        <f ca="1" t="array" ref="K68">IFERROR(INDEX(MASTER!B:B,MATCH(G68,MASTER!A:A,0))/100," ")</f>
        <v>1</v>
      </c>
      <c r="L68" s="66">
        <f ca="1" t="shared" si="3"/>
        <v>12</v>
      </c>
      <c r="M68" s="66" t="str">
        <f ca="1" t="shared" si="4"/>
        <v>2023 - WEEK 12</v>
      </c>
      <c r="N68" s="66" t="str">
        <f ca="1" t="shared" si="5"/>
        <v>2023 - MONTH 03</v>
      </c>
      <c r="O68" s="84">
        <f ca="1" t="shared" ref="O68:P68" si="78">IFERROR(AVERAGEIF(M:M,M68,$K:$K)," ")</f>
        <v>0.944615384615384</v>
      </c>
      <c r="P68" s="84">
        <f ca="1" t="shared" si="78"/>
        <v>0.944615384615384</v>
      </c>
      <c r="Q68" s="66" t="str">
        <f ca="1">IF(ISBLANK(A68)," ",IF(O68&gt;MASTER!$B$3/100,"SB",IF(O68&gt;MASTER!$B$4/100,"B",IF(O68&gt;MASTER!$B$5/100,"C","K"))))</f>
        <v>B</v>
      </c>
      <c r="R68" s="66" t="str">
        <f ca="1">IF(ISBLANK(B68)," ",IF(P68&gt;MASTER!$B$3/100,"SB",IF(P68&gt;MASTER!$B$4/100,"B",IF(P68&gt;MASTER!$B$5/100,"C","K"))))</f>
        <v>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12</v>
      </c>
      <c r="AG68" s="66" t="str">
        <f ca="1" t="shared" si="14"/>
        <v>2023 03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81">
        <f ca="1">INDIRECT(ADDRESS(2+QUOTIENT(ROW()-2,COUNTA('Form Responses 1'!$1:$1)-4),1,,TRUE,"Form Responses 1"))</f>
        <v>45012.52287125</v>
      </c>
      <c r="B69" s="66" t="str">
        <f ca="1">INDIRECT(ADDRESS(2+QUOTIENT(ROW()-2,COUNTA('Form Responses 1'!$1:$1)-4),2,,TRUE,"Form Responses 1"))</f>
        <v>pak.e.susanto@gmail.com</v>
      </c>
      <c r="C69" s="66" t="str">
        <f ca="1">INDIRECT(ADDRESS(2+QUOTIENT(ROW()-2,COUNTA('Form Responses 1'!$1:$1)-4),3,,TRUE,"Form Responses 1"))</f>
        <v>Eko Susanto</v>
      </c>
      <c r="D69" s="82">
        <f ca="1">INDIRECT(ADDRESS(2+QUOTIENT(ROW()-2,COUNTA('Form Responses 1'!$1:$1)-4),4,,TRUE,"Form Responses 1"))</f>
        <v>45010</v>
      </c>
      <c r="E69" s="83">
        <f ca="1" t="shared" si="0"/>
        <v>6</v>
      </c>
      <c r="F69" s="66" t="str">
        <f ca="1">IF(ISBLANK(A69)," ",INDIRECT(ADDRESS(1,5+MOD(ROW()-2,COUNTA('Form Responses 1'!$1:$1)-4),,TRUE,"Form Responses 1")))</f>
        <v>Gedung Insektarium [Lab Cullicinae]</v>
      </c>
      <c r="G69" s="66" t="str">
        <f ca="1">IF(ISBLANK(A69)," ",INDIRECT(ADDRESS(MATCH(A69,'Form Responses 1'!A:A,0),5+MOD(ROW()-2,COUNTA('Form Responses 1'!$1:$1)-4),,TRUE,"Form Responses 1")))</f>
        <v>SANGATBAIK</v>
      </c>
      <c r="H69" s="84" t="str">
        <f ca="1" t="shared" si="1"/>
        <v>Gedung Insektarium</v>
      </c>
      <c r="I69" s="84" t="str">
        <f ca="1" t="shared" si="76"/>
        <v>Lab Cullicinae</v>
      </c>
      <c r="J69" s="84" t="str">
        <f ca="1" t="shared" si="2"/>
        <v>CLEANING SERVICE</v>
      </c>
      <c r="K69" s="84">
        <f ca="1" t="array" ref="K69">IFERROR(INDEX(MASTER!B:B,MATCH(G69,MASTER!A:A,0))/100," ")</f>
        <v>1</v>
      </c>
      <c r="L69" s="66">
        <f ca="1" t="shared" si="3"/>
        <v>12</v>
      </c>
      <c r="M69" s="66" t="str">
        <f ca="1" t="shared" si="4"/>
        <v>2023 - WEEK 12</v>
      </c>
      <c r="N69" s="66" t="str">
        <f ca="1" t="shared" si="5"/>
        <v>2023 - MONTH 03</v>
      </c>
      <c r="O69" s="84">
        <f ca="1" t="shared" ref="O69:P69" si="79">IFERROR(AVERAGEIF(M:M,M69,$K:$K)," ")</f>
        <v>0.944615384615384</v>
      </c>
      <c r="P69" s="84">
        <f ca="1" t="shared" si="79"/>
        <v>0.944615384615384</v>
      </c>
      <c r="Q69" s="66" t="str">
        <f ca="1">IF(ISBLANK(A69)," ",IF(O69&gt;MASTER!$B$3/100,"SB",IF(O69&gt;MASTER!$B$4/100,"B",IF(O69&gt;MASTER!$B$5/100,"C","K"))))</f>
        <v>B</v>
      </c>
      <c r="R69" s="66" t="str">
        <f ca="1">IF(ISBLANK(B69)," ",IF(P69&gt;MASTER!$B$3/100,"SB",IF(P69&gt;MASTER!$B$4/100,"B",IF(P69&gt;MASTER!$B$5/100,"C","K"))))</f>
        <v>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12</v>
      </c>
      <c r="AG69" s="66" t="str">
        <f ca="1" t="shared" si="14"/>
        <v>2023 03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81">
        <f ca="1">INDIRECT(ADDRESS(2+QUOTIENT(ROW()-2,COUNTA('Form Responses 1'!$1:$1)-4),1,,TRUE,"Form Responses 1"))</f>
        <v>45012.52287125</v>
      </c>
      <c r="B70" s="66" t="str">
        <f ca="1">INDIRECT(ADDRESS(2+QUOTIENT(ROW()-2,COUNTA('Form Responses 1'!$1:$1)-4),2,,TRUE,"Form Responses 1"))</f>
        <v>pak.e.susanto@gmail.com</v>
      </c>
      <c r="C70" s="66" t="str">
        <f ca="1">INDIRECT(ADDRESS(2+QUOTIENT(ROW()-2,COUNTA('Form Responses 1'!$1:$1)-4),3,,TRUE,"Form Responses 1"))</f>
        <v>Eko Susanto</v>
      </c>
      <c r="D70" s="82">
        <f ca="1">INDIRECT(ADDRESS(2+QUOTIENT(ROW()-2,COUNTA('Form Responses 1'!$1:$1)-4),4,,TRUE,"Form Responses 1"))</f>
        <v>45010</v>
      </c>
      <c r="E70" s="83">
        <f ca="1" t="shared" si="0"/>
        <v>6</v>
      </c>
      <c r="F70" s="66" t="str">
        <f ca="1">IF(ISBLANK(A70)," ",INDIRECT(ADDRESS(1,5+MOD(ROW()-2,COUNTA('Form Responses 1'!$1:$1)-4),,TRUE,"Form Responses 1")))</f>
        <v>Gedung Insektarium [Gudang Alat dan Bahan 1]</v>
      </c>
      <c r="G70" s="66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Gedung Insektarium</v>
      </c>
      <c r="I70" s="84" t="str">
        <f ca="1" t="shared" si="76"/>
        <v>Gudang Alat dan Bahan 1</v>
      </c>
      <c r="J70" s="84" t="str">
        <f ca="1" t="shared" si="2"/>
        <v>CLEANING SERVICE</v>
      </c>
      <c r="K70" s="84">
        <f ca="1" t="array" ref="K70">IFERROR(INDEX(MASTER!B:B,MATCH(G70,MASTER!A:A,0))/100," ")</f>
        <v>0.95</v>
      </c>
      <c r="L70" s="66">
        <f ca="1" t="shared" si="3"/>
        <v>12</v>
      </c>
      <c r="M70" s="66" t="str">
        <f ca="1" t="shared" si="4"/>
        <v>2023 - WEEK 12</v>
      </c>
      <c r="N70" s="66" t="str">
        <f ca="1" t="shared" si="5"/>
        <v>2023 - MONTH 03</v>
      </c>
      <c r="O70" s="84">
        <f ca="1" t="shared" ref="O70:P70" si="80">IFERROR(AVERAGEIF(M:M,M70,$K:$K)," ")</f>
        <v>0.944615384615384</v>
      </c>
      <c r="P70" s="84">
        <f ca="1" t="shared" si="80"/>
        <v>0.944615384615384</v>
      </c>
      <c r="Q70" s="66" t="str">
        <f ca="1">IF(ISBLANK(A70)," ",IF(O70&gt;MASTER!$B$3/100,"SB",IF(O70&gt;MASTER!$B$4/100,"B",IF(O70&gt;MASTER!$B$5/100,"C","K"))))</f>
        <v>B</v>
      </c>
      <c r="R70" s="66" t="str">
        <f ca="1">IF(ISBLANK(B70)," ",IF(P70&gt;MASTER!$B$3/100,"SB",IF(P70&gt;MASTER!$B$4/100,"B",IF(P70&gt;MASTER!$B$5/100,"C","K"))))</f>
        <v>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12</v>
      </c>
      <c r="AG70" s="66" t="str">
        <f ca="1" t="shared" si="14"/>
        <v>2023 03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81">
        <f ca="1">INDIRECT(ADDRESS(2+QUOTIENT(ROW()-2,COUNTA('Form Responses 1'!$1:$1)-4),1,,TRUE,"Form Responses 1"))</f>
        <v>45012.52287125</v>
      </c>
      <c r="B71" s="66" t="str">
        <f ca="1">INDIRECT(ADDRESS(2+QUOTIENT(ROW()-2,COUNTA('Form Responses 1'!$1:$1)-4),2,,TRUE,"Form Responses 1"))</f>
        <v>pak.e.susanto@gmail.com</v>
      </c>
      <c r="C71" s="66" t="str">
        <f ca="1">INDIRECT(ADDRESS(2+QUOTIENT(ROW()-2,COUNTA('Form Responses 1'!$1:$1)-4),3,,TRUE,"Form Responses 1"))</f>
        <v>Eko Susanto</v>
      </c>
      <c r="D71" s="82">
        <f ca="1">INDIRECT(ADDRESS(2+QUOTIENT(ROW()-2,COUNTA('Form Responses 1'!$1:$1)-4),4,,TRUE,"Form Responses 1"))</f>
        <v>45010</v>
      </c>
      <c r="E71" s="83">
        <f ca="1" t="shared" si="0"/>
        <v>6</v>
      </c>
      <c r="F71" s="66" t="str">
        <f ca="1">IF(ISBLANK(A71)," ",INDIRECT(ADDRESS(1,5+MOD(ROW()-2,COUNTA('Form Responses 1'!$1:$1)-4),,TRUE,"Form Responses 1")))</f>
        <v>Gedung Insektarium [Gudang alat dan Bahan 2]</v>
      </c>
      <c r="G71" s="66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Gedung Insektarium</v>
      </c>
      <c r="I71" s="84" t="str">
        <f ca="1" t="shared" si="76"/>
        <v>Gudang alat dan Bahan 2</v>
      </c>
      <c r="J71" s="84" t="str">
        <f ca="1" t="shared" si="2"/>
        <v>CLEANING SERVICE</v>
      </c>
      <c r="K71" s="84">
        <f ca="1" t="array" ref="K71">IFERROR(INDEX(MASTER!B:B,MATCH(G71,MASTER!A:A,0))/100," ")</f>
        <v>0.95</v>
      </c>
      <c r="L71" s="66">
        <f ca="1" t="shared" si="3"/>
        <v>12</v>
      </c>
      <c r="M71" s="66" t="str">
        <f ca="1" t="shared" si="4"/>
        <v>2023 - WEEK 12</v>
      </c>
      <c r="N71" s="66" t="str">
        <f ca="1" t="shared" si="5"/>
        <v>2023 - MONTH 03</v>
      </c>
      <c r="O71" s="84">
        <f ca="1" t="shared" ref="O71:P71" si="81">IFERROR(AVERAGEIF(M:M,M71,$K:$K)," ")</f>
        <v>0.944615384615384</v>
      </c>
      <c r="P71" s="84">
        <f ca="1" t="shared" si="81"/>
        <v>0.944615384615384</v>
      </c>
      <c r="Q71" s="66" t="str">
        <f ca="1">IF(ISBLANK(A71)," ",IF(O71&gt;MASTER!$B$3/100,"SB",IF(O71&gt;MASTER!$B$4/100,"B",IF(O71&gt;MASTER!$B$5/100,"C","K"))))</f>
        <v>B</v>
      </c>
      <c r="R71" s="66" t="str">
        <f ca="1">IF(ISBLANK(B71)," ",IF(P71&gt;MASTER!$B$3/100,"SB",IF(P71&gt;MASTER!$B$4/100,"B",IF(P71&gt;MASTER!$B$5/100,"C","K"))))</f>
        <v>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12</v>
      </c>
      <c r="AG71" s="66" t="str">
        <f ca="1" t="shared" si="14"/>
        <v>2023 03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81">
        <f ca="1">INDIRECT(ADDRESS(2+QUOTIENT(ROW()-2,COUNTA('Form Responses 1'!$1:$1)-4),1,,TRUE,"Form Responses 1"))</f>
        <v>45012.52287125</v>
      </c>
      <c r="B72" s="66" t="str">
        <f ca="1">INDIRECT(ADDRESS(2+QUOTIENT(ROW()-2,COUNTA('Form Responses 1'!$1:$1)-4),2,,TRUE,"Form Responses 1"))</f>
        <v>pak.e.susanto@gmail.com</v>
      </c>
      <c r="C72" s="66" t="str">
        <f ca="1">INDIRECT(ADDRESS(2+QUOTIENT(ROW()-2,COUNTA('Form Responses 1'!$1:$1)-4),3,,TRUE,"Form Responses 1"))</f>
        <v>Eko Susanto</v>
      </c>
      <c r="D72" s="82">
        <f ca="1">INDIRECT(ADDRESS(2+QUOTIENT(ROW()-2,COUNTA('Form Responses 1'!$1:$1)-4),4,,TRUE,"Form Responses 1"))</f>
        <v>45010</v>
      </c>
      <c r="E72" s="83">
        <f ca="1" t="shared" si="0"/>
        <v>6</v>
      </c>
      <c r="F72" s="66" t="str">
        <f ca="1">IF(ISBLANK(A72)," ",INDIRECT(ADDRESS(1,5+MOD(ROW()-2,COUNTA('Form Responses 1'!$1:$1)-4),,TRUE,"Form Responses 1")))</f>
        <v>Gedung Insektarium [Koridor]</v>
      </c>
      <c r="G72" s="66" t="str">
        <f ca="1">IF(ISBLANK(A72)," ",INDIRECT(ADDRESS(MATCH(A72,'Form Responses 1'!A:A,0),5+MOD(ROW()-2,COUNTA('Form Responses 1'!$1:$1)-4),,TRUE,"Form Responses 1")))</f>
        <v>SANGATBAIK</v>
      </c>
      <c r="H72" s="84" t="str">
        <f ca="1" t="shared" si="1"/>
        <v>Gedung Insektarium</v>
      </c>
      <c r="I72" s="84" t="str">
        <f ca="1" t="shared" si="76"/>
        <v>Koridor</v>
      </c>
      <c r="J72" s="84" t="str">
        <f ca="1" t="shared" si="2"/>
        <v>CLEANING SERVICE</v>
      </c>
      <c r="K72" s="84">
        <f ca="1" t="array" ref="K72">IFERROR(INDEX(MASTER!B:B,MATCH(G72,MASTER!A:A,0))/100," ")</f>
        <v>1</v>
      </c>
      <c r="L72" s="66">
        <f ca="1" t="shared" si="3"/>
        <v>12</v>
      </c>
      <c r="M72" s="66" t="str">
        <f ca="1" t="shared" si="4"/>
        <v>2023 - WEEK 12</v>
      </c>
      <c r="N72" s="66" t="str">
        <f ca="1" t="shared" si="5"/>
        <v>2023 - MONTH 03</v>
      </c>
      <c r="O72" s="84">
        <f ca="1" t="shared" ref="O72:P72" si="82">IFERROR(AVERAGEIF(M:M,M72,$K:$K)," ")</f>
        <v>0.944615384615384</v>
      </c>
      <c r="P72" s="84">
        <f ca="1" t="shared" si="82"/>
        <v>0.944615384615384</v>
      </c>
      <c r="Q72" s="66" t="str">
        <f ca="1">IF(ISBLANK(A72)," ",IF(O72&gt;MASTER!$B$3/100,"SB",IF(O72&gt;MASTER!$B$4/100,"B",IF(O72&gt;MASTER!$B$5/100,"C","K"))))</f>
        <v>B</v>
      </c>
      <c r="R72" s="66" t="str">
        <f ca="1">IF(ISBLANK(B72)," ",IF(P72&gt;MASTER!$B$3/100,"SB",IF(P72&gt;MASTER!$B$4/100,"B",IF(P72&gt;MASTER!$B$5/100,"C","K"))))</f>
        <v>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12</v>
      </c>
      <c r="AG72" s="66" t="str">
        <f ca="1" t="shared" si="14"/>
        <v>2023 03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81">
        <f ca="1">INDIRECT(ADDRESS(2+QUOTIENT(ROW()-2,COUNTA('Form Responses 1'!$1:$1)-4),1,,TRUE,"Form Responses 1"))</f>
        <v>45012.52287125</v>
      </c>
      <c r="B73" s="66" t="str">
        <f ca="1">INDIRECT(ADDRESS(2+QUOTIENT(ROW()-2,COUNTA('Form Responses 1'!$1:$1)-4),2,,TRUE,"Form Responses 1"))</f>
        <v>pak.e.susanto@gmail.com</v>
      </c>
      <c r="C73" s="66" t="str">
        <f ca="1">INDIRECT(ADDRESS(2+QUOTIENT(ROW()-2,COUNTA('Form Responses 1'!$1:$1)-4),3,,TRUE,"Form Responses 1"))</f>
        <v>Eko Susanto</v>
      </c>
      <c r="D73" s="82">
        <f ca="1">INDIRECT(ADDRESS(2+QUOTIENT(ROW()-2,COUNTA('Form Responses 1'!$1:$1)-4),4,,TRUE,"Form Responses 1"))</f>
        <v>45010</v>
      </c>
      <c r="E73" s="83">
        <f ca="1" t="shared" si="0"/>
        <v>6</v>
      </c>
      <c r="F73" s="66" t="str">
        <f ca="1">IF(ISBLANK(A73)," ",INDIRECT(ADDRESS(1,5+MOD(ROW()-2,COUNTA('Form Responses 1'!$1:$1)-4),,TRUE,"Form Responses 1")))</f>
        <v>Gedung CWS [Ruang Kerja]</v>
      </c>
      <c r="G73" s="66" t="str">
        <f ca="1">IF(ISBLANK(A73)," ",INDIRECT(ADDRESS(MATCH(A73,'Form Responses 1'!A:A,0),5+MOD(ROW()-2,COUNTA('Form Responses 1'!$1:$1)-4),,TRUE,"Form Responses 1")))</f>
        <v>SANGATBAIK</v>
      </c>
      <c r="H73" s="84" t="str">
        <f ca="1" t="shared" si="1"/>
        <v>Gedung CWS</v>
      </c>
      <c r="I73" s="84" t="str">
        <f ca="1" t="shared" si="76"/>
        <v>Ruang Kerja</v>
      </c>
      <c r="J73" s="84" t="str">
        <f ca="1" t="shared" si="2"/>
        <v>CLEANING SERVICE</v>
      </c>
      <c r="K73" s="84">
        <f ca="1" t="array" ref="K73">IFERROR(INDEX(MASTER!B:B,MATCH(G73,MASTER!A:A,0))/100," ")</f>
        <v>1</v>
      </c>
      <c r="L73" s="66">
        <f ca="1" t="shared" si="3"/>
        <v>12</v>
      </c>
      <c r="M73" s="66" t="str">
        <f ca="1" t="shared" si="4"/>
        <v>2023 - WEEK 12</v>
      </c>
      <c r="N73" s="66" t="str">
        <f ca="1" t="shared" si="5"/>
        <v>2023 - MONTH 03</v>
      </c>
      <c r="O73" s="84">
        <f ca="1" t="shared" ref="O73:P73" si="83">IFERROR(AVERAGEIF(M:M,M73,$K:$K)," ")</f>
        <v>0.944615384615384</v>
      </c>
      <c r="P73" s="84">
        <f ca="1" t="shared" si="83"/>
        <v>0.944615384615384</v>
      </c>
      <c r="Q73" s="66" t="str">
        <f ca="1">IF(ISBLANK(A73)," ",IF(O73&gt;MASTER!$B$3/100,"SB",IF(O73&gt;MASTER!$B$4/100,"B",IF(O73&gt;MASTER!$B$5/100,"C","K"))))</f>
        <v>B</v>
      </c>
      <c r="R73" s="66" t="str">
        <f ca="1">IF(ISBLANK(B73)," ",IF(P73&gt;MASTER!$B$3/100,"SB",IF(P73&gt;MASTER!$B$4/100,"B",IF(P73&gt;MASTER!$B$5/100,"C","K"))))</f>
        <v>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12</v>
      </c>
      <c r="AG73" s="66" t="str">
        <f ca="1" t="shared" si="14"/>
        <v>2023 03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81">
        <f ca="1">INDIRECT(ADDRESS(2+QUOTIENT(ROW()-2,COUNTA('Form Responses 1'!$1:$1)-4),1,,TRUE,"Form Responses 1"))</f>
        <v>45012.52287125</v>
      </c>
      <c r="B74" s="66" t="str">
        <f ca="1">INDIRECT(ADDRESS(2+QUOTIENT(ROW()-2,COUNTA('Form Responses 1'!$1:$1)-4),2,,TRUE,"Form Responses 1"))</f>
        <v>pak.e.susanto@gmail.com</v>
      </c>
      <c r="C74" s="66" t="str">
        <f ca="1">INDIRECT(ADDRESS(2+QUOTIENT(ROW()-2,COUNTA('Form Responses 1'!$1:$1)-4),3,,TRUE,"Form Responses 1"))</f>
        <v>Eko Susanto</v>
      </c>
      <c r="D74" s="82">
        <f ca="1">INDIRECT(ADDRESS(2+QUOTIENT(ROW()-2,COUNTA('Form Responses 1'!$1:$1)-4),4,,TRUE,"Form Responses 1"))</f>
        <v>45010</v>
      </c>
      <c r="E74" s="83">
        <f ca="1" t="shared" si="0"/>
        <v>6</v>
      </c>
      <c r="F74" s="66" t="str">
        <f ca="1">IF(ISBLANK(A74)," ",INDIRECT(ADDRESS(1,5+MOD(ROW()-2,COUNTA('Form Responses 1'!$1:$1)-4),,TRUE,"Form Responses 1")))</f>
        <v>Gedung CWS [Koridor ]</v>
      </c>
      <c r="G74" s="66" t="str">
        <f ca="1">IF(ISBLANK(A74)," ",INDIRECT(ADDRESS(MATCH(A74,'Form Responses 1'!A:A,0),5+MOD(ROW()-2,COUNTA('Form Responses 1'!$1:$1)-4),,TRUE,"Form Responses 1")))</f>
        <v>SANGATBAIK</v>
      </c>
      <c r="H74" s="84" t="str">
        <f ca="1" t="shared" si="1"/>
        <v>Gedung CWS</v>
      </c>
      <c r="I74" s="84" t="str">
        <f ca="1" t="shared" si="76"/>
        <v>Koridor </v>
      </c>
      <c r="J74" s="84" t="str">
        <f ca="1" t="shared" si="2"/>
        <v>CLEANING SERVICE</v>
      </c>
      <c r="K74" s="84">
        <f ca="1" t="array" ref="K74">IFERROR(INDEX(MASTER!B:B,MATCH(G74,MASTER!A:A,0))/100," ")</f>
        <v>1</v>
      </c>
      <c r="L74" s="66">
        <f ca="1" t="shared" si="3"/>
        <v>12</v>
      </c>
      <c r="M74" s="66" t="str">
        <f ca="1" t="shared" si="4"/>
        <v>2023 - WEEK 12</v>
      </c>
      <c r="N74" s="66" t="str">
        <f ca="1" t="shared" si="5"/>
        <v>2023 - MONTH 03</v>
      </c>
      <c r="O74" s="84">
        <f ca="1" t="shared" ref="O74:P74" si="84">IFERROR(AVERAGEIF(M:M,M74,$K:$K)," ")</f>
        <v>0.944615384615384</v>
      </c>
      <c r="P74" s="84">
        <f ca="1" t="shared" si="84"/>
        <v>0.944615384615384</v>
      </c>
      <c r="Q74" s="66" t="str">
        <f ca="1">IF(ISBLANK(A74)," ",IF(O74&gt;MASTER!$B$3/100,"SB",IF(O74&gt;MASTER!$B$4/100,"B",IF(O74&gt;MASTER!$B$5/100,"C","K"))))</f>
        <v>B</v>
      </c>
      <c r="R74" s="66" t="str">
        <f ca="1">IF(ISBLANK(B74)," ",IF(P74&gt;MASTER!$B$3/100,"SB",IF(P74&gt;MASTER!$B$4/100,"B",IF(P74&gt;MASTER!$B$5/100,"C","K"))))</f>
        <v>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12</v>
      </c>
      <c r="AG74" s="66" t="str">
        <f ca="1" t="shared" si="14"/>
        <v>2023 03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81">
        <f ca="1">INDIRECT(ADDRESS(2+QUOTIENT(ROW()-2,COUNTA('Form Responses 1'!$1:$1)-4),1,,TRUE,"Form Responses 1"))</f>
        <v>45012.52287125</v>
      </c>
      <c r="B75" s="66" t="str">
        <f ca="1">INDIRECT(ADDRESS(2+QUOTIENT(ROW()-2,COUNTA('Form Responses 1'!$1:$1)-4),2,,TRUE,"Form Responses 1"))</f>
        <v>pak.e.susanto@gmail.com</v>
      </c>
      <c r="C75" s="66" t="str">
        <f ca="1">INDIRECT(ADDRESS(2+QUOTIENT(ROW()-2,COUNTA('Form Responses 1'!$1:$1)-4),3,,TRUE,"Form Responses 1"))</f>
        <v>Eko Susanto</v>
      </c>
      <c r="D75" s="82">
        <f ca="1">INDIRECT(ADDRESS(2+QUOTIENT(ROW()-2,COUNTA('Form Responses 1'!$1:$1)-4),4,,TRUE,"Form Responses 1"))</f>
        <v>45010</v>
      </c>
      <c r="E75" s="83">
        <f ca="1" t="shared" si="0"/>
        <v>6</v>
      </c>
      <c r="F75" s="66" t="str">
        <f ca="1">IF(ISBLANK(A75)," ",INDIRECT(ADDRESS(1,5+MOD(ROW()-2,COUNTA('Form Responses 1'!$1:$1)-4),,TRUE,"Form Responses 1")))</f>
        <v>Gedung CWS [Toilet Pria / Wanita]</v>
      </c>
      <c r="G75" s="66" t="str">
        <f ca="1">IF(ISBLANK(A75)," ",INDIRECT(ADDRESS(MATCH(A75,'Form Responses 1'!A:A,0),5+MOD(ROW()-2,COUNTA('Form Responses 1'!$1:$1)-4),,TRUE,"Form Responses 1")))</f>
        <v>SANGATBAIK</v>
      </c>
      <c r="H75" s="84" t="str">
        <f ca="1" t="shared" si="1"/>
        <v>Gedung CWS</v>
      </c>
      <c r="I75" s="84" t="str">
        <f ca="1" t="shared" si="76"/>
        <v>Toilet Pria / Wanita</v>
      </c>
      <c r="J75" s="84" t="str">
        <f ca="1" t="shared" si="2"/>
        <v>CLEANING SERVICE</v>
      </c>
      <c r="K75" s="84">
        <f ca="1" t="array" ref="K75">IFERROR(INDEX(MASTER!B:B,MATCH(G75,MASTER!A:A,0))/100," ")</f>
        <v>1</v>
      </c>
      <c r="L75" s="66">
        <f ca="1" t="shared" si="3"/>
        <v>12</v>
      </c>
      <c r="M75" s="66" t="str">
        <f ca="1" t="shared" si="4"/>
        <v>2023 - WEEK 12</v>
      </c>
      <c r="N75" s="66" t="str">
        <f ca="1" t="shared" si="5"/>
        <v>2023 - MONTH 03</v>
      </c>
      <c r="O75" s="84">
        <f ca="1" t="shared" ref="O75:P75" si="85">IFERROR(AVERAGEIF(M:M,M75,$K:$K)," ")</f>
        <v>0.944615384615384</v>
      </c>
      <c r="P75" s="84">
        <f ca="1" t="shared" si="85"/>
        <v>0.944615384615384</v>
      </c>
      <c r="Q75" s="66" t="str">
        <f ca="1">IF(ISBLANK(A75)," ",IF(O75&gt;MASTER!$B$3/100,"SB",IF(O75&gt;MASTER!$B$4/100,"B",IF(O75&gt;MASTER!$B$5/100,"C","K"))))</f>
        <v>B</v>
      </c>
      <c r="R75" s="66" t="str">
        <f ca="1">IF(ISBLANK(B75)," ",IF(P75&gt;MASTER!$B$3/100,"SB",IF(P75&gt;MASTER!$B$4/100,"B",IF(P75&gt;MASTER!$B$5/100,"C","K"))))</f>
        <v>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12</v>
      </c>
      <c r="AG75" s="66" t="str">
        <f ca="1" t="shared" si="14"/>
        <v>2023 03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81">
        <f ca="1">INDIRECT(ADDRESS(2+QUOTIENT(ROW()-2,COUNTA('Form Responses 1'!$1:$1)-4),1,,TRUE,"Form Responses 1"))</f>
        <v>45012.52287125</v>
      </c>
      <c r="B76" s="66" t="str">
        <f ca="1">INDIRECT(ADDRESS(2+QUOTIENT(ROW()-2,COUNTA('Form Responses 1'!$1:$1)-4),2,,TRUE,"Form Responses 1"))</f>
        <v>pak.e.susanto@gmail.com</v>
      </c>
      <c r="C76" s="66" t="str">
        <f ca="1">INDIRECT(ADDRESS(2+QUOTIENT(ROW()-2,COUNTA('Form Responses 1'!$1:$1)-4),3,,TRUE,"Form Responses 1"))</f>
        <v>Eko Susanto</v>
      </c>
      <c r="D76" s="82">
        <f ca="1">INDIRECT(ADDRESS(2+QUOTIENT(ROW()-2,COUNTA('Form Responses 1'!$1:$1)-4),4,,TRUE,"Form Responses 1"))</f>
        <v>45010</v>
      </c>
      <c r="E76" s="83">
        <f ca="1" t="shared" si="0"/>
        <v>6</v>
      </c>
      <c r="F76" s="66" t="str">
        <f ca="1">IF(ISBLANK(A76)," ",INDIRECT(ADDRESS(1,5+MOD(ROW()-2,COUNTA('Form Responses 1'!$1:$1)-4),,TRUE,"Form Responses 1")))</f>
        <v>Halaman [Taman ]</v>
      </c>
      <c r="G76" s="66" t="str">
        <f ca="1">IF(ISBLANK(A76)," ",INDIRECT(ADDRESS(MATCH(A76,'Form Responses 1'!A:A,0),5+MOD(ROW()-2,COUNTA('Form Responses 1'!$1:$1)-4),,TRUE,"Form Responses 1")))</f>
        <v>KURANG BAIK</v>
      </c>
      <c r="H76" s="84" t="str">
        <f ca="1" t="shared" si="1"/>
        <v>Halaman</v>
      </c>
      <c r="I76" s="84" t="str">
        <f ca="1" t="shared" si="76"/>
        <v>Taman </v>
      </c>
      <c r="J76" s="84" t="str">
        <f ca="1" t="shared" si="2"/>
        <v>CLEANING SERVICE</v>
      </c>
      <c r="K76" s="84">
        <f ca="1" t="array" ref="K76">IFERROR(INDEX(MASTER!B:B,MATCH(G76,MASTER!A:A,0))/100," ")</f>
        <v>0.74</v>
      </c>
      <c r="L76" s="66">
        <f ca="1" t="shared" si="3"/>
        <v>12</v>
      </c>
      <c r="M76" s="66" t="str">
        <f ca="1" t="shared" si="4"/>
        <v>2023 - WEEK 12</v>
      </c>
      <c r="N76" s="66" t="str">
        <f ca="1" t="shared" si="5"/>
        <v>2023 - MONTH 03</v>
      </c>
      <c r="O76" s="84">
        <f ca="1" t="shared" ref="O76:P76" si="86">IFERROR(AVERAGEIF(M:M,M76,$K:$K)," ")</f>
        <v>0.944615384615384</v>
      </c>
      <c r="P76" s="84">
        <f ca="1" t="shared" si="86"/>
        <v>0.944615384615384</v>
      </c>
      <c r="Q76" s="66" t="str">
        <f ca="1">IF(ISBLANK(A76)," ",IF(O76&gt;MASTER!$B$3/100,"SB",IF(O76&gt;MASTER!$B$4/100,"B",IF(O76&gt;MASTER!$B$5/100,"C","K"))))</f>
        <v>B</v>
      </c>
      <c r="R76" s="66" t="str">
        <f ca="1">IF(ISBLANK(B76)," ",IF(P76&gt;MASTER!$B$3/100,"SB",IF(P76&gt;MASTER!$B$4/100,"B",IF(P76&gt;MASTER!$B$5/100,"C","K"))))</f>
        <v>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12</v>
      </c>
      <c r="AG76" s="66" t="str">
        <f ca="1" t="shared" si="14"/>
        <v>2023 03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81">
        <f ca="1">INDIRECT(ADDRESS(2+QUOTIENT(ROW()-2,COUNTA('Form Responses 1'!$1:$1)-4),1,,TRUE,"Form Responses 1"))</f>
        <v>45012.52287125</v>
      </c>
      <c r="B77" s="66" t="str">
        <f ca="1">INDIRECT(ADDRESS(2+QUOTIENT(ROW()-2,COUNTA('Form Responses 1'!$1:$1)-4),2,,TRUE,"Form Responses 1"))</f>
        <v>pak.e.susanto@gmail.com</v>
      </c>
      <c r="C77" s="66" t="str">
        <f ca="1">INDIRECT(ADDRESS(2+QUOTIENT(ROW()-2,COUNTA('Form Responses 1'!$1:$1)-4),3,,TRUE,"Form Responses 1"))</f>
        <v>Eko Susanto</v>
      </c>
      <c r="D77" s="82">
        <f ca="1">INDIRECT(ADDRESS(2+QUOTIENT(ROW()-2,COUNTA('Form Responses 1'!$1:$1)-4),4,,TRUE,"Form Responses 1"))</f>
        <v>45010</v>
      </c>
      <c r="E77" s="83">
        <f ca="1" t="shared" si="0"/>
        <v>6</v>
      </c>
      <c r="F77" s="66" t="str">
        <f ca="1">IF(ISBLANK(A77)," ",INDIRECT(ADDRESS(1,5+MOD(ROW()-2,COUNTA('Form Responses 1'!$1:$1)-4),,TRUE,"Form Responses 1")))</f>
        <v>Halaman [Halaman Parkir]</v>
      </c>
      <c r="G77" s="66" t="str">
        <f ca="1">IF(ISBLANK(A77)," ",INDIRECT(ADDRESS(MATCH(A77,'Form Responses 1'!A:A,0),5+MOD(ROW()-2,COUNTA('Form Responses 1'!$1:$1)-4),,TRUE,"Form Responses 1")))</f>
        <v>KURANG BAIK</v>
      </c>
      <c r="H77" s="84" t="str">
        <f ca="1" t="shared" si="1"/>
        <v>Halaman</v>
      </c>
      <c r="I77" s="84" t="str">
        <f ca="1" t="shared" si="76"/>
        <v>Halaman Parkir</v>
      </c>
      <c r="J77" s="84" t="str">
        <f ca="1" t="shared" si="2"/>
        <v>CLEANING SERVICE</v>
      </c>
      <c r="K77" s="84">
        <f ca="1" t="array" ref="K77">IFERROR(INDEX(MASTER!B:B,MATCH(G77,MASTER!A:A,0))/100," ")</f>
        <v>0.74</v>
      </c>
      <c r="L77" s="66">
        <f ca="1" t="shared" si="3"/>
        <v>12</v>
      </c>
      <c r="M77" s="66" t="str">
        <f ca="1" t="shared" si="4"/>
        <v>2023 - WEEK 12</v>
      </c>
      <c r="N77" s="66" t="str">
        <f ca="1" t="shared" si="5"/>
        <v>2023 - MONTH 03</v>
      </c>
      <c r="O77" s="84">
        <f ca="1" t="shared" ref="O77:P77" si="87">IFERROR(AVERAGEIF(M:M,M77,$K:$K)," ")</f>
        <v>0.944615384615384</v>
      </c>
      <c r="P77" s="84">
        <f ca="1" t="shared" si="87"/>
        <v>0.944615384615384</v>
      </c>
      <c r="Q77" s="66" t="str">
        <f ca="1">IF(ISBLANK(A77)," ",IF(O77&gt;MASTER!$B$3/100,"SB",IF(O77&gt;MASTER!$B$4/100,"B",IF(O77&gt;MASTER!$B$5/100,"C","K"))))</f>
        <v>B</v>
      </c>
      <c r="R77" s="66" t="str">
        <f ca="1">IF(ISBLANK(B77)," ",IF(P77&gt;MASTER!$B$3/100,"SB",IF(P77&gt;MASTER!$B$4/100,"B",IF(P77&gt;MASTER!$B$5/100,"C","K"))))</f>
        <v>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12</v>
      </c>
      <c r="AG77" s="66" t="str">
        <f ca="1" t="shared" si="14"/>
        <v>2023 03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81">
        <f ca="1">INDIRECT(ADDRESS(2+QUOTIENT(ROW()-2,COUNTA('Form Responses 1'!$1:$1)-4),1,,TRUE,"Form Responses 1"))</f>
        <v>45012.52287125</v>
      </c>
      <c r="B78" s="66" t="str">
        <f ca="1">INDIRECT(ADDRESS(2+QUOTIENT(ROW()-2,COUNTA('Form Responses 1'!$1:$1)-4),2,,TRUE,"Form Responses 1"))</f>
        <v>pak.e.susanto@gmail.com</v>
      </c>
      <c r="C78" s="66" t="str">
        <f ca="1">INDIRECT(ADDRESS(2+QUOTIENT(ROW()-2,COUNTA('Form Responses 1'!$1:$1)-4),3,,TRUE,"Form Responses 1"))</f>
        <v>Eko Susanto</v>
      </c>
      <c r="D78" s="82">
        <f ca="1">INDIRECT(ADDRESS(2+QUOTIENT(ROW()-2,COUNTA('Form Responses 1'!$1:$1)-4),4,,TRUE,"Form Responses 1"))</f>
        <v>45010</v>
      </c>
      <c r="E78" s="83">
        <f ca="1" t="shared" si="0"/>
        <v>6</v>
      </c>
      <c r="F78" s="66" t="str">
        <f ca="1">IF(ISBLANK(A78)," ",INDIRECT(ADDRESS(1,5+MOD(ROW()-2,COUNTA('Form Responses 1'!$1:$1)-4),,TRUE,"Form Responses 1")))</f>
        <v>Halaman [Halaman depan samping dan belakang]</v>
      </c>
      <c r="G78" s="66" t="str">
        <f ca="1">IF(ISBLANK(A78)," ",INDIRECT(ADDRESS(MATCH(A78,'Form Responses 1'!A:A,0),5+MOD(ROW()-2,COUNTA('Form Responses 1'!$1:$1)-4),,TRUE,"Form Responses 1")))</f>
        <v>KURANG BAIK</v>
      </c>
      <c r="H78" s="84" t="str">
        <f ca="1" t="shared" si="1"/>
        <v>Halaman</v>
      </c>
      <c r="I78" s="84" t="str">
        <f ca="1" t="shared" si="76"/>
        <v>Halaman depan samping dan belakang</v>
      </c>
      <c r="J78" s="84" t="str">
        <f ca="1" t="shared" si="2"/>
        <v>CLEANING SERVICE</v>
      </c>
      <c r="K78" s="84">
        <f ca="1" t="array" ref="K78">IFERROR(INDEX(MASTER!B:B,MATCH(G78,MASTER!A:A,0))/100," ")</f>
        <v>0.74</v>
      </c>
      <c r="L78" s="66">
        <f ca="1" t="shared" si="3"/>
        <v>12</v>
      </c>
      <c r="M78" s="66" t="str">
        <f ca="1" t="shared" si="4"/>
        <v>2023 - WEEK 12</v>
      </c>
      <c r="N78" s="66" t="str">
        <f ca="1" t="shared" si="5"/>
        <v>2023 - MONTH 03</v>
      </c>
      <c r="O78" s="84">
        <f ca="1" t="shared" ref="O78:P78" si="88">IFERROR(AVERAGEIF(M:M,M78,$K:$K)," ")</f>
        <v>0.944615384615384</v>
      </c>
      <c r="P78" s="84">
        <f ca="1" t="shared" si="88"/>
        <v>0.944615384615384</v>
      </c>
      <c r="Q78" s="66" t="str">
        <f ca="1">IF(ISBLANK(A78)," ",IF(O78&gt;MASTER!$B$3/100,"SB",IF(O78&gt;MASTER!$B$4/100,"B",IF(O78&gt;MASTER!$B$5/100,"C","K"))))</f>
        <v>B</v>
      </c>
      <c r="R78" s="66" t="str">
        <f ca="1">IF(ISBLANK(B78)," ",IF(P78&gt;MASTER!$B$3/100,"SB",IF(P78&gt;MASTER!$B$4/100,"B",IF(P78&gt;MASTER!$B$5/100,"C","K"))))</f>
        <v>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12</v>
      </c>
      <c r="AG78" s="66" t="str">
        <f ca="1" t="shared" si="14"/>
        <v>2023 03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81">
        <f ca="1">INDIRECT(ADDRESS(2+QUOTIENT(ROW()-2,COUNTA('Form Responses 1'!$1:$1)-4),1,,TRUE,"Form Responses 1"))</f>
        <v>45012.52287125</v>
      </c>
      <c r="B79" s="66" t="str">
        <f ca="1">INDIRECT(ADDRESS(2+QUOTIENT(ROW()-2,COUNTA('Form Responses 1'!$1:$1)-4),2,,TRUE,"Form Responses 1"))</f>
        <v>pak.e.susanto@gmail.com</v>
      </c>
      <c r="C79" s="66" t="str">
        <f ca="1">INDIRECT(ADDRESS(2+QUOTIENT(ROW()-2,COUNTA('Form Responses 1'!$1:$1)-4),3,,TRUE,"Form Responses 1"))</f>
        <v>Eko Susanto</v>
      </c>
      <c r="D79" s="82">
        <f ca="1">INDIRECT(ADDRESS(2+QUOTIENT(ROW()-2,COUNTA('Form Responses 1'!$1:$1)-4),4,,TRUE,"Form Responses 1"))</f>
        <v>45010</v>
      </c>
      <c r="E79" s="83">
        <f ca="1" t="shared" si="0"/>
        <v>6</v>
      </c>
      <c r="F79" s="66" t="str">
        <f ca="1">IF(ISBLANK(A79)," ",INDIRECT(ADDRESS(1,5+MOD(ROW()-2,COUNTA('Form Responses 1'!$1:$1)-4),,TRUE,"Form Responses 1")))</f>
        <v>Halaman [TPS]</v>
      </c>
      <c r="G79" s="66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Halaman</v>
      </c>
      <c r="I79" s="84" t="str">
        <f ca="1" t="shared" si="76"/>
        <v>TPS</v>
      </c>
      <c r="J79" s="84" t="str">
        <f ca="1" t="shared" si="2"/>
        <v>CLEANING SERVICE</v>
      </c>
      <c r="K79" s="84">
        <f ca="1" t="array" ref="K79">IFERROR(INDEX(MASTER!B:B,MATCH(G79,MASTER!A:A,0))/100," ")</f>
        <v>0.95</v>
      </c>
      <c r="L79" s="66">
        <f ca="1" t="shared" si="3"/>
        <v>12</v>
      </c>
      <c r="M79" s="66" t="str">
        <f ca="1" t="shared" si="4"/>
        <v>2023 - WEEK 12</v>
      </c>
      <c r="N79" s="66" t="str">
        <f ca="1" t="shared" si="5"/>
        <v>2023 - MONTH 03</v>
      </c>
      <c r="O79" s="84">
        <f ca="1" t="shared" ref="O79:P79" si="89">IFERROR(AVERAGEIF(M:M,M79,$K:$K)," ")</f>
        <v>0.944615384615384</v>
      </c>
      <c r="P79" s="84">
        <f ca="1" t="shared" si="89"/>
        <v>0.944615384615384</v>
      </c>
      <c r="Q79" s="66" t="str">
        <f ca="1">IF(ISBLANK(A79)," ",IF(O79&gt;MASTER!$B$3/100,"SB",IF(O79&gt;MASTER!$B$4/100,"B",IF(O79&gt;MASTER!$B$5/100,"C","K"))))</f>
        <v>B</v>
      </c>
      <c r="R79" s="66" t="str">
        <f ca="1">IF(ISBLANK(B79)," ",IF(P79&gt;MASTER!$B$3/100,"SB",IF(P79&gt;MASTER!$B$4/100,"B",IF(P79&gt;MASTER!$B$5/100,"C","K"))))</f>
        <v>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12</v>
      </c>
      <c r="AG79" s="66" t="str">
        <f ca="1" t="shared" si="14"/>
        <v>2023 03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81">
        <f ca="1">INDIRECT(ADDRESS(2+QUOTIENT(ROW()-2,COUNTA('Form Responses 1'!$1:$1)-4),1,,TRUE,"Form Responses 1"))</f>
        <v>45048.2528331597</v>
      </c>
      <c r="B80" s="66" t="str">
        <f ca="1">INDIRECT(ADDRESS(2+QUOTIENT(ROW()-2,COUNTA('Form Responses 1'!$1:$1)-4),2,,TRUE,"Form Responses 1"))</f>
        <v>dbasgue@gmail.com</v>
      </c>
      <c r="C80" s="66" t="str">
        <f ca="1">INDIRECT(ADDRESS(2+QUOTIENT(ROW()-2,COUNTA('Form Responses 1'!$1:$1)-4),3,,TRUE,"Form Responses 1"))</f>
        <v>Eko Susanto</v>
      </c>
      <c r="D80" s="82">
        <f ca="1">INDIRECT(ADDRESS(2+QUOTIENT(ROW()-2,COUNTA('Form Responses 1'!$1:$1)-4),4,,TRUE,"Form Responses 1"))</f>
        <v>45041</v>
      </c>
      <c r="E80" s="83">
        <f ca="1" t="shared" si="0"/>
        <v>2</v>
      </c>
      <c r="F80" s="66" t="str">
        <f ca="1">IF(ISBLANK(A80)," ",INDIRECT(ADDRESS(1,5+MOD(ROW()-2,COUNTA('Form Responses 1'!$1:$1)-4),,TRUE,"Form Responses 1")))</f>
        <v>Security [Security Functions]</v>
      </c>
      <c r="G80" s="66" t="str">
        <f ca="1">IF(ISBLANK(A80)," ",INDIRECT(ADDRESS(MATCH(A80,'Form Responses 1'!A:A,0),5+MOD(ROW()-2,COUNTA('Form Responses 1'!$1:$1)-4),,TRUE,"Form Responses 1")))</f>
        <v>SANGATBAIK</v>
      </c>
      <c r="H80" s="84" t="str">
        <f ca="1" t="shared" si="1"/>
        <v>Security</v>
      </c>
      <c r="I80" s="84" t="str">
        <f ca="1" t="shared" si="76"/>
        <v>Security Functions</v>
      </c>
      <c r="J80" s="84" t="str">
        <f ca="1" t="shared" si="2"/>
        <v>SECURITY SERVICE</v>
      </c>
      <c r="K80" s="84">
        <f ca="1" t="array" ref="K80">IFERROR(INDEX(MASTER!B:B,MATCH(G80,MASTER!A:A,0))/100," ")</f>
        <v>1</v>
      </c>
      <c r="L80" s="66">
        <f ca="1" t="shared" si="3"/>
        <v>17</v>
      </c>
      <c r="M80" s="66" t="str">
        <f ca="1" t="shared" si="4"/>
        <v>2023 - WEEK 17</v>
      </c>
      <c r="N80" s="66" t="str">
        <f ca="1" t="shared" si="5"/>
        <v>2023 - MONTH 04</v>
      </c>
      <c r="O80" s="84">
        <f ca="1" t="shared" ref="O80:P80" si="90">IFERROR(AVERAGEIF(M:M,M80,$K:$K)," ")</f>
        <v>0.961538461538461</v>
      </c>
      <c r="P80" s="84">
        <f ca="1" t="shared" si="90"/>
        <v>0.961538461538461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17</v>
      </c>
      <c r="AG80" s="66" t="str">
        <f ca="1" t="shared" si="14"/>
        <v>2023 04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81">
        <f ca="1">INDIRECT(ADDRESS(2+QUOTIENT(ROW()-2,COUNTA('Form Responses 1'!$1:$1)-4),1,,TRUE,"Form Responses 1"))</f>
        <v>45048.2528331597</v>
      </c>
      <c r="B81" s="66" t="str">
        <f ca="1">INDIRECT(ADDRESS(2+QUOTIENT(ROW()-2,COUNTA('Form Responses 1'!$1:$1)-4),2,,TRUE,"Form Responses 1"))</f>
        <v>dbasgue@gmail.com</v>
      </c>
      <c r="C81" s="66" t="str">
        <f ca="1">INDIRECT(ADDRESS(2+QUOTIENT(ROW()-2,COUNTA('Form Responses 1'!$1:$1)-4),3,,TRUE,"Form Responses 1"))</f>
        <v>Eko Susanto</v>
      </c>
      <c r="D81" s="82">
        <f ca="1">INDIRECT(ADDRESS(2+QUOTIENT(ROW()-2,COUNTA('Form Responses 1'!$1:$1)-4),4,,TRUE,"Form Responses 1"))</f>
        <v>45041</v>
      </c>
      <c r="E81" s="83">
        <f ca="1" t="shared" si="0"/>
        <v>2</v>
      </c>
      <c r="F81" s="66" t="str">
        <f ca="1">IF(ISBLANK(A81)," ",INDIRECT(ADDRESS(1,5+MOD(ROW()-2,COUNTA('Form Responses 1'!$1:$1)-4),,TRUE,"Form Responses 1")))</f>
        <v>Driver [Driving Safety]</v>
      </c>
      <c r="G81" s="66" t="str">
        <f ca="1">IF(ISBLANK(A81)," ",INDIRECT(ADDRESS(MATCH(A81,'Form Responses 1'!A:A,0),5+MOD(ROW()-2,COUNTA('Form Responses 1'!$1:$1)-4),,TRUE,"Form Responses 1")))</f>
        <v>SANGATBAIK</v>
      </c>
      <c r="H81" s="84" t="str">
        <f ca="1" t="shared" si="1"/>
        <v>Driver</v>
      </c>
      <c r="I81" s="84" t="str">
        <f ca="1" t="shared" si="76"/>
        <v>Driving Safety</v>
      </c>
      <c r="J81" s="84" t="str">
        <f ca="1" t="shared" si="2"/>
        <v>LABOR SERVICE</v>
      </c>
      <c r="K81" s="84">
        <f ca="1" t="array" ref="K81">IFERROR(INDEX(MASTER!B:B,MATCH(G81,MASTER!A:A,0))/100," ")</f>
        <v>1</v>
      </c>
      <c r="L81" s="66">
        <f ca="1" t="shared" si="3"/>
        <v>17</v>
      </c>
      <c r="M81" s="66" t="str">
        <f ca="1" t="shared" si="4"/>
        <v>2023 - WEEK 17</v>
      </c>
      <c r="N81" s="66" t="str">
        <f ca="1" t="shared" si="5"/>
        <v>2023 - MONTH 04</v>
      </c>
      <c r="O81" s="84">
        <f ca="1" t="shared" ref="O81:P81" si="91">IFERROR(AVERAGEIF(M:M,M81,$K:$K)," ")</f>
        <v>0.961538461538461</v>
      </c>
      <c r="P81" s="84">
        <f ca="1" t="shared" si="91"/>
        <v>0.961538461538461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17</v>
      </c>
      <c r="AG81" s="66" t="str">
        <f ca="1" t="shared" si="14"/>
        <v>2023 04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81">
        <f ca="1">INDIRECT(ADDRESS(2+QUOTIENT(ROW()-2,COUNTA('Form Responses 1'!$1:$1)-4),1,,TRUE,"Form Responses 1"))</f>
        <v>45048.2528331597</v>
      </c>
      <c r="B82" s="66" t="str">
        <f ca="1">INDIRECT(ADDRESS(2+QUOTIENT(ROW()-2,COUNTA('Form Responses 1'!$1:$1)-4),2,,TRUE,"Form Responses 1"))</f>
        <v>dbasgue@gmail.com</v>
      </c>
      <c r="C82" s="66" t="str">
        <f ca="1">INDIRECT(ADDRESS(2+QUOTIENT(ROW()-2,COUNTA('Form Responses 1'!$1:$1)-4),3,,TRUE,"Form Responses 1"))</f>
        <v>Eko Susanto</v>
      </c>
      <c r="D82" s="82">
        <f ca="1">INDIRECT(ADDRESS(2+QUOTIENT(ROW()-2,COUNTA('Form Responses 1'!$1:$1)-4),4,,TRUE,"Form Responses 1"))</f>
        <v>45041</v>
      </c>
      <c r="E82" s="83">
        <f ca="1" t="shared" si="0"/>
        <v>2</v>
      </c>
      <c r="F82" s="66" t="str">
        <f ca="1">IF(ISBLANK(A82)," ",INDIRECT(ADDRESS(1,5+MOD(ROW()-2,COUNTA('Form Responses 1'!$1:$1)-4),,TRUE,"Form Responses 1")))</f>
        <v>Driver [ Attendance]</v>
      </c>
      <c r="G82" s="66" t="str">
        <f ca="1">IF(ISBLANK(A82)," ",INDIRECT(ADDRESS(MATCH(A82,'Form Responses 1'!A:A,0),5+MOD(ROW()-2,COUNTA('Form Responses 1'!$1:$1)-4),,TRUE,"Form Responses 1")))</f>
        <v>SANGATBAIK</v>
      </c>
      <c r="H82" s="84" t="str">
        <f ca="1" t="shared" si="1"/>
        <v>Driver</v>
      </c>
      <c r="I82" s="84" t="str">
        <f ca="1" t="shared" si="76"/>
        <v> Attendance</v>
      </c>
      <c r="J82" s="84" t="str">
        <f ca="1" t="shared" si="2"/>
        <v>LABOR SERVICE</v>
      </c>
      <c r="K82" s="84">
        <f ca="1" t="array" ref="K82">IFERROR(INDEX(MASTER!B:B,MATCH(G82,MASTER!A:A,0))/100," ")</f>
        <v>1</v>
      </c>
      <c r="L82" s="66">
        <f ca="1" t="shared" si="3"/>
        <v>17</v>
      </c>
      <c r="M82" s="66" t="str">
        <f ca="1" t="shared" si="4"/>
        <v>2023 - WEEK 17</v>
      </c>
      <c r="N82" s="66" t="str">
        <f ca="1" t="shared" si="5"/>
        <v>2023 - MONTH 04</v>
      </c>
      <c r="O82" s="84">
        <f ca="1" t="shared" ref="O82:P82" si="92">IFERROR(AVERAGEIF(M:M,M82,$K:$K)," ")</f>
        <v>0.961538461538461</v>
      </c>
      <c r="P82" s="84">
        <f ca="1" t="shared" si="92"/>
        <v>0.961538461538461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17</v>
      </c>
      <c r="AG82" s="66" t="str">
        <f ca="1" t="shared" si="14"/>
        <v>2023 04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81">
        <f ca="1">INDIRECT(ADDRESS(2+QUOTIENT(ROW()-2,COUNTA('Form Responses 1'!$1:$1)-4),1,,TRUE,"Form Responses 1"))</f>
        <v>45048.2528331597</v>
      </c>
      <c r="B83" s="66" t="str">
        <f ca="1">INDIRECT(ADDRESS(2+QUOTIENT(ROW()-2,COUNTA('Form Responses 1'!$1:$1)-4),2,,TRUE,"Form Responses 1"))</f>
        <v>dbasgue@gmail.com</v>
      </c>
      <c r="C83" s="66" t="str">
        <f ca="1">INDIRECT(ADDRESS(2+QUOTIENT(ROW()-2,COUNTA('Form Responses 1'!$1:$1)-4),3,,TRUE,"Form Responses 1"))</f>
        <v>Eko Susanto</v>
      </c>
      <c r="D83" s="82">
        <f ca="1">INDIRECT(ADDRESS(2+QUOTIENT(ROW()-2,COUNTA('Form Responses 1'!$1:$1)-4),4,,TRUE,"Form Responses 1"))</f>
        <v>45041</v>
      </c>
      <c r="E83" s="83">
        <f ca="1" t="shared" si="0"/>
        <v>2</v>
      </c>
      <c r="F83" s="66" t="str">
        <f ca="1">IF(ISBLANK(A83)," ",INDIRECT(ADDRESS(1,5+MOD(ROW()-2,COUNTA('Form Responses 1'!$1:$1)-4),,TRUE,"Form Responses 1")))</f>
        <v>Wisma [Koridor ]</v>
      </c>
      <c r="G83" s="66" t="str">
        <f ca="1">IF(ISBLANK(A83)," ",INDIRECT(ADDRESS(MATCH(A83,'Form Responses 1'!A:A,0),5+MOD(ROW()-2,COUNTA('Form Responses 1'!$1:$1)-4),,TRUE,"Form Responses 1")))</f>
        <v>SANGATBAIK</v>
      </c>
      <c r="H83" s="84" t="str">
        <f ca="1" t="shared" si="1"/>
        <v>Wisma</v>
      </c>
      <c r="I83" s="84" t="str">
        <f ca="1" t="shared" si="76"/>
        <v>Koridor </v>
      </c>
      <c r="J83" s="84" t="str">
        <f ca="1" t="shared" si="2"/>
        <v>CLEANING SERVICE</v>
      </c>
      <c r="K83" s="84">
        <f ca="1" t="array" ref="K83">IFERROR(INDEX(MASTER!B:B,MATCH(G83,MASTER!A:A,0))/100," ")</f>
        <v>1</v>
      </c>
      <c r="L83" s="66">
        <f ca="1" t="shared" si="3"/>
        <v>17</v>
      </c>
      <c r="M83" s="66" t="str">
        <f ca="1" t="shared" si="4"/>
        <v>2023 - WEEK 17</v>
      </c>
      <c r="N83" s="66" t="str">
        <f ca="1" t="shared" si="5"/>
        <v>2023 - MONTH 04</v>
      </c>
      <c r="O83" s="84">
        <f ca="1" t="shared" ref="O83:P83" si="93">IFERROR(AVERAGEIF(M:M,M83,$K:$K)," ")</f>
        <v>0.961538461538461</v>
      </c>
      <c r="P83" s="84">
        <f ca="1" t="shared" si="93"/>
        <v>0.961538461538461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17</v>
      </c>
      <c r="AG83" s="66" t="str">
        <f ca="1" t="shared" si="14"/>
        <v>2023 04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81">
        <f ca="1">INDIRECT(ADDRESS(2+QUOTIENT(ROW()-2,COUNTA('Form Responses 1'!$1:$1)-4),1,,TRUE,"Form Responses 1"))</f>
        <v>45048.2528331597</v>
      </c>
      <c r="B84" s="66" t="str">
        <f ca="1">INDIRECT(ADDRESS(2+QUOTIENT(ROW()-2,COUNTA('Form Responses 1'!$1:$1)-4),2,,TRUE,"Form Responses 1"))</f>
        <v>dbasgue@gmail.com</v>
      </c>
      <c r="C84" s="66" t="str">
        <f ca="1">INDIRECT(ADDRESS(2+QUOTIENT(ROW()-2,COUNTA('Form Responses 1'!$1:$1)-4),3,,TRUE,"Form Responses 1"))</f>
        <v>Eko Susanto</v>
      </c>
      <c r="D84" s="82">
        <f ca="1">INDIRECT(ADDRESS(2+QUOTIENT(ROW()-2,COUNTA('Form Responses 1'!$1:$1)-4),4,,TRUE,"Form Responses 1"))</f>
        <v>45041</v>
      </c>
      <c r="E84" s="83">
        <f ca="1" t="shared" si="0"/>
        <v>2</v>
      </c>
      <c r="F84" s="66" t="str">
        <f ca="1">IF(ISBLANK(A84)," ",INDIRECT(ADDRESS(1,5+MOD(ROW()-2,COUNTA('Form Responses 1'!$1:$1)-4),,TRUE,"Form Responses 1")))</f>
        <v>Wisma [Kamar Tidur]</v>
      </c>
      <c r="G84" s="66" t="str">
        <f ca="1">IF(ISBLANK(A84)," ",INDIRECT(ADDRESS(MATCH(A84,'Form Responses 1'!A:A,0),5+MOD(ROW()-2,COUNTA('Form Responses 1'!$1:$1)-4),,TRUE,"Form Responses 1")))</f>
        <v>CUKUP BAIK</v>
      </c>
      <c r="H84" s="84" t="str">
        <f ca="1" t="shared" si="1"/>
        <v>Wisma</v>
      </c>
      <c r="I84" s="84" t="str">
        <f ca="1" t="shared" si="76"/>
        <v>Kamar Tidur</v>
      </c>
      <c r="J84" s="84" t="str">
        <f ca="1" t="shared" si="2"/>
        <v>CLEANING SERVICE</v>
      </c>
      <c r="K84" s="84">
        <f ca="1" t="array" ref="K84">IFERROR(INDEX(MASTER!B:B,MATCH(G84,MASTER!A:A,0))/100," ")</f>
        <v>0.89</v>
      </c>
      <c r="L84" s="66">
        <f ca="1" t="shared" si="3"/>
        <v>17</v>
      </c>
      <c r="M84" s="66" t="str">
        <f ca="1" t="shared" si="4"/>
        <v>2023 - WEEK 17</v>
      </c>
      <c r="N84" s="66" t="str">
        <f ca="1" t="shared" si="5"/>
        <v>2023 - MONTH 04</v>
      </c>
      <c r="O84" s="84">
        <f ca="1" t="shared" ref="O84:P84" si="94">IFERROR(AVERAGEIF(M:M,M84,$K:$K)," ")</f>
        <v>0.961538461538461</v>
      </c>
      <c r="P84" s="84">
        <f ca="1" t="shared" si="94"/>
        <v>0.961538461538461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17</v>
      </c>
      <c r="AG84" s="66" t="str">
        <f ca="1" t="shared" si="14"/>
        <v>2023 04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81">
        <f ca="1">INDIRECT(ADDRESS(2+QUOTIENT(ROW()-2,COUNTA('Form Responses 1'!$1:$1)-4),1,,TRUE,"Form Responses 1"))</f>
        <v>45048.2528331597</v>
      </c>
      <c r="B85" s="66" t="str">
        <f ca="1">INDIRECT(ADDRESS(2+QUOTIENT(ROW()-2,COUNTA('Form Responses 1'!$1:$1)-4),2,,TRUE,"Form Responses 1"))</f>
        <v>dbasgue@gmail.com</v>
      </c>
      <c r="C85" s="66" t="str">
        <f ca="1">INDIRECT(ADDRESS(2+QUOTIENT(ROW()-2,COUNTA('Form Responses 1'!$1:$1)-4),3,,TRUE,"Form Responses 1"))</f>
        <v>Eko Susanto</v>
      </c>
      <c r="D85" s="82">
        <f ca="1">INDIRECT(ADDRESS(2+QUOTIENT(ROW()-2,COUNTA('Form Responses 1'!$1:$1)-4),4,,TRUE,"Form Responses 1"))</f>
        <v>45041</v>
      </c>
      <c r="E85" s="83">
        <f ca="1" t="shared" si="0"/>
        <v>2</v>
      </c>
      <c r="F85" s="66" t="str">
        <f ca="1">IF(ISBLANK(A85)," ",INDIRECT(ADDRESS(1,5+MOD(ROW()-2,COUNTA('Form Responses 1'!$1:$1)-4),,TRUE,"Form Responses 1")))</f>
        <v>Wisma [Ruang Rapat]</v>
      </c>
      <c r="G85" s="66" t="str">
        <f ca="1">IF(ISBLANK(A85)," ",INDIRECT(ADDRESS(MATCH(A85,'Form Responses 1'!A:A,0),5+MOD(ROW()-2,COUNTA('Form Responses 1'!$1:$1)-4),,TRUE,"Form Responses 1")))</f>
        <v>SANGATBAIK</v>
      </c>
      <c r="H85" s="84" t="str">
        <f ca="1" t="shared" si="1"/>
        <v>Wisma</v>
      </c>
      <c r="I85" s="84" t="str">
        <f ca="1" t="shared" si="76"/>
        <v>Ruang Rapat</v>
      </c>
      <c r="J85" s="84" t="str">
        <f ca="1" t="shared" si="2"/>
        <v>CLEANING SERVICE</v>
      </c>
      <c r="K85" s="84">
        <f ca="1" t="array" ref="K85">IFERROR(INDEX(MASTER!B:B,MATCH(G85,MASTER!A:A,0))/100," ")</f>
        <v>1</v>
      </c>
      <c r="L85" s="66">
        <f ca="1" t="shared" si="3"/>
        <v>17</v>
      </c>
      <c r="M85" s="66" t="str">
        <f ca="1" t="shared" si="4"/>
        <v>2023 - WEEK 17</v>
      </c>
      <c r="N85" s="66" t="str">
        <f ca="1" t="shared" si="5"/>
        <v>2023 - MONTH 04</v>
      </c>
      <c r="O85" s="84">
        <f ca="1" t="shared" ref="O85:P85" si="95">IFERROR(AVERAGEIF(M:M,M85,$K:$K)," ")</f>
        <v>0.961538461538461</v>
      </c>
      <c r="P85" s="84">
        <f ca="1" t="shared" si="95"/>
        <v>0.961538461538461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17</v>
      </c>
      <c r="AG85" s="66" t="str">
        <f ca="1" t="shared" si="14"/>
        <v>2023 04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81">
        <f ca="1">INDIRECT(ADDRESS(2+QUOTIENT(ROW()-2,COUNTA('Form Responses 1'!$1:$1)-4),1,,TRUE,"Form Responses 1"))</f>
        <v>45048.2528331597</v>
      </c>
      <c r="B86" s="66" t="str">
        <f ca="1">INDIRECT(ADDRESS(2+QUOTIENT(ROW()-2,COUNTA('Form Responses 1'!$1:$1)-4),2,,TRUE,"Form Responses 1"))</f>
        <v>dbasgue@gmail.com</v>
      </c>
      <c r="C86" s="66" t="str">
        <f ca="1">INDIRECT(ADDRESS(2+QUOTIENT(ROW()-2,COUNTA('Form Responses 1'!$1:$1)-4),3,,TRUE,"Form Responses 1"))</f>
        <v>Eko Susanto</v>
      </c>
      <c r="D86" s="82">
        <f ca="1">INDIRECT(ADDRESS(2+QUOTIENT(ROW()-2,COUNTA('Form Responses 1'!$1:$1)-4),4,,TRUE,"Form Responses 1"))</f>
        <v>45041</v>
      </c>
      <c r="E86" s="83">
        <f ca="1" t="shared" si="0"/>
        <v>2</v>
      </c>
      <c r="F86" s="66" t="str">
        <f ca="1">IF(ISBLANK(A86)," ",INDIRECT(ADDRESS(1,5+MOD(ROW()-2,COUNTA('Form Responses 1'!$1:$1)-4),,TRUE,"Form Responses 1")))</f>
        <v>Wisma [Gudang]</v>
      </c>
      <c r="G86" s="66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Wisma</v>
      </c>
      <c r="I86" s="84" t="str">
        <f ca="1" t="shared" si="76"/>
        <v>Gudang</v>
      </c>
      <c r="J86" s="84" t="str">
        <f ca="1" t="shared" si="2"/>
        <v>CLEANING SERVICE</v>
      </c>
      <c r="K86" s="84">
        <f ca="1" t="array" ref="K86">IFERROR(INDEX(MASTER!B:B,MATCH(G86,MASTER!A:A,0))/100," ")</f>
        <v>0.95</v>
      </c>
      <c r="L86" s="66">
        <f ca="1" t="shared" si="3"/>
        <v>17</v>
      </c>
      <c r="M86" s="66" t="str">
        <f ca="1" t="shared" si="4"/>
        <v>2023 - WEEK 17</v>
      </c>
      <c r="N86" s="66" t="str">
        <f ca="1" t="shared" si="5"/>
        <v>2023 - MONTH 04</v>
      </c>
      <c r="O86" s="84">
        <f ca="1" t="shared" ref="O86:P86" si="96">IFERROR(AVERAGEIF(M:M,M86,$K:$K)," ")</f>
        <v>0.961538461538461</v>
      </c>
      <c r="P86" s="84">
        <f ca="1" t="shared" si="96"/>
        <v>0.961538461538461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17</v>
      </c>
      <c r="AG86" s="66" t="str">
        <f ca="1" t="shared" si="14"/>
        <v>2023 04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81">
        <f ca="1">INDIRECT(ADDRESS(2+QUOTIENT(ROW()-2,COUNTA('Form Responses 1'!$1:$1)-4),1,,TRUE,"Form Responses 1"))</f>
        <v>45048.2528331597</v>
      </c>
      <c r="B87" s="66" t="str">
        <f ca="1">INDIRECT(ADDRESS(2+QUOTIENT(ROW()-2,COUNTA('Form Responses 1'!$1:$1)-4),2,,TRUE,"Form Responses 1"))</f>
        <v>dbasgue@gmail.com</v>
      </c>
      <c r="C87" s="66" t="str">
        <f ca="1">INDIRECT(ADDRESS(2+QUOTIENT(ROW()-2,COUNTA('Form Responses 1'!$1:$1)-4),3,,TRUE,"Form Responses 1"))</f>
        <v>Eko Susanto</v>
      </c>
      <c r="D87" s="82">
        <f ca="1">INDIRECT(ADDRESS(2+QUOTIENT(ROW()-2,COUNTA('Form Responses 1'!$1:$1)-4),4,,TRUE,"Form Responses 1"))</f>
        <v>45041</v>
      </c>
      <c r="E87" s="83">
        <f ca="1" t="shared" si="0"/>
        <v>2</v>
      </c>
      <c r="F87" s="66" t="str">
        <f ca="1">IF(ISBLANK(A87)," ",INDIRECT(ADDRESS(1,5+MOD(ROW()-2,COUNTA('Form Responses 1'!$1:$1)-4),,TRUE,"Form Responses 1")))</f>
        <v>Wisma [Toilet Pria / Wanita]</v>
      </c>
      <c r="G87" s="66" t="str">
        <f ca="1">IF(ISBLANK(A87)," ",INDIRECT(ADDRESS(MATCH(A87,'Form Responses 1'!A:A,0),5+MOD(ROW()-2,COUNTA('Form Responses 1'!$1:$1)-4),,TRUE,"Form Responses 1")))</f>
        <v>CUKUP BAIK</v>
      </c>
      <c r="H87" s="84" t="str">
        <f ca="1" t="shared" si="1"/>
        <v>Wisma</v>
      </c>
      <c r="I87" s="84" t="str">
        <f ca="1" t="shared" si="76"/>
        <v>Toilet Pria / Wanita</v>
      </c>
      <c r="J87" s="84" t="str">
        <f ca="1" t="shared" si="2"/>
        <v>CLEANING SERVICE</v>
      </c>
      <c r="K87" s="84">
        <f ca="1" t="array" ref="K87">IFERROR(INDEX(MASTER!B:B,MATCH(G87,MASTER!A:A,0))/100," ")</f>
        <v>0.89</v>
      </c>
      <c r="L87" s="66">
        <f ca="1" t="shared" si="3"/>
        <v>17</v>
      </c>
      <c r="M87" s="66" t="str">
        <f ca="1" t="shared" si="4"/>
        <v>2023 - WEEK 17</v>
      </c>
      <c r="N87" s="66" t="str">
        <f ca="1" t="shared" si="5"/>
        <v>2023 - MONTH 04</v>
      </c>
      <c r="O87" s="84">
        <f ca="1" t="shared" ref="O87:P87" si="97">IFERROR(AVERAGEIF(M:M,M87,$K:$K)," ")</f>
        <v>0.961538461538461</v>
      </c>
      <c r="P87" s="84">
        <f ca="1" t="shared" si="97"/>
        <v>0.961538461538461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17</v>
      </c>
      <c r="AG87" s="66" t="str">
        <f ca="1" t="shared" si="14"/>
        <v>2023 04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81">
        <f ca="1">INDIRECT(ADDRESS(2+QUOTIENT(ROW()-2,COUNTA('Form Responses 1'!$1:$1)-4),1,,TRUE,"Form Responses 1"))</f>
        <v>45048.2528331597</v>
      </c>
      <c r="B88" s="66" t="str">
        <f ca="1">INDIRECT(ADDRESS(2+QUOTIENT(ROW()-2,COUNTA('Form Responses 1'!$1:$1)-4),2,,TRUE,"Form Responses 1"))</f>
        <v>dbasgue@gmail.com</v>
      </c>
      <c r="C88" s="66" t="str">
        <f ca="1">INDIRECT(ADDRESS(2+QUOTIENT(ROW()-2,COUNTA('Form Responses 1'!$1:$1)-4),3,,TRUE,"Form Responses 1"))</f>
        <v>Eko Susanto</v>
      </c>
      <c r="D88" s="82">
        <f ca="1">INDIRECT(ADDRESS(2+QUOTIENT(ROW()-2,COUNTA('Form Responses 1'!$1:$1)-4),4,,TRUE,"Form Responses 1"))</f>
        <v>45041</v>
      </c>
      <c r="E88" s="83">
        <f ca="1" t="shared" si="0"/>
        <v>2</v>
      </c>
      <c r="F88" s="66" t="str">
        <f ca="1">IF(ISBLANK(A88)," ",INDIRECT(ADDRESS(1,5+MOD(ROW()-2,COUNTA('Form Responses 1'!$1:$1)-4),,TRUE,"Form Responses 1")))</f>
        <v>Lab Biomol [Ruang Lab]</v>
      </c>
      <c r="G88" s="66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Lab Biomol</v>
      </c>
      <c r="I88" s="84" t="str">
        <f ca="1" t="shared" si="76"/>
        <v>Ruang Lab</v>
      </c>
      <c r="J88" s="84" t="str">
        <f ca="1" t="shared" si="2"/>
        <v>CLEANING SERVICE</v>
      </c>
      <c r="K88" s="84">
        <f ca="1" t="array" ref="K88">IFERROR(INDEX(MASTER!B:B,MATCH(G88,MASTER!A:A,0))/100," ")</f>
        <v>0.95</v>
      </c>
      <c r="L88" s="66">
        <f ca="1" t="shared" si="3"/>
        <v>17</v>
      </c>
      <c r="M88" s="66" t="str">
        <f ca="1" t="shared" si="4"/>
        <v>2023 - WEEK 17</v>
      </c>
      <c r="N88" s="66" t="str">
        <f ca="1" t="shared" si="5"/>
        <v>2023 - MONTH 04</v>
      </c>
      <c r="O88" s="84">
        <f ca="1" t="shared" ref="O88:P88" si="98">IFERROR(AVERAGEIF(M:M,M88,$K:$K)," ")</f>
        <v>0.961538461538461</v>
      </c>
      <c r="P88" s="84">
        <f ca="1" t="shared" si="98"/>
        <v>0.961538461538461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17</v>
      </c>
      <c r="AG88" s="66" t="str">
        <f ca="1" t="shared" si="14"/>
        <v>2023 04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81">
        <f ca="1">INDIRECT(ADDRESS(2+QUOTIENT(ROW()-2,COUNTA('Form Responses 1'!$1:$1)-4),1,,TRUE,"Form Responses 1"))</f>
        <v>45048.2528331597</v>
      </c>
      <c r="B89" s="66" t="str">
        <f ca="1">INDIRECT(ADDRESS(2+QUOTIENT(ROW()-2,COUNTA('Form Responses 1'!$1:$1)-4),2,,TRUE,"Form Responses 1"))</f>
        <v>dbasgue@gmail.com</v>
      </c>
      <c r="C89" s="66" t="str">
        <f ca="1">INDIRECT(ADDRESS(2+QUOTIENT(ROW()-2,COUNTA('Form Responses 1'!$1:$1)-4),3,,TRUE,"Form Responses 1"))</f>
        <v>Eko Susanto</v>
      </c>
      <c r="D89" s="82">
        <f ca="1">INDIRECT(ADDRESS(2+QUOTIENT(ROW()-2,COUNTA('Form Responses 1'!$1:$1)-4),4,,TRUE,"Form Responses 1"))</f>
        <v>45041</v>
      </c>
      <c r="E89" s="83">
        <f ca="1" t="shared" si="0"/>
        <v>2</v>
      </c>
      <c r="F89" s="66" t="str">
        <f ca="1">IF(ISBLANK(A89)," ",INDIRECT(ADDRESS(1,5+MOD(ROW()-2,COUNTA('Form Responses 1'!$1:$1)-4),,TRUE,"Form Responses 1")))</f>
        <v>Lab Biomol [Ruang Kerja]</v>
      </c>
      <c r="G89" s="66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Lab Biomol</v>
      </c>
      <c r="I89" s="84" t="str">
        <f ca="1" t="shared" si="76"/>
        <v>Ruang Kerja</v>
      </c>
      <c r="J89" s="84" t="str">
        <f ca="1" t="shared" si="2"/>
        <v>CLEANING SERVICE</v>
      </c>
      <c r="K89" s="84">
        <f ca="1" t="array" ref="K89">IFERROR(INDEX(MASTER!B:B,MATCH(G89,MASTER!A:A,0))/100," ")</f>
        <v>0.95</v>
      </c>
      <c r="L89" s="66">
        <f ca="1" t="shared" si="3"/>
        <v>17</v>
      </c>
      <c r="M89" s="66" t="str">
        <f ca="1" t="shared" si="4"/>
        <v>2023 - WEEK 17</v>
      </c>
      <c r="N89" s="66" t="str">
        <f ca="1" t="shared" si="5"/>
        <v>2023 - MONTH 04</v>
      </c>
      <c r="O89" s="84">
        <f ca="1" t="shared" ref="O89:P89" si="99">IFERROR(AVERAGEIF(M:M,M89,$K:$K)," ")</f>
        <v>0.961538461538461</v>
      </c>
      <c r="P89" s="84">
        <f ca="1" t="shared" si="99"/>
        <v>0.961538461538461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17</v>
      </c>
      <c r="AG89" s="66" t="str">
        <f ca="1" t="shared" si="14"/>
        <v>2023 04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81">
        <f ca="1">INDIRECT(ADDRESS(2+QUOTIENT(ROW()-2,COUNTA('Form Responses 1'!$1:$1)-4),1,,TRUE,"Form Responses 1"))</f>
        <v>45048.2528331597</v>
      </c>
      <c r="B90" s="66" t="str">
        <f ca="1">INDIRECT(ADDRESS(2+QUOTIENT(ROW()-2,COUNTA('Form Responses 1'!$1:$1)-4),2,,TRUE,"Form Responses 1"))</f>
        <v>dbasgue@gmail.com</v>
      </c>
      <c r="C90" s="66" t="str">
        <f ca="1">INDIRECT(ADDRESS(2+QUOTIENT(ROW()-2,COUNTA('Form Responses 1'!$1:$1)-4),3,,TRUE,"Form Responses 1"))</f>
        <v>Eko Susanto</v>
      </c>
      <c r="D90" s="82">
        <f ca="1">INDIRECT(ADDRESS(2+QUOTIENT(ROW()-2,COUNTA('Form Responses 1'!$1:$1)-4),4,,TRUE,"Form Responses 1"))</f>
        <v>45041</v>
      </c>
      <c r="E90" s="83">
        <f ca="1" t="shared" si="0"/>
        <v>2</v>
      </c>
      <c r="F90" s="66" t="str">
        <f ca="1">IF(ISBLANK(A90)," ",INDIRECT(ADDRESS(1,5+MOD(ROW()-2,COUNTA('Form Responses 1'!$1:$1)-4),,TRUE,"Form Responses 1")))</f>
        <v>Lab Biomol [Ruang Pendingin]</v>
      </c>
      <c r="G90" s="66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Lab Biomol</v>
      </c>
      <c r="I90" s="84" t="str">
        <f ca="1" t="shared" si="76"/>
        <v>Ruang Pendingin</v>
      </c>
      <c r="J90" s="84" t="str">
        <f ca="1" t="shared" si="2"/>
        <v>CLEANING SERVICE</v>
      </c>
      <c r="K90" s="84">
        <f ca="1" t="array" ref="K90">IFERROR(INDEX(MASTER!B:B,MATCH(G90,MASTER!A:A,0))/100," ")</f>
        <v>0.95</v>
      </c>
      <c r="L90" s="66">
        <f ca="1" t="shared" si="3"/>
        <v>17</v>
      </c>
      <c r="M90" s="66" t="str">
        <f ca="1" t="shared" si="4"/>
        <v>2023 - WEEK 17</v>
      </c>
      <c r="N90" s="66" t="str">
        <f ca="1" t="shared" si="5"/>
        <v>2023 - MONTH 04</v>
      </c>
      <c r="O90" s="84">
        <f ca="1" t="shared" ref="O90:P90" si="100">IFERROR(AVERAGEIF(M:M,M90,$K:$K)," ")</f>
        <v>0.961538461538461</v>
      </c>
      <c r="P90" s="84">
        <f ca="1" t="shared" si="100"/>
        <v>0.961538461538461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17</v>
      </c>
      <c r="AG90" s="66" t="str">
        <f ca="1" t="shared" si="14"/>
        <v>2023 04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81">
        <f ca="1">INDIRECT(ADDRESS(2+QUOTIENT(ROW()-2,COUNTA('Form Responses 1'!$1:$1)-4),1,,TRUE,"Form Responses 1"))</f>
        <v>45048.2528331597</v>
      </c>
      <c r="B91" s="66" t="str">
        <f ca="1">INDIRECT(ADDRESS(2+QUOTIENT(ROW()-2,COUNTA('Form Responses 1'!$1:$1)-4),2,,TRUE,"Form Responses 1"))</f>
        <v>dbasgue@gmail.com</v>
      </c>
      <c r="C91" s="66" t="str">
        <f ca="1">INDIRECT(ADDRESS(2+QUOTIENT(ROW()-2,COUNTA('Form Responses 1'!$1:$1)-4),3,,TRUE,"Form Responses 1"))</f>
        <v>Eko Susanto</v>
      </c>
      <c r="D91" s="82">
        <f ca="1">INDIRECT(ADDRESS(2+QUOTIENT(ROW()-2,COUNTA('Form Responses 1'!$1:$1)-4),4,,TRUE,"Form Responses 1"))</f>
        <v>45041</v>
      </c>
      <c r="E91" s="83">
        <f ca="1" t="shared" si="0"/>
        <v>2</v>
      </c>
      <c r="F91" s="66" t="str">
        <f ca="1">IF(ISBLANK(A91)," ",INDIRECT(ADDRESS(1,5+MOD(ROW()-2,COUNTA('Form Responses 1'!$1:$1)-4),,TRUE,"Form Responses 1")))</f>
        <v>Lab Biomol [Pantry]</v>
      </c>
      <c r="G91" s="66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Lab Biomol</v>
      </c>
      <c r="I91" s="84" t="str">
        <f ca="1" t="shared" si="76"/>
        <v>Pantry</v>
      </c>
      <c r="J91" s="84" t="str">
        <f ca="1" t="shared" si="2"/>
        <v>CLEANING SERVICE</v>
      </c>
      <c r="K91" s="84">
        <f ca="1" t="array" ref="K91">IFERROR(INDEX(MASTER!B:B,MATCH(G91,MASTER!A:A,0))/100," ")</f>
        <v>0.95</v>
      </c>
      <c r="L91" s="66">
        <f ca="1" t="shared" si="3"/>
        <v>17</v>
      </c>
      <c r="M91" s="66" t="str">
        <f ca="1" t="shared" si="4"/>
        <v>2023 - WEEK 17</v>
      </c>
      <c r="N91" s="66" t="str">
        <f ca="1" t="shared" si="5"/>
        <v>2023 - MONTH 04</v>
      </c>
      <c r="O91" s="84">
        <f ca="1" t="shared" ref="O91:P91" si="101">IFERROR(AVERAGEIF(M:M,M91,$K:$K)," ")</f>
        <v>0.961538461538461</v>
      </c>
      <c r="P91" s="84">
        <f ca="1" t="shared" si="101"/>
        <v>0.961538461538461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17</v>
      </c>
      <c r="AG91" s="66" t="str">
        <f ca="1" t="shared" si="14"/>
        <v>2023 04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81">
        <f ca="1">INDIRECT(ADDRESS(2+QUOTIENT(ROW()-2,COUNTA('Form Responses 1'!$1:$1)-4),1,,TRUE,"Form Responses 1"))</f>
        <v>45048.2528331597</v>
      </c>
      <c r="B92" s="66" t="str">
        <f ca="1">INDIRECT(ADDRESS(2+QUOTIENT(ROW()-2,COUNTA('Form Responses 1'!$1:$1)-4),2,,TRUE,"Form Responses 1"))</f>
        <v>dbasgue@gmail.com</v>
      </c>
      <c r="C92" s="66" t="str">
        <f ca="1">INDIRECT(ADDRESS(2+QUOTIENT(ROW()-2,COUNTA('Form Responses 1'!$1:$1)-4),3,,TRUE,"Form Responses 1"))</f>
        <v>Eko Susanto</v>
      </c>
      <c r="D92" s="82">
        <f ca="1">INDIRECT(ADDRESS(2+QUOTIENT(ROW()-2,COUNTA('Form Responses 1'!$1:$1)-4),4,,TRUE,"Form Responses 1"))</f>
        <v>45041</v>
      </c>
      <c r="E92" s="83">
        <f ca="1" t="shared" si="0"/>
        <v>2</v>
      </c>
      <c r="F92" s="66" t="str">
        <f ca="1">IF(ISBLANK(A92)," ",INDIRECT(ADDRESS(1,5+MOD(ROW()-2,COUNTA('Form Responses 1'!$1:$1)-4),,TRUE,"Form Responses 1")))</f>
        <v>Lab Biomol [Koridor ]</v>
      </c>
      <c r="G92" s="66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Lab Biomol</v>
      </c>
      <c r="I92" s="84" t="str">
        <f ca="1" t="shared" si="76"/>
        <v>Koridor </v>
      </c>
      <c r="J92" s="84" t="str">
        <f ca="1" t="shared" si="2"/>
        <v>CLEANING SERVICE</v>
      </c>
      <c r="K92" s="84">
        <f ca="1" t="array" ref="K92">IFERROR(INDEX(MASTER!B:B,MATCH(G92,MASTER!A:A,0))/100," ")</f>
        <v>0.95</v>
      </c>
      <c r="L92" s="66">
        <f ca="1" t="shared" si="3"/>
        <v>17</v>
      </c>
      <c r="M92" s="66" t="str">
        <f ca="1" t="shared" si="4"/>
        <v>2023 - WEEK 17</v>
      </c>
      <c r="N92" s="66" t="str">
        <f ca="1" t="shared" si="5"/>
        <v>2023 - MONTH 04</v>
      </c>
      <c r="O92" s="84">
        <f ca="1" t="shared" ref="O92:P92" si="102">IFERROR(AVERAGEIF(M:M,M92,$K:$K)," ")</f>
        <v>0.961538461538461</v>
      </c>
      <c r="P92" s="84">
        <f ca="1" t="shared" si="102"/>
        <v>0.961538461538461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17</v>
      </c>
      <c r="AG92" s="66" t="str">
        <f ca="1" t="shared" si="14"/>
        <v>2023 04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81">
        <f ca="1">INDIRECT(ADDRESS(2+QUOTIENT(ROW()-2,COUNTA('Form Responses 1'!$1:$1)-4),1,,TRUE,"Form Responses 1"))</f>
        <v>45048.2528331597</v>
      </c>
      <c r="B93" s="66" t="str">
        <f ca="1">INDIRECT(ADDRESS(2+QUOTIENT(ROW()-2,COUNTA('Form Responses 1'!$1:$1)-4),2,,TRUE,"Form Responses 1"))</f>
        <v>dbasgue@gmail.com</v>
      </c>
      <c r="C93" s="66" t="str">
        <f ca="1">INDIRECT(ADDRESS(2+QUOTIENT(ROW()-2,COUNTA('Form Responses 1'!$1:$1)-4),3,,TRUE,"Form Responses 1"))</f>
        <v>Eko Susanto</v>
      </c>
      <c r="D93" s="82">
        <f ca="1">INDIRECT(ADDRESS(2+QUOTIENT(ROW()-2,COUNTA('Form Responses 1'!$1:$1)-4),4,,TRUE,"Form Responses 1"))</f>
        <v>45041</v>
      </c>
      <c r="E93" s="83">
        <f ca="1" t="shared" si="0"/>
        <v>2</v>
      </c>
      <c r="F93" s="66" t="str">
        <f ca="1">IF(ISBLANK(A93)," ",INDIRECT(ADDRESS(1,5+MOD(ROW()-2,COUNTA('Form Responses 1'!$1:$1)-4),,TRUE,"Form Responses 1")))</f>
        <v>Lab Biomol [Toilet Pria / Wanita]</v>
      </c>
      <c r="G93" s="66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Lab Biomol</v>
      </c>
      <c r="I93" s="84" t="str">
        <f ca="1" t="shared" si="76"/>
        <v>Toilet Pria / Wanita</v>
      </c>
      <c r="J93" s="84" t="str">
        <f ca="1" t="shared" si="2"/>
        <v>CLEANING SERVICE</v>
      </c>
      <c r="K93" s="84">
        <f ca="1" t="array" ref="K93">IFERROR(INDEX(MASTER!B:B,MATCH(G93,MASTER!A:A,0))/100," ")</f>
        <v>0.95</v>
      </c>
      <c r="L93" s="66">
        <f ca="1" t="shared" si="3"/>
        <v>17</v>
      </c>
      <c r="M93" s="66" t="str">
        <f ca="1" t="shared" si="4"/>
        <v>2023 - WEEK 17</v>
      </c>
      <c r="N93" s="66" t="str">
        <f ca="1" t="shared" si="5"/>
        <v>2023 - MONTH 04</v>
      </c>
      <c r="O93" s="84">
        <f ca="1" t="shared" ref="O93:P93" si="103">IFERROR(AVERAGEIF(M:M,M93,$K:$K)," ")</f>
        <v>0.961538461538461</v>
      </c>
      <c r="P93" s="84">
        <f ca="1" t="shared" si="103"/>
        <v>0.961538461538461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17</v>
      </c>
      <c r="AG93" s="66" t="str">
        <f ca="1" t="shared" si="14"/>
        <v>2023 04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81">
        <f ca="1">INDIRECT(ADDRESS(2+QUOTIENT(ROW()-2,COUNTA('Form Responses 1'!$1:$1)-4),1,,TRUE,"Form Responses 1"))</f>
        <v>45048.2528331597</v>
      </c>
      <c r="B94" s="66" t="str">
        <f ca="1">INDIRECT(ADDRESS(2+QUOTIENT(ROW()-2,COUNTA('Form Responses 1'!$1:$1)-4),2,,TRUE,"Form Responses 1"))</f>
        <v>dbasgue@gmail.com</v>
      </c>
      <c r="C94" s="66" t="str">
        <f ca="1">INDIRECT(ADDRESS(2+QUOTIENT(ROW()-2,COUNTA('Form Responses 1'!$1:$1)-4),3,,TRUE,"Form Responses 1"))</f>
        <v>Eko Susanto</v>
      </c>
      <c r="D94" s="82">
        <f ca="1">INDIRECT(ADDRESS(2+QUOTIENT(ROW()-2,COUNTA('Form Responses 1'!$1:$1)-4),4,,TRUE,"Form Responses 1"))</f>
        <v>45041</v>
      </c>
      <c r="E94" s="83">
        <f ca="1" t="shared" si="0"/>
        <v>2</v>
      </c>
      <c r="F94" s="66" t="str">
        <f ca="1">IF(ISBLANK(A94)," ",INDIRECT(ADDRESS(1,5+MOD(ROW()-2,COUNTA('Form Responses 1'!$1:$1)-4),,TRUE,"Form Responses 1")))</f>
        <v>Gedung Insektarium [Lab Anopheles]</v>
      </c>
      <c r="G94" s="66" t="str">
        <f ca="1">IF(ISBLANK(A94)," ",INDIRECT(ADDRESS(MATCH(A94,'Form Responses 1'!A:A,0),5+MOD(ROW()-2,COUNTA('Form Responses 1'!$1:$1)-4),,TRUE,"Form Responses 1")))</f>
        <v>SANGATBAIK</v>
      </c>
      <c r="H94" s="84" t="str">
        <f ca="1" t="shared" si="1"/>
        <v>Gedung Insektarium</v>
      </c>
      <c r="I94" s="84" t="str">
        <f ca="1" t="shared" si="76"/>
        <v>Lab Anopheles</v>
      </c>
      <c r="J94" s="84" t="str">
        <f ca="1" t="shared" si="2"/>
        <v>CLEANING SERVICE</v>
      </c>
      <c r="K94" s="84">
        <f ca="1" t="array" ref="K94">IFERROR(INDEX(MASTER!B:B,MATCH(G94,MASTER!A:A,0))/100," ")</f>
        <v>1</v>
      </c>
      <c r="L94" s="66">
        <f ca="1" t="shared" si="3"/>
        <v>17</v>
      </c>
      <c r="M94" s="66" t="str">
        <f ca="1" t="shared" si="4"/>
        <v>2023 - WEEK 17</v>
      </c>
      <c r="N94" s="66" t="str">
        <f ca="1" t="shared" si="5"/>
        <v>2023 - MONTH 04</v>
      </c>
      <c r="O94" s="84">
        <f ca="1" t="shared" ref="O94:P94" si="104">IFERROR(AVERAGEIF(M:M,M94,$K:$K)," ")</f>
        <v>0.961538461538461</v>
      </c>
      <c r="P94" s="84">
        <f ca="1" t="shared" si="104"/>
        <v>0.961538461538461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17</v>
      </c>
      <c r="AG94" s="66" t="str">
        <f ca="1" t="shared" si="14"/>
        <v>2023 04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81">
        <f ca="1">INDIRECT(ADDRESS(2+QUOTIENT(ROW()-2,COUNTA('Form Responses 1'!$1:$1)-4),1,,TRUE,"Form Responses 1"))</f>
        <v>45048.2528331597</v>
      </c>
      <c r="B95" s="66" t="str">
        <f ca="1">INDIRECT(ADDRESS(2+QUOTIENT(ROW()-2,COUNTA('Form Responses 1'!$1:$1)-4),2,,TRUE,"Form Responses 1"))</f>
        <v>dbasgue@gmail.com</v>
      </c>
      <c r="C95" s="66" t="str">
        <f ca="1">INDIRECT(ADDRESS(2+QUOTIENT(ROW()-2,COUNTA('Form Responses 1'!$1:$1)-4),3,,TRUE,"Form Responses 1"))</f>
        <v>Eko Susanto</v>
      </c>
      <c r="D95" s="82">
        <f ca="1">INDIRECT(ADDRESS(2+QUOTIENT(ROW()-2,COUNTA('Form Responses 1'!$1:$1)-4),4,,TRUE,"Form Responses 1"))</f>
        <v>45041</v>
      </c>
      <c r="E95" s="83">
        <f ca="1" t="shared" si="0"/>
        <v>2</v>
      </c>
      <c r="F95" s="66" t="str">
        <f ca="1">IF(ISBLANK(A95)," ",INDIRECT(ADDRESS(1,5+MOD(ROW()-2,COUNTA('Form Responses 1'!$1:$1)-4),,TRUE,"Form Responses 1")))</f>
        <v>Gedung Insektarium [Lab Cullicinae]</v>
      </c>
      <c r="G95" s="66" t="str">
        <f ca="1">IF(ISBLANK(A95)," ",INDIRECT(ADDRESS(MATCH(A95,'Form Responses 1'!A:A,0),5+MOD(ROW()-2,COUNTA('Form Responses 1'!$1:$1)-4),,TRUE,"Form Responses 1")))</f>
        <v>SANGATBAIK</v>
      </c>
      <c r="H95" s="84" t="str">
        <f ca="1" t="shared" si="1"/>
        <v>Gedung Insektarium</v>
      </c>
      <c r="I95" s="84" t="str">
        <f ca="1" t="shared" si="76"/>
        <v>Lab Cullicinae</v>
      </c>
      <c r="J95" s="84" t="str">
        <f ca="1" t="shared" si="2"/>
        <v>CLEANING SERVICE</v>
      </c>
      <c r="K95" s="84">
        <f ca="1" t="array" ref="K95">IFERROR(INDEX(MASTER!B:B,MATCH(G95,MASTER!A:A,0))/100," ")</f>
        <v>1</v>
      </c>
      <c r="L95" s="66">
        <f ca="1" t="shared" si="3"/>
        <v>17</v>
      </c>
      <c r="M95" s="66" t="str">
        <f ca="1" t="shared" si="4"/>
        <v>2023 - WEEK 17</v>
      </c>
      <c r="N95" s="66" t="str">
        <f ca="1" t="shared" si="5"/>
        <v>2023 - MONTH 04</v>
      </c>
      <c r="O95" s="84">
        <f ca="1" t="shared" ref="O95:P95" si="105">IFERROR(AVERAGEIF(M:M,M95,$K:$K)," ")</f>
        <v>0.961538461538461</v>
      </c>
      <c r="P95" s="84">
        <f ca="1" t="shared" si="105"/>
        <v>0.961538461538461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17</v>
      </c>
      <c r="AG95" s="66" t="str">
        <f ca="1" t="shared" si="14"/>
        <v>2023 04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81">
        <f ca="1">INDIRECT(ADDRESS(2+QUOTIENT(ROW()-2,COUNTA('Form Responses 1'!$1:$1)-4),1,,TRUE,"Form Responses 1"))</f>
        <v>45048.2528331597</v>
      </c>
      <c r="B96" s="66" t="str">
        <f ca="1">INDIRECT(ADDRESS(2+QUOTIENT(ROW()-2,COUNTA('Form Responses 1'!$1:$1)-4),2,,TRUE,"Form Responses 1"))</f>
        <v>dbasgue@gmail.com</v>
      </c>
      <c r="C96" s="66" t="str">
        <f ca="1">INDIRECT(ADDRESS(2+QUOTIENT(ROW()-2,COUNTA('Form Responses 1'!$1:$1)-4),3,,TRUE,"Form Responses 1"))</f>
        <v>Eko Susanto</v>
      </c>
      <c r="D96" s="82">
        <f ca="1">INDIRECT(ADDRESS(2+QUOTIENT(ROW()-2,COUNTA('Form Responses 1'!$1:$1)-4),4,,TRUE,"Form Responses 1"))</f>
        <v>45041</v>
      </c>
      <c r="E96" s="83">
        <f ca="1" t="shared" si="0"/>
        <v>2</v>
      </c>
      <c r="F96" s="66" t="str">
        <f ca="1">IF(ISBLANK(A96)," ",INDIRECT(ADDRESS(1,5+MOD(ROW()-2,COUNTA('Form Responses 1'!$1:$1)-4),,TRUE,"Form Responses 1")))</f>
        <v>Gedung Insektarium [Gudang Alat dan Bahan 1]</v>
      </c>
      <c r="G96" s="66" t="str">
        <f ca="1">IF(ISBLANK(A96)," ",INDIRECT(ADDRESS(MATCH(A96,'Form Responses 1'!A:A,0),5+MOD(ROW()-2,COUNTA('Form Responses 1'!$1:$1)-4),,TRUE,"Form Responses 1")))</f>
        <v>SANGATBAIK</v>
      </c>
      <c r="H96" s="84" t="str">
        <f ca="1" t="shared" si="1"/>
        <v>Gedung Insektarium</v>
      </c>
      <c r="I96" s="84" t="str">
        <f ca="1" t="shared" si="76"/>
        <v>Gudang Alat dan Bahan 1</v>
      </c>
      <c r="J96" s="84" t="str">
        <f ca="1" t="shared" si="2"/>
        <v>CLEANING SERVICE</v>
      </c>
      <c r="K96" s="84">
        <f ca="1" t="array" ref="K96">IFERROR(INDEX(MASTER!B:B,MATCH(G96,MASTER!A:A,0))/100," ")</f>
        <v>1</v>
      </c>
      <c r="L96" s="66">
        <f ca="1" t="shared" si="3"/>
        <v>17</v>
      </c>
      <c r="M96" s="66" t="str">
        <f ca="1" t="shared" si="4"/>
        <v>2023 - WEEK 17</v>
      </c>
      <c r="N96" s="66" t="str">
        <f ca="1" t="shared" si="5"/>
        <v>2023 - MONTH 04</v>
      </c>
      <c r="O96" s="84">
        <f ca="1" t="shared" ref="O96:P96" si="106">IFERROR(AVERAGEIF(M:M,M96,$K:$K)," ")</f>
        <v>0.961538461538461</v>
      </c>
      <c r="P96" s="84">
        <f ca="1" t="shared" si="106"/>
        <v>0.961538461538461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17</v>
      </c>
      <c r="AG96" s="66" t="str">
        <f ca="1" t="shared" si="14"/>
        <v>2023 04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81">
        <f ca="1">INDIRECT(ADDRESS(2+QUOTIENT(ROW()-2,COUNTA('Form Responses 1'!$1:$1)-4),1,,TRUE,"Form Responses 1"))</f>
        <v>45048.2528331597</v>
      </c>
      <c r="B97" s="66" t="str">
        <f ca="1">INDIRECT(ADDRESS(2+QUOTIENT(ROW()-2,COUNTA('Form Responses 1'!$1:$1)-4),2,,TRUE,"Form Responses 1"))</f>
        <v>dbasgue@gmail.com</v>
      </c>
      <c r="C97" s="66" t="str">
        <f ca="1">INDIRECT(ADDRESS(2+QUOTIENT(ROW()-2,COUNTA('Form Responses 1'!$1:$1)-4),3,,TRUE,"Form Responses 1"))</f>
        <v>Eko Susanto</v>
      </c>
      <c r="D97" s="82">
        <f ca="1">INDIRECT(ADDRESS(2+QUOTIENT(ROW()-2,COUNTA('Form Responses 1'!$1:$1)-4),4,,TRUE,"Form Responses 1"))</f>
        <v>45041</v>
      </c>
      <c r="E97" s="83">
        <f ca="1" t="shared" si="0"/>
        <v>2</v>
      </c>
      <c r="F97" s="66" t="str">
        <f ca="1">IF(ISBLANK(A97)," ",INDIRECT(ADDRESS(1,5+MOD(ROW()-2,COUNTA('Form Responses 1'!$1:$1)-4),,TRUE,"Form Responses 1")))</f>
        <v>Gedung Insektarium [Gudang alat dan Bahan 2]</v>
      </c>
      <c r="G97" s="66" t="str">
        <f ca="1">IF(ISBLANK(A97)," ",INDIRECT(ADDRESS(MATCH(A97,'Form Responses 1'!A:A,0),5+MOD(ROW()-2,COUNTA('Form Responses 1'!$1:$1)-4),,TRUE,"Form Responses 1")))</f>
        <v>SANGATBAIK</v>
      </c>
      <c r="H97" s="84" t="str">
        <f ca="1" t="shared" si="1"/>
        <v>Gedung Insektarium</v>
      </c>
      <c r="I97" s="84" t="str">
        <f ca="1" t="shared" si="76"/>
        <v>Gudang alat dan Bahan 2</v>
      </c>
      <c r="J97" s="84" t="str">
        <f ca="1" t="shared" si="2"/>
        <v>CLEANING SERVICE</v>
      </c>
      <c r="K97" s="84">
        <f ca="1" t="array" ref="K97">IFERROR(INDEX(MASTER!B:B,MATCH(G97,MASTER!A:A,0))/100," ")</f>
        <v>1</v>
      </c>
      <c r="L97" s="66">
        <f ca="1" t="shared" si="3"/>
        <v>17</v>
      </c>
      <c r="M97" s="66" t="str">
        <f ca="1" t="shared" si="4"/>
        <v>2023 - WEEK 17</v>
      </c>
      <c r="N97" s="66" t="str">
        <f ca="1" t="shared" si="5"/>
        <v>2023 - MONTH 04</v>
      </c>
      <c r="O97" s="84">
        <f ca="1" t="shared" ref="O97:P97" si="107">IFERROR(AVERAGEIF(M:M,M97,$K:$K)," ")</f>
        <v>0.961538461538461</v>
      </c>
      <c r="P97" s="84">
        <f ca="1" t="shared" si="107"/>
        <v>0.961538461538461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17</v>
      </c>
      <c r="AG97" s="66" t="str">
        <f ca="1" t="shared" si="14"/>
        <v>2023 04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81">
        <f ca="1">INDIRECT(ADDRESS(2+QUOTIENT(ROW()-2,COUNTA('Form Responses 1'!$1:$1)-4),1,,TRUE,"Form Responses 1"))</f>
        <v>45048.2528331597</v>
      </c>
      <c r="B98" s="66" t="str">
        <f ca="1">INDIRECT(ADDRESS(2+QUOTIENT(ROW()-2,COUNTA('Form Responses 1'!$1:$1)-4),2,,TRUE,"Form Responses 1"))</f>
        <v>dbasgue@gmail.com</v>
      </c>
      <c r="C98" s="66" t="str">
        <f ca="1">INDIRECT(ADDRESS(2+QUOTIENT(ROW()-2,COUNTA('Form Responses 1'!$1:$1)-4),3,,TRUE,"Form Responses 1"))</f>
        <v>Eko Susanto</v>
      </c>
      <c r="D98" s="82">
        <f ca="1">INDIRECT(ADDRESS(2+QUOTIENT(ROW()-2,COUNTA('Form Responses 1'!$1:$1)-4),4,,TRUE,"Form Responses 1"))</f>
        <v>45041</v>
      </c>
      <c r="E98" s="83">
        <f ca="1" t="shared" si="0"/>
        <v>2</v>
      </c>
      <c r="F98" s="66" t="str">
        <f ca="1">IF(ISBLANK(A98)," ",INDIRECT(ADDRESS(1,5+MOD(ROW()-2,COUNTA('Form Responses 1'!$1:$1)-4),,TRUE,"Form Responses 1")))</f>
        <v>Gedung Insektarium [Koridor]</v>
      </c>
      <c r="G98" s="66" t="str">
        <f ca="1">IF(ISBLANK(A98)," ",INDIRECT(ADDRESS(MATCH(A98,'Form Responses 1'!A:A,0),5+MOD(ROW()-2,COUNTA('Form Responses 1'!$1:$1)-4),,TRUE,"Form Responses 1")))</f>
        <v>SANGATBAIK</v>
      </c>
      <c r="H98" s="84" t="str">
        <f ca="1" t="shared" si="1"/>
        <v>Gedung Insektarium</v>
      </c>
      <c r="I98" s="84" t="str">
        <f ca="1" t="shared" si="76"/>
        <v>Koridor</v>
      </c>
      <c r="J98" s="84" t="str">
        <f ca="1" t="shared" si="2"/>
        <v>CLEANING SERVICE</v>
      </c>
      <c r="K98" s="84">
        <f ca="1" t="array" ref="K98">IFERROR(INDEX(MASTER!B:B,MATCH(G98,MASTER!A:A,0))/100," ")</f>
        <v>1</v>
      </c>
      <c r="L98" s="66">
        <f ca="1" t="shared" si="3"/>
        <v>17</v>
      </c>
      <c r="M98" s="66" t="str">
        <f ca="1" t="shared" si="4"/>
        <v>2023 - WEEK 17</v>
      </c>
      <c r="N98" s="66" t="str">
        <f ca="1" t="shared" si="5"/>
        <v>2023 - MONTH 04</v>
      </c>
      <c r="O98" s="84">
        <f ca="1" t="shared" ref="O98:P98" si="108">IFERROR(AVERAGEIF(M:M,M98,$K:$K)," ")</f>
        <v>0.961538461538461</v>
      </c>
      <c r="P98" s="84">
        <f ca="1" t="shared" si="108"/>
        <v>0.961538461538461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17</v>
      </c>
      <c r="AG98" s="66" t="str">
        <f ca="1" t="shared" si="14"/>
        <v>2023 04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81">
        <f ca="1">INDIRECT(ADDRESS(2+QUOTIENT(ROW()-2,COUNTA('Form Responses 1'!$1:$1)-4),1,,TRUE,"Form Responses 1"))</f>
        <v>45048.2528331597</v>
      </c>
      <c r="B99" s="66" t="str">
        <f ca="1">INDIRECT(ADDRESS(2+QUOTIENT(ROW()-2,COUNTA('Form Responses 1'!$1:$1)-4),2,,TRUE,"Form Responses 1"))</f>
        <v>dbasgue@gmail.com</v>
      </c>
      <c r="C99" s="66" t="str">
        <f ca="1">INDIRECT(ADDRESS(2+QUOTIENT(ROW()-2,COUNTA('Form Responses 1'!$1:$1)-4),3,,TRUE,"Form Responses 1"))</f>
        <v>Eko Susanto</v>
      </c>
      <c r="D99" s="82">
        <f ca="1">INDIRECT(ADDRESS(2+QUOTIENT(ROW()-2,COUNTA('Form Responses 1'!$1:$1)-4),4,,TRUE,"Form Responses 1"))</f>
        <v>45041</v>
      </c>
      <c r="E99" s="83">
        <f ca="1" t="shared" si="0"/>
        <v>2</v>
      </c>
      <c r="F99" s="66" t="str">
        <f ca="1">IF(ISBLANK(A99)," ",INDIRECT(ADDRESS(1,5+MOD(ROW()-2,COUNTA('Form Responses 1'!$1:$1)-4),,TRUE,"Form Responses 1")))</f>
        <v>Gedung CWS [Ruang Kerja]</v>
      </c>
      <c r="G99" s="66" t="str">
        <f ca="1">IF(ISBLANK(A99)," ",INDIRECT(ADDRESS(MATCH(A99,'Form Responses 1'!A:A,0),5+MOD(ROW()-2,COUNTA('Form Responses 1'!$1:$1)-4),,TRUE,"Form Responses 1")))</f>
        <v>SANGATBAIK</v>
      </c>
      <c r="H99" s="84" t="str">
        <f ca="1" t="shared" si="1"/>
        <v>Gedung CWS</v>
      </c>
      <c r="I99" s="84" t="str">
        <f ca="1" t="shared" si="76"/>
        <v>Ruang Kerja</v>
      </c>
      <c r="J99" s="84" t="str">
        <f ca="1" t="shared" si="2"/>
        <v>CLEANING SERVICE</v>
      </c>
      <c r="K99" s="84">
        <f ca="1" t="array" ref="K99">IFERROR(INDEX(MASTER!B:B,MATCH(G99,MASTER!A:A,0))/100," ")</f>
        <v>1</v>
      </c>
      <c r="L99" s="66">
        <f ca="1" t="shared" si="3"/>
        <v>17</v>
      </c>
      <c r="M99" s="66" t="str">
        <f ca="1" t="shared" si="4"/>
        <v>2023 - WEEK 17</v>
      </c>
      <c r="N99" s="66" t="str">
        <f ca="1" t="shared" si="5"/>
        <v>2023 - MONTH 04</v>
      </c>
      <c r="O99" s="84">
        <f ca="1" t="shared" ref="O99:P99" si="109">IFERROR(AVERAGEIF(M:M,M99,$K:$K)," ")</f>
        <v>0.961538461538461</v>
      </c>
      <c r="P99" s="84">
        <f ca="1" t="shared" si="109"/>
        <v>0.961538461538461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17</v>
      </c>
      <c r="AG99" s="66" t="str">
        <f ca="1" t="shared" si="14"/>
        <v>2023 04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81">
        <f ca="1">INDIRECT(ADDRESS(2+QUOTIENT(ROW()-2,COUNTA('Form Responses 1'!$1:$1)-4),1,,TRUE,"Form Responses 1"))</f>
        <v>45048.2528331597</v>
      </c>
      <c r="B100" s="66" t="str">
        <f ca="1">INDIRECT(ADDRESS(2+QUOTIENT(ROW()-2,COUNTA('Form Responses 1'!$1:$1)-4),2,,TRUE,"Form Responses 1"))</f>
        <v>dbasgue@gmail.com</v>
      </c>
      <c r="C100" s="66" t="str">
        <f ca="1">INDIRECT(ADDRESS(2+QUOTIENT(ROW()-2,COUNTA('Form Responses 1'!$1:$1)-4),3,,TRUE,"Form Responses 1"))</f>
        <v>Eko Susanto</v>
      </c>
      <c r="D100" s="82">
        <f ca="1">INDIRECT(ADDRESS(2+QUOTIENT(ROW()-2,COUNTA('Form Responses 1'!$1:$1)-4),4,,TRUE,"Form Responses 1"))</f>
        <v>45041</v>
      </c>
      <c r="E100" s="83">
        <f ca="1" t="shared" si="0"/>
        <v>2</v>
      </c>
      <c r="F100" s="66" t="str">
        <f ca="1">IF(ISBLANK(A100)," ",INDIRECT(ADDRESS(1,5+MOD(ROW()-2,COUNTA('Form Responses 1'!$1:$1)-4),,TRUE,"Form Responses 1")))</f>
        <v>Gedung CWS [Koridor ]</v>
      </c>
      <c r="G100" s="66" t="str">
        <f ca="1">IF(ISBLANK(A100)," ",INDIRECT(ADDRESS(MATCH(A100,'Form Responses 1'!A:A,0),5+MOD(ROW()-2,COUNTA('Form Responses 1'!$1:$1)-4),,TRUE,"Form Responses 1")))</f>
        <v>SANGATBAIK</v>
      </c>
      <c r="H100" s="84" t="str">
        <f ca="1" t="shared" si="1"/>
        <v>Gedung CWS</v>
      </c>
      <c r="I100" s="84" t="str">
        <f ca="1" t="shared" si="76"/>
        <v>Koridor </v>
      </c>
      <c r="J100" s="84" t="str">
        <f ca="1" t="shared" si="2"/>
        <v>CLEANING SERVICE</v>
      </c>
      <c r="K100" s="84">
        <f ca="1" t="array" ref="K100">IFERROR(INDEX(MASTER!B:B,MATCH(G100,MASTER!A:A,0))/100," ")</f>
        <v>1</v>
      </c>
      <c r="L100" s="66">
        <f ca="1" t="shared" si="3"/>
        <v>17</v>
      </c>
      <c r="M100" s="66" t="str">
        <f ca="1" t="shared" si="4"/>
        <v>2023 - WEEK 17</v>
      </c>
      <c r="N100" s="66" t="str">
        <f ca="1" t="shared" si="5"/>
        <v>2023 - MONTH 04</v>
      </c>
      <c r="O100" s="84">
        <f ca="1" t="shared" ref="O100:P100" si="110">IFERROR(AVERAGEIF(M:M,M100,$K:$K)," ")</f>
        <v>0.961538461538461</v>
      </c>
      <c r="P100" s="84">
        <f ca="1" t="shared" si="110"/>
        <v>0.961538461538461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17</v>
      </c>
      <c r="AG100" s="66" t="str">
        <f ca="1" t="shared" si="14"/>
        <v>2023 04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81">
        <f ca="1">INDIRECT(ADDRESS(2+QUOTIENT(ROW()-2,COUNTA('Form Responses 1'!$1:$1)-4),1,,TRUE,"Form Responses 1"))</f>
        <v>45048.2528331597</v>
      </c>
      <c r="B101" s="66" t="str">
        <f ca="1">INDIRECT(ADDRESS(2+QUOTIENT(ROW()-2,COUNTA('Form Responses 1'!$1:$1)-4),2,,TRUE,"Form Responses 1"))</f>
        <v>dbasgue@gmail.com</v>
      </c>
      <c r="C101" s="66" t="str">
        <f ca="1">INDIRECT(ADDRESS(2+QUOTIENT(ROW()-2,COUNTA('Form Responses 1'!$1:$1)-4),3,,TRUE,"Form Responses 1"))</f>
        <v>Eko Susanto</v>
      </c>
      <c r="D101" s="82">
        <f ca="1">INDIRECT(ADDRESS(2+QUOTIENT(ROW()-2,COUNTA('Form Responses 1'!$1:$1)-4),4,,TRUE,"Form Responses 1"))</f>
        <v>45041</v>
      </c>
      <c r="E101" s="83">
        <f ca="1" t="shared" si="0"/>
        <v>2</v>
      </c>
      <c r="F101" s="66" t="str">
        <f ca="1">IF(ISBLANK(A101)," ",INDIRECT(ADDRESS(1,5+MOD(ROW()-2,COUNTA('Form Responses 1'!$1:$1)-4),,TRUE,"Form Responses 1")))</f>
        <v>Gedung CWS [Toilet Pria / Wanita]</v>
      </c>
      <c r="G101" s="66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Gedung CWS</v>
      </c>
      <c r="I101" s="84" t="str">
        <f ca="1" t="shared" si="76"/>
        <v>Toilet Pria / Wanita</v>
      </c>
      <c r="J101" s="84" t="str">
        <f ca="1" t="shared" si="2"/>
        <v>CLEANING SERVICE</v>
      </c>
      <c r="K101" s="84">
        <f ca="1" t="array" ref="K101">IFERROR(INDEX(MASTER!B:B,MATCH(G101,MASTER!A:A,0))/100," ")</f>
        <v>0.95</v>
      </c>
      <c r="L101" s="66">
        <f ca="1" t="shared" si="3"/>
        <v>17</v>
      </c>
      <c r="M101" s="66" t="str">
        <f ca="1" t="shared" si="4"/>
        <v>2023 - WEEK 17</v>
      </c>
      <c r="N101" s="66" t="str">
        <f ca="1" t="shared" si="5"/>
        <v>2023 - MONTH 04</v>
      </c>
      <c r="O101" s="84">
        <f ca="1" t="shared" ref="O101:P101" si="111">IFERROR(AVERAGEIF(M:M,M101,$K:$K)," ")</f>
        <v>0.961538461538461</v>
      </c>
      <c r="P101" s="84">
        <f ca="1" t="shared" si="111"/>
        <v>0.961538461538461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17</v>
      </c>
      <c r="AG101" s="66" t="str">
        <f ca="1" t="shared" si="14"/>
        <v>2023 04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81">
        <f ca="1">INDIRECT(ADDRESS(2+QUOTIENT(ROW()-2,COUNTA('Form Responses 1'!$1:$1)-4),1,,TRUE,"Form Responses 1"))</f>
        <v>45048.2528331597</v>
      </c>
      <c r="B102" s="66" t="str">
        <f ca="1">INDIRECT(ADDRESS(2+QUOTIENT(ROW()-2,COUNTA('Form Responses 1'!$1:$1)-4),2,,TRUE,"Form Responses 1"))</f>
        <v>dbasgue@gmail.com</v>
      </c>
      <c r="C102" s="66" t="str">
        <f ca="1">INDIRECT(ADDRESS(2+QUOTIENT(ROW()-2,COUNTA('Form Responses 1'!$1:$1)-4),3,,TRUE,"Form Responses 1"))</f>
        <v>Eko Susanto</v>
      </c>
      <c r="D102" s="82">
        <f ca="1">INDIRECT(ADDRESS(2+QUOTIENT(ROW()-2,COUNTA('Form Responses 1'!$1:$1)-4),4,,TRUE,"Form Responses 1"))</f>
        <v>45041</v>
      </c>
      <c r="E102" s="83">
        <f ca="1" t="shared" si="0"/>
        <v>2</v>
      </c>
      <c r="F102" s="66" t="str">
        <f ca="1">IF(ISBLANK(A102)," ",INDIRECT(ADDRESS(1,5+MOD(ROW()-2,COUNTA('Form Responses 1'!$1:$1)-4),,TRUE,"Form Responses 1")))</f>
        <v>Halaman [Taman ]</v>
      </c>
      <c r="G102" s="66" t="str">
        <f ca="1">IF(ISBLANK(A102)," ",INDIRECT(ADDRESS(MATCH(A102,'Form Responses 1'!A:A,0),5+MOD(ROW()-2,COUNTA('Form Responses 1'!$1:$1)-4),,TRUE,"Form Responses 1")))</f>
        <v>CUKUP BAIK</v>
      </c>
      <c r="H102" s="84" t="str">
        <f ca="1" t="shared" si="1"/>
        <v>Halaman</v>
      </c>
      <c r="I102" s="84" t="str">
        <f ca="1" t="shared" si="76"/>
        <v>Taman </v>
      </c>
      <c r="J102" s="84" t="str">
        <f ca="1" t="shared" si="2"/>
        <v>CLEANING SERVICE</v>
      </c>
      <c r="K102" s="84">
        <f ca="1" t="array" ref="K102">IFERROR(INDEX(MASTER!B:B,MATCH(G102,MASTER!A:A,0))/100," ")</f>
        <v>0.89</v>
      </c>
      <c r="L102" s="66">
        <f ca="1" t="shared" si="3"/>
        <v>17</v>
      </c>
      <c r="M102" s="66" t="str">
        <f ca="1" t="shared" si="4"/>
        <v>2023 - WEEK 17</v>
      </c>
      <c r="N102" s="66" t="str">
        <f ca="1" t="shared" si="5"/>
        <v>2023 - MONTH 04</v>
      </c>
      <c r="O102" s="84">
        <f ca="1" t="shared" ref="O102:P102" si="112">IFERROR(AVERAGEIF(M:M,M102,$K:$K)," ")</f>
        <v>0.961538461538461</v>
      </c>
      <c r="P102" s="84">
        <f ca="1" t="shared" si="112"/>
        <v>0.961538461538461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17</v>
      </c>
      <c r="AG102" s="66" t="str">
        <f ca="1" t="shared" si="14"/>
        <v>2023 04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81">
        <f ca="1">INDIRECT(ADDRESS(2+QUOTIENT(ROW()-2,COUNTA('Form Responses 1'!$1:$1)-4),1,,TRUE,"Form Responses 1"))</f>
        <v>45048.2528331597</v>
      </c>
      <c r="B103" s="66" t="str">
        <f ca="1">INDIRECT(ADDRESS(2+QUOTIENT(ROW()-2,COUNTA('Form Responses 1'!$1:$1)-4),2,,TRUE,"Form Responses 1"))</f>
        <v>dbasgue@gmail.com</v>
      </c>
      <c r="C103" s="66" t="str">
        <f ca="1">INDIRECT(ADDRESS(2+QUOTIENT(ROW()-2,COUNTA('Form Responses 1'!$1:$1)-4),3,,TRUE,"Form Responses 1"))</f>
        <v>Eko Susanto</v>
      </c>
      <c r="D103" s="82">
        <f ca="1">INDIRECT(ADDRESS(2+QUOTIENT(ROW()-2,COUNTA('Form Responses 1'!$1:$1)-4),4,,TRUE,"Form Responses 1"))</f>
        <v>45041</v>
      </c>
      <c r="E103" s="83">
        <f ca="1" t="shared" si="0"/>
        <v>2</v>
      </c>
      <c r="F103" s="66" t="str">
        <f ca="1">IF(ISBLANK(A103)," ",INDIRECT(ADDRESS(1,5+MOD(ROW()-2,COUNTA('Form Responses 1'!$1:$1)-4),,TRUE,"Form Responses 1")))</f>
        <v>Halaman [Halaman Parkir]</v>
      </c>
      <c r="G103" s="66" t="str">
        <f ca="1">IF(ISBLANK(A103)," ",INDIRECT(ADDRESS(MATCH(A103,'Form Responses 1'!A:A,0),5+MOD(ROW()-2,COUNTA('Form Responses 1'!$1:$1)-4),,TRUE,"Form Responses 1")))</f>
        <v>CUKUP BAIK</v>
      </c>
      <c r="H103" s="84" t="str">
        <f ca="1" t="shared" si="1"/>
        <v>Halaman</v>
      </c>
      <c r="I103" s="84" t="str">
        <f ca="1" t="shared" si="76"/>
        <v>Halaman Parkir</v>
      </c>
      <c r="J103" s="84" t="str">
        <f ca="1" t="shared" si="2"/>
        <v>CLEANING SERVICE</v>
      </c>
      <c r="K103" s="84">
        <f ca="1" t="array" ref="K103">IFERROR(INDEX(MASTER!B:B,MATCH(G103,MASTER!A:A,0))/100," ")</f>
        <v>0.89</v>
      </c>
      <c r="L103" s="66">
        <f ca="1" t="shared" si="3"/>
        <v>17</v>
      </c>
      <c r="M103" s="66" t="str">
        <f ca="1" t="shared" si="4"/>
        <v>2023 - WEEK 17</v>
      </c>
      <c r="N103" s="66" t="str">
        <f ca="1" t="shared" si="5"/>
        <v>2023 - MONTH 04</v>
      </c>
      <c r="O103" s="84">
        <f ca="1" t="shared" ref="O103:P103" si="113">IFERROR(AVERAGEIF(M:M,M103,$K:$K)," ")</f>
        <v>0.961538461538461</v>
      </c>
      <c r="P103" s="84">
        <f ca="1" t="shared" si="113"/>
        <v>0.961538461538461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17</v>
      </c>
      <c r="AG103" s="66" t="str">
        <f ca="1" t="shared" si="14"/>
        <v>2023 04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81">
        <f ca="1">INDIRECT(ADDRESS(2+QUOTIENT(ROW()-2,COUNTA('Form Responses 1'!$1:$1)-4),1,,TRUE,"Form Responses 1"))</f>
        <v>45048.2528331597</v>
      </c>
      <c r="B104" s="66" t="str">
        <f ca="1">INDIRECT(ADDRESS(2+QUOTIENT(ROW()-2,COUNTA('Form Responses 1'!$1:$1)-4),2,,TRUE,"Form Responses 1"))</f>
        <v>dbasgue@gmail.com</v>
      </c>
      <c r="C104" s="66" t="str">
        <f ca="1">INDIRECT(ADDRESS(2+QUOTIENT(ROW()-2,COUNTA('Form Responses 1'!$1:$1)-4),3,,TRUE,"Form Responses 1"))</f>
        <v>Eko Susanto</v>
      </c>
      <c r="D104" s="82">
        <f ca="1">INDIRECT(ADDRESS(2+QUOTIENT(ROW()-2,COUNTA('Form Responses 1'!$1:$1)-4),4,,TRUE,"Form Responses 1"))</f>
        <v>45041</v>
      </c>
      <c r="E104" s="83">
        <f ca="1" t="shared" si="0"/>
        <v>2</v>
      </c>
      <c r="F104" s="66" t="str">
        <f ca="1">IF(ISBLANK(A104)," ",INDIRECT(ADDRESS(1,5+MOD(ROW()-2,COUNTA('Form Responses 1'!$1:$1)-4),,TRUE,"Form Responses 1")))</f>
        <v>Halaman [Halaman depan samping dan belakang]</v>
      </c>
      <c r="G104" s="66" t="str">
        <f ca="1">IF(ISBLANK(A104)," ",INDIRECT(ADDRESS(MATCH(A104,'Form Responses 1'!A:A,0),5+MOD(ROW()-2,COUNTA('Form Responses 1'!$1:$1)-4),,TRUE,"Form Responses 1")))</f>
        <v>CUKUP BAIK</v>
      </c>
      <c r="H104" s="84" t="str">
        <f ca="1" t="shared" si="1"/>
        <v>Halaman</v>
      </c>
      <c r="I104" s="84" t="str">
        <f ca="1" t="shared" si="76"/>
        <v>Halaman depan samping dan belakang</v>
      </c>
      <c r="J104" s="84" t="str">
        <f ca="1" t="shared" si="2"/>
        <v>CLEANING SERVICE</v>
      </c>
      <c r="K104" s="84">
        <f ca="1" t="array" ref="K104">IFERROR(INDEX(MASTER!B:B,MATCH(G104,MASTER!A:A,0))/100," ")</f>
        <v>0.89</v>
      </c>
      <c r="L104" s="66">
        <f ca="1" t="shared" si="3"/>
        <v>17</v>
      </c>
      <c r="M104" s="66" t="str">
        <f ca="1" t="shared" si="4"/>
        <v>2023 - WEEK 17</v>
      </c>
      <c r="N104" s="66" t="str">
        <f ca="1" t="shared" si="5"/>
        <v>2023 - MONTH 04</v>
      </c>
      <c r="O104" s="84">
        <f ca="1" t="shared" ref="O104:P104" si="114">IFERROR(AVERAGEIF(M:M,M104,$K:$K)," ")</f>
        <v>0.961538461538461</v>
      </c>
      <c r="P104" s="84">
        <f ca="1" t="shared" si="114"/>
        <v>0.961538461538461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17</v>
      </c>
      <c r="AG104" s="66" t="str">
        <f ca="1" t="shared" si="14"/>
        <v>2023 04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81">
        <f ca="1">INDIRECT(ADDRESS(2+QUOTIENT(ROW()-2,COUNTA('Form Responses 1'!$1:$1)-4),1,,TRUE,"Form Responses 1"))</f>
        <v>45048.2528331597</v>
      </c>
      <c r="B105" s="66" t="str">
        <f ca="1">INDIRECT(ADDRESS(2+QUOTIENT(ROW()-2,COUNTA('Form Responses 1'!$1:$1)-4),2,,TRUE,"Form Responses 1"))</f>
        <v>dbasgue@gmail.com</v>
      </c>
      <c r="C105" s="66" t="str">
        <f ca="1">INDIRECT(ADDRESS(2+QUOTIENT(ROW()-2,COUNTA('Form Responses 1'!$1:$1)-4),3,,TRUE,"Form Responses 1"))</f>
        <v>Eko Susanto</v>
      </c>
      <c r="D105" s="82">
        <f ca="1">INDIRECT(ADDRESS(2+QUOTIENT(ROW()-2,COUNTA('Form Responses 1'!$1:$1)-4),4,,TRUE,"Form Responses 1"))</f>
        <v>45041</v>
      </c>
      <c r="E105" s="83">
        <f ca="1" t="shared" si="0"/>
        <v>2</v>
      </c>
      <c r="F105" s="66" t="str">
        <f ca="1">IF(ISBLANK(A105)," ",INDIRECT(ADDRESS(1,5+MOD(ROW()-2,COUNTA('Form Responses 1'!$1:$1)-4),,TRUE,"Form Responses 1")))</f>
        <v>Halaman [TPS]</v>
      </c>
      <c r="G105" s="66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Halaman</v>
      </c>
      <c r="I105" s="84" t="str">
        <f ca="1" t="shared" si="76"/>
        <v>TPS</v>
      </c>
      <c r="J105" s="84" t="str">
        <f ca="1" t="shared" si="2"/>
        <v>CLEANING SERVICE</v>
      </c>
      <c r="K105" s="84">
        <f ca="1" t="array" ref="K105">IFERROR(INDEX(MASTER!B:B,MATCH(G105,MASTER!A:A,0))/100," ")</f>
        <v>0.95</v>
      </c>
      <c r="L105" s="66">
        <f ca="1" t="shared" si="3"/>
        <v>17</v>
      </c>
      <c r="M105" s="66" t="str">
        <f ca="1" t="shared" si="4"/>
        <v>2023 - WEEK 17</v>
      </c>
      <c r="N105" s="66" t="str">
        <f ca="1" t="shared" si="5"/>
        <v>2023 - MONTH 04</v>
      </c>
      <c r="O105" s="84">
        <f ca="1" t="shared" ref="O105:P105" si="115">IFERROR(AVERAGEIF(M:M,M105,$K:$K)," ")</f>
        <v>0.961538461538461</v>
      </c>
      <c r="P105" s="84">
        <f ca="1" t="shared" si="115"/>
        <v>0.961538461538461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17</v>
      </c>
      <c r="AG105" s="66" t="str">
        <f ca="1" t="shared" si="14"/>
        <v>2023 04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3">
        <f ca="1" t="shared" si="0"/>
        <v>6</v>
      </c>
      <c r="F106" s="66" t="str">
        <f ca="1">IF(ISBLANK(A106)," ",INDIRECT(ADDRESS(1,5+MOD(ROW()-2,COUNTA('Form Responses 1'!$1:$1)-4),,TRUE,"Form Responses 1")))</f>
        <v>Security [Security Functions]</v>
      </c>
      <c r="G106" s="66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Security</v>
      </c>
      <c r="I106" s="84" t="str">
        <f ca="1" t="shared" si="76"/>
        <v>Security Functions</v>
      </c>
      <c r="J106" s="84" t="str">
        <f ca="1" t="shared" si="2"/>
        <v>SECURITY SERVICE</v>
      </c>
      <c r="K106" s="84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3">
        <f ca="1" t="shared" si="0"/>
        <v>6</v>
      </c>
      <c r="F107" s="66" t="str">
        <f ca="1">IF(ISBLANK(A107)," ",INDIRECT(ADDRESS(1,5+MOD(ROW()-2,COUNTA('Form Responses 1'!$1:$1)-4),,TRUE,"Form Responses 1")))</f>
        <v>Driver [Driving Safety]</v>
      </c>
      <c r="G107" s="66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Driver</v>
      </c>
      <c r="I107" s="84" t="str">
        <f ca="1" t="shared" si="76"/>
        <v>Driving Safety</v>
      </c>
      <c r="J107" s="84" t="str">
        <f ca="1" t="shared" si="2"/>
        <v>LABOR SERVICE</v>
      </c>
      <c r="K107" s="84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3">
        <f ca="1" t="shared" si="0"/>
        <v>6</v>
      </c>
      <c r="F108" s="66" t="str">
        <f ca="1">IF(ISBLANK(A108)," ",INDIRECT(ADDRESS(1,5+MOD(ROW()-2,COUNTA('Form Responses 1'!$1:$1)-4),,TRUE,"Form Responses 1")))</f>
        <v>Driver [ Attendance]</v>
      </c>
      <c r="G108" s="66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76"/>
        <v> Attendance</v>
      </c>
      <c r="J108" s="84" t="str">
        <f ca="1" t="shared" si="2"/>
        <v>LABOR SERVICE</v>
      </c>
      <c r="K108" s="84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3">
        <f ca="1" t="shared" si="0"/>
        <v>6</v>
      </c>
      <c r="F109" s="66" t="str">
        <f ca="1">IF(ISBLANK(A109)," ",INDIRECT(ADDRESS(1,5+MOD(ROW()-2,COUNTA('Form Responses 1'!$1:$1)-4),,TRUE,"Form Responses 1")))</f>
        <v>Wisma [Koridor ]</v>
      </c>
      <c r="G109" s="66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Wisma</v>
      </c>
      <c r="I109" s="84" t="str">
        <f ca="1" t="shared" si="76"/>
        <v>Koridor </v>
      </c>
      <c r="J109" s="84" t="str">
        <f ca="1" t="shared" si="2"/>
        <v>CLEANING SERVICE</v>
      </c>
      <c r="K109" s="84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3">
        <f ca="1" t="shared" si="0"/>
        <v>6</v>
      </c>
      <c r="F110" s="66" t="str">
        <f ca="1">IF(ISBLANK(A110)," ",INDIRECT(ADDRESS(1,5+MOD(ROW()-2,COUNTA('Form Responses 1'!$1:$1)-4),,TRUE,"Form Responses 1")))</f>
        <v>Wisma [Kamar Tidur]</v>
      </c>
      <c r="G110" s="66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Wisma</v>
      </c>
      <c r="I110" s="84" t="str">
        <f ca="1" t="shared" si="76"/>
        <v>Kamar Tidur</v>
      </c>
      <c r="J110" s="84" t="str">
        <f ca="1" t="shared" si="2"/>
        <v>CLEANING SERVICE</v>
      </c>
      <c r="K110" s="84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3">
        <f ca="1" t="shared" si="0"/>
        <v>6</v>
      </c>
      <c r="F111" s="66" t="str">
        <f ca="1">IF(ISBLANK(A111)," ",INDIRECT(ADDRESS(1,5+MOD(ROW()-2,COUNTA('Form Responses 1'!$1:$1)-4),,TRUE,"Form Responses 1")))</f>
        <v>Wisma [Ruang Rapat]</v>
      </c>
      <c r="G111" s="66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Wisma</v>
      </c>
      <c r="I111" s="84" t="str">
        <f ca="1" t="shared" si="76"/>
        <v>Ruang Rapat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3">
        <f ca="1" t="shared" si="0"/>
        <v>6</v>
      </c>
      <c r="F112" s="66" t="str">
        <f ca="1">IF(ISBLANK(A112)," ",INDIRECT(ADDRESS(1,5+MOD(ROW()-2,COUNTA('Form Responses 1'!$1:$1)-4),,TRUE,"Form Responses 1")))</f>
        <v>Wisma [Gudang]</v>
      </c>
      <c r="G112" s="66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Wisma</v>
      </c>
      <c r="I112" s="84" t="str">
        <f ca="1" t="shared" si="76"/>
        <v>Gudang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3">
        <f ca="1" t="shared" si="0"/>
        <v>6</v>
      </c>
      <c r="F113" s="66" t="str">
        <f ca="1">IF(ISBLANK(A113)," ",INDIRECT(ADDRESS(1,5+MOD(ROW()-2,COUNTA('Form Responses 1'!$1:$1)-4),,TRUE,"Form Responses 1")))</f>
        <v>Wisma [Toilet Pria / Wanita]</v>
      </c>
      <c r="G113" s="66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Wisma</v>
      </c>
      <c r="I113" s="84" t="str">
        <f ca="1" t="shared" si="76"/>
        <v>Toilet Pria / Wanita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3">
        <f ca="1" t="shared" si="0"/>
        <v>6</v>
      </c>
      <c r="F114" s="66" t="str">
        <f ca="1">IF(ISBLANK(A114)," ",INDIRECT(ADDRESS(1,5+MOD(ROW()-2,COUNTA('Form Responses 1'!$1:$1)-4),,TRUE,"Form Responses 1")))</f>
        <v>Lab Biomol [Ruang Lab]</v>
      </c>
      <c r="G114" s="66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Lab Biomol</v>
      </c>
      <c r="I114" s="84" t="str">
        <f ca="1" t="shared" si="76"/>
        <v>Ruang Lab</v>
      </c>
      <c r="J114" s="84" t="str">
        <f ca="1" t="shared" si="2"/>
        <v>CLEANING SERVICE</v>
      </c>
      <c r="K114" s="84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3">
        <f ca="1" t="shared" si="0"/>
        <v>6</v>
      </c>
      <c r="F115" s="66" t="str">
        <f ca="1">IF(ISBLANK(A115)," ",INDIRECT(ADDRESS(1,5+MOD(ROW()-2,COUNTA('Form Responses 1'!$1:$1)-4),,TRUE,"Form Responses 1")))</f>
        <v>Lab Biomol [Ruang Kerja]</v>
      </c>
      <c r="G115" s="66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Lab Biomol</v>
      </c>
      <c r="I115" s="84" t="str">
        <f ca="1" t="shared" si="76"/>
        <v>Ruang Kerja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3">
        <f ca="1" t="shared" si="0"/>
        <v>6</v>
      </c>
      <c r="F116" s="66" t="str">
        <f ca="1">IF(ISBLANK(A116)," ",INDIRECT(ADDRESS(1,5+MOD(ROW()-2,COUNTA('Form Responses 1'!$1:$1)-4),,TRUE,"Form Responses 1")))</f>
        <v>Lab Biomol [Ruang Pendingin]</v>
      </c>
      <c r="G116" s="66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Lab Biomol</v>
      </c>
      <c r="I116" s="84" t="str">
        <f ca="1" t="shared" si="76"/>
        <v>Ruang Pendingin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3">
        <f ca="1" t="shared" si="0"/>
        <v>6</v>
      </c>
      <c r="F117" s="66" t="str">
        <f ca="1">IF(ISBLANK(A117)," ",INDIRECT(ADDRESS(1,5+MOD(ROW()-2,COUNTA('Form Responses 1'!$1:$1)-4),,TRUE,"Form Responses 1")))</f>
        <v>Lab Biomol [Pantry]</v>
      </c>
      <c r="G117" s="66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Lab Biomol</v>
      </c>
      <c r="I117" s="84" t="str">
        <f ca="1" t="shared" si="76"/>
        <v>Pantry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3">
        <f ca="1" t="shared" si="0"/>
        <v>6</v>
      </c>
      <c r="F118" s="66" t="str">
        <f ca="1">IF(ISBLANK(A118)," ",INDIRECT(ADDRESS(1,5+MOD(ROW()-2,COUNTA('Form Responses 1'!$1:$1)-4),,TRUE,"Form Responses 1")))</f>
        <v>Lab Biomol [Koridor ]</v>
      </c>
      <c r="G118" s="66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Lab Biomol</v>
      </c>
      <c r="I118" s="84" t="str">
        <f ca="1" t="shared" si="76"/>
        <v>Koridor 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3">
        <f ca="1" t="shared" si="0"/>
        <v>6</v>
      </c>
      <c r="F119" s="66" t="str">
        <f ca="1">IF(ISBLANK(A119)," ",INDIRECT(ADDRESS(1,5+MOD(ROW()-2,COUNTA('Form Responses 1'!$1:$1)-4),,TRUE,"Form Responses 1")))</f>
        <v>Lab Biomol [Toilet Pria / Wanita]</v>
      </c>
      <c r="G119" s="66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Lab Biomol</v>
      </c>
      <c r="I119" s="84" t="str">
        <f ca="1" t="shared" si="76"/>
        <v>Toilet Pria / Wanita</v>
      </c>
      <c r="J119" s="84" t="str">
        <f ca="1" t="shared" si="2"/>
        <v>CLEANING SERVICE</v>
      </c>
      <c r="K119" s="84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3">
        <f ca="1" t="shared" si="0"/>
        <v>6</v>
      </c>
      <c r="F120" s="66" t="str">
        <f ca="1">IF(ISBLANK(A120)," ",INDIRECT(ADDRESS(1,5+MOD(ROW()-2,COUNTA('Form Responses 1'!$1:$1)-4),,TRUE,"Form Responses 1")))</f>
        <v>Gedung Insektarium [Lab Anopheles]</v>
      </c>
      <c r="G120" s="66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Gedung Insektarium</v>
      </c>
      <c r="I120" s="84" t="str">
        <f ca="1" t="shared" si="76"/>
        <v>Lab Anopheles</v>
      </c>
      <c r="J120" s="84" t="str">
        <f ca="1" t="shared" si="2"/>
        <v>CLEANING SERVICE</v>
      </c>
      <c r="K120" s="84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3">
        <f ca="1" t="shared" si="0"/>
        <v>6</v>
      </c>
      <c r="F121" s="66" t="str">
        <f ca="1">IF(ISBLANK(A121)," ",INDIRECT(ADDRESS(1,5+MOD(ROW()-2,COUNTA('Form Responses 1'!$1:$1)-4),,TRUE,"Form Responses 1")))</f>
        <v>Gedung Insektarium [Lab Cullicinae]</v>
      </c>
      <c r="G121" s="66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Gedung Insektarium</v>
      </c>
      <c r="I121" s="84" t="str">
        <f ca="1" t="shared" si="76"/>
        <v>Lab Cullicinae</v>
      </c>
      <c r="J121" s="84" t="str">
        <f ca="1" t="shared" si="2"/>
        <v>CLEANING SERVICE</v>
      </c>
      <c r="K121" s="84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3">
        <f ca="1" t="shared" si="0"/>
        <v>6</v>
      </c>
      <c r="F122" s="66" t="str">
        <f ca="1">IF(ISBLANK(A122)," ",INDIRECT(ADDRESS(1,5+MOD(ROW()-2,COUNTA('Form Responses 1'!$1:$1)-4),,TRUE,"Form Responses 1")))</f>
        <v>Gedung Insektarium [Gudang Alat dan Bahan 1]</v>
      </c>
      <c r="G122" s="66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 Insektarium</v>
      </c>
      <c r="I122" s="84" t="str">
        <f ca="1" t="shared" si="76"/>
        <v>Gudang Alat dan Bahan 1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3">
        <f ca="1" t="shared" si="0"/>
        <v>6</v>
      </c>
      <c r="F123" s="66" t="str">
        <f ca="1">IF(ISBLANK(A123)," ",INDIRECT(ADDRESS(1,5+MOD(ROW()-2,COUNTA('Form Responses 1'!$1:$1)-4),,TRUE,"Form Responses 1")))</f>
        <v>Gedung Insektarium [Gudang alat dan Bahan 2]</v>
      </c>
      <c r="G123" s="66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 Insektarium</v>
      </c>
      <c r="I123" s="84" t="str">
        <f ca="1" t="shared" si="76"/>
        <v>Gudang alat dan Bahan 2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3">
        <f ca="1" t="shared" si="0"/>
        <v>6</v>
      </c>
      <c r="F124" s="66" t="str">
        <f ca="1">IF(ISBLANK(A124)," ",INDIRECT(ADDRESS(1,5+MOD(ROW()-2,COUNTA('Form Responses 1'!$1:$1)-4),,TRUE,"Form Responses 1")))</f>
        <v>Gedung Insektarium [Koridor]</v>
      </c>
      <c r="G124" s="66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Gedung Insektarium</v>
      </c>
      <c r="I124" s="84" t="str">
        <f ca="1" t="shared" si="76"/>
        <v>Koridor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3">
        <f ca="1" t="shared" si="0"/>
        <v>6</v>
      </c>
      <c r="F125" s="66" t="str">
        <f ca="1">IF(ISBLANK(A125)," ",INDIRECT(ADDRESS(1,5+MOD(ROW()-2,COUNTA('Form Responses 1'!$1:$1)-4),,TRUE,"Form Responses 1")))</f>
        <v>Gedung CWS [Ruang Kerja]</v>
      </c>
      <c r="G125" s="66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Gedung CWS</v>
      </c>
      <c r="I125" s="84" t="str">
        <f ca="1" t="shared" si="76"/>
        <v>Ruang Kerja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3">
        <f ca="1" t="shared" si="0"/>
        <v>6</v>
      </c>
      <c r="F126" s="66" t="str">
        <f ca="1">IF(ISBLANK(A126)," ",INDIRECT(ADDRESS(1,5+MOD(ROW()-2,COUNTA('Form Responses 1'!$1:$1)-4),,TRUE,"Form Responses 1")))</f>
        <v>Gedung CWS [Koridor ]</v>
      </c>
      <c r="G126" s="66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Gedung CWS</v>
      </c>
      <c r="I126" s="84" t="str">
        <f ca="1" t="shared" si="76"/>
        <v>Koridor 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3">
        <f ca="1" t="shared" si="0"/>
        <v>6</v>
      </c>
      <c r="F127" s="66" t="str">
        <f ca="1">IF(ISBLANK(A127)," ",INDIRECT(ADDRESS(1,5+MOD(ROW()-2,COUNTA('Form Responses 1'!$1:$1)-4),,TRUE,"Form Responses 1")))</f>
        <v>Gedung CWS [Toilet Pria / Wanita]</v>
      </c>
      <c r="G127" s="66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Gedung CWS</v>
      </c>
      <c r="I127" s="84" t="str">
        <f ca="1" t="shared" si="76"/>
        <v>Toilet Pria / Wanita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3">
        <f ca="1" t="shared" si="0"/>
        <v>6</v>
      </c>
      <c r="F128" s="66" t="str">
        <f ca="1">IF(ISBLANK(A128)," ",INDIRECT(ADDRESS(1,5+MOD(ROW()-2,COUNTA('Form Responses 1'!$1:$1)-4),,TRUE,"Form Responses 1")))</f>
        <v>Halaman [Taman ]</v>
      </c>
      <c r="G128" s="66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Halaman</v>
      </c>
      <c r="I128" s="84" t="str">
        <f ca="1" t="shared" si="76"/>
        <v>Taman </v>
      </c>
      <c r="J128" s="84" t="str">
        <f ca="1" t="shared" si="2"/>
        <v>CLEANING SERVICE</v>
      </c>
      <c r="K128" s="84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3">
        <f ca="1" t="shared" si="0"/>
        <v>6</v>
      </c>
      <c r="F129" s="66" t="str">
        <f ca="1">IF(ISBLANK(A129)," ",INDIRECT(ADDRESS(1,5+MOD(ROW()-2,COUNTA('Form Responses 1'!$1:$1)-4),,TRUE,"Form Responses 1")))</f>
        <v>Halaman [Halaman Parkir]</v>
      </c>
      <c r="G129" s="66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Halaman</v>
      </c>
      <c r="I129" s="84" t="str">
        <f ca="1" t="shared" si="76"/>
        <v>Halaman Parkir</v>
      </c>
      <c r="J129" s="84" t="str">
        <f ca="1" t="shared" si="2"/>
        <v>CLEANING SERVICE</v>
      </c>
      <c r="K129" s="84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3">
        <f ca="1" t="shared" si="0"/>
        <v>6</v>
      </c>
      <c r="F130" s="66" t="str">
        <f ca="1">IF(ISBLANK(A130)," ",INDIRECT(ADDRESS(1,5+MOD(ROW()-2,COUNTA('Form Responses 1'!$1:$1)-4),,TRUE,"Form Responses 1")))</f>
        <v>Halaman [Halaman depan samping dan belakang]</v>
      </c>
      <c r="G130" s="66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Halaman</v>
      </c>
      <c r="I130" s="84" t="str">
        <f ca="1" t="shared" si="76"/>
        <v>Halaman depan samping dan belakang</v>
      </c>
      <c r="J130" s="84" t="str">
        <f ca="1" t="shared" si="2"/>
        <v>CLEANING SERVICE</v>
      </c>
      <c r="K130" s="84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3">
        <f ca="1" t="shared" si="0"/>
        <v>6</v>
      </c>
      <c r="F131" s="66" t="str">
        <f ca="1">IF(ISBLANK(A131)," ",INDIRECT(ADDRESS(1,5+MOD(ROW()-2,COUNTA('Form Responses 1'!$1:$1)-4),,TRUE,"Form Responses 1")))</f>
        <v>Halaman [TPS]</v>
      </c>
      <c r="G131" s="66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Halaman</v>
      </c>
      <c r="I131" s="84" t="str">
        <f ca="1" t="shared" ref="I131:I194" si="141">MID(F131,FIND("[",F131)+1,LEN(F131)-FIND("[",F131)-1)</f>
        <v>TPS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3">
        <f ca="1" t="shared" si="0"/>
        <v>6</v>
      </c>
      <c r="F132" s="66" t="str">
        <f ca="1">IF(ISBLANK(A132)," ",INDIRECT(ADDRESS(1,5+MOD(ROW()-2,COUNTA('Form Responses 1'!$1:$1)-4),,TRUE,"Form Responses 1")))</f>
        <v>Security [Security Functions]</v>
      </c>
      <c r="G132" s="66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Security</v>
      </c>
      <c r="I132" s="84" t="str">
        <f ca="1" t="shared" si="141"/>
        <v>Security Functions</v>
      </c>
      <c r="J132" s="84" t="str">
        <f ca="1" t="shared" si="2"/>
        <v>SECURITY SERVICE</v>
      </c>
      <c r="K132" s="84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3">
        <f ca="1" t="shared" si="0"/>
        <v>6</v>
      </c>
      <c r="F133" s="66" t="str">
        <f ca="1">IF(ISBLANK(A133)," ",INDIRECT(ADDRESS(1,5+MOD(ROW()-2,COUNTA('Form Responses 1'!$1:$1)-4),,TRUE,"Form Responses 1")))</f>
        <v>Driver [Driving Safety]</v>
      </c>
      <c r="G133" s="66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Driver</v>
      </c>
      <c r="I133" s="84" t="str">
        <f ca="1" t="shared" si="141"/>
        <v>Driving Safety</v>
      </c>
      <c r="J133" s="84" t="str">
        <f ca="1" t="shared" si="2"/>
        <v>LABOR SERVICE</v>
      </c>
      <c r="K133" s="84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3">
        <f ca="1" t="shared" si="0"/>
        <v>6</v>
      </c>
      <c r="F134" s="66" t="str">
        <f ca="1">IF(ISBLANK(A134)," ",INDIRECT(ADDRESS(1,5+MOD(ROW()-2,COUNTA('Form Responses 1'!$1:$1)-4),,TRUE,"Form Responses 1")))</f>
        <v>Driver [ Attendance]</v>
      </c>
      <c r="G134" s="66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Driver</v>
      </c>
      <c r="I134" s="84" t="str">
        <f ca="1" t="shared" si="141"/>
        <v> Attendance</v>
      </c>
      <c r="J134" s="84" t="str">
        <f ca="1" t="shared" si="2"/>
        <v>LABOR SERVICE</v>
      </c>
      <c r="K134" s="84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3">
        <f ca="1" t="shared" si="0"/>
        <v>6</v>
      </c>
      <c r="F135" s="66" t="str">
        <f ca="1">IF(ISBLANK(A135)," ",INDIRECT(ADDRESS(1,5+MOD(ROW()-2,COUNTA('Form Responses 1'!$1:$1)-4),,TRUE,"Form Responses 1")))</f>
        <v>Wisma [Koridor ]</v>
      </c>
      <c r="G135" s="66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Wisma</v>
      </c>
      <c r="I135" s="84" t="str">
        <f ca="1" t="shared" si="141"/>
        <v>Koridor 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3">
        <f ca="1" t="shared" si="0"/>
        <v>6</v>
      </c>
      <c r="F136" s="66" t="str">
        <f ca="1">IF(ISBLANK(A136)," ",INDIRECT(ADDRESS(1,5+MOD(ROW()-2,COUNTA('Form Responses 1'!$1:$1)-4),,TRUE,"Form Responses 1")))</f>
        <v>Wisma [Kamar Tidur]</v>
      </c>
      <c r="G136" s="66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Wisma</v>
      </c>
      <c r="I136" s="84" t="str">
        <f ca="1" t="shared" si="141"/>
        <v>Kamar Tidur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3">
        <f ca="1" t="shared" si="0"/>
        <v>6</v>
      </c>
      <c r="F137" s="66" t="str">
        <f ca="1">IF(ISBLANK(A137)," ",INDIRECT(ADDRESS(1,5+MOD(ROW()-2,COUNTA('Form Responses 1'!$1:$1)-4),,TRUE,"Form Responses 1")))</f>
        <v>Wisma [Ruang Rapat]</v>
      </c>
      <c r="G137" s="66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Wisma</v>
      </c>
      <c r="I137" s="84" t="str">
        <f ca="1" t="shared" si="141"/>
        <v>Ruang Rapat</v>
      </c>
      <c r="J137" s="84" t="str">
        <f ca="1" t="shared" si="2"/>
        <v>CLEANING SERVICE</v>
      </c>
      <c r="K137" s="84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3">
        <f ca="1" t="shared" si="0"/>
        <v>6</v>
      </c>
      <c r="F138" s="66" t="str">
        <f ca="1">IF(ISBLANK(A138)," ",INDIRECT(ADDRESS(1,5+MOD(ROW()-2,COUNTA('Form Responses 1'!$1:$1)-4),,TRUE,"Form Responses 1")))</f>
        <v>Wisma [Gudang]</v>
      </c>
      <c r="G138" s="66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Wisma</v>
      </c>
      <c r="I138" s="84" t="str">
        <f ca="1" t="shared" si="141"/>
        <v>Gudang</v>
      </c>
      <c r="J138" s="84" t="str">
        <f ca="1" t="shared" si="2"/>
        <v>CLEANING SERVICE</v>
      </c>
      <c r="K138" s="84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3">
        <f ca="1" t="shared" si="0"/>
        <v>6</v>
      </c>
      <c r="F139" s="66" t="str">
        <f ca="1">IF(ISBLANK(A139)," ",INDIRECT(ADDRESS(1,5+MOD(ROW()-2,COUNTA('Form Responses 1'!$1:$1)-4),,TRUE,"Form Responses 1")))</f>
        <v>Wisma [Toilet Pria / Wanita]</v>
      </c>
      <c r="G139" s="66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Wisma</v>
      </c>
      <c r="I139" s="84" t="str">
        <f ca="1" t="shared" si="141"/>
        <v>Toilet Pria / Wanita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3">
        <f ca="1" t="shared" si="0"/>
        <v>6</v>
      </c>
      <c r="F140" s="66" t="str">
        <f ca="1">IF(ISBLANK(A140)," ",INDIRECT(ADDRESS(1,5+MOD(ROW()-2,COUNTA('Form Responses 1'!$1:$1)-4),,TRUE,"Form Responses 1")))</f>
        <v>Lab Biomol [Ruang Lab]</v>
      </c>
      <c r="G140" s="66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Lab Biomol</v>
      </c>
      <c r="I140" s="84" t="str">
        <f ca="1" t="shared" si="141"/>
        <v>Ruang Lab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3">
        <f ca="1" t="shared" si="0"/>
        <v>6</v>
      </c>
      <c r="F141" s="66" t="str">
        <f ca="1">IF(ISBLANK(A141)," ",INDIRECT(ADDRESS(1,5+MOD(ROW()-2,COUNTA('Form Responses 1'!$1:$1)-4),,TRUE,"Form Responses 1")))</f>
        <v>Lab Biomol [Ruang Kerja]</v>
      </c>
      <c r="G141" s="66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Lab Biomol</v>
      </c>
      <c r="I141" s="84" t="str">
        <f ca="1" t="shared" si="141"/>
        <v>Ruang Kerja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3">
        <f ca="1" t="shared" si="0"/>
        <v>6</v>
      </c>
      <c r="F142" s="66" t="str">
        <f ca="1">IF(ISBLANK(A142)," ",INDIRECT(ADDRESS(1,5+MOD(ROW()-2,COUNTA('Form Responses 1'!$1:$1)-4),,TRUE,"Form Responses 1")))</f>
        <v>Lab Biomol [Ruang Pendingin]</v>
      </c>
      <c r="G142" s="66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Lab Biomol</v>
      </c>
      <c r="I142" s="84" t="str">
        <f ca="1" t="shared" si="141"/>
        <v>Ruang Pendingin</v>
      </c>
      <c r="J142" s="84" t="str">
        <f ca="1" t="shared" si="2"/>
        <v>CLEANING SERVICE</v>
      </c>
      <c r="K142" s="84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3">
        <f ca="1" t="shared" si="0"/>
        <v>6</v>
      </c>
      <c r="F143" s="66" t="str">
        <f ca="1">IF(ISBLANK(A143)," ",INDIRECT(ADDRESS(1,5+MOD(ROW()-2,COUNTA('Form Responses 1'!$1:$1)-4),,TRUE,"Form Responses 1")))</f>
        <v>Lab Biomol [Pantry]</v>
      </c>
      <c r="G143" s="66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Lab Biomol</v>
      </c>
      <c r="I143" s="84" t="str">
        <f ca="1" t="shared" si="141"/>
        <v>Pantry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3">
        <f ca="1" t="shared" si="0"/>
        <v>6</v>
      </c>
      <c r="F144" s="66" t="str">
        <f ca="1">IF(ISBLANK(A144)," ",INDIRECT(ADDRESS(1,5+MOD(ROW()-2,COUNTA('Form Responses 1'!$1:$1)-4),,TRUE,"Form Responses 1")))</f>
        <v>Lab Biomol [Koridor ]</v>
      </c>
      <c r="G144" s="66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Lab Biomol</v>
      </c>
      <c r="I144" s="84" t="str">
        <f ca="1" t="shared" si="141"/>
        <v>Koridor 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3">
        <f ca="1" t="shared" si="0"/>
        <v>6</v>
      </c>
      <c r="F145" s="66" t="str">
        <f ca="1">IF(ISBLANK(A145)," ",INDIRECT(ADDRESS(1,5+MOD(ROW()-2,COUNTA('Form Responses 1'!$1:$1)-4),,TRUE,"Form Responses 1")))</f>
        <v>Lab Biomol [Toilet Pria / Wanita]</v>
      </c>
      <c r="G145" s="66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Lab Biomol</v>
      </c>
      <c r="I145" s="84" t="str">
        <f ca="1" t="shared" si="141"/>
        <v>Toilet Pria / Wanita</v>
      </c>
      <c r="J145" s="84" t="str">
        <f ca="1" t="shared" si="2"/>
        <v>CLEANING SERVICE</v>
      </c>
      <c r="K145" s="84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3">
        <f ca="1" t="shared" si="0"/>
        <v>6</v>
      </c>
      <c r="F146" s="66" t="str">
        <f ca="1">IF(ISBLANK(A146)," ",INDIRECT(ADDRESS(1,5+MOD(ROW()-2,COUNTA('Form Responses 1'!$1:$1)-4),,TRUE,"Form Responses 1")))</f>
        <v>Gedung Insektarium [Lab Anopheles]</v>
      </c>
      <c r="G146" s="66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Gedung Insektarium</v>
      </c>
      <c r="I146" s="84" t="str">
        <f ca="1" t="shared" si="141"/>
        <v>Lab Anopheles</v>
      </c>
      <c r="J146" s="84" t="str">
        <f ca="1" t="shared" si="2"/>
        <v>CLEANING SERVICE</v>
      </c>
      <c r="K146" s="84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3">
        <f ca="1" t="shared" si="0"/>
        <v>6</v>
      </c>
      <c r="F147" s="66" t="str">
        <f ca="1">IF(ISBLANK(A147)," ",INDIRECT(ADDRESS(1,5+MOD(ROW()-2,COUNTA('Form Responses 1'!$1:$1)-4),,TRUE,"Form Responses 1")))</f>
        <v>Gedung Insektarium [Lab Cullicinae]</v>
      </c>
      <c r="G147" s="66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Gedung Insektarium</v>
      </c>
      <c r="I147" s="84" t="str">
        <f ca="1" t="shared" si="141"/>
        <v>Lab Cullicinae</v>
      </c>
      <c r="J147" s="84" t="str">
        <f ca="1" t="shared" si="2"/>
        <v>CLEANING SERVICE</v>
      </c>
      <c r="K147" s="84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3">
        <f ca="1" t="shared" si="0"/>
        <v>6</v>
      </c>
      <c r="F148" s="66" t="str">
        <f ca="1">IF(ISBLANK(A148)," ",INDIRECT(ADDRESS(1,5+MOD(ROW()-2,COUNTA('Form Responses 1'!$1:$1)-4),,TRUE,"Form Responses 1")))</f>
        <v>Gedung Insektarium [Gudang Alat dan Bahan 1]</v>
      </c>
      <c r="G148" s="66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Gedung Insektarium</v>
      </c>
      <c r="I148" s="84" t="str">
        <f ca="1" t="shared" si="141"/>
        <v>Gudang Alat dan Bahan 1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3">
        <f ca="1" t="shared" si="0"/>
        <v>6</v>
      </c>
      <c r="F149" s="66" t="str">
        <f ca="1">IF(ISBLANK(A149)," ",INDIRECT(ADDRESS(1,5+MOD(ROW()-2,COUNTA('Form Responses 1'!$1:$1)-4),,TRUE,"Form Responses 1")))</f>
        <v>Gedung Insektarium [Gudang alat dan Bahan 2]</v>
      </c>
      <c r="G149" s="66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 Insektarium</v>
      </c>
      <c r="I149" s="84" t="str">
        <f ca="1" t="shared" si="141"/>
        <v>Gudang alat dan Bahan 2</v>
      </c>
      <c r="J149" s="84" t="str">
        <f ca="1" t="shared" si="2"/>
        <v>CLEANING SERVICE</v>
      </c>
      <c r="K149" s="84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3">
        <f ca="1" t="shared" si="0"/>
        <v>6</v>
      </c>
      <c r="F150" s="66" t="str">
        <f ca="1">IF(ISBLANK(A150)," ",INDIRECT(ADDRESS(1,5+MOD(ROW()-2,COUNTA('Form Responses 1'!$1:$1)-4),,TRUE,"Form Responses 1")))</f>
        <v>Gedung Insektarium [Koridor]</v>
      </c>
      <c r="G150" s="66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 Insektarium</v>
      </c>
      <c r="I150" s="84" t="str">
        <f ca="1" t="shared" si="141"/>
        <v>Koridor</v>
      </c>
      <c r="J150" s="84" t="str">
        <f ca="1" t="shared" si="2"/>
        <v>CLEANING SERVICE</v>
      </c>
      <c r="K150" s="84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3">
        <f ca="1" t="shared" si="0"/>
        <v>6</v>
      </c>
      <c r="F151" s="66" t="str">
        <f ca="1">IF(ISBLANK(A151)," ",INDIRECT(ADDRESS(1,5+MOD(ROW()-2,COUNTA('Form Responses 1'!$1:$1)-4),,TRUE,"Form Responses 1")))</f>
        <v>Gedung CWS [Ruang Kerja]</v>
      </c>
      <c r="G151" s="66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Gedung CWS</v>
      </c>
      <c r="I151" s="84" t="str">
        <f ca="1" t="shared" si="141"/>
        <v>Ruang Kerja</v>
      </c>
      <c r="J151" s="84" t="str">
        <f ca="1" t="shared" si="2"/>
        <v>CLEANING SERVICE</v>
      </c>
      <c r="K151" s="84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3">
        <f ca="1" t="shared" si="0"/>
        <v>6</v>
      </c>
      <c r="F152" s="66" t="str">
        <f ca="1">IF(ISBLANK(A152)," ",INDIRECT(ADDRESS(1,5+MOD(ROW()-2,COUNTA('Form Responses 1'!$1:$1)-4),,TRUE,"Form Responses 1")))</f>
        <v>Gedung CWS [Koridor ]</v>
      </c>
      <c r="G152" s="66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Gedung CWS</v>
      </c>
      <c r="I152" s="84" t="str">
        <f ca="1" t="shared" si="141"/>
        <v>Koridor 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3">
        <f ca="1" t="shared" si="0"/>
        <v>6</v>
      </c>
      <c r="F153" s="66" t="str">
        <f ca="1">IF(ISBLANK(A153)," ",INDIRECT(ADDRESS(1,5+MOD(ROW()-2,COUNTA('Form Responses 1'!$1:$1)-4),,TRUE,"Form Responses 1")))</f>
        <v>Gedung CWS [Toilet Pria / Wanita]</v>
      </c>
      <c r="G153" s="66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Gedung CWS</v>
      </c>
      <c r="I153" s="84" t="str">
        <f ca="1" t="shared" si="141"/>
        <v>Toilet Pria / Wanita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3">
        <f ca="1" t="shared" si="0"/>
        <v>6</v>
      </c>
      <c r="F154" s="66" t="str">
        <f ca="1">IF(ISBLANK(A154)," ",INDIRECT(ADDRESS(1,5+MOD(ROW()-2,COUNTA('Form Responses 1'!$1:$1)-4),,TRUE,"Form Responses 1")))</f>
        <v>Halaman [Taman ]</v>
      </c>
      <c r="G154" s="66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Halaman</v>
      </c>
      <c r="I154" s="84" t="str">
        <f ca="1" t="shared" si="141"/>
        <v>Taman 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3">
        <f ca="1" t="shared" si="0"/>
        <v>6</v>
      </c>
      <c r="F155" s="66" t="str">
        <f ca="1">IF(ISBLANK(A155)," ",INDIRECT(ADDRESS(1,5+MOD(ROW()-2,COUNTA('Form Responses 1'!$1:$1)-4),,TRUE,"Form Responses 1")))</f>
        <v>Halaman [Halaman Parkir]</v>
      </c>
      <c r="G155" s="66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Halaman</v>
      </c>
      <c r="I155" s="84" t="str">
        <f ca="1" t="shared" si="141"/>
        <v>Halaman Parkir</v>
      </c>
      <c r="J155" s="84" t="str">
        <f ca="1" t="shared" si="2"/>
        <v>CLEANING SERVICE</v>
      </c>
      <c r="K155" s="84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3">
        <f ca="1" t="shared" si="0"/>
        <v>6</v>
      </c>
      <c r="F156" s="66" t="str">
        <f ca="1">IF(ISBLANK(A156)," ",INDIRECT(ADDRESS(1,5+MOD(ROW()-2,COUNTA('Form Responses 1'!$1:$1)-4),,TRUE,"Form Responses 1")))</f>
        <v>Halaman [Halaman depan samping dan belakang]</v>
      </c>
      <c r="G156" s="66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Halaman</v>
      </c>
      <c r="I156" s="84" t="str">
        <f ca="1" t="shared" si="141"/>
        <v>Halaman depan samping dan belakang</v>
      </c>
      <c r="J156" s="84" t="str">
        <f ca="1" t="shared" si="2"/>
        <v>CLEANING SERVICE</v>
      </c>
      <c r="K156" s="84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3">
        <f ca="1" t="shared" si="0"/>
        <v>6</v>
      </c>
      <c r="F157" s="66" t="str">
        <f ca="1">IF(ISBLANK(A157)," ",INDIRECT(ADDRESS(1,5+MOD(ROW()-2,COUNTA('Form Responses 1'!$1:$1)-4),,TRUE,"Form Responses 1")))</f>
        <v>Halaman [TPS]</v>
      </c>
      <c r="G157" s="66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Halaman</v>
      </c>
      <c r="I157" s="84" t="str">
        <f ca="1" t="shared" si="141"/>
        <v>TPS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3">
        <f ca="1" t="shared" si="0"/>
        <v>6</v>
      </c>
      <c r="F158" s="66" t="str">
        <f ca="1">IF(ISBLANK(A158)," ",INDIRECT(ADDRESS(1,5+MOD(ROW()-2,COUNTA('Form Responses 1'!$1:$1)-4),,TRUE,"Form Responses 1")))</f>
        <v>Security [Security Functions]</v>
      </c>
      <c r="G158" s="66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Security</v>
      </c>
      <c r="I158" s="84" t="str">
        <f ca="1" t="shared" si="141"/>
        <v>Security Functions</v>
      </c>
      <c r="J158" s="84" t="str">
        <f ca="1" t="shared" si="2"/>
        <v>SECURITY SERVICE</v>
      </c>
      <c r="K158" s="84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3">
        <f ca="1" t="shared" si="0"/>
        <v>6</v>
      </c>
      <c r="F159" s="66" t="str">
        <f ca="1">IF(ISBLANK(A159)," ",INDIRECT(ADDRESS(1,5+MOD(ROW()-2,COUNTA('Form Responses 1'!$1:$1)-4),,TRUE,"Form Responses 1")))</f>
        <v>Driver [Driving Safety]</v>
      </c>
      <c r="G159" s="66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Driver</v>
      </c>
      <c r="I159" s="84" t="str">
        <f ca="1" t="shared" si="141"/>
        <v>Driving Safety</v>
      </c>
      <c r="J159" s="84" t="str">
        <f ca="1" t="shared" si="2"/>
        <v>LABOR SERVICE</v>
      </c>
      <c r="K159" s="84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3">
        <f ca="1" t="shared" si="0"/>
        <v>6</v>
      </c>
      <c r="F160" s="66" t="str">
        <f ca="1">IF(ISBLANK(A160)," ",INDIRECT(ADDRESS(1,5+MOD(ROW()-2,COUNTA('Form Responses 1'!$1:$1)-4),,TRUE,"Form Responses 1")))</f>
        <v>Driver [ Attendance]</v>
      </c>
      <c r="G160" s="66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Driver</v>
      </c>
      <c r="I160" s="84" t="str">
        <f ca="1" t="shared" si="141"/>
        <v> Attendance</v>
      </c>
      <c r="J160" s="84" t="str">
        <f ca="1" t="shared" si="2"/>
        <v>LABOR SERVICE</v>
      </c>
      <c r="K160" s="84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3">
        <f ca="1" t="shared" si="0"/>
        <v>6</v>
      </c>
      <c r="F161" s="66" t="str">
        <f ca="1">IF(ISBLANK(A161)," ",INDIRECT(ADDRESS(1,5+MOD(ROW()-2,COUNTA('Form Responses 1'!$1:$1)-4),,TRUE,"Form Responses 1")))</f>
        <v>Wisma [Koridor ]</v>
      </c>
      <c r="G161" s="66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Wisma</v>
      </c>
      <c r="I161" s="84" t="str">
        <f ca="1" t="shared" si="141"/>
        <v>Koridor 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3">
        <f ca="1" t="shared" si="0"/>
        <v>6</v>
      </c>
      <c r="F162" s="66" t="str">
        <f ca="1">IF(ISBLANK(A162)," ",INDIRECT(ADDRESS(1,5+MOD(ROW()-2,COUNTA('Form Responses 1'!$1:$1)-4),,TRUE,"Form Responses 1")))</f>
        <v>Wisma [Kamar Tidur]</v>
      </c>
      <c r="G162" s="66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Wisma</v>
      </c>
      <c r="I162" s="84" t="str">
        <f ca="1" t="shared" si="141"/>
        <v>Kamar Tidur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3">
        <f ca="1" t="shared" si="0"/>
        <v>6</v>
      </c>
      <c r="F163" s="66" t="str">
        <f ca="1">IF(ISBLANK(A163)," ",INDIRECT(ADDRESS(1,5+MOD(ROW()-2,COUNTA('Form Responses 1'!$1:$1)-4),,TRUE,"Form Responses 1")))</f>
        <v>Wisma [Ruang Rapat]</v>
      </c>
      <c r="G163" s="66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Wisma</v>
      </c>
      <c r="I163" s="84" t="str">
        <f ca="1" t="shared" si="141"/>
        <v>Ruang Rapat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3">
        <f ca="1" t="shared" si="0"/>
        <v>6</v>
      </c>
      <c r="F164" s="66" t="str">
        <f ca="1">IF(ISBLANK(A164)," ",INDIRECT(ADDRESS(1,5+MOD(ROW()-2,COUNTA('Form Responses 1'!$1:$1)-4),,TRUE,"Form Responses 1")))</f>
        <v>Wisma [Gudang]</v>
      </c>
      <c r="G164" s="66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Wisma</v>
      </c>
      <c r="I164" s="84" t="str">
        <f ca="1" t="shared" si="141"/>
        <v>Gudang</v>
      </c>
      <c r="J164" s="84" t="str">
        <f ca="1" t="shared" si="2"/>
        <v>CLEANING SERVICE</v>
      </c>
      <c r="K164" s="84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3">
        <f ca="1" t="shared" si="0"/>
        <v>6</v>
      </c>
      <c r="F165" s="66" t="str">
        <f ca="1">IF(ISBLANK(A165)," ",INDIRECT(ADDRESS(1,5+MOD(ROW()-2,COUNTA('Form Responses 1'!$1:$1)-4),,TRUE,"Form Responses 1")))</f>
        <v>Wisma [Toilet Pria / Wanita]</v>
      </c>
      <c r="G165" s="66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Wisma</v>
      </c>
      <c r="I165" s="84" t="str">
        <f ca="1" t="shared" si="141"/>
        <v>Toilet Pria / Wanita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3">
        <f ca="1" t="shared" si="0"/>
        <v>6</v>
      </c>
      <c r="F166" s="66" t="str">
        <f ca="1">IF(ISBLANK(A166)," ",INDIRECT(ADDRESS(1,5+MOD(ROW()-2,COUNTA('Form Responses 1'!$1:$1)-4),,TRUE,"Form Responses 1")))</f>
        <v>Lab Biomol [Ruang Lab]</v>
      </c>
      <c r="G166" s="66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Lab Biomol</v>
      </c>
      <c r="I166" s="84" t="str">
        <f ca="1" t="shared" si="141"/>
        <v>Ruang Lab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3">
        <f ca="1" t="shared" si="0"/>
        <v>6</v>
      </c>
      <c r="F167" s="66" t="str">
        <f ca="1">IF(ISBLANK(A167)," ",INDIRECT(ADDRESS(1,5+MOD(ROW()-2,COUNTA('Form Responses 1'!$1:$1)-4),,TRUE,"Form Responses 1")))</f>
        <v>Lab Biomol [Ruang Kerja]</v>
      </c>
      <c r="G167" s="66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Lab Biomol</v>
      </c>
      <c r="I167" s="84" t="str">
        <f ca="1" t="shared" si="141"/>
        <v>Ruang Kerja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3">
        <f ca="1" t="shared" si="0"/>
        <v>6</v>
      </c>
      <c r="F168" s="66" t="str">
        <f ca="1">IF(ISBLANK(A168)," ",INDIRECT(ADDRESS(1,5+MOD(ROW()-2,COUNTA('Form Responses 1'!$1:$1)-4),,TRUE,"Form Responses 1")))</f>
        <v>Lab Biomol [Ruang Pendingin]</v>
      </c>
      <c r="G168" s="66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Lab Biomol</v>
      </c>
      <c r="I168" s="84" t="str">
        <f ca="1" t="shared" si="141"/>
        <v>Ruang Pendingin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3">
        <f ca="1" t="shared" si="0"/>
        <v>6</v>
      </c>
      <c r="F169" s="66" t="str">
        <f ca="1">IF(ISBLANK(A169)," ",INDIRECT(ADDRESS(1,5+MOD(ROW()-2,COUNTA('Form Responses 1'!$1:$1)-4),,TRUE,"Form Responses 1")))</f>
        <v>Lab Biomol [Pantry]</v>
      </c>
      <c r="G169" s="66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Lab Biomol</v>
      </c>
      <c r="I169" s="84" t="str">
        <f ca="1" t="shared" si="141"/>
        <v>Pantry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3">
        <f ca="1" t="shared" si="0"/>
        <v>6</v>
      </c>
      <c r="F170" s="66" t="str">
        <f ca="1">IF(ISBLANK(A170)," ",INDIRECT(ADDRESS(1,5+MOD(ROW()-2,COUNTA('Form Responses 1'!$1:$1)-4),,TRUE,"Form Responses 1")))</f>
        <v>Lab Biomol [Koridor ]</v>
      </c>
      <c r="G170" s="66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Lab Biomol</v>
      </c>
      <c r="I170" s="84" t="str">
        <f ca="1" t="shared" si="141"/>
        <v>Koridor </v>
      </c>
      <c r="J170" s="84" t="str">
        <f ca="1" t="shared" si="2"/>
        <v>CLEANING SERVICE</v>
      </c>
      <c r="K170" s="84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3">
        <f ca="1" t="shared" si="0"/>
        <v>6</v>
      </c>
      <c r="F171" s="66" t="str">
        <f ca="1">IF(ISBLANK(A171)," ",INDIRECT(ADDRESS(1,5+MOD(ROW()-2,COUNTA('Form Responses 1'!$1:$1)-4),,TRUE,"Form Responses 1")))</f>
        <v>Lab Biomol [Toilet Pria / Wanita]</v>
      </c>
      <c r="G171" s="66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Lab Biomol</v>
      </c>
      <c r="I171" s="84" t="str">
        <f ca="1" t="shared" si="141"/>
        <v>Toilet Pria / Wanita</v>
      </c>
      <c r="J171" s="84" t="str">
        <f ca="1" t="shared" si="2"/>
        <v>CLEANING SERVICE</v>
      </c>
      <c r="K171" s="84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3">
        <f ca="1" t="shared" si="0"/>
        <v>6</v>
      </c>
      <c r="F172" s="66" t="str">
        <f ca="1">IF(ISBLANK(A172)," ",INDIRECT(ADDRESS(1,5+MOD(ROW()-2,COUNTA('Form Responses 1'!$1:$1)-4),,TRUE,"Form Responses 1")))</f>
        <v>Gedung Insektarium [Lab Anopheles]</v>
      </c>
      <c r="G172" s="66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Gedung Insektarium</v>
      </c>
      <c r="I172" s="84" t="str">
        <f ca="1" t="shared" si="141"/>
        <v>Lab Anopheles</v>
      </c>
      <c r="J172" s="84" t="str">
        <f ca="1" t="shared" si="2"/>
        <v>CLEANING SERVICE</v>
      </c>
      <c r="K172" s="84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3">
        <f ca="1" t="shared" si="0"/>
        <v>6</v>
      </c>
      <c r="F173" s="66" t="str">
        <f ca="1">IF(ISBLANK(A173)," ",INDIRECT(ADDRESS(1,5+MOD(ROW()-2,COUNTA('Form Responses 1'!$1:$1)-4),,TRUE,"Form Responses 1")))</f>
        <v>Gedung Insektarium [Lab Cullicinae]</v>
      </c>
      <c r="G173" s="66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Gedung Insektarium</v>
      </c>
      <c r="I173" s="84" t="str">
        <f ca="1" t="shared" si="141"/>
        <v>Lab Cullicinae</v>
      </c>
      <c r="J173" s="84" t="str">
        <f ca="1" t="shared" si="2"/>
        <v>CLEANING SERVICE</v>
      </c>
      <c r="K173" s="84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3">
        <f ca="1" t="shared" si="0"/>
        <v>6</v>
      </c>
      <c r="F174" s="66" t="str">
        <f ca="1">IF(ISBLANK(A174)," ",INDIRECT(ADDRESS(1,5+MOD(ROW()-2,COUNTA('Form Responses 1'!$1:$1)-4),,TRUE,"Form Responses 1")))</f>
        <v>Gedung Insektarium [Gudang Alat dan Bahan 1]</v>
      </c>
      <c r="G174" s="66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 Insektarium</v>
      </c>
      <c r="I174" s="84" t="str">
        <f ca="1" t="shared" si="141"/>
        <v>Gudang Alat dan Bahan 1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3">
        <f ca="1" t="shared" si="0"/>
        <v>6</v>
      </c>
      <c r="F175" s="66" t="str">
        <f ca="1">IF(ISBLANK(A175)," ",INDIRECT(ADDRESS(1,5+MOD(ROW()-2,COUNTA('Form Responses 1'!$1:$1)-4),,TRUE,"Form Responses 1")))</f>
        <v>Gedung Insektarium [Gudang alat dan Bahan 2]</v>
      </c>
      <c r="G175" s="66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Insektarium</v>
      </c>
      <c r="I175" s="84" t="str">
        <f ca="1" t="shared" si="141"/>
        <v>Gudang alat dan Bahan 2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3">
        <f ca="1" t="shared" si="0"/>
        <v>6</v>
      </c>
      <c r="F176" s="66" t="str">
        <f ca="1">IF(ISBLANK(A176)," ",INDIRECT(ADDRESS(1,5+MOD(ROW()-2,COUNTA('Form Responses 1'!$1:$1)-4),,TRUE,"Form Responses 1")))</f>
        <v>Gedung Insektarium [Koridor]</v>
      </c>
      <c r="G176" s="66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 Insektarium</v>
      </c>
      <c r="I176" s="84" t="str">
        <f ca="1" t="shared" si="141"/>
        <v>Koridor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3">
        <f ca="1" t="shared" si="0"/>
        <v>6</v>
      </c>
      <c r="F177" s="66" t="str">
        <f ca="1">IF(ISBLANK(A177)," ",INDIRECT(ADDRESS(1,5+MOD(ROW()-2,COUNTA('Form Responses 1'!$1:$1)-4),,TRUE,"Form Responses 1")))</f>
        <v>Gedung CWS [Ruang Kerja]</v>
      </c>
      <c r="G177" s="66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 CWS</v>
      </c>
      <c r="I177" s="84" t="str">
        <f ca="1" t="shared" si="141"/>
        <v>Ruang Kerja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3">
        <f ca="1" t="shared" si="0"/>
        <v>6</v>
      </c>
      <c r="F178" s="66" t="str">
        <f ca="1">IF(ISBLANK(A178)," ",INDIRECT(ADDRESS(1,5+MOD(ROW()-2,COUNTA('Form Responses 1'!$1:$1)-4),,TRUE,"Form Responses 1")))</f>
        <v>Gedung CWS [Koridor ]</v>
      </c>
      <c r="G178" s="66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Gedung CWS</v>
      </c>
      <c r="I178" s="84" t="str">
        <f ca="1" t="shared" si="141"/>
        <v>Koridor 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3">
        <f ca="1" t="shared" si="0"/>
        <v>6</v>
      </c>
      <c r="F179" s="66" t="str">
        <f ca="1">IF(ISBLANK(A179)," ",INDIRECT(ADDRESS(1,5+MOD(ROW()-2,COUNTA('Form Responses 1'!$1:$1)-4),,TRUE,"Form Responses 1")))</f>
        <v>Gedung CWS [Toilet Pria / Wanita]</v>
      </c>
      <c r="G179" s="66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Gedung CWS</v>
      </c>
      <c r="I179" s="84" t="str">
        <f ca="1" t="shared" si="141"/>
        <v>Toilet Pria / Wanita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3">
        <f ca="1" t="shared" si="0"/>
        <v>6</v>
      </c>
      <c r="F180" s="66" t="str">
        <f ca="1">IF(ISBLANK(A180)," ",INDIRECT(ADDRESS(1,5+MOD(ROW()-2,COUNTA('Form Responses 1'!$1:$1)-4),,TRUE,"Form Responses 1")))</f>
        <v>Halaman [Taman ]</v>
      </c>
      <c r="G180" s="66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141"/>
        <v>Taman 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3">
        <f ca="1" t="shared" si="0"/>
        <v>6</v>
      </c>
      <c r="F181" s="66" t="str">
        <f ca="1">IF(ISBLANK(A181)," ",INDIRECT(ADDRESS(1,5+MOD(ROW()-2,COUNTA('Form Responses 1'!$1:$1)-4),,TRUE,"Form Responses 1")))</f>
        <v>Halaman [Halaman Parkir]</v>
      </c>
      <c r="G181" s="66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141"/>
        <v>Halaman Parkir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3">
        <f ca="1" t="shared" si="0"/>
        <v>6</v>
      </c>
      <c r="F182" s="66" t="str">
        <f ca="1">IF(ISBLANK(A182)," ",INDIRECT(ADDRESS(1,5+MOD(ROW()-2,COUNTA('Form Responses 1'!$1:$1)-4),,TRUE,"Form Responses 1")))</f>
        <v>Halaman [Halaman depan samping dan belakang]</v>
      </c>
      <c r="G182" s="66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Halaman</v>
      </c>
      <c r="I182" s="84" t="str">
        <f ca="1" t="shared" si="141"/>
        <v>Halaman depan samping dan belakang</v>
      </c>
      <c r="J182" s="84" t="str">
        <f ca="1" t="shared" si="2"/>
        <v>CLEANING SERVICE</v>
      </c>
      <c r="K182" s="84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3">
        <f ca="1" t="shared" si="0"/>
        <v>6</v>
      </c>
      <c r="F183" s="66" t="str">
        <f ca="1">IF(ISBLANK(A183)," ",INDIRECT(ADDRESS(1,5+MOD(ROW()-2,COUNTA('Form Responses 1'!$1:$1)-4),,TRUE,"Form Responses 1")))</f>
        <v>Halaman [TPS]</v>
      </c>
      <c r="G183" s="66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Halaman</v>
      </c>
      <c r="I183" s="84" t="str">
        <f ca="1" t="shared" si="141"/>
        <v>TPS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3">
        <f ca="1" t="shared" si="0"/>
        <v>6</v>
      </c>
      <c r="F184" s="66" t="str">
        <f ca="1">IF(ISBLANK(A184)," ",INDIRECT(ADDRESS(1,5+MOD(ROW()-2,COUNTA('Form Responses 1'!$1:$1)-4),,TRUE,"Form Responses 1")))</f>
        <v>Security [Security Functions]</v>
      </c>
      <c r="G184" s="66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Security</v>
      </c>
      <c r="I184" s="84" t="str">
        <f ca="1" t="shared" si="141"/>
        <v>Security Functions</v>
      </c>
      <c r="J184" s="84" t="str">
        <f ca="1" t="shared" si="2"/>
        <v>SECURITY SERVICE</v>
      </c>
      <c r="K184" s="84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3">
        <f ca="1" t="shared" si="0"/>
        <v>6</v>
      </c>
      <c r="F185" s="66" t="str">
        <f ca="1">IF(ISBLANK(A185)," ",INDIRECT(ADDRESS(1,5+MOD(ROW()-2,COUNTA('Form Responses 1'!$1:$1)-4),,TRUE,"Form Responses 1")))</f>
        <v>Driver [Driving Safety]</v>
      </c>
      <c r="G185" s="66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Driver</v>
      </c>
      <c r="I185" s="84" t="str">
        <f ca="1" t="shared" si="141"/>
        <v>Driving Safety</v>
      </c>
      <c r="J185" s="84" t="str">
        <f ca="1" t="shared" si="2"/>
        <v>LABOR SERVICE</v>
      </c>
      <c r="K185" s="84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3">
        <f ca="1" t="shared" si="0"/>
        <v>6</v>
      </c>
      <c r="F186" s="66" t="str">
        <f ca="1">IF(ISBLANK(A186)," ",INDIRECT(ADDRESS(1,5+MOD(ROW()-2,COUNTA('Form Responses 1'!$1:$1)-4),,TRUE,"Form Responses 1")))</f>
        <v>Driver [ Attendance]</v>
      </c>
      <c r="G186" s="66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Driver</v>
      </c>
      <c r="I186" s="84" t="str">
        <f ca="1" t="shared" si="141"/>
        <v> Attendance</v>
      </c>
      <c r="J186" s="84" t="str">
        <f ca="1" t="shared" si="2"/>
        <v>LABOR SERVICE</v>
      </c>
      <c r="K186" s="84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3">
        <f ca="1" t="shared" si="0"/>
        <v>6</v>
      </c>
      <c r="F187" s="66" t="str">
        <f ca="1">IF(ISBLANK(A187)," ",INDIRECT(ADDRESS(1,5+MOD(ROW()-2,COUNTA('Form Responses 1'!$1:$1)-4),,TRUE,"Form Responses 1")))</f>
        <v>Wisma [Koridor ]</v>
      </c>
      <c r="G187" s="66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Wisma</v>
      </c>
      <c r="I187" s="84" t="str">
        <f ca="1" t="shared" si="141"/>
        <v>Koridor 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3">
        <f ca="1" t="shared" si="0"/>
        <v>6</v>
      </c>
      <c r="F188" s="66" t="str">
        <f ca="1">IF(ISBLANK(A188)," ",INDIRECT(ADDRESS(1,5+MOD(ROW()-2,COUNTA('Form Responses 1'!$1:$1)-4),,TRUE,"Form Responses 1")))</f>
        <v>Wisma [Kamar Tidur]</v>
      </c>
      <c r="G188" s="66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Wisma</v>
      </c>
      <c r="I188" s="84" t="str">
        <f ca="1" t="shared" si="141"/>
        <v>Kamar Tidur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3">
        <f ca="1" t="shared" si="0"/>
        <v>6</v>
      </c>
      <c r="F189" s="66" t="str">
        <f ca="1">IF(ISBLANK(A189)," ",INDIRECT(ADDRESS(1,5+MOD(ROW()-2,COUNTA('Form Responses 1'!$1:$1)-4),,TRUE,"Form Responses 1")))</f>
        <v>Wisma [Ruang Rapat]</v>
      </c>
      <c r="G189" s="66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Wisma</v>
      </c>
      <c r="I189" s="84" t="str">
        <f ca="1" t="shared" si="141"/>
        <v>Ruang Rapat</v>
      </c>
      <c r="J189" s="84" t="str">
        <f ca="1" t="shared" si="2"/>
        <v>CLEANING SERVICE</v>
      </c>
      <c r="K189" s="84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3">
        <f ca="1" t="shared" si="0"/>
        <v>6</v>
      </c>
      <c r="F190" s="66" t="str">
        <f ca="1">IF(ISBLANK(A190)," ",INDIRECT(ADDRESS(1,5+MOD(ROW()-2,COUNTA('Form Responses 1'!$1:$1)-4),,TRUE,"Form Responses 1")))</f>
        <v>Wisma [Gudang]</v>
      </c>
      <c r="G190" s="66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Wisma</v>
      </c>
      <c r="I190" s="84" t="str">
        <f ca="1" t="shared" si="141"/>
        <v>Gudang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3">
        <f ca="1" t="shared" si="0"/>
        <v>6</v>
      </c>
      <c r="F191" s="66" t="str">
        <f ca="1">IF(ISBLANK(A191)," ",INDIRECT(ADDRESS(1,5+MOD(ROW()-2,COUNTA('Form Responses 1'!$1:$1)-4),,TRUE,"Form Responses 1")))</f>
        <v>Wisma [Toilet Pria / Wanita]</v>
      </c>
      <c r="G191" s="66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Wisma</v>
      </c>
      <c r="I191" s="84" t="str">
        <f ca="1" t="shared" si="141"/>
        <v>Toilet Pria / Wanita</v>
      </c>
      <c r="J191" s="84" t="str">
        <f ca="1" t="shared" si="2"/>
        <v>CLEANING SERVICE</v>
      </c>
      <c r="K191" s="84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3">
        <f ca="1" t="shared" si="0"/>
        <v>6</v>
      </c>
      <c r="F192" s="66" t="str">
        <f ca="1">IF(ISBLANK(A192)," ",INDIRECT(ADDRESS(1,5+MOD(ROW()-2,COUNTA('Form Responses 1'!$1:$1)-4),,TRUE,"Form Responses 1")))</f>
        <v>Lab Biomol [Ruang Lab]</v>
      </c>
      <c r="G192" s="66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Lab Biomol</v>
      </c>
      <c r="I192" s="84" t="str">
        <f ca="1" t="shared" si="141"/>
        <v>Ruang Lab</v>
      </c>
      <c r="J192" s="84" t="str">
        <f ca="1" t="shared" si="2"/>
        <v>CLEANING SERVICE</v>
      </c>
      <c r="K192" s="84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3">
        <f ca="1" t="shared" si="0"/>
        <v>6</v>
      </c>
      <c r="F193" s="66" t="str">
        <f ca="1">IF(ISBLANK(A193)," ",INDIRECT(ADDRESS(1,5+MOD(ROW()-2,COUNTA('Form Responses 1'!$1:$1)-4),,TRUE,"Form Responses 1")))</f>
        <v>Lab Biomol [Ruang Kerja]</v>
      </c>
      <c r="G193" s="66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Lab Biomol</v>
      </c>
      <c r="I193" s="84" t="str">
        <f ca="1" t="shared" si="141"/>
        <v>Ruang Kerja</v>
      </c>
      <c r="J193" s="84" t="str">
        <f ca="1" t="shared" si="2"/>
        <v>CLEANING SERVICE</v>
      </c>
      <c r="K193" s="84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3">
        <f ca="1" t="shared" si="0"/>
        <v>6</v>
      </c>
      <c r="F194" s="66" t="str">
        <f ca="1">IF(ISBLANK(A194)," ",INDIRECT(ADDRESS(1,5+MOD(ROW()-2,COUNTA('Form Responses 1'!$1:$1)-4),,TRUE,"Form Responses 1")))</f>
        <v>Lab Biomol [Ruang Pendingin]</v>
      </c>
      <c r="G194" s="66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Lab Biomol</v>
      </c>
      <c r="I194" s="84" t="str">
        <f ca="1" t="shared" si="141"/>
        <v>Ruang Pendingin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3">
        <f ca="1" t="shared" si="0"/>
        <v>6</v>
      </c>
      <c r="F195" s="66" t="str">
        <f ca="1">IF(ISBLANK(A195)," ",INDIRECT(ADDRESS(1,5+MOD(ROW()-2,COUNTA('Form Responses 1'!$1:$1)-4),,TRUE,"Form Responses 1")))</f>
        <v>Lab Biomol [Pantry]</v>
      </c>
      <c r="G195" s="66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Lab Biomol</v>
      </c>
      <c r="I195" s="84" t="str">
        <f ca="1" t="shared" ref="I195:I258" si="206">MID(F195,FIND("[",F195)+1,LEN(F195)-FIND("[",F195)-1)</f>
        <v>Pantry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3">
        <f ca="1" t="shared" si="0"/>
        <v>6</v>
      </c>
      <c r="F196" s="66" t="str">
        <f ca="1">IF(ISBLANK(A196)," ",INDIRECT(ADDRESS(1,5+MOD(ROW()-2,COUNTA('Form Responses 1'!$1:$1)-4),,TRUE,"Form Responses 1")))</f>
        <v>Lab Biomol [Koridor ]</v>
      </c>
      <c r="G196" s="66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Lab Biomol</v>
      </c>
      <c r="I196" s="84" t="str">
        <f ca="1" t="shared" si="206"/>
        <v>Koridor 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3">
        <f ca="1" t="shared" si="0"/>
        <v>6</v>
      </c>
      <c r="F197" s="66" t="str">
        <f ca="1">IF(ISBLANK(A197)," ",INDIRECT(ADDRESS(1,5+MOD(ROW()-2,COUNTA('Form Responses 1'!$1:$1)-4),,TRUE,"Form Responses 1")))</f>
        <v>Lab Biomol [Toilet Pria / Wanita]</v>
      </c>
      <c r="G197" s="66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Lab Biomol</v>
      </c>
      <c r="I197" s="84" t="str">
        <f ca="1" t="shared" si="206"/>
        <v>Toilet Pria / Wanita</v>
      </c>
      <c r="J197" s="84" t="str">
        <f ca="1" t="shared" si="2"/>
        <v>CLEANING SERVICE</v>
      </c>
      <c r="K197" s="84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3">
        <f ca="1" t="shared" si="0"/>
        <v>6</v>
      </c>
      <c r="F198" s="66" t="str">
        <f ca="1">IF(ISBLANK(A198)," ",INDIRECT(ADDRESS(1,5+MOD(ROW()-2,COUNTA('Form Responses 1'!$1:$1)-4),,TRUE,"Form Responses 1")))</f>
        <v>Gedung Insektarium [Lab Anopheles]</v>
      </c>
      <c r="G198" s="66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Gedung Insektarium</v>
      </c>
      <c r="I198" s="84" t="str">
        <f ca="1" t="shared" si="206"/>
        <v>Lab Anopheles</v>
      </c>
      <c r="J198" s="84" t="str">
        <f ca="1" t="shared" si="2"/>
        <v>CLEANING SERVICE</v>
      </c>
      <c r="K198" s="84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3">
        <f ca="1" t="shared" si="0"/>
        <v>6</v>
      </c>
      <c r="F199" s="66" t="str">
        <f ca="1">IF(ISBLANK(A199)," ",INDIRECT(ADDRESS(1,5+MOD(ROW()-2,COUNTA('Form Responses 1'!$1:$1)-4),,TRUE,"Form Responses 1")))</f>
        <v>Gedung Insektarium [Lab Cullicinae]</v>
      </c>
      <c r="G199" s="66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Gedung Insektarium</v>
      </c>
      <c r="I199" s="84" t="str">
        <f ca="1" t="shared" si="206"/>
        <v>Lab Cullicinae</v>
      </c>
      <c r="J199" s="84" t="str">
        <f ca="1" t="shared" si="2"/>
        <v>CLEANING SERVICE</v>
      </c>
      <c r="K199" s="84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3">
        <f ca="1" t="shared" si="0"/>
        <v>6</v>
      </c>
      <c r="F200" s="66" t="str">
        <f ca="1">IF(ISBLANK(A200)," ",INDIRECT(ADDRESS(1,5+MOD(ROW()-2,COUNTA('Form Responses 1'!$1:$1)-4),,TRUE,"Form Responses 1")))</f>
        <v>Gedung Insektarium [Gudang Alat dan Bahan 1]</v>
      </c>
      <c r="G200" s="66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Gedung Insektarium</v>
      </c>
      <c r="I200" s="84" t="str">
        <f ca="1" t="shared" si="206"/>
        <v>Gudang Alat dan Bahan 1</v>
      </c>
      <c r="J200" s="84" t="str">
        <f ca="1" t="shared" si="2"/>
        <v>CLEANING SERVICE</v>
      </c>
      <c r="K200" s="84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3">
        <f ca="1" t="shared" si="0"/>
        <v>6</v>
      </c>
      <c r="F201" s="66" t="str">
        <f ca="1">IF(ISBLANK(A201)," ",INDIRECT(ADDRESS(1,5+MOD(ROW()-2,COUNTA('Form Responses 1'!$1:$1)-4),,TRUE,"Form Responses 1")))</f>
        <v>Gedung Insektarium [Gudang alat dan Bahan 2]</v>
      </c>
      <c r="G201" s="66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Gedung Insektarium</v>
      </c>
      <c r="I201" s="84" t="str">
        <f ca="1" t="shared" si="206"/>
        <v>Gudang alat dan Bahan 2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3">
        <f ca="1" t="shared" si="0"/>
        <v>6</v>
      </c>
      <c r="F202" s="66" t="str">
        <f ca="1">IF(ISBLANK(A202)," ",INDIRECT(ADDRESS(1,5+MOD(ROW()-2,COUNTA('Form Responses 1'!$1:$1)-4),,TRUE,"Form Responses 1")))</f>
        <v>Gedung Insektarium [Koridor]</v>
      </c>
      <c r="G202" s="66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 Insektarium</v>
      </c>
      <c r="I202" s="84" t="str">
        <f ca="1" t="shared" si="206"/>
        <v>Koridor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3">
        <f ca="1" t="shared" si="0"/>
        <v>6</v>
      </c>
      <c r="F203" s="66" t="str">
        <f ca="1">IF(ISBLANK(A203)," ",INDIRECT(ADDRESS(1,5+MOD(ROW()-2,COUNTA('Form Responses 1'!$1:$1)-4),,TRUE,"Form Responses 1")))</f>
        <v>Gedung CWS [Ruang Kerja]</v>
      </c>
      <c r="G203" s="66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 CWS</v>
      </c>
      <c r="I203" s="84" t="str">
        <f ca="1" t="shared" si="206"/>
        <v>Ruang Kerja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3">
        <f ca="1" t="shared" si="0"/>
        <v>6</v>
      </c>
      <c r="F204" s="66" t="str">
        <f ca="1">IF(ISBLANK(A204)," ",INDIRECT(ADDRESS(1,5+MOD(ROW()-2,COUNTA('Form Responses 1'!$1:$1)-4),,TRUE,"Form Responses 1")))</f>
        <v>Gedung CWS [Koridor ]</v>
      </c>
      <c r="G204" s="66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 CWS</v>
      </c>
      <c r="I204" s="84" t="str">
        <f ca="1" t="shared" si="206"/>
        <v>Koridor 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3">
        <f ca="1" t="shared" si="0"/>
        <v>6</v>
      </c>
      <c r="F205" s="66" t="str">
        <f ca="1">IF(ISBLANK(A205)," ",INDIRECT(ADDRESS(1,5+MOD(ROW()-2,COUNTA('Form Responses 1'!$1:$1)-4),,TRUE,"Form Responses 1")))</f>
        <v>Gedung CWS [Toilet Pria / Wanita]</v>
      </c>
      <c r="G205" s="66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Gedung CWS</v>
      </c>
      <c r="I205" s="84" t="str">
        <f ca="1" t="shared" si="206"/>
        <v>Toilet Pria / Wanita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3">
        <f ca="1" t="shared" si="0"/>
        <v>6</v>
      </c>
      <c r="F206" s="66" t="str">
        <f ca="1">IF(ISBLANK(A206)," ",INDIRECT(ADDRESS(1,5+MOD(ROW()-2,COUNTA('Form Responses 1'!$1:$1)-4),,TRUE,"Form Responses 1")))</f>
        <v>Halaman [Taman ]</v>
      </c>
      <c r="G206" s="66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06"/>
        <v>Taman </v>
      </c>
      <c r="J206" s="84" t="str">
        <f ca="1" t="shared" si="2"/>
        <v>CLEANING SERVICE</v>
      </c>
      <c r="K206" s="84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3">
        <f ca="1" t="shared" si="0"/>
        <v>6</v>
      </c>
      <c r="F207" s="66" t="str">
        <f ca="1">IF(ISBLANK(A207)," ",INDIRECT(ADDRESS(1,5+MOD(ROW()-2,COUNTA('Form Responses 1'!$1:$1)-4),,TRUE,"Form Responses 1")))</f>
        <v>Halaman [Halaman Parkir]</v>
      </c>
      <c r="G207" s="66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06"/>
        <v>Halaman Parkir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3">
        <f ca="1" t="shared" si="0"/>
        <v>6</v>
      </c>
      <c r="F208" s="66" t="str">
        <f ca="1">IF(ISBLANK(A208)," ",INDIRECT(ADDRESS(1,5+MOD(ROW()-2,COUNTA('Form Responses 1'!$1:$1)-4),,TRUE,"Form Responses 1")))</f>
        <v>Halaman [Halaman depan samping dan belakang]</v>
      </c>
      <c r="G208" s="66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06"/>
        <v>Halaman depan samping dan belakang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3">
        <f ca="1" t="shared" si="0"/>
        <v>6</v>
      </c>
      <c r="F209" s="66" t="str">
        <f ca="1">IF(ISBLANK(A209)," ",INDIRECT(ADDRESS(1,5+MOD(ROW()-2,COUNTA('Form Responses 1'!$1:$1)-4),,TRUE,"Form Responses 1")))</f>
        <v>Halaman [TPS]</v>
      </c>
      <c r="G209" s="66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06"/>
        <v>TPS</v>
      </c>
      <c r="J209" s="84" t="str">
        <f ca="1" t="shared" si="2"/>
        <v>CLEANING SERVICE</v>
      </c>
      <c r="K209" s="84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3">
        <f ca="1" t="shared" si="0"/>
        <v>6</v>
      </c>
      <c r="F210" s="66" t="str">
        <f ca="1">IF(ISBLANK(A210)," ",INDIRECT(ADDRESS(1,5+MOD(ROW()-2,COUNTA('Form Responses 1'!$1:$1)-4),,TRUE,"Form Responses 1")))</f>
        <v>Security [Security Functions]</v>
      </c>
      <c r="G210" s="66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Security</v>
      </c>
      <c r="I210" s="84" t="str">
        <f ca="1" t="shared" si="206"/>
        <v>Security Functions</v>
      </c>
      <c r="J210" s="84" t="str">
        <f ca="1" t="shared" si="2"/>
        <v>SECURITY SERVICE</v>
      </c>
      <c r="K210" s="84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3">
        <f ca="1" t="shared" si="0"/>
        <v>6</v>
      </c>
      <c r="F211" s="66" t="str">
        <f ca="1">IF(ISBLANK(A211)," ",INDIRECT(ADDRESS(1,5+MOD(ROW()-2,COUNTA('Form Responses 1'!$1:$1)-4),,TRUE,"Form Responses 1")))</f>
        <v>Driver [Driving Safety]</v>
      </c>
      <c r="G211" s="66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Driver</v>
      </c>
      <c r="I211" s="84" t="str">
        <f ca="1" t="shared" si="206"/>
        <v>Driving Safety</v>
      </c>
      <c r="J211" s="84" t="str">
        <f ca="1" t="shared" si="2"/>
        <v>LABOR SERVICE</v>
      </c>
      <c r="K211" s="84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3">
        <f ca="1" t="shared" si="0"/>
        <v>6</v>
      </c>
      <c r="F212" s="66" t="str">
        <f ca="1">IF(ISBLANK(A212)," ",INDIRECT(ADDRESS(1,5+MOD(ROW()-2,COUNTA('Form Responses 1'!$1:$1)-4),,TRUE,"Form Responses 1")))</f>
        <v>Driver [ Attendance]</v>
      </c>
      <c r="G212" s="66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Driver</v>
      </c>
      <c r="I212" s="84" t="str">
        <f ca="1" t="shared" si="206"/>
        <v> Attendance</v>
      </c>
      <c r="J212" s="84" t="str">
        <f ca="1" t="shared" si="2"/>
        <v>LABOR SERVICE</v>
      </c>
      <c r="K212" s="84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3">
        <f ca="1" t="shared" si="0"/>
        <v>6</v>
      </c>
      <c r="F213" s="66" t="str">
        <f ca="1">IF(ISBLANK(A213)," ",INDIRECT(ADDRESS(1,5+MOD(ROW()-2,COUNTA('Form Responses 1'!$1:$1)-4),,TRUE,"Form Responses 1")))</f>
        <v>Wisma [Koridor ]</v>
      </c>
      <c r="G213" s="66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Wisma</v>
      </c>
      <c r="I213" s="84" t="str">
        <f ca="1" t="shared" si="206"/>
        <v>Koridor </v>
      </c>
      <c r="J213" s="84" t="str">
        <f ca="1" t="shared" si="2"/>
        <v>CLEANING SERVICE</v>
      </c>
      <c r="K213" s="84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3">
        <f ca="1" t="shared" si="0"/>
        <v>6</v>
      </c>
      <c r="F214" s="66" t="str">
        <f ca="1">IF(ISBLANK(A214)," ",INDIRECT(ADDRESS(1,5+MOD(ROW()-2,COUNTA('Form Responses 1'!$1:$1)-4),,TRUE,"Form Responses 1")))</f>
        <v>Wisma [Kamar Tidur]</v>
      </c>
      <c r="G214" s="66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Wisma</v>
      </c>
      <c r="I214" s="84" t="str">
        <f ca="1" t="shared" si="206"/>
        <v>Kamar Tidur</v>
      </c>
      <c r="J214" s="84" t="str">
        <f ca="1" t="shared" si="2"/>
        <v>CLEANING SERVICE</v>
      </c>
      <c r="K214" s="84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3">
        <f ca="1" t="shared" si="0"/>
        <v>6</v>
      </c>
      <c r="F215" s="66" t="str">
        <f ca="1">IF(ISBLANK(A215)," ",INDIRECT(ADDRESS(1,5+MOD(ROW()-2,COUNTA('Form Responses 1'!$1:$1)-4),,TRUE,"Form Responses 1")))</f>
        <v>Wisma [Ruang Rapat]</v>
      </c>
      <c r="G215" s="66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Wisma</v>
      </c>
      <c r="I215" s="84" t="str">
        <f ca="1" t="shared" si="206"/>
        <v>Ruang Rapat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3">
        <f ca="1" t="shared" si="0"/>
        <v>6</v>
      </c>
      <c r="F216" s="66" t="str">
        <f ca="1">IF(ISBLANK(A216)," ",INDIRECT(ADDRESS(1,5+MOD(ROW()-2,COUNTA('Form Responses 1'!$1:$1)-4),,TRUE,"Form Responses 1")))</f>
        <v>Wisma [Gudang]</v>
      </c>
      <c r="G216" s="66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Wisma</v>
      </c>
      <c r="I216" s="84" t="str">
        <f ca="1" t="shared" si="206"/>
        <v>Gudang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3">
        <f ca="1" t="shared" si="0"/>
        <v>6</v>
      </c>
      <c r="F217" s="66" t="str">
        <f ca="1">IF(ISBLANK(A217)," ",INDIRECT(ADDRESS(1,5+MOD(ROW()-2,COUNTA('Form Responses 1'!$1:$1)-4),,TRUE,"Form Responses 1")))</f>
        <v>Wisma [Toilet Pria / Wanita]</v>
      </c>
      <c r="G217" s="66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Wisma</v>
      </c>
      <c r="I217" s="84" t="str">
        <f ca="1" t="shared" si="206"/>
        <v>Toilet Pria / Wanita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3">
        <f ca="1" t="shared" si="0"/>
        <v>6</v>
      </c>
      <c r="F218" s="66" t="str">
        <f ca="1">IF(ISBLANK(A218)," ",INDIRECT(ADDRESS(1,5+MOD(ROW()-2,COUNTA('Form Responses 1'!$1:$1)-4),,TRUE,"Form Responses 1")))</f>
        <v>Lab Biomol [Ruang Lab]</v>
      </c>
      <c r="G218" s="66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Lab Biomol</v>
      </c>
      <c r="I218" s="84" t="str">
        <f ca="1" t="shared" si="206"/>
        <v>Ruang Lab</v>
      </c>
      <c r="J218" s="84" t="str">
        <f ca="1" t="shared" si="2"/>
        <v>CLEANING SERVICE</v>
      </c>
      <c r="K218" s="84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3">
        <f ca="1" t="shared" si="0"/>
        <v>6</v>
      </c>
      <c r="F219" s="66" t="str">
        <f ca="1">IF(ISBLANK(A219)," ",INDIRECT(ADDRESS(1,5+MOD(ROW()-2,COUNTA('Form Responses 1'!$1:$1)-4),,TRUE,"Form Responses 1")))</f>
        <v>Lab Biomol [Ruang Kerja]</v>
      </c>
      <c r="G219" s="66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Lab Biomol</v>
      </c>
      <c r="I219" s="84" t="str">
        <f ca="1" t="shared" si="206"/>
        <v>Ruang Kerja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3">
        <f ca="1" t="shared" si="0"/>
        <v>6</v>
      </c>
      <c r="F220" s="66" t="str">
        <f ca="1">IF(ISBLANK(A220)," ",INDIRECT(ADDRESS(1,5+MOD(ROW()-2,COUNTA('Form Responses 1'!$1:$1)-4),,TRUE,"Form Responses 1")))</f>
        <v>Lab Biomol [Ruang Pendingin]</v>
      </c>
      <c r="G220" s="66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Lab Biomol</v>
      </c>
      <c r="I220" s="84" t="str">
        <f ca="1" t="shared" si="206"/>
        <v>Ruang Pendingin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3">
        <f ca="1" t="shared" si="0"/>
        <v>6</v>
      </c>
      <c r="F221" s="66" t="str">
        <f ca="1">IF(ISBLANK(A221)," ",INDIRECT(ADDRESS(1,5+MOD(ROW()-2,COUNTA('Form Responses 1'!$1:$1)-4),,TRUE,"Form Responses 1")))</f>
        <v>Lab Biomol [Pantry]</v>
      </c>
      <c r="G221" s="66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Lab Biomol</v>
      </c>
      <c r="I221" s="84" t="str">
        <f ca="1" t="shared" si="206"/>
        <v>Pantry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3">
        <f ca="1" t="shared" si="0"/>
        <v>6</v>
      </c>
      <c r="F222" s="66" t="str">
        <f ca="1">IF(ISBLANK(A222)," ",INDIRECT(ADDRESS(1,5+MOD(ROW()-2,COUNTA('Form Responses 1'!$1:$1)-4),,TRUE,"Form Responses 1")))</f>
        <v>Lab Biomol [Koridor ]</v>
      </c>
      <c r="G222" s="66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Lab Biomol</v>
      </c>
      <c r="I222" s="84" t="str">
        <f ca="1" t="shared" si="206"/>
        <v>Koridor 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3">
        <f ca="1" t="shared" si="0"/>
        <v>6</v>
      </c>
      <c r="F223" s="66" t="str">
        <f ca="1">IF(ISBLANK(A223)," ",INDIRECT(ADDRESS(1,5+MOD(ROW()-2,COUNTA('Form Responses 1'!$1:$1)-4),,TRUE,"Form Responses 1")))</f>
        <v>Lab Biomol [Toilet Pria / Wanita]</v>
      </c>
      <c r="G223" s="66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Lab Biomol</v>
      </c>
      <c r="I223" s="84" t="str">
        <f ca="1" t="shared" si="206"/>
        <v>Toilet Pria / Wanita</v>
      </c>
      <c r="J223" s="84" t="str">
        <f ca="1" t="shared" si="2"/>
        <v>CLEANING SERVICE</v>
      </c>
      <c r="K223" s="84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3">
        <f ca="1" t="shared" si="0"/>
        <v>6</v>
      </c>
      <c r="F224" s="66" t="str">
        <f ca="1">IF(ISBLANK(A224)," ",INDIRECT(ADDRESS(1,5+MOD(ROW()-2,COUNTA('Form Responses 1'!$1:$1)-4),,TRUE,"Form Responses 1")))</f>
        <v>Gedung Insektarium [Lab Anopheles]</v>
      </c>
      <c r="G224" s="66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Insektarium</v>
      </c>
      <c r="I224" s="84" t="str">
        <f ca="1" t="shared" si="206"/>
        <v>Lab Anopheles</v>
      </c>
      <c r="J224" s="84" t="str">
        <f ca="1" t="shared" si="2"/>
        <v>CLEANING SERVICE</v>
      </c>
      <c r="K224" s="84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3">
        <f ca="1" t="shared" si="0"/>
        <v>6</v>
      </c>
      <c r="F225" s="66" t="str">
        <f ca="1">IF(ISBLANK(A225)," ",INDIRECT(ADDRESS(1,5+MOD(ROW()-2,COUNTA('Form Responses 1'!$1:$1)-4),,TRUE,"Form Responses 1")))</f>
        <v>Gedung Insektarium [Lab Cullicinae]</v>
      </c>
      <c r="G225" s="66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Insektarium</v>
      </c>
      <c r="I225" s="84" t="str">
        <f ca="1" t="shared" si="206"/>
        <v>Lab Cullicinae</v>
      </c>
      <c r="J225" s="84" t="str">
        <f ca="1" t="shared" si="2"/>
        <v>CLEANING SERVICE</v>
      </c>
      <c r="K225" s="84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3">
        <f ca="1" t="shared" si="0"/>
        <v>6</v>
      </c>
      <c r="F226" s="66" t="str">
        <f ca="1">IF(ISBLANK(A226)," ",INDIRECT(ADDRESS(1,5+MOD(ROW()-2,COUNTA('Form Responses 1'!$1:$1)-4),,TRUE,"Form Responses 1")))</f>
        <v>Gedung Insektarium [Gudang Alat dan Bahan 1]</v>
      </c>
      <c r="G226" s="66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Insektarium</v>
      </c>
      <c r="I226" s="84" t="str">
        <f ca="1" t="shared" si="206"/>
        <v>Gudang Alat dan Bahan 1</v>
      </c>
      <c r="J226" s="84" t="str">
        <f ca="1" t="shared" si="2"/>
        <v>CLEANING SERVICE</v>
      </c>
      <c r="K226" s="84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3">
        <f ca="1" t="shared" si="0"/>
        <v>6</v>
      </c>
      <c r="F227" s="66" t="str">
        <f ca="1">IF(ISBLANK(A227)," ",INDIRECT(ADDRESS(1,5+MOD(ROW()-2,COUNTA('Form Responses 1'!$1:$1)-4),,TRUE,"Form Responses 1")))</f>
        <v>Gedung Insektarium [Gudang alat dan Bahan 2]</v>
      </c>
      <c r="G227" s="66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Insektarium</v>
      </c>
      <c r="I227" s="84" t="str">
        <f ca="1" t="shared" si="206"/>
        <v>Gudang alat dan Bahan 2</v>
      </c>
      <c r="J227" s="84" t="str">
        <f ca="1" t="shared" si="2"/>
        <v>CLEANING SERVICE</v>
      </c>
      <c r="K227" s="84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3">
        <f ca="1" t="shared" si="0"/>
        <v>6</v>
      </c>
      <c r="F228" s="66" t="str">
        <f ca="1">IF(ISBLANK(A228)," ",INDIRECT(ADDRESS(1,5+MOD(ROW()-2,COUNTA('Form Responses 1'!$1:$1)-4),,TRUE,"Form Responses 1")))</f>
        <v>Gedung Insektarium [Koridor]</v>
      </c>
      <c r="G228" s="66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Insektarium</v>
      </c>
      <c r="I228" s="84" t="str">
        <f ca="1" t="shared" si="206"/>
        <v>Koridor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3">
        <f ca="1" t="shared" si="0"/>
        <v>6</v>
      </c>
      <c r="F229" s="66" t="str">
        <f ca="1">IF(ISBLANK(A229)," ",INDIRECT(ADDRESS(1,5+MOD(ROW()-2,COUNTA('Form Responses 1'!$1:$1)-4),,TRUE,"Form Responses 1")))</f>
        <v>Gedung CWS [Ruang Kerja]</v>
      </c>
      <c r="G229" s="66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CWS</v>
      </c>
      <c r="I229" s="84" t="str">
        <f ca="1" t="shared" si="206"/>
        <v>Ruang Kerja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3">
        <f ca="1" t="shared" si="0"/>
        <v>6</v>
      </c>
      <c r="F230" s="66" t="str">
        <f ca="1">IF(ISBLANK(A230)," ",INDIRECT(ADDRESS(1,5+MOD(ROW()-2,COUNTA('Form Responses 1'!$1:$1)-4),,TRUE,"Form Responses 1")))</f>
        <v>Gedung CWS [Koridor ]</v>
      </c>
      <c r="G230" s="66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CWS</v>
      </c>
      <c r="I230" s="84" t="str">
        <f ca="1" t="shared" si="206"/>
        <v>Koridor 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3">
        <f ca="1" t="shared" si="0"/>
        <v>6</v>
      </c>
      <c r="F231" s="66" t="str">
        <f ca="1">IF(ISBLANK(A231)," ",INDIRECT(ADDRESS(1,5+MOD(ROW()-2,COUNTA('Form Responses 1'!$1:$1)-4),,TRUE,"Form Responses 1")))</f>
        <v>Gedung CWS [Toilet Pria / Wanita]</v>
      </c>
      <c r="G231" s="66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CWS</v>
      </c>
      <c r="I231" s="84" t="str">
        <f ca="1" t="shared" si="206"/>
        <v>Toilet Pria / Wanita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3">
        <f ca="1" t="shared" si="0"/>
        <v>6</v>
      </c>
      <c r="F232" s="66" t="str">
        <f ca="1">IF(ISBLANK(A232)," ",INDIRECT(ADDRESS(1,5+MOD(ROW()-2,COUNTA('Form Responses 1'!$1:$1)-4),,TRUE,"Form Responses 1")))</f>
        <v>Halaman [Taman ]</v>
      </c>
      <c r="G232" s="66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06"/>
        <v>Taman 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3">
        <f ca="1" t="shared" si="0"/>
        <v>6</v>
      </c>
      <c r="F233" s="66" t="str">
        <f ca="1">IF(ISBLANK(A233)," ",INDIRECT(ADDRESS(1,5+MOD(ROW()-2,COUNTA('Form Responses 1'!$1:$1)-4),,TRUE,"Form Responses 1")))</f>
        <v>Halaman [Halaman Parkir]</v>
      </c>
      <c r="G233" s="66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Halaman</v>
      </c>
      <c r="I233" s="84" t="str">
        <f ca="1" t="shared" si="206"/>
        <v>Halaman Parkir</v>
      </c>
      <c r="J233" s="84" t="str">
        <f ca="1" t="shared" si="2"/>
        <v>CLEANING SERVICE</v>
      </c>
      <c r="K233" s="84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3">
        <f ca="1" t="shared" si="0"/>
        <v>6</v>
      </c>
      <c r="F234" s="66" t="str">
        <f ca="1">IF(ISBLANK(A234)," ",INDIRECT(ADDRESS(1,5+MOD(ROW()-2,COUNTA('Form Responses 1'!$1:$1)-4),,TRUE,"Form Responses 1")))</f>
        <v>Halaman [Halaman depan samping dan belakang]</v>
      </c>
      <c r="G234" s="66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Halaman</v>
      </c>
      <c r="I234" s="84" t="str">
        <f ca="1" t="shared" si="206"/>
        <v>Halaman depan samping dan belakang</v>
      </c>
      <c r="J234" s="84" t="str">
        <f ca="1" t="shared" si="2"/>
        <v>CLEANING SERVICE</v>
      </c>
      <c r="K234" s="84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3">
        <f ca="1" t="shared" si="0"/>
        <v>6</v>
      </c>
      <c r="F235" s="66" t="str">
        <f ca="1">IF(ISBLANK(A235)," ",INDIRECT(ADDRESS(1,5+MOD(ROW()-2,COUNTA('Form Responses 1'!$1:$1)-4),,TRUE,"Form Responses 1")))</f>
        <v>Halaman [TPS]</v>
      </c>
      <c r="G235" s="66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Halaman</v>
      </c>
      <c r="I235" s="84" t="str">
        <f ca="1" t="shared" si="206"/>
        <v>TPS</v>
      </c>
      <c r="J235" s="84" t="str">
        <f ca="1" t="shared" si="2"/>
        <v>CLEANING SERVICE</v>
      </c>
      <c r="K235" s="84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3">
        <f ca="1" t="shared" si="0"/>
        <v>6</v>
      </c>
      <c r="F236" s="66" t="str">
        <f ca="1">IF(ISBLANK(A236)," ",INDIRECT(ADDRESS(1,5+MOD(ROW()-2,COUNTA('Form Responses 1'!$1:$1)-4),,TRUE,"Form Responses 1")))</f>
        <v>Security [Security Functions]</v>
      </c>
      <c r="G236" s="66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06"/>
        <v>Security Functions</v>
      </c>
      <c r="J236" s="84" t="str">
        <f ca="1" t="shared" si="2"/>
        <v>SECURITY SERVICE</v>
      </c>
      <c r="K236" s="84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3">
        <f ca="1" t="shared" si="0"/>
        <v>6</v>
      </c>
      <c r="F237" s="66" t="str">
        <f ca="1">IF(ISBLANK(A237)," ",INDIRECT(ADDRESS(1,5+MOD(ROW()-2,COUNTA('Form Responses 1'!$1:$1)-4),,TRUE,"Form Responses 1")))</f>
        <v>Driver [Driving Safety]</v>
      </c>
      <c r="G237" s="66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Driver</v>
      </c>
      <c r="I237" s="84" t="str">
        <f ca="1" t="shared" si="206"/>
        <v>Driving Safety</v>
      </c>
      <c r="J237" s="84" t="str">
        <f ca="1" t="shared" si="2"/>
        <v>LABOR SERVICE</v>
      </c>
      <c r="K237" s="84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3">
        <f ca="1" t="shared" si="0"/>
        <v>6</v>
      </c>
      <c r="F238" s="66" t="str">
        <f ca="1">IF(ISBLANK(A238)," ",INDIRECT(ADDRESS(1,5+MOD(ROW()-2,COUNTA('Form Responses 1'!$1:$1)-4),,TRUE,"Form Responses 1")))</f>
        <v>Driver [ Attendance]</v>
      </c>
      <c r="G238" s="66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Driver</v>
      </c>
      <c r="I238" s="84" t="str">
        <f ca="1" t="shared" si="206"/>
        <v> Attendance</v>
      </c>
      <c r="J238" s="84" t="str">
        <f ca="1" t="shared" si="2"/>
        <v>LABOR SERVICE</v>
      </c>
      <c r="K238" s="84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3">
        <f ca="1" t="shared" si="0"/>
        <v>6</v>
      </c>
      <c r="F239" s="66" t="str">
        <f ca="1">IF(ISBLANK(A239)," ",INDIRECT(ADDRESS(1,5+MOD(ROW()-2,COUNTA('Form Responses 1'!$1:$1)-4),,TRUE,"Form Responses 1")))</f>
        <v>Wisma [Koridor ]</v>
      </c>
      <c r="G239" s="66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Wisma</v>
      </c>
      <c r="I239" s="84" t="str">
        <f ca="1" t="shared" si="206"/>
        <v>Koridor 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3">
        <f ca="1" t="shared" si="0"/>
        <v>6</v>
      </c>
      <c r="F240" s="66" t="str">
        <f ca="1">IF(ISBLANK(A240)," ",INDIRECT(ADDRESS(1,5+MOD(ROW()-2,COUNTA('Form Responses 1'!$1:$1)-4),,TRUE,"Form Responses 1")))</f>
        <v>Wisma [Kamar Tidur]</v>
      </c>
      <c r="G240" s="66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Wisma</v>
      </c>
      <c r="I240" s="84" t="str">
        <f ca="1" t="shared" si="206"/>
        <v>Kamar Tidur</v>
      </c>
      <c r="J240" s="84" t="str">
        <f ca="1" t="shared" si="2"/>
        <v>CLEANING SERVICE</v>
      </c>
      <c r="K240" s="84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3">
        <f ca="1" t="shared" si="0"/>
        <v>6</v>
      </c>
      <c r="F241" s="66" t="str">
        <f ca="1">IF(ISBLANK(A241)," ",INDIRECT(ADDRESS(1,5+MOD(ROW()-2,COUNTA('Form Responses 1'!$1:$1)-4),,TRUE,"Form Responses 1")))</f>
        <v>Wisma [Ruang Rapat]</v>
      </c>
      <c r="G241" s="66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Wisma</v>
      </c>
      <c r="I241" s="84" t="str">
        <f ca="1" t="shared" si="206"/>
        <v>Ruang Rapat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3">
        <f ca="1" t="shared" si="0"/>
        <v>6</v>
      </c>
      <c r="F242" s="66" t="str">
        <f ca="1">IF(ISBLANK(A242)," ",INDIRECT(ADDRESS(1,5+MOD(ROW()-2,COUNTA('Form Responses 1'!$1:$1)-4),,TRUE,"Form Responses 1")))</f>
        <v>Wisma [Gudang]</v>
      </c>
      <c r="G242" s="66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Wisma</v>
      </c>
      <c r="I242" s="84" t="str">
        <f ca="1" t="shared" si="206"/>
        <v>Gudang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3">
        <f ca="1" t="shared" si="0"/>
        <v>6</v>
      </c>
      <c r="F243" s="66" t="str">
        <f ca="1">IF(ISBLANK(A243)," ",INDIRECT(ADDRESS(1,5+MOD(ROW()-2,COUNTA('Form Responses 1'!$1:$1)-4),,TRUE,"Form Responses 1")))</f>
        <v>Wisma [Toilet Pria / Wanita]</v>
      </c>
      <c r="G243" s="66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Wisma</v>
      </c>
      <c r="I243" s="84" t="str">
        <f ca="1" t="shared" si="206"/>
        <v>Toilet Pria / Wanita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3">
        <f ca="1" t="shared" si="0"/>
        <v>6</v>
      </c>
      <c r="F244" s="66" t="str">
        <f ca="1">IF(ISBLANK(A244)," ",INDIRECT(ADDRESS(1,5+MOD(ROW()-2,COUNTA('Form Responses 1'!$1:$1)-4),,TRUE,"Form Responses 1")))</f>
        <v>Lab Biomol [Ruang Lab]</v>
      </c>
      <c r="G244" s="66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Lab Biomol</v>
      </c>
      <c r="I244" s="84" t="str">
        <f ca="1" t="shared" si="206"/>
        <v>Ruang Lab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3">
        <f ca="1" t="shared" si="0"/>
        <v>6</v>
      </c>
      <c r="F245" s="66" t="str">
        <f ca="1">IF(ISBLANK(A245)," ",INDIRECT(ADDRESS(1,5+MOD(ROW()-2,COUNTA('Form Responses 1'!$1:$1)-4),,TRUE,"Form Responses 1")))</f>
        <v>Lab Biomol [Ruang Kerja]</v>
      </c>
      <c r="G245" s="66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Lab Biomol</v>
      </c>
      <c r="I245" s="84" t="str">
        <f ca="1" t="shared" si="206"/>
        <v>Ruang Kerja</v>
      </c>
      <c r="J245" s="84" t="str">
        <f ca="1" t="shared" si="2"/>
        <v>CLEANING SERVICE</v>
      </c>
      <c r="K245" s="84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3">
        <f ca="1" t="shared" si="0"/>
        <v>6</v>
      </c>
      <c r="F246" s="66" t="str">
        <f ca="1">IF(ISBLANK(A246)," ",INDIRECT(ADDRESS(1,5+MOD(ROW()-2,COUNTA('Form Responses 1'!$1:$1)-4),,TRUE,"Form Responses 1")))</f>
        <v>Lab Biomol [Ruang Pendingin]</v>
      </c>
      <c r="G246" s="66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Lab Biomol</v>
      </c>
      <c r="I246" s="84" t="str">
        <f ca="1" t="shared" si="206"/>
        <v>Ruang Pendingin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3">
        <f ca="1" t="shared" si="0"/>
        <v>6</v>
      </c>
      <c r="F247" s="66" t="str">
        <f ca="1">IF(ISBLANK(A247)," ",INDIRECT(ADDRESS(1,5+MOD(ROW()-2,COUNTA('Form Responses 1'!$1:$1)-4),,TRUE,"Form Responses 1")))</f>
        <v>Lab Biomol [Pantry]</v>
      </c>
      <c r="G247" s="66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Lab Biomol</v>
      </c>
      <c r="I247" s="84" t="str">
        <f ca="1" t="shared" si="206"/>
        <v>Pantry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3">
        <f ca="1" t="shared" si="0"/>
        <v>6</v>
      </c>
      <c r="F248" s="66" t="str">
        <f ca="1">IF(ISBLANK(A248)," ",INDIRECT(ADDRESS(1,5+MOD(ROW()-2,COUNTA('Form Responses 1'!$1:$1)-4),,TRUE,"Form Responses 1")))</f>
        <v>Lab Biomol [Koridor ]</v>
      </c>
      <c r="G248" s="66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Lab Biomol</v>
      </c>
      <c r="I248" s="84" t="str">
        <f ca="1" t="shared" si="206"/>
        <v>Koridor 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3">
        <f ca="1" t="shared" si="0"/>
        <v>6</v>
      </c>
      <c r="F249" s="66" t="str">
        <f ca="1">IF(ISBLANK(A249)," ",INDIRECT(ADDRESS(1,5+MOD(ROW()-2,COUNTA('Form Responses 1'!$1:$1)-4),,TRUE,"Form Responses 1")))</f>
        <v>Lab Biomol [Toilet Pria / Wanita]</v>
      </c>
      <c r="G249" s="66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Lab Biomol</v>
      </c>
      <c r="I249" s="84" t="str">
        <f ca="1" t="shared" si="206"/>
        <v>Toilet Pria / Wanita</v>
      </c>
      <c r="J249" s="84" t="str">
        <f ca="1" t="shared" si="2"/>
        <v>CLEANING SERVICE</v>
      </c>
      <c r="K249" s="84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3">
        <f ca="1" t="shared" si="0"/>
        <v>6</v>
      </c>
      <c r="F250" s="66" t="str">
        <f ca="1">IF(ISBLANK(A250)," ",INDIRECT(ADDRESS(1,5+MOD(ROW()-2,COUNTA('Form Responses 1'!$1:$1)-4),,TRUE,"Form Responses 1")))</f>
        <v>Gedung Insektarium [Lab Anopheles]</v>
      </c>
      <c r="G250" s="66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Gedung Insektarium</v>
      </c>
      <c r="I250" s="84" t="str">
        <f ca="1" t="shared" si="206"/>
        <v>Lab Anopheles</v>
      </c>
      <c r="J250" s="84" t="str">
        <f ca="1" t="shared" si="2"/>
        <v>CLEANING SERVICE</v>
      </c>
      <c r="K250" s="84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3">
        <f ca="1" t="shared" si="0"/>
        <v>6</v>
      </c>
      <c r="F251" s="66" t="str">
        <f ca="1">IF(ISBLANK(A251)," ",INDIRECT(ADDRESS(1,5+MOD(ROW()-2,COUNTA('Form Responses 1'!$1:$1)-4),,TRUE,"Form Responses 1")))</f>
        <v>Gedung Insektarium [Lab Cullicinae]</v>
      </c>
      <c r="G251" s="66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Gedung Insektarium</v>
      </c>
      <c r="I251" s="84" t="str">
        <f ca="1" t="shared" si="206"/>
        <v>Lab Cullicinae</v>
      </c>
      <c r="J251" s="84" t="str">
        <f ca="1" t="shared" si="2"/>
        <v>CLEANING SERVICE</v>
      </c>
      <c r="K251" s="84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3">
        <f ca="1" t="shared" si="0"/>
        <v>6</v>
      </c>
      <c r="F252" s="66" t="str">
        <f ca="1">IF(ISBLANK(A252)," ",INDIRECT(ADDRESS(1,5+MOD(ROW()-2,COUNTA('Form Responses 1'!$1:$1)-4),,TRUE,"Form Responses 1")))</f>
        <v>Gedung Insektarium [Gudang Alat dan Bahan 1]</v>
      </c>
      <c r="G252" s="66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Gedung Insektarium</v>
      </c>
      <c r="I252" s="84" t="str">
        <f ca="1" t="shared" si="206"/>
        <v>Gudang Alat dan Bahan 1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3">
        <f ca="1" t="shared" si="0"/>
        <v>6</v>
      </c>
      <c r="F253" s="66" t="str">
        <f ca="1">IF(ISBLANK(A253)," ",INDIRECT(ADDRESS(1,5+MOD(ROW()-2,COUNTA('Form Responses 1'!$1:$1)-4),,TRUE,"Form Responses 1")))</f>
        <v>Gedung Insektarium [Gudang alat dan Bahan 2]</v>
      </c>
      <c r="G253" s="66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Gedung Insektarium</v>
      </c>
      <c r="I253" s="84" t="str">
        <f ca="1" t="shared" si="206"/>
        <v>Gudang alat dan Bahan 2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3">
        <f ca="1" t="shared" si="0"/>
        <v>6</v>
      </c>
      <c r="F254" s="66" t="str">
        <f ca="1">IF(ISBLANK(A254)," ",INDIRECT(ADDRESS(1,5+MOD(ROW()-2,COUNTA('Form Responses 1'!$1:$1)-4),,TRUE,"Form Responses 1")))</f>
        <v>Gedung Insektarium [Koridor]</v>
      </c>
      <c r="G254" s="66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Gedung Insektarium</v>
      </c>
      <c r="I254" s="84" t="str">
        <f ca="1" t="shared" si="206"/>
        <v>Koridor</v>
      </c>
      <c r="J254" s="84" t="str">
        <f ca="1" t="shared" si="2"/>
        <v>CLEANING SERVICE</v>
      </c>
      <c r="K254" s="84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3">
        <f ca="1" t="shared" si="0"/>
        <v>6</v>
      </c>
      <c r="F255" s="66" t="str">
        <f ca="1">IF(ISBLANK(A255)," ",INDIRECT(ADDRESS(1,5+MOD(ROW()-2,COUNTA('Form Responses 1'!$1:$1)-4),,TRUE,"Form Responses 1")))</f>
        <v>Gedung CWS [Ruang Kerja]</v>
      </c>
      <c r="G255" s="66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Gedung CWS</v>
      </c>
      <c r="I255" s="84" t="str">
        <f ca="1" t="shared" si="206"/>
        <v>Ruang Kerja</v>
      </c>
      <c r="J255" s="84" t="str">
        <f ca="1" t="shared" si="2"/>
        <v>CLEANING SERVICE</v>
      </c>
      <c r="K255" s="84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3">
        <f ca="1" t="shared" si="0"/>
        <v>6</v>
      </c>
      <c r="F256" s="66" t="str">
        <f ca="1">IF(ISBLANK(A256)," ",INDIRECT(ADDRESS(1,5+MOD(ROW()-2,COUNTA('Form Responses 1'!$1:$1)-4),,TRUE,"Form Responses 1")))</f>
        <v>Gedung CWS [Koridor ]</v>
      </c>
      <c r="G256" s="66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 CWS</v>
      </c>
      <c r="I256" s="84" t="str">
        <f ca="1" t="shared" si="206"/>
        <v>Koridor </v>
      </c>
      <c r="J256" s="84" t="str">
        <f ca="1" t="shared" si="2"/>
        <v>CLEANING SERVICE</v>
      </c>
      <c r="K256" s="84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3">
        <f ca="1" t="shared" si="0"/>
        <v>6</v>
      </c>
      <c r="F257" s="66" t="str">
        <f ca="1">IF(ISBLANK(A257)," ",INDIRECT(ADDRESS(1,5+MOD(ROW()-2,COUNTA('Form Responses 1'!$1:$1)-4),,TRUE,"Form Responses 1")))</f>
        <v>Gedung CWS [Toilet Pria / Wanita]</v>
      </c>
      <c r="G257" s="66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CWS</v>
      </c>
      <c r="I257" s="84" t="str">
        <f ca="1" t="shared" si="206"/>
        <v>Toilet Pria / Wanita</v>
      </c>
      <c r="J257" s="84" t="str">
        <f ca="1" t="shared" si="2"/>
        <v>CLEANING SERVICE</v>
      </c>
      <c r="K257" s="84" t="str">
        <f ca="1" t="array" ref="K257">IFERROR(INDEX(MASTER!B:B,MATCH(G257,MASTER!A:A,0))/100," ")</f>
        <v> </v>
      </c>
      <c r="L257" s="66">
        <f ca="1" t="shared" si="3"/>
        <v>0</v>
      </c>
      <c r="M257" s="66" t="str">
        <f ca="1" t="shared" si="4"/>
        <v>1900 - WEEK 00</v>
      </c>
      <c r="N257" s="66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3">
        <f ca="1" t="shared" si="0"/>
        <v>6</v>
      </c>
      <c r="F258" s="66" t="str">
        <f ca="1">IF(ISBLANK(A258)," ",INDIRECT(ADDRESS(1,5+MOD(ROW()-2,COUNTA('Form Responses 1'!$1:$1)-4),,TRUE,"Form Responses 1")))</f>
        <v>Halaman [Taman ]</v>
      </c>
      <c r="G258" s="66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Halaman</v>
      </c>
      <c r="I258" s="84" t="str">
        <f ca="1" t="shared" si="206"/>
        <v>Taman 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66">
        <f ca="1" t="shared" si="3"/>
        <v>0</v>
      </c>
      <c r="M258" s="66" t="str">
        <f ca="1" t="shared" si="4"/>
        <v>1900 - WEEK 00</v>
      </c>
      <c r="N258" s="66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3">
        <f ca="1" t="shared" si="0"/>
        <v>6</v>
      </c>
      <c r="F259" s="66" t="str">
        <f ca="1">IF(ISBLANK(A259)," ",INDIRECT(ADDRESS(1,5+MOD(ROW()-2,COUNTA('Form Responses 1'!$1:$1)-4),,TRUE,"Form Responses 1")))</f>
        <v>Halaman [Halaman Parkir]</v>
      </c>
      <c r="G259" s="66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Halaman</v>
      </c>
      <c r="I259" s="84" t="str">
        <f ca="1" t="shared" ref="I259:I322" si="271">MID(F259,FIND("[",F259)+1,LEN(F259)-FIND("[",F259)-1)</f>
        <v>Halaman Parkir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66">
        <f ca="1" t="shared" si="3"/>
        <v>0</v>
      </c>
      <c r="M259" s="66" t="str">
        <f ca="1" t="shared" si="4"/>
        <v>1900 - WEEK 00</v>
      </c>
      <c r="N259" s="66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3">
        <f ca="1" t="shared" si="0"/>
        <v>6</v>
      </c>
      <c r="F260" s="66" t="str">
        <f ca="1">IF(ISBLANK(A260)," ",INDIRECT(ADDRESS(1,5+MOD(ROW()-2,COUNTA('Form Responses 1'!$1:$1)-4),,TRUE,"Form Responses 1")))</f>
        <v>Halaman [Halaman depan samping dan belakang]</v>
      </c>
      <c r="G260" s="66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Halaman</v>
      </c>
      <c r="I260" s="84" t="str">
        <f ca="1" t="shared" si="271"/>
        <v>Halaman depan samping dan belakang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66">
        <f ca="1" t="shared" si="3"/>
        <v>0</v>
      </c>
      <c r="M260" s="66" t="str">
        <f ca="1" t="shared" si="4"/>
        <v>1900 - WEEK 00</v>
      </c>
      <c r="N260" s="66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3">
        <f ca="1" t="shared" si="0"/>
        <v>6</v>
      </c>
      <c r="F261" s="66" t="str">
        <f ca="1">IF(ISBLANK(A261)," ",INDIRECT(ADDRESS(1,5+MOD(ROW()-2,COUNTA('Form Responses 1'!$1:$1)-4),,TRUE,"Form Responses 1")))</f>
        <v>Halaman [TPS]</v>
      </c>
      <c r="G261" s="66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71"/>
        <v>TPS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66">
        <f ca="1" t="shared" si="3"/>
        <v>0</v>
      </c>
      <c r="M261" s="66" t="str">
        <f ca="1" t="shared" si="4"/>
        <v>1900 - WEEK 00</v>
      </c>
      <c r="N261" s="66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3">
        <f ca="1" t="shared" si="0"/>
        <v>6</v>
      </c>
      <c r="F262" s="66" t="str">
        <f ca="1">IF(ISBLANK(A262)," ",INDIRECT(ADDRESS(1,5+MOD(ROW()-2,COUNTA('Form Responses 1'!$1:$1)-4),,TRUE,"Form Responses 1")))</f>
        <v>Security [Security Functions]</v>
      </c>
      <c r="G262" s="66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Security</v>
      </c>
      <c r="I262" s="84" t="str">
        <f ca="1" t="shared" si="271"/>
        <v>Security Functions</v>
      </c>
      <c r="J262" s="84" t="str">
        <f ca="1" t="shared" si="2"/>
        <v>SECURITY SERVICE</v>
      </c>
      <c r="K262" s="84" t="str">
        <f ca="1" t="array" ref="K262">IFERROR(INDEX(MASTER!B:B,MATCH(G262,MASTER!A:A,0))/100," ")</f>
        <v> </v>
      </c>
      <c r="L262" s="66">
        <f ca="1" t="shared" si="3"/>
        <v>0</v>
      </c>
      <c r="M262" s="66" t="str">
        <f ca="1" t="shared" si="4"/>
        <v>1900 - WEEK 00</v>
      </c>
      <c r="N262" s="66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3">
        <f ca="1" t="shared" si="0"/>
        <v>6</v>
      </c>
      <c r="F263" s="66" t="str">
        <f ca="1">IF(ISBLANK(A263)," ",INDIRECT(ADDRESS(1,5+MOD(ROW()-2,COUNTA('Form Responses 1'!$1:$1)-4),,TRUE,"Form Responses 1")))</f>
        <v>Driver [Driving Safety]</v>
      </c>
      <c r="G263" s="66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Driver</v>
      </c>
      <c r="I263" s="84" t="str">
        <f ca="1" t="shared" si="271"/>
        <v>Driving Safety</v>
      </c>
      <c r="J263" s="84" t="str">
        <f ca="1" t="shared" si="2"/>
        <v>LABOR SERVICE</v>
      </c>
      <c r="K263" s="84" t="str">
        <f ca="1" t="array" ref="K263">IFERROR(INDEX(MASTER!B:B,MATCH(G263,MASTER!A:A,0))/100," ")</f>
        <v> </v>
      </c>
      <c r="L263" s="66">
        <f ca="1" t="shared" si="3"/>
        <v>0</v>
      </c>
      <c r="M263" s="66" t="str">
        <f ca="1" t="shared" si="4"/>
        <v>1900 - WEEK 00</v>
      </c>
      <c r="N263" s="66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3">
        <f ca="1" t="shared" si="0"/>
        <v>6</v>
      </c>
      <c r="F264" s="66" t="str">
        <f ca="1">IF(ISBLANK(A264)," ",INDIRECT(ADDRESS(1,5+MOD(ROW()-2,COUNTA('Form Responses 1'!$1:$1)-4),,TRUE,"Form Responses 1")))</f>
        <v>Driver [ Attendance]</v>
      </c>
      <c r="G264" s="66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Driver</v>
      </c>
      <c r="I264" s="84" t="str">
        <f ca="1" t="shared" si="271"/>
        <v> Attendance</v>
      </c>
      <c r="J264" s="84" t="str">
        <f ca="1" t="shared" si="2"/>
        <v>LABOR SERVICE</v>
      </c>
      <c r="K264" s="84" t="str">
        <f ca="1" t="array" ref="K264">IFERROR(INDEX(MASTER!B:B,MATCH(G264,MASTER!A:A,0))/100," ")</f>
        <v> </v>
      </c>
      <c r="L264" s="66">
        <f ca="1" t="shared" si="3"/>
        <v>0</v>
      </c>
      <c r="M264" s="66" t="str">
        <f ca="1" t="shared" si="4"/>
        <v>1900 - WEEK 00</v>
      </c>
      <c r="N264" s="66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3">
        <f ca="1" t="shared" si="0"/>
        <v>6</v>
      </c>
      <c r="F265" s="66" t="str">
        <f ca="1">IF(ISBLANK(A265)," ",INDIRECT(ADDRESS(1,5+MOD(ROW()-2,COUNTA('Form Responses 1'!$1:$1)-4),,TRUE,"Form Responses 1")))</f>
        <v>Wisma [Koridor ]</v>
      </c>
      <c r="G265" s="66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Wisma</v>
      </c>
      <c r="I265" s="84" t="str">
        <f ca="1" t="shared" si="271"/>
        <v>Koridor 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66">
        <f ca="1" t="shared" si="3"/>
        <v>0</v>
      </c>
      <c r="M265" s="66" t="str">
        <f ca="1" t="shared" si="4"/>
        <v>1900 - WEEK 00</v>
      </c>
      <c r="N265" s="66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3">
        <f ca="1" t="shared" si="0"/>
        <v>6</v>
      </c>
      <c r="F266" s="66" t="str">
        <f ca="1">IF(ISBLANK(A266)," ",INDIRECT(ADDRESS(1,5+MOD(ROW()-2,COUNTA('Form Responses 1'!$1:$1)-4),,TRUE,"Form Responses 1")))</f>
        <v>Wisma [Kamar Tidur]</v>
      </c>
      <c r="G266" s="66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Wisma</v>
      </c>
      <c r="I266" s="84" t="str">
        <f ca="1" t="shared" si="271"/>
        <v>Kamar Tidur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66">
        <f ca="1" t="shared" si="3"/>
        <v>0</v>
      </c>
      <c r="M266" s="66" t="str">
        <f ca="1" t="shared" si="4"/>
        <v>1900 - WEEK 00</v>
      </c>
      <c r="N266" s="66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3">
        <f ca="1" t="shared" si="0"/>
        <v>6</v>
      </c>
      <c r="F267" s="66" t="str">
        <f ca="1">IF(ISBLANK(A267)," ",INDIRECT(ADDRESS(1,5+MOD(ROW()-2,COUNTA('Form Responses 1'!$1:$1)-4),,TRUE,"Form Responses 1")))</f>
        <v>Wisma [Ruang Rapat]</v>
      </c>
      <c r="G267" s="66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Wisma</v>
      </c>
      <c r="I267" s="84" t="str">
        <f ca="1" t="shared" si="271"/>
        <v>Ruang Rapat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66">
        <f ca="1" t="shared" si="3"/>
        <v>0</v>
      </c>
      <c r="M267" s="66" t="str">
        <f ca="1" t="shared" si="4"/>
        <v>1900 - WEEK 00</v>
      </c>
      <c r="N267" s="66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3">
        <f ca="1" t="shared" si="0"/>
        <v>6</v>
      </c>
      <c r="F268" s="66" t="str">
        <f ca="1">IF(ISBLANK(A268)," ",INDIRECT(ADDRESS(1,5+MOD(ROW()-2,COUNTA('Form Responses 1'!$1:$1)-4),,TRUE,"Form Responses 1")))</f>
        <v>Wisma [Gudang]</v>
      </c>
      <c r="G268" s="66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Wisma</v>
      </c>
      <c r="I268" s="84" t="str">
        <f ca="1" t="shared" si="271"/>
        <v>Gudang</v>
      </c>
      <c r="J268" s="84" t="str">
        <f ca="1" t="shared" si="2"/>
        <v>CLEANING SERVICE</v>
      </c>
      <c r="K268" s="84" t="str">
        <f ca="1" t="array" ref="K268">IFERROR(INDEX(MASTER!B:B,MATCH(G268,MASTER!A:A,0))/100," ")</f>
        <v> </v>
      </c>
      <c r="L268" s="66">
        <f ca="1" t="shared" si="3"/>
        <v>0</v>
      </c>
      <c r="M268" s="66" t="str">
        <f ca="1" t="shared" si="4"/>
        <v>1900 - WEEK 00</v>
      </c>
      <c r="N268" s="66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3">
        <f ca="1" t="shared" si="0"/>
        <v>6</v>
      </c>
      <c r="F269" s="66" t="str">
        <f ca="1">IF(ISBLANK(A269)," ",INDIRECT(ADDRESS(1,5+MOD(ROW()-2,COUNTA('Form Responses 1'!$1:$1)-4),,TRUE,"Form Responses 1")))</f>
        <v>Wisma [Toilet Pria / Wanita]</v>
      </c>
      <c r="G269" s="66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Wisma</v>
      </c>
      <c r="I269" s="84" t="str">
        <f ca="1" t="shared" si="271"/>
        <v>Toilet Pria / Wanita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66">
        <f ca="1" t="shared" si="3"/>
        <v>0</v>
      </c>
      <c r="M269" s="66" t="str">
        <f ca="1" t="shared" si="4"/>
        <v>1900 - WEEK 00</v>
      </c>
      <c r="N269" s="66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3">
        <f ca="1" t="shared" si="0"/>
        <v>6</v>
      </c>
      <c r="F270" s="66" t="str">
        <f ca="1">IF(ISBLANK(A270)," ",INDIRECT(ADDRESS(1,5+MOD(ROW()-2,COUNTA('Form Responses 1'!$1:$1)-4),,TRUE,"Form Responses 1")))</f>
        <v>Lab Biomol [Ruang Lab]</v>
      </c>
      <c r="G270" s="66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Lab Biomol</v>
      </c>
      <c r="I270" s="84" t="str">
        <f ca="1" t="shared" si="271"/>
        <v>Ruang Lab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66">
        <f ca="1" t="shared" si="3"/>
        <v>0</v>
      </c>
      <c r="M270" s="66" t="str">
        <f ca="1" t="shared" si="4"/>
        <v>1900 - WEEK 00</v>
      </c>
      <c r="N270" s="66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3">
        <f ca="1" t="shared" si="0"/>
        <v>6</v>
      </c>
      <c r="F271" s="66" t="str">
        <f ca="1">IF(ISBLANK(A271)," ",INDIRECT(ADDRESS(1,5+MOD(ROW()-2,COUNTA('Form Responses 1'!$1:$1)-4),,TRUE,"Form Responses 1")))</f>
        <v>Lab Biomol [Ruang Kerja]</v>
      </c>
      <c r="G271" s="66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Lab Biomol</v>
      </c>
      <c r="I271" s="84" t="str">
        <f ca="1" t="shared" si="271"/>
        <v>Ruang Kerja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66">
        <f ca="1" t="shared" si="3"/>
        <v>0</v>
      </c>
      <c r="M271" s="66" t="str">
        <f ca="1" t="shared" si="4"/>
        <v>1900 - WEEK 00</v>
      </c>
      <c r="N271" s="66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3">
        <f ca="1" t="shared" si="0"/>
        <v>6</v>
      </c>
      <c r="F272" s="66" t="str">
        <f ca="1">IF(ISBLANK(A272)," ",INDIRECT(ADDRESS(1,5+MOD(ROW()-2,COUNTA('Form Responses 1'!$1:$1)-4),,TRUE,"Form Responses 1")))</f>
        <v>Lab Biomol [Ruang Pendingin]</v>
      </c>
      <c r="G272" s="66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Lab Biomol</v>
      </c>
      <c r="I272" s="84" t="str">
        <f ca="1" t="shared" si="271"/>
        <v>Ruang Pendingin</v>
      </c>
      <c r="J272" s="84" t="str">
        <f ca="1" t="shared" si="2"/>
        <v>CLEANING SERVICE</v>
      </c>
      <c r="K272" s="84" t="str">
        <f ca="1" t="array" ref="K272">IFERROR(INDEX(MASTER!B:B,MATCH(G272,MASTER!A:A,0))/100," ")</f>
        <v> </v>
      </c>
      <c r="L272" s="66">
        <f ca="1" t="shared" si="3"/>
        <v>0</v>
      </c>
      <c r="M272" s="66" t="str">
        <f ca="1" t="shared" si="4"/>
        <v>1900 - WEEK 00</v>
      </c>
      <c r="N272" s="66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3">
        <f ca="1" t="shared" si="0"/>
        <v>6</v>
      </c>
      <c r="F273" s="66" t="str">
        <f ca="1">IF(ISBLANK(A273)," ",INDIRECT(ADDRESS(1,5+MOD(ROW()-2,COUNTA('Form Responses 1'!$1:$1)-4),,TRUE,"Form Responses 1")))</f>
        <v>Lab Biomol [Pantry]</v>
      </c>
      <c r="G273" s="66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Lab Biomol</v>
      </c>
      <c r="I273" s="84" t="str">
        <f ca="1" t="shared" si="271"/>
        <v>Pantry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66">
        <f ca="1" t="shared" si="3"/>
        <v>0</v>
      </c>
      <c r="M273" s="66" t="str">
        <f ca="1" t="shared" si="4"/>
        <v>1900 - WEEK 00</v>
      </c>
      <c r="N273" s="66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3">
        <f ca="1" t="shared" si="0"/>
        <v>6</v>
      </c>
      <c r="F274" s="66" t="str">
        <f ca="1">IF(ISBLANK(A274)," ",INDIRECT(ADDRESS(1,5+MOD(ROW()-2,COUNTA('Form Responses 1'!$1:$1)-4),,TRUE,"Form Responses 1")))</f>
        <v>Lab Biomol [Koridor ]</v>
      </c>
      <c r="G274" s="66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Lab Biomol</v>
      </c>
      <c r="I274" s="84" t="str">
        <f ca="1" t="shared" si="271"/>
        <v>Koridor </v>
      </c>
      <c r="J274" s="84" t="str">
        <f ca="1" t="shared" si="2"/>
        <v>CLEANING SERVICE</v>
      </c>
      <c r="K274" s="84" t="str">
        <f ca="1" t="array" ref="K274">IFERROR(INDEX(MASTER!B:B,MATCH(G274,MASTER!A:A,0))/100," ")</f>
        <v> </v>
      </c>
      <c r="L274" s="66">
        <f ca="1" t="shared" si="3"/>
        <v>0</v>
      </c>
      <c r="M274" s="66" t="str">
        <f ca="1" t="shared" si="4"/>
        <v>1900 - WEEK 00</v>
      </c>
      <c r="N274" s="66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3">
        <f ca="1" t="shared" si="0"/>
        <v>6</v>
      </c>
      <c r="F275" s="66" t="str">
        <f ca="1">IF(ISBLANK(A275)," ",INDIRECT(ADDRESS(1,5+MOD(ROW()-2,COUNTA('Form Responses 1'!$1:$1)-4),,TRUE,"Form Responses 1")))</f>
        <v>Lab Biomol [Toilet Pria / Wanita]</v>
      </c>
      <c r="G275" s="66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Lab Biomol</v>
      </c>
      <c r="I275" s="84" t="str">
        <f ca="1" t="shared" si="271"/>
        <v>Toilet Pria / Wanita</v>
      </c>
      <c r="J275" s="84" t="str">
        <f ca="1" t="shared" si="2"/>
        <v>CLEANING SERVICE</v>
      </c>
      <c r="K275" s="84" t="str">
        <f ca="1" t="array" ref="K275">IFERROR(INDEX(MASTER!B:B,MATCH(G275,MASTER!A:A,0))/100," ")</f>
        <v> </v>
      </c>
      <c r="L275" s="66">
        <f ca="1" t="shared" si="3"/>
        <v>0</v>
      </c>
      <c r="M275" s="66" t="str">
        <f ca="1" t="shared" si="4"/>
        <v>1900 - WEEK 00</v>
      </c>
      <c r="N275" s="66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3">
        <f ca="1" t="shared" si="0"/>
        <v>6</v>
      </c>
      <c r="F276" s="66" t="str">
        <f ca="1">IF(ISBLANK(A276)," ",INDIRECT(ADDRESS(1,5+MOD(ROW()-2,COUNTA('Form Responses 1'!$1:$1)-4),,TRUE,"Form Responses 1")))</f>
        <v>Gedung Insektarium [Lab Anopheles]</v>
      </c>
      <c r="G276" s="66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Insektarium</v>
      </c>
      <c r="I276" s="84" t="str">
        <f ca="1" t="shared" si="271"/>
        <v>Lab Anopheles</v>
      </c>
      <c r="J276" s="84" t="str">
        <f ca="1" t="shared" si="2"/>
        <v>CLEANING SERVICE</v>
      </c>
      <c r="K276" s="84" t="str">
        <f ca="1" t="array" ref="K276">IFERROR(INDEX(MASTER!B:B,MATCH(G276,MASTER!A:A,0))/100," ")</f>
        <v> </v>
      </c>
      <c r="L276" s="66">
        <f ca="1" t="shared" si="3"/>
        <v>0</v>
      </c>
      <c r="M276" s="66" t="str">
        <f ca="1" t="shared" si="4"/>
        <v>1900 - WEEK 00</v>
      </c>
      <c r="N276" s="66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3">
        <f ca="1" t="shared" si="0"/>
        <v>6</v>
      </c>
      <c r="F277" s="66" t="str">
        <f ca="1">IF(ISBLANK(A277)," ",INDIRECT(ADDRESS(1,5+MOD(ROW()-2,COUNTA('Form Responses 1'!$1:$1)-4),,TRUE,"Form Responses 1")))</f>
        <v>Gedung Insektarium [Lab Cullicinae]</v>
      </c>
      <c r="G277" s="66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Insektarium</v>
      </c>
      <c r="I277" s="84" t="str">
        <f ca="1" t="shared" si="271"/>
        <v>Lab Cullicinae</v>
      </c>
      <c r="J277" s="84" t="str">
        <f ca="1" t="shared" si="2"/>
        <v>CLEANING SERVICE</v>
      </c>
      <c r="K277" s="84" t="str">
        <f ca="1" t="array" ref="K277">IFERROR(INDEX(MASTER!B:B,MATCH(G277,MASTER!A:A,0))/100," ")</f>
        <v> </v>
      </c>
      <c r="L277" s="66">
        <f ca="1" t="shared" si="3"/>
        <v>0</v>
      </c>
      <c r="M277" s="66" t="str">
        <f ca="1" t="shared" si="4"/>
        <v>1900 - WEEK 00</v>
      </c>
      <c r="N277" s="66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3">
        <f ca="1" t="shared" si="0"/>
        <v>6</v>
      </c>
      <c r="F278" s="66" t="str">
        <f ca="1">IF(ISBLANK(A278)," ",INDIRECT(ADDRESS(1,5+MOD(ROW()-2,COUNTA('Form Responses 1'!$1:$1)-4),,TRUE,"Form Responses 1")))</f>
        <v>Gedung Insektarium [Gudang Alat dan Bahan 1]</v>
      </c>
      <c r="G278" s="66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Insektarium</v>
      </c>
      <c r="I278" s="84" t="str">
        <f ca="1" t="shared" si="271"/>
        <v>Gudang Alat dan Bahan 1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66">
        <f ca="1" t="shared" si="3"/>
        <v>0</v>
      </c>
      <c r="M278" s="66" t="str">
        <f ca="1" t="shared" si="4"/>
        <v>1900 - WEEK 00</v>
      </c>
      <c r="N278" s="66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3">
        <f ca="1" t="shared" si="0"/>
        <v>6</v>
      </c>
      <c r="F279" s="66" t="str">
        <f ca="1">IF(ISBLANK(A279)," ",INDIRECT(ADDRESS(1,5+MOD(ROW()-2,COUNTA('Form Responses 1'!$1:$1)-4),,TRUE,"Form Responses 1")))</f>
        <v>Gedung Insektarium [Gudang alat dan Bahan 2]</v>
      </c>
      <c r="G279" s="66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Insektarium</v>
      </c>
      <c r="I279" s="84" t="str">
        <f ca="1" t="shared" si="271"/>
        <v>Gudang alat dan Bahan 2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66">
        <f ca="1" t="shared" si="3"/>
        <v>0</v>
      </c>
      <c r="M279" s="66" t="str">
        <f ca="1" t="shared" si="4"/>
        <v>1900 - WEEK 00</v>
      </c>
      <c r="N279" s="66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3">
        <f ca="1" t="shared" si="0"/>
        <v>6</v>
      </c>
      <c r="F280" s="66" t="str">
        <f ca="1">IF(ISBLANK(A280)," ",INDIRECT(ADDRESS(1,5+MOD(ROW()-2,COUNTA('Form Responses 1'!$1:$1)-4),,TRUE,"Form Responses 1")))</f>
        <v>Gedung Insektarium [Koridor]</v>
      </c>
      <c r="G280" s="66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Insektarium</v>
      </c>
      <c r="I280" s="84" t="str">
        <f ca="1" t="shared" si="271"/>
        <v>Koridor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66">
        <f ca="1" t="shared" si="3"/>
        <v>0</v>
      </c>
      <c r="M280" s="66" t="str">
        <f ca="1" t="shared" si="4"/>
        <v>1900 - WEEK 00</v>
      </c>
      <c r="N280" s="66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3">
        <f ca="1" t="shared" si="0"/>
        <v>6</v>
      </c>
      <c r="F281" s="66" t="str">
        <f ca="1">IF(ISBLANK(A281)," ",INDIRECT(ADDRESS(1,5+MOD(ROW()-2,COUNTA('Form Responses 1'!$1:$1)-4),,TRUE,"Form Responses 1")))</f>
        <v>Gedung CWS [Ruang Kerja]</v>
      </c>
      <c r="G281" s="66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Gedung CWS</v>
      </c>
      <c r="I281" s="84" t="str">
        <f ca="1" t="shared" si="271"/>
        <v>Ruang Kerja</v>
      </c>
      <c r="J281" s="84" t="str">
        <f ca="1" t="shared" si="2"/>
        <v>CLEANING SERVICE</v>
      </c>
      <c r="K281" s="84" t="str">
        <f ca="1" t="array" ref="K281">IFERROR(INDEX(MASTER!B:B,MATCH(G281,MASTER!A:A,0))/100," ")</f>
        <v> </v>
      </c>
      <c r="L281" s="66">
        <f ca="1" t="shared" si="3"/>
        <v>0</v>
      </c>
      <c r="M281" s="66" t="str">
        <f ca="1" t="shared" si="4"/>
        <v>1900 - WEEK 00</v>
      </c>
      <c r="N281" s="66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3">
        <f ca="1" t="shared" si="0"/>
        <v>6</v>
      </c>
      <c r="F282" s="66" t="str">
        <f ca="1">IF(ISBLANK(A282)," ",INDIRECT(ADDRESS(1,5+MOD(ROW()-2,COUNTA('Form Responses 1'!$1:$1)-4),,TRUE,"Form Responses 1")))</f>
        <v>Gedung CWS [Koridor ]</v>
      </c>
      <c r="G282" s="66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 CWS</v>
      </c>
      <c r="I282" s="84" t="str">
        <f ca="1" t="shared" si="271"/>
        <v>Koridor </v>
      </c>
      <c r="J282" s="84" t="str">
        <f ca="1" t="shared" si="2"/>
        <v>CLEANING SERVICE</v>
      </c>
      <c r="K282" s="84" t="str">
        <f ca="1" t="array" ref="K282">IFERROR(INDEX(MASTER!B:B,MATCH(G282,MASTER!A:A,0))/100," ")</f>
        <v> </v>
      </c>
      <c r="L282" s="66">
        <f ca="1" t="shared" si="3"/>
        <v>0</v>
      </c>
      <c r="M282" s="66" t="str">
        <f ca="1" t="shared" si="4"/>
        <v>1900 - WEEK 00</v>
      </c>
      <c r="N282" s="66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3">
        <f ca="1" t="shared" si="0"/>
        <v>6</v>
      </c>
      <c r="F283" s="66" t="str">
        <f ca="1">IF(ISBLANK(A283)," ",INDIRECT(ADDRESS(1,5+MOD(ROW()-2,COUNTA('Form Responses 1'!$1:$1)-4),,TRUE,"Form Responses 1")))</f>
        <v>Gedung CWS [Toilet Pria / Wanita]</v>
      </c>
      <c r="G283" s="66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CWS</v>
      </c>
      <c r="I283" s="84" t="str">
        <f ca="1" t="shared" si="271"/>
        <v>Toilet Pria / Wanita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66">
        <f ca="1" t="shared" si="3"/>
        <v>0</v>
      </c>
      <c r="M283" s="66" t="str">
        <f ca="1" t="shared" si="4"/>
        <v>1900 - WEEK 00</v>
      </c>
      <c r="N283" s="66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3">
        <f ca="1" t="shared" si="0"/>
        <v>6</v>
      </c>
      <c r="F284" s="66" t="str">
        <f ca="1">IF(ISBLANK(A284)," ",INDIRECT(ADDRESS(1,5+MOD(ROW()-2,COUNTA('Form Responses 1'!$1:$1)-4),,TRUE,"Form Responses 1")))</f>
        <v>Halaman [Taman ]</v>
      </c>
      <c r="G284" s="66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Halaman</v>
      </c>
      <c r="I284" s="84" t="str">
        <f ca="1" t="shared" si="271"/>
        <v>Taman 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66">
        <f ca="1" t="shared" si="3"/>
        <v>0</v>
      </c>
      <c r="M284" s="66" t="str">
        <f ca="1" t="shared" si="4"/>
        <v>1900 - WEEK 00</v>
      </c>
      <c r="N284" s="66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3">
        <f ca="1" t="shared" si="0"/>
        <v>6</v>
      </c>
      <c r="F285" s="66" t="str">
        <f ca="1">IF(ISBLANK(A285)," ",INDIRECT(ADDRESS(1,5+MOD(ROW()-2,COUNTA('Form Responses 1'!$1:$1)-4),,TRUE,"Form Responses 1")))</f>
        <v>Halaman [Halaman Parkir]</v>
      </c>
      <c r="G285" s="66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Halaman</v>
      </c>
      <c r="I285" s="84" t="str">
        <f ca="1" t="shared" si="271"/>
        <v>Halaman Parkir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66">
        <f ca="1" t="shared" si="3"/>
        <v>0</v>
      </c>
      <c r="M285" s="66" t="str">
        <f ca="1" t="shared" si="4"/>
        <v>1900 - WEEK 00</v>
      </c>
      <c r="N285" s="66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3">
        <f ca="1" t="shared" si="0"/>
        <v>6</v>
      </c>
      <c r="F286" s="66" t="str">
        <f ca="1">IF(ISBLANK(A286)," ",INDIRECT(ADDRESS(1,5+MOD(ROW()-2,COUNTA('Form Responses 1'!$1:$1)-4),,TRUE,"Form Responses 1")))</f>
        <v>Halaman [Halaman depan samping dan belakang]</v>
      </c>
      <c r="G286" s="66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71"/>
        <v>Halaman depan samping dan belakang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66">
        <f ca="1" t="shared" si="3"/>
        <v>0</v>
      </c>
      <c r="M286" s="66" t="str">
        <f ca="1" t="shared" si="4"/>
        <v>1900 - WEEK 00</v>
      </c>
      <c r="N286" s="66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3">
        <f ca="1" t="shared" si="0"/>
        <v>6</v>
      </c>
      <c r="F287" s="66" t="str">
        <f ca="1">IF(ISBLANK(A287)," ",INDIRECT(ADDRESS(1,5+MOD(ROW()-2,COUNTA('Form Responses 1'!$1:$1)-4),,TRUE,"Form Responses 1")))</f>
        <v>Halaman [TPS]</v>
      </c>
      <c r="G287" s="66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71"/>
        <v>TPS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66">
        <f ca="1" t="shared" si="3"/>
        <v>0</v>
      </c>
      <c r="M287" s="66" t="str">
        <f ca="1" t="shared" si="4"/>
        <v>1900 - WEEK 00</v>
      </c>
      <c r="N287" s="66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3">
        <f ca="1" t="shared" si="0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Security</v>
      </c>
      <c r="I288" s="84" t="str">
        <f ca="1" t="shared" si="271"/>
        <v>Security Functions</v>
      </c>
      <c r="J288" s="84" t="str">
        <f ca="1" t="shared" si="2"/>
        <v>SECURITY SERVICE</v>
      </c>
      <c r="K288" s="84" t="str">
        <f ca="1" t="array" ref="K288">IFERROR(INDEX(MASTER!B:B,MATCH(G288,MASTER!A:A,0))/100," ")</f>
        <v> </v>
      </c>
      <c r="L288" s="66">
        <f ca="1" t="shared" si="3"/>
        <v>0</v>
      </c>
      <c r="M288" s="66" t="str">
        <f ca="1" t="shared" si="4"/>
        <v>1900 - WEEK 00</v>
      </c>
      <c r="N288" s="66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3">
        <f ca="1" t="shared" si="0"/>
        <v>6</v>
      </c>
      <c r="F289" s="66" t="str">
        <f ca="1">IF(ISBLANK(A289)," ",INDIRECT(ADDRESS(1,5+MOD(ROW()-2,COUNTA('Form Responses 1'!$1:$1)-4),,TRUE,"Form Responses 1")))</f>
        <v>Driver [Driving Safety]</v>
      </c>
      <c r="G289" s="66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Driver</v>
      </c>
      <c r="I289" s="84" t="str">
        <f ca="1" t="shared" si="271"/>
        <v>Driving Safety</v>
      </c>
      <c r="J289" s="84" t="str">
        <f ca="1" t="shared" si="2"/>
        <v>LABOR SERVICE</v>
      </c>
      <c r="K289" s="84" t="str">
        <f ca="1" t="array" ref="K289">IFERROR(INDEX(MASTER!B:B,MATCH(G289,MASTER!A:A,0))/100," ")</f>
        <v> </v>
      </c>
      <c r="L289" s="66">
        <f ca="1" t="shared" si="3"/>
        <v>0</v>
      </c>
      <c r="M289" s="66" t="str">
        <f ca="1" t="shared" si="4"/>
        <v>1900 - WEEK 00</v>
      </c>
      <c r="N289" s="66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3">
        <f ca="1" t="shared" si="0"/>
        <v>6</v>
      </c>
      <c r="F290" s="66" t="str">
        <f ca="1">IF(ISBLANK(A290)," ",INDIRECT(ADDRESS(1,5+MOD(ROW()-2,COUNTA('Form Responses 1'!$1:$1)-4),,TRUE,"Form Responses 1")))</f>
        <v>Driver [ Attendance]</v>
      </c>
      <c r="G290" s="66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Driver</v>
      </c>
      <c r="I290" s="84" t="str">
        <f ca="1" t="shared" si="271"/>
        <v> Attendance</v>
      </c>
      <c r="J290" s="84" t="str">
        <f ca="1" t="shared" si="2"/>
        <v>LABOR SERVICE</v>
      </c>
      <c r="K290" s="84" t="str">
        <f ca="1" t="array" ref="K290">IFERROR(INDEX(MASTER!B:B,MATCH(G290,MASTER!A:A,0))/100," ")</f>
        <v> </v>
      </c>
      <c r="L290" s="66">
        <f ca="1" t="shared" si="3"/>
        <v>0</v>
      </c>
      <c r="M290" s="66" t="str">
        <f ca="1" t="shared" si="4"/>
        <v>1900 - WEEK 00</v>
      </c>
      <c r="N290" s="66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3">
        <f ca="1" t="shared" si="0"/>
        <v>6</v>
      </c>
      <c r="F291" s="66" t="str">
        <f ca="1">IF(ISBLANK(A291)," ",INDIRECT(ADDRESS(1,5+MOD(ROW()-2,COUNTA('Form Responses 1'!$1:$1)-4),,TRUE,"Form Responses 1")))</f>
        <v>Wisma [Koridor ]</v>
      </c>
      <c r="G291" s="66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Wisma</v>
      </c>
      <c r="I291" s="84" t="str">
        <f ca="1" t="shared" si="271"/>
        <v>Koridor </v>
      </c>
      <c r="J291" s="84" t="str">
        <f ca="1" t="shared" si="2"/>
        <v>CLEANING SERVICE</v>
      </c>
      <c r="K291" s="84" t="str">
        <f ca="1" t="array" ref="K291">IFERROR(INDEX(MASTER!B:B,MATCH(G291,MASTER!A:A,0))/100," ")</f>
        <v> </v>
      </c>
      <c r="L291" s="66">
        <f ca="1" t="shared" si="3"/>
        <v>0</v>
      </c>
      <c r="M291" s="66" t="str">
        <f ca="1" t="shared" si="4"/>
        <v>1900 - WEEK 00</v>
      </c>
      <c r="N291" s="66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3">
        <f ca="1" t="shared" si="0"/>
        <v>6</v>
      </c>
      <c r="F292" s="66" t="str">
        <f ca="1">IF(ISBLANK(A292)," ",INDIRECT(ADDRESS(1,5+MOD(ROW()-2,COUNTA('Form Responses 1'!$1:$1)-4),,TRUE,"Form Responses 1")))</f>
        <v>Wisma [Kamar Tidur]</v>
      </c>
      <c r="G292" s="66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Wisma</v>
      </c>
      <c r="I292" s="84" t="str">
        <f ca="1" t="shared" si="271"/>
        <v>Kamar Tidur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66">
        <f ca="1" t="shared" si="3"/>
        <v>0</v>
      </c>
      <c r="M292" s="66" t="str">
        <f ca="1" t="shared" si="4"/>
        <v>1900 - WEEK 00</v>
      </c>
      <c r="N292" s="66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3">
        <f ca="1" t="shared" si="0"/>
        <v>6</v>
      </c>
      <c r="F293" s="66" t="str">
        <f ca="1">IF(ISBLANK(A293)," ",INDIRECT(ADDRESS(1,5+MOD(ROW()-2,COUNTA('Form Responses 1'!$1:$1)-4),,TRUE,"Form Responses 1")))</f>
        <v>Wisma [Ruang Rapat]</v>
      </c>
      <c r="G293" s="66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Wisma</v>
      </c>
      <c r="I293" s="84" t="str">
        <f ca="1" t="shared" si="271"/>
        <v>Ruang Rapat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66">
        <f ca="1" t="shared" si="3"/>
        <v>0</v>
      </c>
      <c r="M293" s="66" t="str">
        <f ca="1" t="shared" si="4"/>
        <v>1900 - WEEK 00</v>
      </c>
      <c r="N293" s="66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3">
        <f ca="1" t="shared" si="0"/>
        <v>6</v>
      </c>
      <c r="F294" s="66" t="str">
        <f ca="1">IF(ISBLANK(A294)," ",INDIRECT(ADDRESS(1,5+MOD(ROW()-2,COUNTA('Form Responses 1'!$1:$1)-4),,TRUE,"Form Responses 1")))</f>
        <v>Wisma [Gudang]</v>
      </c>
      <c r="G294" s="66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Wisma</v>
      </c>
      <c r="I294" s="84" t="str">
        <f ca="1" t="shared" si="271"/>
        <v>Gudang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66">
        <f ca="1" t="shared" si="3"/>
        <v>0</v>
      </c>
      <c r="M294" s="66" t="str">
        <f ca="1" t="shared" si="4"/>
        <v>1900 - WEEK 00</v>
      </c>
      <c r="N294" s="66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3">
        <f ca="1" t="shared" si="0"/>
        <v>6</v>
      </c>
      <c r="F295" s="66" t="str">
        <f ca="1">IF(ISBLANK(A295)," ",INDIRECT(ADDRESS(1,5+MOD(ROW()-2,COUNTA('Form Responses 1'!$1:$1)-4),,TRUE,"Form Responses 1")))</f>
        <v>Wisma [Toilet Pria / Wanita]</v>
      </c>
      <c r="G295" s="66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Wisma</v>
      </c>
      <c r="I295" s="84" t="str">
        <f ca="1" t="shared" si="271"/>
        <v>Toilet Pria / Wanita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66">
        <f ca="1" t="shared" si="3"/>
        <v>0</v>
      </c>
      <c r="M295" s="66" t="str">
        <f ca="1" t="shared" si="4"/>
        <v>1900 - WEEK 00</v>
      </c>
      <c r="N295" s="66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3">
        <f ca="1" t="shared" si="0"/>
        <v>6</v>
      </c>
      <c r="F296" s="66" t="str">
        <f ca="1">IF(ISBLANK(A296)," ",INDIRECT(ADDRESS(1,5+MOD(ROW()-2,COUNTA('Form Responses 1'!$1:$1)-4),,TRUE,"Form Responses 1")))</f>
        <v>Lab Biomol [Ruang Lab]</v>
      </c>
      <c r="G296" s="66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Lab Biomol</v>
      </c>
      <c r="I296" s="84" t="str">
        <f ca="1" t="shared" si="271"/>
        <v>Ruang Lab</v>
      </c>
      <c r="J296" s="84" t="str">
        <f ca="1" t="shared" si="2"/>
        <v>CLEANING SERVICE</v>
      </c>
      <c r="K296" s="84" t="str">
        <f ca="1" t="array" ref="K296">IFERROR(INDEX(MASTER!B:B,MATCH(G296,MASTER!A:A,0))/100," ")</f>
        <v> </v>
      </c>
      <c r="L296" s="66">
        <f ca="1" t="shared" si="3"/>
        <v>0</v>
      </c>
      <c r="M296" s="66" t="str">
        <f ca="1" t="shared" si="4"/>
        <v>1900 - WEEK 00</v>
      </c>
      <c r="N296" s="66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3">
        <f ca="1" t="shared" si="0"/>
        <v>6</v>
      </c>
      <c r="F297" s="66" t="str">
        <f ca="1">IF(ISBLANK(A297)," ",INDIRECT(ADDRESS(1,5+MOD(ROW()-2,COUNTA('Form Responses 1'!$1:$1)-4),,TRUE,"Form Responses 1")))</f>
        <v>Lab Biomol [Ruang Kerja]</v>
      </c>
      <c r="G297" s="66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Lab Biomol</v>
      </c>
      <c r="I297" s="84" t="str">
        <f ca="1" t="shared" si="271"/>
        <v>Ruang Kerja</v>
      </c>
      <c r="J297" s="84" t="str">
        <f ca="1" t="shared" si="2"/>
        <v>CLEANING SERVICE</v>
      </c>
      <c r="K297" s="84" t="str">
        <f ca="1" t="array" ref="K297">IFERROR(INDEX(MASTER!B:B,MATCH(G297,MASTER!A:A,0))/100," ")</f>
        <v> </v>
      </c>
      <c r="L297" s="66">
        <f ca="1" t="shared" si="3"/>
        <v>0</v>
      </c>
      <c r="M297" s="66" t="str">
        <f ca="1" t="shared" si="4"/>
        <v>1900 - WEEK 00</v>
      </c>
      <c r="N297" s="66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3">
        <f ca="1" t="shared" si="0"/>
        <v>6</v>
      </c>
      <c r="F298" s="66" t="str">
        <f ca="1">IF(ISBLANK(A298)," ",INDIRECT(ADDRESS(1,5+MOD(ROW()-2,COUNTA('Form Responses 1'!$1:$1)-4),,TRUE,"Form Responses 1")))</f>
        <v>Lab Biomol [Ruang Pendingin]</v>
      </c>
      <c r="G298" s="66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Lab Biomol</v>
      </c>
      <c r="I298" s="84" t="str">
        <f ca="1" t="shared" si="271"/>
        <v>Ruang Pendingin</v>
      </c>
      <c r="J298" s="84" t="str">
        <f ca="1" t="shared" si="2"/>
        <v>CLEANING SERVICE</v>
      </c>
      <c r="K298" s="84" t="str">
        <f ca="1" t="array" ref="K298">IFERROR(INDEX(MASTER!B:B,MATCH(G298,MASTER!A:A,0))/100," ")</f>
        <v> </v>
      </c>
      <c r="L298" s="66">
        <f ca="1" t="shared" si="3"/>
        <v>0</v>
      </c>
      <c r="M298" s="66" t="str">
        <f ca="1" t="shared" si="4"/>
        <v>1900 - WEEK 00</v>
      </c>
      <c r="N298" s="66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3">
        <f ca="1" t="shared" si="0"/>
        <v>6</v>
      </c>
      <c r="F299" s="66" t="str">
        <f ca="1">IF(ISBLANK(A299)," ",INDIRECT(ADDRESS(1,5+MOD(ROW()-2,COUNTA('Form Responses 1'!$1:$1)-4),,TRUE,"Form Responses 1")))</f>
        <v>Lab Biomol [Pantry]</v>
      </c>
      <c r="G299" s="66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Lab Biomol</v>
      </c>
      <c r="I299" s="84" t="str">
        <f ca="1" t="shared" si="271"/>
        <v>Pantry</v>
      </c>
      <c r="J299" s="84" t="str">
        <f ca="1" t="shared" si="2"/>
        <v>CLEANING SERVICE</v>
      </c>
      <c r="K299" s="84" t="str">
        <f ca="1" t="array" ref="K299">IFERROR(INDEX(MASTER!B:B,MATCH(G299,MASTER!A:A,0))/100," ")</f>
        <v> </v>
      </c>
      <c r="L299" s="66">
        <f ca="1" t="shared" si="3"/>
        <v>0</v>
      </c>
      <c r="M299" s="66" t="str">
        <f ca="1" t="shared" si="4"/>
        <v>1900 - WEEK 00</v>
      </c>
      <c r="N299" s="66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3">
        <f ca="1" t="shared" si="0"/>
        <v>6</v>
      </c>
      <c r="F300" s="66" t="str">
        <f ca="1">IF(ISBLANK(A300)," ",INDIRECT(ADDRESS(1,5+MOD(ROW()-2,COUNTA('Form Responses 1'!$1:$1)-4),,TRUE,"Form Responses 1")))</f>
        <v>Lab Biomol [Koridor ]</v>
      </c>
      <c r="G300" s="66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Lab Biomol</v>
      </c>
      <c r="I300" s="84" t="str">
        <f ca="1" t="shared" si="271"/>
        <v>Koridor 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66">
        <f ca="1" t="shared" si="3"/>
        <v>0</v>
      </c>
      <c r="M300" s="66" t="str">
        <f ca="1" t="shared" si="4"/>
        <v>1900 - WEEK 00</v>
      </c>
      <c r="N300" s="66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3">
        <f ca="1" t="shared" si="0"/>
        <v>6</v>
      </c>
      <c r="F301" s="66" t="str">
        <f ca="1">IF(ISBLANK(A301)," ",INDIRECT(ADDRESS(1,5+MOD(ROW()-2,COUNTA('Form Responses 1'!$1:$1)-4),,TRUE,"Form Responses 1")))</f>
        <v>Lab Biomol [Toilet Pria / Wanita]</v>
      </c>
      <c r="G301" s="66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Lab Biomol</v>
      </c>
      <c r="I301" s="84" t="str">
        <f ca="1" t="shared" si="271"/>
        <v>Toilet Pria / Wanita</v>
      </c>
      <c r="J301" s="84" t="str">
        <f ca="1" t="shared" si="2"/>
        <v>CLEANING SERVICE</v>
      </c>
      <c r="K301" s="84" t="str">
        <f ca="1" t="array" ref="K301">IFERROR(INDEX(MASTER!B:B,MATCH(G301,MASTER!A:A,0))/100," ")</f>
        <v> </v>
      </c>
      <c r="L301" s="66">
        <f ca="1" t="shared" si="3"/>
        <v>0</v>
      </c>
      <c r="M301" s="66" t="str">
        <f ca="1" t="shared" si="4"/>
        <v>1900 - WEEK 00</v>
      </c>
      <c r="N301" s="66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3">
        <f ca="1" t="shared" si="0"/>
        <v>6</v>
      </c>
      <c r="F302" s="66" t="str">
        <f ca="1">IF(ISBLANK(A302)," ",INDIRECT(ADDRESS(1,5+MOD(ROW()-2,COUNTA('Form Responses 1'!$1:$1)-4),,TRUE,"Form Responses 1")))</f>
        <v>Gedung Insektarium [Lab Anopheles]</v>
      </c>
      <c r="G302" s="66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Insektarium</v>
      </c>
      <c r="I302" s="84" t="str">
        <f ca="1" t="shared" si="271"/>
        <v>Lab Anopheles</v>
      </c>
      <c r="J302" s="84" t="str">
        <f ca="1" t="shared" si="2"/>
        <v>CLEANING SERVICE</v>
      </c>
      <c r="K302" s="84" t="str">
        <f ca="1" t="array" ref="K302">IFERROR(INDEX(MASTER!B:B,MATCH(G302,MASTER!A:A,0))/100," ")</f>
        <v> </v>
      </c>
      <c r="L302" s="66">
        <f ca="1" t="shared" si="3"/>
        <v>0</v>
      </c>
      <c r="M302" s="66" t="str">
        <f ca="1" t="shared" si="4"/>
        <v>1900 - WEEK 00</v>
      </c>
      <c r="N302" s="66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3">
        <f ca="1" t="shared" si="0"/>
        <v>6</v>
      </c>
      <c r="F303" s="66" t="str">
        <f ca="1">IF(ISBLANK(A303)," ",INDIRECT(ADDRESS(1,5+MOD(ROW()-2,COUNTA('Form Responses 1'!$1:$1)-4),,TRUE,"Form Responses 1")))</f>
        <v>Gedung Insektarium [Lab Cullicinae]</v>
      </c>
      <c r="G303" s="66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Insektarium</v>
      </c>
      <c r="I303" s="84" t="str">
        <f ca="1" t="shared" si="271"/>
        <v>Lab Cullicinae</v>
      </c>
      <c r="J303" s="84" t="str">
        <f ca="1" t="shared" si="2"/>
        <v>CLEANING SERVICE</v>
      </c>
      <c r="K303" s="84" t="str">
        <f ca="1" t="array" ref="K303">IFERROR(INDEX(MASTER!B:B,MATCH(G303,MASTER!A:A,0))/100," ")</f>
        <v> </v>
      </c>
      <c r="L303" s="66">
        <f ca="1" t="shared" si="3"/>
        <v>0</v>
      </c>
      <c r="M303" s="66" t="str">
        <f ca="1" t="shared" si="4"/>
        <v>1900 - WEEK 00</v>
      </c>
      <c r="N303" s="66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3">
        <f ca="1" t="shared" si="0"/>
        <v>6</v>
      </c>
      <c r="F304" s="66" t="str">
        <f ca="1">IF(ISBLANK(A304)," ",INDIRECT(ADDRESS(1,5+MOD(ROW()-2,COUNTA('Form Responses 1'!$1:$1)-4),,TRUE,"Form Responses 1")))</f>
        <v>Gedung Insektarium [Gudang Alat dan Bahan 1]</v>
      </c>
      <c r="G304" s="66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Insektarium</v>
      </c>
      <c r="I304" s="84" t="str">
        <f ca="1" t="shared" si="271"/>
        <v>Gudang Alat dan Bahan 1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66">
        <f ca="1" t="shared" si="3"/>
        <v>0</v>
      </c>
      <c r="M304" s="66" t="str">
        <f ca="1" t="shared" si="4"/>
        <v>1900 - WEEK 00</v>
      </c>
      <c r="N304" s="66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3">
        <f ca="1" t="shared" si="0"/>
        <v>6</v>
      </c>
      <c r="F305" s="66" t="str">
        <f ca="1">IF(ISBLANK(A305)," ",INDIRECT(ADDRESS(1,5+MOD(ROW()-2,COUNTA('Form Responses 1'!$1:$1)-4),,TRUE,"Form Responses 1")))</f>
        <v>Gedung Insektarium [Gudang alat dan Bahan 2]</v>
      </c>
      <c r="G305" s="66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Insektarium</v>
      </c>
      <c r="I305" s="84" t="str">
        <f ca="1" t="shared" si="271"/>
        <v>Gudang alat dan Bahan 2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66">
        <f ca="1" t="shared" si="3"/>
        <v>0</v>
      </c>
      <c r="M305" s="66" t="str">
        <f ca="1" t="shared" si="4"/>
        <v>1900 - WEEK 00</v>
      </c>
      <c r="N305" s="66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3">
        <f ca="1" t="shared" si="0"/>
        <v>6</v>
      </c>
      <c r="F306" s="66" t="str">
        <f ca="1">IF(ISBLANK(A306)," ",INDIRECT(ADDRESS(1,5+MOD(ROW()-2,COUNTA('Form Responses 1'!$1:$1)-4),,TRUE,"Form Responses 1")))</f>
        <v>Gedung Insektarium [Koridor]</v>
      </c>
      <c r="G306" s="66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Insektarium</v>
      </c>
      <c r="I306" s="84" t="str">
        <f ca="1" t="shared" si="271"/>
        <v>Koridor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66">
        <f ca="1" t="shared" si="3"/>
        <v>0</v>
      </c>
      <c r="M306" s="66" t="str">
        <f ca="1" t="shared" si="4"/>
        <v>1900 - WEEK 00</v>
      </c>
      <c r="N306" s="66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3">
        <f ca="1" t="shared" si="0"/>
        <v>6</v>
      </c>
      <c r="F307" s="66" t="str">
        <f ca="1">IF(ISBLANK(A307)," ",INDIRECT(ADDRESS(1,5+MOD(ROW()-2,COUNTA('Form Responses 1'!$1:$1)-4),,TRUE,"Form Responses 1")))</f>
        <v>Gedung CWS [Ruang Kerja]</v>
      </c>
      <c r="G307" s="66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Gedung CWS</v>
      </c>
      <c r="I307" s="84" t="str">
        <f ca="1" t="shared" si="271"/>
        <v>Ruang Kerja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66">
        <f ca="1" t="shared" si="3"/>
        <v>0</v>
      </c>
      <c r="M307" s="66" t="str">
        <f ca="1" t="shared" si="4"/>
        <v>1900 - WEEK 00</v>
      </c>
      <c r="N307" s="66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3">
        <f ca="1" t="shared" si="0"/>
        <v>6</v>
      </c>
      <c r="F308" s="66" t="str">
        <f ca="1">IF(ISBLANK(A308)," ",INDIRECT(ADDRESS(1,5+MOD(ROW()-2,COUNTA('Form Responses 1'!$1:$1)-4),,TRUE,"Form Responses 1")))</f>
        <v>Gedung CWS [Koridor ]</v>
      </c>
      <c r="G308" s="66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Gedung CWS</v>
      </c>
      <c r="I308" s="84" t="str">
        <f ca="1" t="shared" si="271"/>
        <v>Koridor </v>
      </c>
      <c r="J308" s="84" t="str">
        <f ca="1" t="shared" si="2"/>
        <v>CLEANING SERVICE</v>
      </c>
      <c r="K308" s="84" t="str">
        <f ca="1" t="array" ref="K308">IFERROR(INDEX(MASTER!B:B,MATCH(G308,MASTER!A:A,0))/100," ")</f>
        <v> </v>
      </c>
      <c r="L308" s="66">
        <f ca="1" t="shared" si="3"/>
        <v>0</v>
      </c>
      <c r="M308" s="66" t="str">
        <f ca="1" t="shared" si="4"/>
        <v>1900 - WEEK 00</v>
      </c>
      <c r="N308" s="66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3">
        <f ca="1" t="shared" si="0"/>
        <v>6</v>
      </c>
      <c r="F309" s="66" t="str">
        <f ca="1">IF(ISBLANK(A309)," ",INDIRECT(ADDRESS(1,5+MOD(ROW()-2,COUNTA('Form Responses 1'!$1:$1)-4),,TRUE,"Form Responses 1")))</f>
        <v>Gedung CWS [Toilet Pria / Wanita]</v>
      </c>
      <c r="G309" s="66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 CWS</v>
      </c>
      <c r="I309" s="84" t="str">
        <f ca="1" t="shared" si="271"/>
        <v>Toilet Pria / Wanita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66">
        <f ca="1" t="shared" si="3"/>
        <v>0</v>
      </c>
      <c r="M309" s="66" t="str">
        <f ca="1" t="shared" si="4"/>
        <v>1900 - WEEK 00</v>
      </c>
      <c r="N309" s="66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3">
        <f ca="1" t="shared" si="0"/>
        <v>6</v>
      </c>
      <c r="F310" s="66" t="str">
        <f ca="1">IF(ISBLANK(A310)," ",INDIRECT(ADDRESS(1,5+MOD(ROW()-2,COUNTA('Form Responses 1'!$1:$1)-4),,TRUE,"Form Responses 1")))</f>
        <v>Halaman [Taman ]</v>
      </c>
      <c r="G310" s="66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71"/>
        <v>Taman </v>
      </c>
      <c r="J310" s="84" t="str">
        <f ca="1" t="shared" si="2"/>
        <v>CLEANING SERVICE</v>
      </c>
      <c r="K310" s="84" t="str">
        <f ca="1" t="array" ref="K310">IFERROR(INDEX(MASTER!B:B,MATCH(G310,MASTER!A:A,0))/100," ")</f>
        <v> </v>
      </c>
      <c r="L310" s="66">
        <f ca="1" t="shared" si="3"/>
        <v>0</v>
      </c>
      <c r="M310" s="66" t="str">
        <f ca="1" t="shared" si="4"/>
        <v>1900 - WEEK 00</v>
      </c>
      <c r="N310" s="66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3">
        <f ca="1" t="shared" si="0"/>
        <v>6</v>
      </c>
      <c r="F311" s="66" t="str">
        <f ca="1">IF(ISBLANK(A311)," ",INDIRECT(ADDRESS(1,5+MOD(ROW()-2,COUNTA('Form Responses 1'!$1:$1)-4),,TRUE,"Form Responses 1")))</f>
        <v>Halaman [Halaman Parkir]</v>
      </c>
      <c r="G311" s="66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71"/>
        <v>Halaman Parkir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66">
        <f ca="1" t="shared" si="3"/>
        <v>0</v>
      </c>
      <c r="M311" s="66" t="str">
        <f ca="1" t="shared" si="4"/>
        <v>1900 - WEEK 00</v>
      </c>
      <c r="N311" s="66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3">
        <f ca="1" t="shared" si="0"/>
        <v>6</v>
      </c>
      <c r="F312" s="66" t="str">
        <f ca="1">IF(ISBLANK(A312)," ",INDIRECT(ADDRESS(1,5+MOD(ROW()-2,COUNTA('Form Responses 1'!$1:$1)-4),,TRUE,"Form Responses 1")))</f>
        <v>Halaman [Halaman depan samping dan belakang]</v>
      </c>
      <c r="G312" s="66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71"/>
        <v>Halaman depan samping dan belakang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66">
        <f ca="1" t="shared" si="3"/>
        <v>0</v>
      </c>
      <c r="M312" s="66" t="str">
        <f ca="1" t="shared" si="4"/>
        <v>1900 - WEEK 00</v>
      </c>
      <c r="N312" s="66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3">
        <f ca="1" t="shared" si="0"/>
        <v>6</v>
      </c>
      <c r="F313" s="66" t="str">
        <f ca="1">IF(ISBLANK(A313)," ",INDIRECT(ADDRESS(1,5+MOD(ROW()-2,COUNTA('Form Responses 1'!$1:$1)-4),,TRUE,"Form Responses 1")))</f>
        <v>Halaman [TPS]</v>
      </c>
      <c r="G313" s="66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71"/>
        <v>TPS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66">
        <f ca="1" t="shared" si="3"/>
        <v>0</v>
      </c>
      <c r="M313" s="66" t="str">
        <f ca="1" t="shared" si="4"/>
        <v>1900 - WEEK 00</v>
      </c>
      <c r="N313" s="66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3">
        <f ca="1" t="shared" si="0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Security</v>
      </c>
      <c r="I314" s="84" t="str">
        <f ca="1" t="shared" si="271"/>
        <v>Security Functions</v>
      </c>
      <c r="J314" s="84" t="str">
        <f ca="1" t="shared" si="2"/>
        <v>SECURITY SERVICE</v>
      </c>
      <c r="K314" s="84" t="str">
        <f ca="1" t="array" ref="K314">IFERROR(INDEX(MASTER!B:B,MATCH(G314,MASTER!A:A,0))/100," ")</f>
        <v> </v>
      </c>
      <c r="L314" s="66">
        <f ca="1" t="shared" si="3"/>
        <v>0</v>
      </c>
      <c r="M314" s="66" t="str">
        <f ca="1" t="shared" si="4"/>
        <v>1900 - WEEK 00</v>
      </c>
      <c r="N314" s="66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3">
        <f ca="1" t="shared" si="0"/>
        <v>6</v>
      </c>
      <c r="F315" s="66" t="str">
        <f ca="1">IF(ISBLANK(A315)," ",INDIRECT(ADDRESS(1,5+MOD(ROW()-2,COUNTA('Form Responses 1'!$1:$1)-4),,TRUE,"Form Responses 1")))</f>
        <v>Driver [Driving Safety]</v>
      </c>
      <c r="G315" s="66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Driver</v>
      </c>
      <c r="I315" s="84" t="str">
        <f ca="1" t="shared" si="271"/>
        <v>Driving Safety</v>
      </c>
      <c r="J315" s="84" t="str">
        <f ca="1" t="shared" si="2"/>
        <v>LABOR SERVICE</v>
      </c>
      <c r="K315" s="84" t="str">
        <f ca="1" t="array" ref="K315">IFERROR(INDEX(MASTER!B:B,MATCH(G315,MASTER!A:A,0))/100," ")</f>
        <v> </v>
      </c>
      <c r="L315" s="66">
        <f ca="1" t="shared" si="3"/>
        <v>0</v>
      </c>
      <c r="M315" s="66" t="str">
        <f ca="1" t="shared" si="4"/>
        <v>1900 - WEEK 00</v>
      </c>
      <c r="N315" s="66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3">
        <f ca="1" t="shared" si="0"/>
        <v>6</v>
      </c>
      <c r="F316" s="66" t="str">
        <f ca="1">IF(ISBLANK(A316)," ",INDIRECT(ADDRESS(1,5+MOD(ROW()-2,COUNTA('Form Responses 1'!$1:$1)-4),,TRUE,"Form Responses 1")))</f>
        <v>Driver [ Attendance]</v>
      </c>
      <c r="G316" s="66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Driver</v>
      </c>
      <c r="I316" s="84" t="str">
        <f ca="1" t="shared" si="271"/>
        <v> Attendance</v>
      </c>
      <c r="J316" s="84" t="str">
        <f ca="1" t="shared" si="2"/>
        <v>LABOR SERVICE</v>
      </c>
      <c r="K316" s="84" t="str">
        <f ca="1" t="array" ref="K316">IFERROR(INDEX(MASTER!B:B,MATCH(G316,MASTER!A:A,0))/100," ")</f>
        <v> </v>
      </c>
      <c r="L316" s="66">
        <f ca="1" t="shared" si="3"/>
        <v>0</v>
      </c>
      <c r="M316" s="66" t="str">
        <f ca="1" t="shared" si="4"/>
        <v>1900 - WEEK 00</v>
      </c>
      <c r="N316" s="66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3">
        <f ca="1" t="shared" si="0"/>
        <v>6</v>
      </c>
      <c r="F317" s="66" t="str">
        <f ca="1">IF(ISBLANK(A317)," ",INDIRECT(ADDRESS(1,5+MOD(ROW()-2,COUNTA('Form Responses 1'!$1:$1)-4),,TRUE,"Form Responses 1")))</f>
        <v>Wisma [Koridor ]</v>
      </c>
      <c r="G317" s="66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Wisma</v>
      </c>
      <c r="I317" s="84" t="str">
        <f ca="1" t="shared" si="271"/>
        <v>Koridor </v>
      </c>
      <c r="J317" s="84" t="str">
        <f ca="1" t="shared" si="2"/>
        <v>CLEANING SERVICE</v>
      </c>
      <c r="K317" s="84" t="str">
        <f ca="1" t="array" ref="K317">IFERROR(INDEX(MASTER!B:B,MATCH(G317,MASTER!A:A,0))/100," ")</f>
        <v> </v>
      </c>
      <c r="L317" s="66">
        <f ca="1" t="shared" si="3"/>
        <v>0</v>
      </c>
      <c r="M317" s="66" t="str">
        <f ca="1" t="shared" si="4"/>
        <v>1900 - WEEK 00</v>
      </c>
      <c r="N317" s="66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3">
        <f ca="1" t="shared" si="0"/>
        <v>6</v>
      </c>
      <c r="F318" s="66" t="str">
        <f ca="1">IF(ISBLANK(A318)," ",INDIRECT(ADDRESS(1,5+MOD(ROW()-2,COUNTA('Form Responses 1'!$1:$1)-4),,TRUE,"Form Responses 1")))</f>
        <v>Wisma [Kamar Tidur]</v>
      </c>
      <c r="G318" s="66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Wisma</v>
      </c>
      <c r="I318" s="84" t="str">
        <f ca="1" t="shared" si="271"/>
        <v>Kamar Tidur</v>
      </c>
      <c r="J318" s="84" t="str">
        <f ca="1" t="shared" si="2"/>
        <v>CLEANING SERVICE</v>
      </c>
      <c r="K318" s="84" t="str">
        <f ca="1" t="array" ref="K318">IFERROR(INDEX(MASTER!B:B,MATCH(G318,MASTER!A:A,0))/100," ")</f>
        <v> </v>
      </c>
      <c r="L318" s="66">
        <f ca="1" t="shared" si="3"/>
        <v>0</v>
      </c>
      <c r="M318" s="66" t="str">
        <f ca="1" t="shared" si="4"/>
        <v>1900 - WEEK 00</v>
      </c>
      <c r="N318" s="66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3">
        <f ca="1" t="shared" si="0"/>
        <v>6</v>
      </c>
      <c r="F319" s="66" t="str">
        <f ca="1">IF(ISBLANK(A319)," ",INDIRECT(ADDRESS(1,5+MOD(ROW()-2,COUNTA('Form Responses 1'!$1:$1)-4),,TRUE,"Form Responses 1")))</f>
        <v>Wisma [Ruang Rapat]</v>
      </c>
      <c r="G319" s="66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Wisma</v>
      </c>
      <c r="I319" s="84" t="str">
        <f ca="1" t="shared" si="271"/>
        <v>Ruang Rapat</v>
      </c>
      <c r="J319" s="84" t="str">
        <f ca="1" t="shared" si="2"/>
        <v>CLEANING SERVICE</v>
      </c>
      <c r="K319" s="84" t="str">
        <f ca="1" t="array" ref="K319">IFERROR(INDEX(MASTER!B:B,MATCH(G319,MASTER!A:A,0))/100," ")</f>
        <v> </v>
      </c>
      <c r="L319" s="66">
        <f ca="1" t="shared" si="3"/>
        <v>0</v>
      </c>
      <c r="M319" s="66" t="str">
        <f ca="1" t="shared" si="4"/>
        <v>1900 - WEEK 00</v>
      </c>
      <c r="N319" s="66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3">
        <f ca="1" t="shared" si="0"/>
        <v>6</v>
      </c>
      <c r="F320" s="66" t="str">
        <f ca="1">IF(ISBLANK(A320)," ",INDIRECT(ADDRESS(1,5+MOD(ROW()-2,COUNTA('Form Responses 1'!$1:$1)-4),,TRUE,"Form Responses 1")))</f>
        <v>Wisma [Gudang]</v>
      </c>
      <c r="G320" s="66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Wisma</v>
      </c>
      <c r="I320" s="84" t="str">
        <f ca="1" t="shared" si="271"/>
        <v>Gudang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66">
        <f ca="1" t="shared" si="3"/>
        <v>0</v>
      </c>
      <c r="M320" s="66" t="str">
        <f ca="1" t="shared" si="4"/>
        <v>1900 - WEEK 00</v>
      </c>
      <c r="N320" s="66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3">
        <f ca="1" t="shared" si="0"/>
        <v>6</v>
      </c>
      <c r="F321" s="66" t="str">
        <f ca="1">IF(ISBLANK(A321)," ",INDIRECT(ADDRESS(1,5+MOD(ROW()-2,COUNTA('Form Responses 1'!$1:$1)-4),,TRUE,"Form Responses 1")))</f>
        <v>Wisma [Toilet Pria / Wanita]</v>
      </c>
      <c r="G321" s="66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Wisma</v>
      </c>
      <c r="I321" s="84" t="str">
        <f ca="1" t="shared" si="271"/>
        <v>Toilet Pria / Wanita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66">
        <f ca="1" t="shared" si="3"/>
        <v>0</v>
      </c>
      <c r="M321" s="66" t="str">
        <f ca="1" t="shared" si="4"/>
        <v>1900 - WEEK 00</v>
      </c>
      <c r="N321" s="66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3">
        <f ca="1" t="shared" si="0"/>
        <v>6</v>
      </c>
      <c r="F322" s="66" t="str">
        <f ca="1">IF(ISBLANK(A322)," ",INDIRECT(ADDRESS(1,5+MOD(ROW()-2,COUNTA('Form Responses 1'!$1:$1)-4),,TRUE,"Form Responses 1")))</f>
        <v>Lab Biomol [Ruang Lab]</v>
      </c>
      <c r="G322" s="66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Lab Biomol</v>
      </c>
      <c r="I322" s="84" t="str">
        <f ca="1" t="shared" si="271"/>
        <v>Ruang Lab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66">
        <f ca="1" t="shared" si="3"/>
        <v>0</v>
      </c>
      <c r="M322" s="66" t="str">
        <f ca="1" t="shared" si="4"/>
        <v>1900 - WEEK 00</v>
      </c>
      <c r="N322" s="66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3">
        <f ca="1" t="shared" si="0"/>
        <v>6</v>
      </c>
      <c r="F323" s="66" t="str">
        <f ca="1">IF(ISBLANK(A323)," ",INDIRECT(ADDRESS(1,5+MOD(ROW()-2,COUNTA('Form Responses 1'!$1:$1)-4),,TRUE,"Form Responses 1")))</f>
        <v>Lab Biomol [Ruang Kerja]</v>
      </c>
      <c r="G323" s="66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Lab Biomol</v>
      </c>
      <c r="I323" s="84" t="str">
        <f ca="1" t="shared" ref="I323:I386" si="336">MID(F323,FIND("[",F323)+1,LEN(F323)-FIND("[",F323)-1)</f>
        <v>Ruang Kerja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66">
        <f ca="1" t="shared" si="3"/>
        <v>0</v>
      </c>
      <c r="M323" s="66" t="str">
        <f ca="1" t="shared" si="4"/>
        <v>1900 - WEEK 00</v>
      </c>
      <c r="N323" s="66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3">
        <f ca="1" t="shared" si="0"/>
        <v>6</v>
      </c>
      <c r="F324" s="66" t="str">
        <f ca="1">IF(ISBLANK(A324)," ",INDIRECT(ADDRESS(1,5+MOD(ROW()-2,COUNTA('Form Responses 1'!$1:$1)-4),,TRUE,"Form Responses 1")))</f>
        <v>Lab Biomol [Ruang Pendingin]</v>
      </c>
      <c r="G324" s="66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Lab Biomol</v>
      </c>
      <c r="I324" s="84" t="str">
        <f ca="1" t="shared" si="336"/>
        <v>Ruang Pendingin</v>
      </c>
      <c r="J324" s="84" t="str">
        <f ca="1" t="shared" si="2"/>
        <v>CLEANING SERVICE</v>
      </c>
      <c r="K324" s="84" t="str">
        <f ca="1" t="array" ref="K324">IFERROR(INDEX(MASTER!B:B,MATCH(G324,MASTER!A:A,0))/100," ")</f>
        <v> </v>
      </c>
      <c r="L324" s="66">
        <f ca="1" t="shared" si="3"/>
        <v>0</v>
      </c>
      <c r="M324" s="66" t="str">
        <f ca="1" t="shared" si="4"/>
        <v>1900 - WEEK 00</v>
      </c>
      <c r="N324" s="66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3">
        <f ca="1" t="shared" si="0"/>
        <v>6</v>
      </c>
      <c r="F325" s="66" t="str">
        <f ca="1">IF(ISBLANK(A325)," ",INDIRECT(ADDRESS(1,5+MOD(ROW()-2,COUNTA('Form Responses 1'!$1:$1)-4),,TRUE,"Form Responses 1")))</f>
        <v>Lab Biomol [Pantry]</v>
      </c>
      <c r="G325" s="66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Lab Biomol</v>
      </c>
      <c r="I325" s="84" t="str">
        <f ca="1" t="shared" si="336"/>
        <v>Pantry</v>
      </c>
      <c r="J325" s="84" t="str">
        <f ca="1" t="shared" si="2"/>
        <v>CLEANING SERVICE</v>
      </c>
      <c r="K325" s="84" t="str">
        <f ca="1" t="array" ref="K325">IFERROR(INDEX(MASTER!B:B,MATCH(G325,MASTER!A:A,0))/100," ")</f>
        <v> </v>
      </c>
      <c r="L325" s="66">
        <f ca="1" t="shared" si="3"/>
        <v>0</v>
      </c>
      <c r="M325" s="66" t="str">
        <f ca="1" t="shared" si="4"/>
        <v>1900 - WEEK 00</v>
      </c>
      <c r="N325" s="66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3">
        <f ca="1" t="shared" si="0"/>
        <v>6</v>
      </c>
      <c r="F326" s="66" t="str">
        <f ca="1">IF(ISBLANK(A326)," ",INDIRECT(ADDRESS(1,5+MOD(ROW()-2,COUNTA('Form Responses 1'!$1:$1)-4),,TRUE,"Form Responses 1")))</f>
        <v>Lab Biomol [Koridor ]</v>
      </c>
      <c r="G326" s="66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Lab Biomol</v>
      </c>
      <c r="I326" s="84" t="str">
        <f ca="1" t="shared" si="336"/>
        <v>Koridor </v>
      </c>
      <c r="J326" s="84" t="str">
        <f ca="1" t="shared" si="2"/>
        <v>CLEANING SERVICE</v>
      </c>
      <c r="K326" s="84" t="str">
        <f ca="1" t="array" ref="K326">IFERROR(INDEX(MASTER!B:B,MATCH(G326,MASTER!A:A,0))/100," ")</f>
        <v> </v>
      </c>
      <c r="L326" s="66">
        <f ca="1" t="shared" si="3"/>
        <v>0</v>
      </c>
      <c r="M326" s="66" t="str">
        <f ca="1" t="shared" si="4"/>
        <v>1900 - WEEK 00</v>
      </c>
      <c r="N326" s="66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3">
        <f ca="1" t="shared" si="0"/>
        <v>6</v>
      </c>
      <c r="F327" s="66" t="str">
        <f ca="1">IF(ISBLANK(A327)," ",INDIRECT(ADDRESS(1,5+MOD(ROW()-2,COUNTA('Form Responses 1'!$1:$1)-4),,TRUE,"Form Responses 1")))</f>
        <v>Lab Biomol [Toilet Pria / Wanita]</v>
      </c>
      <c r="G327" s="66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Lab Biomol</v>
      </c>
      <c r="I327" s="84" t="str">
        <f ca="1" t="shared" si="336"/>
        <v>Toilet Pria / Wanita</v>
      </c>
      <c r="J327" s="84" t="str">
        <f ca="1" t="shared" si="2"/>
        <v>CLEANING SERVICE</v>
      </c>
      <c r="K327" s="84" t="str">
        <f ca="1" t="array" ref="K327">IFERROR(INDEX(MASTER!B:B,MATCH(G327,MASTER!A:A,0))/100," ")</f>
        <v> </v>
      </c>
      <c r="L327" s="66">
        <f ca="1" t="shared" si="3"/>
        <v>0</v>
      </c>
      <c r="M327" s="66" t="str">
        <f ca="1" t="shared" si="4"/>
        <v>1900 - WEEK 00</v>
      </c>
      <c r="N327" s="66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3">
        <f ca="1" t="shared" si="0"/>
        <v>6</v>
      </c>
      <c r="F328" s="66" t="str">
        <f ca="1">IF(ISBLANK(A328)," ",INDIRECT(ADDRESS(1,5+MOD(ROW()-2,COUNTA('Form Responses 1'!$1:$1)-4),,TRUE,"Form Responses 1")))</f>
        <v>Gedung Insektarium [Lab Anopheles]</v>
      </c>
      <c r="G328" s="66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Insektarium</v>
      </c>
      <c r="I328" s="84" t="str">
        <f ca="1" t="shared" si="336"/>
        <v>Lab Anopheles</v>
      </c>
      <c r="J328" s="84" t="str">
        <f ca="1" t="shared" si="2"/>
        <v>CLEANING SERVICE</v>
      </c>
      <c r="K328" s="84" t="str">
        <f ca="1" t="array" ref="K328">IFERROR(INDEX(MASTER!B:B,MATCH(G328,MASTER!A:A,0))/100," ")</f>
        <v> </v>
      </c>
      <c r="L328" s="66">
        <f ca="1" t="shared" si="3"/>
        <v>0</v>
      </c>
      <c r="M328" s="66" t="str">
        <f ca="1" t="shared" si="4"/>
        <v>1900 - WEEK 00</v>
      </c>
      <c r="N328" s="66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3">
        <f ca="1" t="shared" si="0"/>
        <v>6</v>
      </c>
      <c r="F329" s="66" t="str">
        <f ca="1">IF(ISBLANK(A329)," ",INDIRECT(ADDRESS(1,5+MOD(ROW()-2,COUNTA('Form Responses 1'!$1:$1)-4),,TRUE,"Form Responses 1")))</f>
        <v>Gedung Insektarium [Lab Cullicinae]</v>
      </c>
      <c r="G329" s="66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Insektarium</v>
      </c>
      <c r="I329" s="84" t="str">
        <f ca="1" t="shared" si="336"/>
        <v>Lab Cullicinae</v>
      </c>
      <c r="J329" s="84" t="str">
        <f ca="1" t="shared" si="2"/>
        <v>CLEANING SERVICE</v>
      </c>
      <c r="K329" s="84" t="str">
        <f ca="1" t="array" ref="K329">IFERROR(INDEX(MASTER!B:B,MATCH(G329,MASTER!A:A,0))/100," ")</f>
        <v> </v>
      </c>
      <c r="L329" s="66">
        <f ca="1" t="shared" si="3"/>
        <v>0</v>
      </c>
      <c r="M329" s="66" t="str">
        <f ca="1" t="shared" si="4"/>
        <v>1900 - WEEK 00</v>
      </c>
      <c r="N329" s="66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3">
        <f ca="1" t="shared" si="0"/>
        <v>6</v>
      </c>
      <c r="F330" s="66" t="str">
        <f ca="1">IF(ISBLANK(A330)," ",INDIRECT(ADDRESS(1,5+MOD(ROW()-2,COUNTA('Form Responses 1'!$1:$1)-4),,TRUE,"Form Responses 1")))</f>
        <v>Gedung Insektarium [Gudang Alat dan Bahan 1]</v>
      </c>
      <c r="G330" s="66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Insektarium</v>
      </c>
      <c r="I330" s="84" t="str">
        <f ca="1" t="shared" si="336"/>
        <v>Gudang Alat dan Bahan 1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66">
        <f ca="1" t="shared" si="3"/>
        <v>0</v>
      </c>
      <c r="M330" s="66" t="str">
        <f ca="1" t="shared" si="4"/>
        <v>1900 - WEEK 00</v>
      </c>
      <c r="N330" s="66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3">
        <f ca="1" t="shared" si="0"/>
        <v>6</v>
      </c>
      <c r="F331" s="66" t="str">
        <f ca="1">IF(ISBLANK(A331)," ",INDIRECT(ADDRESS(1,5+MOD(ROW()-2,COUNTA('Form Responses 1'!$1:$1)-4),,TRUE,"Form Responses 1")))</f>
        <v>Gedung Insektarium [Gudang alat dan Bahan 2]</v>
      </c>
      <c r="G331" s="66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Insektarium</v>
      </c>
      <c r="I331" s="84" t="str">
        <f ca="1" t="shared" si="336"/>
        <v>Gudang alat dan Bahan 2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66">
        <f ca="1" t="shared" si="3"/>
        <v>0</v>
      </c>
      <c r="M331" s="66" t="str">
        <f ca="1" t="shared" si="4"/>
        <v>1900 - WEEK 00</v>
      </c>
      <c r="N331" s="66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3">
        <f ca="1" t="shared" si="0"/>
        <v>6</v>
      </c>
      <c r="F332" s="66" t="str">
        <f ca="1">IF(ISBLANK(A332)," ",INDIRECT(ADDRESS(1,5+MOD(ROW()-2,COUNTA('Form Responses 1'!$1:$1)-4),,TRUE,"Form Responses 1")))</f>
        <v>Gedung Insektarium [Koridor]</v>
      </c>
      <c r="G332" s="66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Insektarium</v>
      </c>
      <c r="I332" s="84" t="str">
        <f ca="1" t="shared" si="336"/>
        <v>Koridor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66">
        <f ca="1" t="shared" si="3"/>
        <v>0</v>
      </c>
      <c r="M332" s="66" t="str">
        <f ca="1" t="shared" si="4"/>
        <v>1900 - WEEK 00</v>
      </c>
      <c r="N332" s="66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3">
        <f ca="1" t="shared" si="0"/>
        <v>6</v>
      </c>
      <c r="F333" s="66" t="str">
        <f ca="1">IF(ISBLANK(A333)," ",INDIRECT(ADDRESS(1,5+MOD(ROW()-2,COUNTA('Form Responses 1'!$1:$1)-4),,TRUE,"Form Responses 1")))</f>
        <v>Gedung CWS [Ruang Kerja]</v>
      </c>
      <c r="G333" s="66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CWS</v>
      </c>
      <c r="I333" s="84" t="str">
        <f ca="1" t="shared" si="336"/>
        <v>Ruang Kerja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66">
        <f ca="1" t="shared" si="3"/>
        <v>0</v>
      </c>
      <c r="M333" s="66" t="str">
        <f ca="1" t="shared" si="4"/>
        <v>1900 - WEEK 00</v>
      </c>
      <c r="N333" s="66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3">
        <f ca="1" t="shared" si="0"/>
        <v>6</v>
      </c>
      <c r="F334" s="66" t="str">
        <f ca="1">IF(ISBLANK(A334)," ",INDIRECT(ADDRESS(1,5+MOD(ROW()-2,COUNTA('Form Responses 1'!$1:$1)-4),,TRUE,"Form Responses 1")))</f>
        <v>Gedung CWS [Koridor ]</v>
      </c>
      <c r="G334" s="66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CWS</v>
      </c>
      <c r="I334" s="84" t="str">
        <f ca="1" t="shared" si="336"/>
        <v>Koridor 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66">
        <f ca="1" t="shared" si="3"/>
        <v>0</v>
      </c>
      <c r="M334" s="66" t="str">
        <f ca="1" t="shared" si="4"/>
        <v>1900 - WEEK 00</v>
      </c>
      <c r="N334" s="66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3">
        <f ca="1" t="shared" si="0"/>
        <v>6</v>
      </c>
      <c r="F335" s="66" t="str">
        <f ca="1">IF(ISBLANK(A335)," ",INDIRECT(ADDRESS(1,5+MOD(ROW()-2,COUNTA('Form Responses 1'!$1:$1)-4),,TRUE,"Form Responses 1")))</f>
        <v>Gedung CWS [Toilet Pria / Wanita]</v>
      </c>
      <c r="G335" s="66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Gedung CWS</v>
      </c>
      <c r="I335" s="84" t="str">
        <f ca="1" t="shared" si="336"/>
        <v>Toilet Pria / Wanita</v>
      </c>
      <c r="J335" s="84" t="str">
        <f ca="1" t="shared" si="2"/>
        <v>CLEANING SERVICE</v>
      </c>
      <c r="K335" s="84" t="str">
        <f ca="1" t="array" ref="K335">IFERROR(INDEX(MASTER!B:B,MATCH(G335,MASTER!A:A,0))/100," ")</f>
        <v> </v>
      </c>
      <c r="L335" s="66">
        <f ca="1" t="shared" si="3"/>
        <v>0</v>
      </c>
      <c r="M335" s="66" t="str">
        <f ca="1" t="shared" si="4"/>
        <v>1900 - WEEK 00</v>
      </c>
      <c r="N335" s="66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3">
        <f ca="1" t="shared" si="0"/>
        <v>6</v>
      </c>
      <c r="F336" s="66" t="str">
        <f ca="1">IF(ISBLANK(A336)," ",INDIRECT(ADDRESS(1,5+MOD(ROW()-2,COUNTA('Form Responses 1'!$1:$1)-4),,TRUE,"Form Responses 1")))</f>
        <v>Halaman [Taman ]</v>
      </c>
      <c r="G336" s="66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336"/>
        <v>Taman 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66">
        <f ca="1" t="shared" si="3"/>
        <v>0</v>
      </c>
      <c r="M336" s="66" t="str">
        <f ca="1" t="shared" si="4"/>
        <v>1900 - WEEK 00</v>
      </c>
      <c r="N336" s="66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3">
        <f ca="1" t="shared" si="0"/>
        <v>6</v>
      </c>
      <c r="F337" s="66" t="str">
        <f ca="1">IF(ISBLANK(A337)," ",INDIRECT(ADDRESS(1,5+MOD(ROW()-2,COUNTA('Form Responses 1'!$1:$1)-4),,TRUE,"Form Responses 1")))</f>
        <v>Halaman [Halaman Parkir]</v>
      </c>
      <c r="G337" s="66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336"/>
        <v>Halaman Parkir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66">
        <f ca="1" t="shared" si="3"/>
        <v>0</v>
      </c>
      <c r="M337" s="66" t="str">
        <f ca="1" t="shared" si="4"/>
        <v>1900 - WEEK 00</v>
      </c>
      <c r="N337" s="66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3">
        <f ca="1" t="shared" si="0"/>
        <v>6</v>
      </c>
      <c r="F338" s="66" t="str">
        <f ca="1">IF(ISBLANK(A338)," ",INDIRECT(ADDRESS(1,5+MOD(ROW()-2,COUNTA('Form Responses 1'!$1:$1)-4),,TRUE,"Form Responses 1")))</f>
        <v>Halaman [Halaman depan samping dan belakang]</v>
      </c>
      <c r="G338" s="66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Halaman</v>
      </c>
      <c r="I338" s="84" t="str">
        <f ca="1" t="shared" si="336"/>
        <v>Halaman depan samping dan belakang</v>
      </c>
      <c r="J338" s="84" t="str">
        <f ca="1" t="shared" si="2"/>
        <v>CLEANING SERVICE</v>
      </c>
      <c r="K338" s="84" t="str">
        <f ca="1" t="array" ref="K338">IFERROR(INDEX(MASTER!B:B,MATCH(G338,MASTER!A:A,0))/100," ")</f>
        <v> </v>
      </c>
      <c r="L338" s="66">
        <f ca="1" t="shared" si="3"/>
        <v>0</v>
      </c>
      <c r="M338" s="66" t="str">
        <f ca="1" t="shared" si="4"/>
        <v>1900 - WEEK 00</v>
      </c>
      <c r="N338" s="66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3">
        <f ca="1" t="shared" si="0"/>
        <v>6</v>
      </c>
      <c r="F339" s="66" t="str">
        <f ca="1">IF(ISBLANK(A339)," ",INDIRECT(ADDRESS(1,5+MOD(ROW()-2,COUNTA('Form Responses 1'!$1:$1)-4),,TRUE,"Form Responses 1")))</f>
        <v>Halaman [TPS]</v>
      </c>
      <c r="G339" s="66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Halaman</v>
      </c>
      <c r="I339" s="84" t="str">
        <f ca="1" t="shared" si="336"/>
        <v>TPS</v>
      </c>
      <c r="J339" s="84" t="str">
        <f ca="1" t="shared" si="2"/>
        <v>CLEANING SERVICE</v>
      </c>
      <c r="K339" s="84" t="str">
        <f ca="1" t="array" ref="K339">IFERROR(INDEX(MASTER!B:B,MATCH(G339,MASTER!A:A,0))/100," ")</f>
        <v> </v>
      </c>
      <c r="L339" s="66">
        <f ca="1" t="shared" si="3"/>
        <v>0</v>
      </c>
      <c r="M339" s="66" t="str">
        <f ca="1" t="shared" si="4"/>
        <v>1900 - WEEK 00</v>
      </c>
      <c r="N339" s="66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3">
        <f ca="1" t="shared" si="0"/>
        <v>6</v>
      </c>
      <c r="F340" s="66" t="str">
        <f ca="1">IF(ISBLANK(A340)," ",INDIRECT(ADDRESS(1,5+MOD(ROW()-2,COUNTA('Form Responses 1'!$1:$1)-4),,TRUE,"Form Responses 1")))</f>
        <v>Security [Security Functions]</v>
      </c>
      <c r="G340" s="66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Security</v>
      </c>
      <c r="I340" s="84" t="str">
        <f ca="1" t="shared" si="336"/>
        <v>Security Functions</v>
      </c>
      <c r="J340" s="84" t="str">
        <f ca="1" t="shared" si="2"/>
        <v>SECURITY SERVICE</v>
      </c>
      <c r="K340" s="84" t="str">
        <f ca="1" t="array" ref="K340">IFERROR(INDEX(MASTER!B:B,MATCH(G340,MASTER!A:A,0))/100," ")</f>
        <v> </v>
      </c>
      <c r="L340" s="66">
        <f ca="1" t="shared" si="3"/>
        <v>0</v>
      </c>
      <c r="M340" s="66" t="str">
        <f ca="1" t="shared" si="4"/>
        <v>1900 - WEEK 00</v>
      </c>
      <c r="N340" s="66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3">
        <f ca="1" t="shared" si="0"/>
        <v>6</v>
      </c>
      <c r="F341" s="66" t="str">
        <f ca="1">IF(ISBLANK(A341)," ",INDIRECT(ADDRESS(1,5+MOD(ROW()-2,COUNTA('Form Responses 1'!$1:$1)-4),,TRUE,"Form Responses 1")))</f>
        <v>Driver [Driving Safety]</v>
      </c>
      <c r="G341" s="66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Driver</v>
      </c>
      <c r="I341" s="84" t="str">
        <f ca="1" t="shared" si="336"/>
        <v>Driving Safety</v>
      </c>
      <c r="J341" s="84" t="str">
        <f ca="1" t="shared" si="2"/>
        <v>LABOR SERVICE</v>
      </c>
      <c r="K341" s="84" t="str">
        <f ca="1" t="array" ref="K341">IFERROR(INDEX(MASTER!B:B,MATCH(G341,MASTER!A:A,0))/100," ")</f>
        <v> </v>
      </c>
      <c r="L341" s="66">
        <f ca="1" t="shared" si="3"/>
        <v>0</v>
      </c>
      <c r="M341" s="66" t="str">
        <f ca="1" t="shared" si="4"/>
        <v>1900 - WEEK 00</v>
      </c>
      <c r="N341" s="66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3">
        <f ca="1" t="shared" si="0"/>
        <v>6</v>
      </c>
      <c r="F342" s="66" t="str">
        <f ca="1">IF(ISBLANK(A342)," ",INDIRECT(ADDRESS(1,5+MOD(ROW()-2,COUNTA('Form Responses 1'!$1:$1)-4),,TRUE,"Form Responses 1")))</f>
        <v>Driver [ Attendance]</v>
      </c>
      <c r="G342" s="66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Driver</v>
      </c>
      <c r="I342" s="84" t="str">
        <f ca="1" t="shared" si="336"/>
        <v> Attendance</v>
      </c>
      <c r="J342" s="84" t="str">
        <f ca="1" t="shared" si="2"/>
        <v>LABOR SERVICE</v>
      </c>
      <c r="K342" s="84" t="str">
        <f ca="1" t="array" ref="K342">IFERROR(INDEX(MASTER!B:B,MATCH(G342,MASTER!A:A,0))/100," ")</f>
        <v> </v>
      </c>
      <c r="L342" s="66">
        <f ca="1" t="shared" si="3"/>
        <v>0</v>
      </c>
      <c r="M342" s="66" t="str">
        <f ca="1" t="shared" si="4"/>
        <v>1900 - WEEK 00</v>
      </c>
      <c r="N342" s="66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3">
        <f ca="1" t="shared" si="0"/>
        <v>6</v>
      </c>
      <c r="F343" s="66" t="str">
        <f ca="1">IF(ISBLANK(A343)," ",INDIRECT(ADDRESS(1,5+MOD(ROW()-2,COUNTA('Form Responses 1'!$1:$1)-4),,TRUE,"Form Responses 1")))</f>
        <v>Wisma [Koridor ]</v>
      </c>
      <c r="G343" s="66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Wisma</v>
      </c>
      <c r="I343" s="84" t="str">
        <f ca="1" t="shared" si="336"/>
        <v>Koridor 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66">
        <f ca="1" t="shared" si="3"/>
        <v>0</v>
      </c>
      <c r="M343" s="66" t="str">
        <f ca="1" t="shared" si="4"/>
        <v>1900 - WEEK 00</v>
      </c>
      <c r="N343" s="66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3">
        <f ca="1" t="shared" si="0"/>
        <v>6</v>
      </c>
      <c r="F344" s="66" t="str">
        <f ca="1">IF(ISBLANK(A344)," ",INDIRECT(ADDRESS(1,5+MOD(ROW()-2,COUNTA('Form Responses 1'!$1:$1)-4),,TRUE,"Form Responses 1")))</f>
        <v>Wisma [Kamar Tidur]</v>
      </c>
      <c r="G344" s="66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Wisma</v>
      </c>
      <c r="I344" s="84" t="str">
        <f ca="1" t="shared" si="336"/>
        <v>Kamar Tidur</v>
      </c>
      <c r="J344" s="84" t="str">
        <f ca="1" t="shared" si="2"/>
        <v>CLEANING SERVICE</v>
      </c>
      <c r="K344" s="84" t="str">
        <f ca="1" t="array" ref="K344">IFERROR(INDEX(MASTER!B:B,MATCH(G344,MASTER!A:A,0))/100," ")</f>
        <v> </v>
      </c>
      <c r="L344" s="66">
        <f ca="1" t="shared" si="3"/>
        <v>0</v>
      </c>
      <c r="M344" s="66" t="str">
        <f ca="1" t="shared" si="4"/>
        <v>1900 - WEEK 00</v>
      </c>
      <c r="N344" s="66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3">
        <f ca="1" t="shared" si="0"/>
        <v>6</v>
      </c>
      <c r="F345" s="66" t="str">
        <f ca="1">IF(ISBLANK(A345)," ",INDIRECT(ADDRESS(1,5+MOD(ROW()-2,COUNTA('Form Responses 1'!$1:$1)-4),,TRUE,"Form Responses 1")))</f>
        <v>Wisma [Ruang Rapat]</v>
      </c>
      <c r="G345" s="66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Wisma</v>
      </c>
      <c r="I345" s="84" t="str">
        <f ca="1" t="shared" si="336"/>
        <v>Ruang Rapat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66">
        <f ca="1" t="shared" si="3"/>
        <v>0</v>
      </c>
      <c r="M345" s="66" t="str">
        <f ca="1" t="shared" si="4"/>
        <v>1900 - WEEK 00</v>
      </c>
      <c r="N345" s="66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3">
        <f ca="1" t="shared" si="0"/>
        <v>6</v>
      </c>
      <c r="F346" s="66" t="str">
        <f ca="1">IF(ISBLANK(A346)," ",INDIRECT(ADDRESS(1,5+MOD(ROW()-2,COUNTA('Form Responses 1'!$1:$1)-4),,TRUE,"Form Responses 1")))</f>
        <v>Wisma [Gudang]</v>
      </c>
      <c r="G346" s="66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Wisma</v>
      </c>
      <c r="I346" s="84" t="str">
        <f ca="1" t="shared" si="336"/>
        <v>Gudang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66">
        <f ca="1" t="shared" si="3"/>
        <v>0</v>
      </c>
      <c r="M346" s="66" t="str">
        <f ca="1" t="shared" si="4"/>
        <v>1900 - WEEK 00</v>
      </c>
      <c r="N346" s="66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3">
        <f ca="1" t="shared" si="0"/>
        <v>6</v>
      </c>
      <c r="F347" s="66" t="str">
        <f ca="1">IF(ISBLANK(A347)," ",INDIRECT(ADDRESS(1,5+MOD(ROW()-2,COUNTA('Form Responses 1'!$1:$1)-4),,TRUE,"Form Responses 1")))</f>
        <v>Wisma [Toilet Pria / Wanita]</v>
      </c>
      <c r="G347" s="66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Wisma</v>
      </c>
      <c r="I347" s="84" t="str">
        <f ca="1" t="shared" si="336"/>
        <v>Toilet Pria / Wanita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66">
        <f ca="1" t="shared" si="3"/>
        <v>0</v>
      </c>
      <c r="M347" s="66" t="str">
        <f ca="1" t="shared" si="4"/>
        <v>1900 - WEEK 00</v>
      </c>
      <c r="N347" s="66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3">
        <f ca="1" t="shared" si="0"/>
        <v>6</v>
      </c>
      <c r="F348" s="66" t="str">
        <f ca="1">IF(ISBLANK(A348)," ",INDIRECT(ADDRESS(1,5+MOD(ROW()-2,COUNTA('Form Responses 1'!$1:$1)-4),,TRUE,"Form Responses 1")))</f>
        <v>Lab Biomol [Ruang Lab]</v>
      </c>
      <c r="G348" s="66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Lab Biomol</v>
      </c>
      <c r="I348" s="84" t="str">
        <f ca="1" t="shared" si="336"/>
        <v>Ruang Lab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66">
        <f ca="1" t="shared" si="3"/>
        <v>0</v>
      </c>
      <c r="M348" s="66" t="str">
        <f ca="1" t="shared" si="4"/>
        <v>1900 - WEEK 00</v>
      </c>
      <c r="N348" s="66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3">
        <f ca="1" t="shared" si="0"/>
        <v>6</v>
      </c>
      <c r="F349" s="66" t="str">
        <f ca="1">IF(ISBLANK(A349)," ",INDIRECT(ADDRESS(1,5+MOD(ROW()-2,COUNTA('Form Responses 1'!$1:$1)-4),,TRUE,"Form Responses 1")))</f>
        <v>Lab Biomol [Ruang Kerja]</v>
      </c>
      <c r="G349" s="66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Lab Biomol</v>
      </c>
      <c r="I349" s="84" t="str">
        <f ca="1" t="shared" si="336"/>
        <v>Ruang Kerja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66">
        <f ca="1" t="shared" si="3"/>
        <v>0</v>
      </c>
      <c r="M349" s="66" t="str">
        <f ca="1" t="shared" si="4"/>
        <v>1900 - WEEK 00</v>
      </c>
      <c r="N349" s="66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3">
        <f ca="1" t="shared" si="0"/>
        <v>6</v>
      </c>
      <c r="F350" s="66" t="str">
        <f ca="1">IF(ISBLANK(A350)," ",INDIRECT(ADDRESS(1,5+MOD(ROW()-2,COUNTA('Form Responses 1'!$1:$1)-4),,TRUE,"Form Responses 1")))</f>
        <v>Lab Biomol [Ruang Pendingin]</v>
      </c>
      <c r="G350" s="66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Lab Biomol</v>
      </c>
      <c r="I350" s="84" t="str">
        <f ca="1" t="shared" si="336"/>
        <v>Ruang Pendingin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66">
        <f ca="1" t="shared" si="3"/>
        <v>0</v>
      </c>
      <c r="M350" s="66" t="str">
        <f ca="1" t="shared" si="4"/>
        <v>1900 - WEEK 00</v>
      </c>
      <c r="N350" s="66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3">
        <f ca="1" t="shared" si="0"/>
        <v>6</v>
      </c>
      <c r="F351" s="66" t="str">
        <f ca="1">IF(ISBLANK(A351)," ",INDIRECT(ADDRESS(1,5+MOD(ROW()-2,COUNTA('Form Responses 1'!$1:$1)-4),,TRUE,"Form Responses 1")))</f>
        <v>Lab Biomol [Pantry]</v>
      </c>
      <c r="G351" s="66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Lab Biomol</v>
      </c>
      <c r="I351" s="84" t="str">
        <f ca="1" t="shared" si="336"/>
        <v>Pantry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66">
        <f ca="1" t="shared" si="3"/>
        <v>0</v>
      </c>
      <c r="M351" s="66" t="str">
        <f ca="1" t="shared" si="4"/>
        <v>1900 - WEEK 00</v>
      </c>
      <c r="N351" s="66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3">
        <f ca="1" t="shared" si="0"/>
        <v>6</v>
      </c>
      <c r="F352" s="66" t="str">
        <f ca="1">IF(ISBLANK(A352)," ",INDIRECT(ADDRESS(1,5+MOD(ROW()-2,COUNTA('Form Responses 1'!$1:$1)-4),,TRUE,"Form Responses 1")))</f>
        <v>Lab Biomol [Koridor ]</v>
      </c>
      <c r="G352" s="66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Lab Biomol</v>
      </c>
      <c r="I352" s="84" t="str">
        <f ca="1" t="shared" si="336"/>
        <v>Koridor </v>
      </c>
      <c r="J352" s="84" t="str">
        <f ca="1" t="shared" si="2"/>
        <v>CLEANING SERVICE</v>
      </c>
      <c r="K352" s="84" t="str">
        <f ca="1" t="array" ref="K352">IFERROR(INDEX(MASTER!B:B,MATCH(G352,MASTER!A:A,0))/100," ")</f>
        <v> </v>
      </c>
      <c r="L352" s="66">
        <f ca="1" t="shared" si="3"/>
        <v>0</v>
      </c>
      <c r="M352" s="66" t="str">
        <f ca="1" t="shared" si="4"/>
        <v>1900 - WEEK 00</v>
      </c>
      <c r="N352" s="66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3">
        <f ca="1" t="shared" si="0"/>
        <v>6</v>
      </c>
      <c r="F353" s="66" t="str">
        <f ca="1">IF(ISBLANK(A353)," ",INDIRECT(ADDRESS(1,5+MOD(ROW()-2,COUNTA('Form Responses 1'!$1:$1)-4),,TRUE,"Form Responses 1")))</f>
        <v>Lab Biomol [Toilet Pria / Wanita]</v>
      </c>
      <c r="G353" s="66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Lab Biomol</v>
      </c>
      <c r="I353" s="84" t="str">
        <f ca="1" t="shared" si="336"/>
        <v>Toilet Pria / Wanita</v>
      </c>
      <c r="J353" s="84" t="str">
        <f ca="1" t="shared" si="2"/>
        <v>CLEANING SERVICE</v>
      </c>
      <c r="K353" s="84" t="str">
        <f ca="1" t="array" ref="K353">IFERROR(INDEX(MASTER!B:B,MATCH(G353,MASTER!A:A,0))/100," ")</f>
        <v> </v>
      </c>
      <c r="L353" s="66">
        <f ca="1" t="shared" si="3"/>
        <v>0</v>
      </c>
      <c r="M353" s="66" t="str">
        <f ca="1" t="shared" si="4"/>
        <v>1900 - WEEK 00</v>
      </c>
      <c r="N353" s="66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3">
        <f ca="1" t="shared" si="0"/>
        <v>6</v>
      </c>
      <c r="F354" s="66" t="str">
        <f ca="1">IF(ISBLANK(A354)," ",INDIRECT(ADDRESS(1,5+MOD(ROW()-2,COUNTA('Form Responses 1'!$1:$1)-4),,TRUE,"Form Responses 1")))</f>
        <v>Gedung Insektarium [Lab Anopheles]</v>
      </c>
      <c r="G354" s="66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 Insektarium</v>
      </c>
      <c r="I354" s="84" t="str">
        <f ca="1" t="shared" si="336"/>
        <v>Lab Anopheles</v>
      </c>
      <c r="J354" s="84" t="str">
        <f ca="1" t="shared" si="2"/>
        <v>CLEANING SERVICE</v>
      </c>
      <c r="K354" s="84" t="str">
        <f ca="1" t="array" ref="K354">IFERROR(INDEX(MASTER!B:B,MATCH(G354,MASTER!A:A,0))/100," ")</f>
        <v> </v>
      </c>
      <c r="L354" s="66">
        <f ca="1" t="shared" si="3"/>
        <v>0</v>
      </c>
      <c r="M354" s="66" t="str">
        <f ca="1" t="shared" si="4"/>
        <v>1900 - WEEK 00</v>
      </c>
      <c r="N354" s="66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3">
        <f ca="1" t="shared" si="0"/>
        <v>6</v>
      </c>
      <c r="F355" s="66" t="str">
        <f ca="1">IF(ISBLANK(A355)," ",INDIRECT(ADDRESS(1,5+MOD(ROW()-2,COUNTA('Form Responses 1'!$1:$1)-4),,TRUE,"Form Responses 1")))</f>
        <v>Gedung Insektarium [Lab Cullicinae]</v>
      </c>
      <c r="G355" s="66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Insektarium</v>
      </c>
      <c r="I355" s="84" t="str">
        <f ca="1" t="shared" si="336"/>
        <v>Lab Cullicinae</v>
      </c>
      <c r="J355" s="84" t="str">
        <f ca="1" t="shared" si="2"/>
        <v>CLEANING SERVICE</v>
      </c>
      <c r="K355" s="84" t="str">
        <f ca="1" t="array" ref="K355">IFERROR(INDEX(MASTER!B:B,MATCH(G355,MASTER!A:A,0))/100," ")</f>
        <v> </v>
      </c>
      <c r="L355" s="66">
        <f ca="1" t="shared" si="3"/>
        <v>0</v>
      </c>
      <c r="M355" s="66" t="str">
        <f ca="1" t="shared" si="4"/>
        <v>1900 - WEEK 00</v>
      </c>
      <c r="N355" s="66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3">
        <f ca="1" t="shared" si="0"/>
        <v>6</v>
      </c>
      <c r="F356" s="66" t="str">
        <f ca="1">IF(ISBLANK(A356)," ",INDIRECT(ADDRESS(1,5+MOD(ROW()-2,COUNTA('Form Responses 1'!$1:$1)-4),,TRUE,"Form Responses 1")))</f>
        <v>Gedung Insektarium [Gudang Alat dan Bahan 1]</v>
      </c>
      <c r="G356" s="66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 Insektarium</v>
      </c>
      <c r="I356" s="84" t="str">
        <f ca="1" t="shared" si="336"/>
        <v>Gudang Alat dan Bahan 1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66">
        <f ca="1" t="shared" si="3"/>
        <v>0</v>
      </c>
      <c r="M356" s="66" t="str">
        <f ca="1" t="shared" si="4"/>
        <v>1900 - WEEK 00</v>
      </c>
      <c r="N356" s="66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3">
        <f ca="1" t="shared" si="0"/>
        <v>6</v>
      </c>
      <c r="F357" s="66" t="str">
        <f ca="1">IF(ISBLANK(A357)," ",INDIRECT(ADDRESS(1,5+MOD(ROW()-2,COUNTA('Form Responses 1'!$1:$1)-4),,TRUE,"Form Responses 1")))</f>
        <v>Gedung Insektarium [Gudang alat dan Bahan 2]</v>
      </c>
      <c r="G357" s="66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 Insektarium</v>
      </c>
      <c r="I357" s="84" t="str">
        <f ca="1" t="shared" si="336"/>
        <v>Gudang alat dan Bahan 2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66">
        <f ca="1" t="shared" si="3"/>
        <v>0</v>
      </c>
      <c r="M357" s="66" t="str">
        <f ca="1" t="shared" si="4"/>
        <v>1900 - WEEK 00</v>
      </c>
      <c r="N357" s="66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3">
        <f ca="1" t="shared" si="0"/>
        <v>6</v>
      </c>
      <c r="F358" s="66" t="str">
        <f ca="1">IF(ISBLANK(A358)," ",INDIRECT(ADDRESS(1,5+MOD(ROW()-2,COUNTA('Form Responses 1'!$1:$1)-4),,TRUE,"Form Responses 1")))</f>
        <v>Gedung Insektarium [Koridor]</v>
      </c>
      <c r="G358" s="66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Gedung Insektarium</v>
      </c>
      <c r="I358" s="84" t="str">
        <f ca="1" t="shared" si="336"/>
        <v>Koridor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66">
        <f ca="1" t="shared" si="3"/>
        <v>0</v>
      </c>
      <c r="M358" s="66" t="str">
        <f ca="1" t="shared" si="4"/>
        <v>1900 - WEEK 00</v>
      </c>
      <c r="N358" s="66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3">
        <f ca="1" t="shared" si="0"/>
        <v>6</v>
      </c>
      <c r="F359" s="66" t="str">
        <f ca="1">IF(ISBLANK(A359)," ",INDIRECT(ADDRESS(1,5+MOD(ROW()-2,COUNTA('Form Responses 1'!$1:$1)-4),,TRUE,"Form Responses 1")))</f>
        <v>Gedung CWS [Ruang Kerja]</v>
      </c>
      <c r="G359" s="66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CWS</v>
      </c>
      <c r="I359" s="84" t="str">
        <f ca="1" t="shared" si="336"/>
        <v>Ruang Kerja</v>
      </c>
      <c r="J359" s="84" t="str">
        <f ca="1" t="shared" si="2"/>
        <v>CLEANING SERVICE</v>
      </c>
      <c r="K359" s="84" t="str">
        <f ca="1" t="array" ref="K359">IFERROR(INDEX(MASTER!B:B,MATCH(G359,MASTER!A:A,0))/100," ")</f>
        <v> </v>
      </c>
      <c r="L359" s="66">
        <f ca="1" t="shared" si="3"/>
        <v>0</v>
      </c>
      <c r="M359" s="66" t="str">
        <f ca="1" t="shared" si="4"/>
        <v>1900 - WEEK 00</v>
      </c>
      <c r="N359" s="66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3">
        <f ca="1" t="shared" si="0"/>
        <v>6</v>
      </c>
      <c r="F360" s="66" t="str">
        <f ca="1">IF(ISBLANK(A360)," ",INDIRECT(ADDRESS(1,5+MOD(ROW()-2,COUNTA('Form Responses 1'!$1:$1)-4),,TRUE,"Form Responses 1")))</f>
        <v>Gedung CWS [Koridor ]</v>
      </c>
      <c r="G360" s="66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CWS</v>
      </c>
      <c r="I360" s="84" t="str">
        <f ca="1" t="shared" si="336"/>
        <v>Koridor </v>
      </c>
      <c r="J360" s="84" t="str">
        <f ca="1" t="shared" si="2"/>
        <v>CLEANING SERVICE</v>
      </c>
      <c r="K360" s="84" t="str">
        <f ca="1" t="array" ref="K360">IFERROR(INDEX(MASTER!B:B,MATCH(G360,MASTER!A:A,0))/100," ")</f>
        <v> </v>
      </c>
      <c r="L360" s="66">
        <f ca="1" t="shared" si="3"/>
        <v>0</v>
      </c>
      <c r="M360" s="66" t="str">
        <f ca="1" t="shared" si="4"/>
        <v>1900 - WEEK 00</v>
      </c>
      <c r="N360" s="66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3">
        <f ca="1" t="shared" si="0"/>
        <v>6</v>
      </c>
      <c r="F361" s="66" t="str">
        <f ca="1">IF(ISBLANK(A361)," ",INDIRECT(ADDRESS(1,5+MOD(ROW()-2,COUNTA('Form Responses 1'!$1:$1)-4),,TRUE,"Form Responses 1")))</f>
        <v>Gedung CWS [Toilet Pria / Wanita]</v>
      </c>
      <c r="G361" s="66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CWS</v>
      </c>
      <c r="I361" s="84" t="str">
        <f ca="1" t="shared" si="336"/>
        <v>Toilet Pria / Wanita</v>
      </c>
      <c r="J361" s="84" t="str">
        <f ca="1" t="shared" si="2"/>
        <v>CLEANING SERVICE</v>
      </c>
      <c r="K361" s="84" t="str">
        <f ca="1" t="array" ref="K361">IFERROR(INDEX(MASTER!B:B,MATCH(G361,MASTER!A:A,0))/100," ")</f>
        <v> </v>
      </c>
      <c r="L361" s="66">
        <f ca="1" t="shared" si="3"/>
        <v>0</v>
      </c>
      <c r="M361" s="66" t="str">
        <f ca="1" t="shared" si="4"/>
        <v>1900 - WEEK 00</v>
      </c>
      <c r="N361" s="66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3">
        <f ca="1" t="shared" si="0"/>
        <v>6</v>
      </c>
      <c r="F362" s="66" t="str">
        <f ca="1">IF(ISBLANK(A362)," ",INDIRECT(ADDRESS(1,5+MOD(ROW()-2,COUNTA('Form Responses 1'!$1:$1)-4),,TRUE,"Form Responses 1")))</f>
        <v>Halaman [Taman ]</v>
      </c>
      <c r="G362" s="66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Halaman</v>
      </c>
      <c r="I362" s="84" t="str">
        <f ca="1" t="shared" si="336"/>
        <v>Taman </v>
      </c>
      <c r="J362" s="84" t="str">
        <f ca="1" t="shared" si="2"/>
        <v>CLEANING SERVICE</v>
      </c>
      <c r="K362" s="84" t="str">
        <f ca="1" t="array" ref="K362">IFERROR(INDEX(MASTER!B:B,MATCH(G362,MASTER!A:A,0))/100," ")</f>
        <v> </v>
      </c>
      <c r="L362" s="66">
        <f ca="1" t="shared" si="3"/>
        <v>0</v>
      </c>
      <c r="M362" s="66" t="str">
        <f ca="1" t="shared" si="4"/>
        <v>1900 - WEEK 00</v>
      </c>
      <c r="N362" s="66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3">
        <f ca="1" t="shared" si="0"/>
        <v>6</v>
      </c>
      <c r="F363" s="66" t="str">
        <f ca="1">IF(ISBLANK(A363)," ",INDIRECT(ADDRESS(1,5+MOD(ROW()-2,COUNTA('Form Responses 1'!$1:$1)-4),,TRUE,"Form Responses 1")))</f>
        <v>Halaman [Halaman Parkir]</v>
      </c>
      <c r="G363" s="66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Halaman</v>
      </c>
      <c r="I363" s="84" t="str">
        <f ca="1" t="shared" si="336"/>
        <v>Halaman Parkir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66">
        <f ca="1" t="shared" si="3"/>
        <v>0</v>
      </c>
      <c r="M363" s="66" t="str">
        <f ca="1" t="shared" si="4"/>
        <v>1900 - WEEK 00</v>
      </c>
      <c r="N363" s="66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3">
        <f ca="1" t="shared" si="0"/>
        <v>6</v>
      </c>
      <c r="F364" s="66" t="str">
        <f ca="1">IF(ISBLANK(A364)," ",INDIRECT(ADDRESS(1,5+MOD(ROW()-2,COUNTA('Form Responses 1'!$1:$1)-4),,TRUE,"Form Responses 1")))</f>
        <v>Halaman [Halaman depan samping dan belakang]</v>
      </c>
      <c r="G364" s="66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Halaman</v>
      </c>
      <c r="I364" s="84" t="str">
        <f ca="1" t="shared" si="336"/>
        <v>Halaman depan samping dan belakang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66">
        <f ca="1" t="shared" si="3"/>
        <v>0</v>
      </c>
      <c r="M364" s="66" t="str">
        <f ca="1" t="shared" si="4"/>
        <v>1900 - WEEK 00</v>
      </c>
      <c r="N364" s="66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3">
        <f ca="1" t="shared" si="0"/>
        <v>6</v>
      </c>
      <c r="F365" s="66" t="str">
        <f ca="1">IF(ISBLANK(A365)," ",INDIRECT(ADDRESS(1,5+MOD(ROW()-2,COUNTA('Form Responses 1'!$1:$1)-4),,TRUE,"Form Responses 1")))</f>
        <v>Halaman [TPS]</v>
      </c>
      <c r="G365" s="66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Halaman</v>
      </c>
      <c r="I365" s="84" t="str">
        <f ca="1" t="shared" si="336"/>
        <v>TPS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66">
        <f ca="1" t="shared" si="3"/>
        <v>0</v>
      </c>
      <c r="M365" s="66" t="str">
        <f ca="1" t="shared" si="4"/>
        <v>1900 - WEEK 00</v>
      </c>
      <c r="N365" s="66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3">
        <f ca="1" t="shared" si="0"/>
        <v>6</v>
      </c>
      <c r="F366" s="66" t="str">
        <f ca="1">IF(ISBLANK(A366)," ",INDIRECT(ADDRESS(1,5+MOD(ROW()-2,COUNTA('Form Responses 1'!$1:$1)-4),,TRUE,"Form Responses 1")))</f>
        <v>Security [Security Functions]</v>
      </c>
      <c r="G366" s="66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336"/>
        <v>Security Functions</v>
      </c>
      <c r="J366" s="84" t="str">
        <f ca="1" t="shared" si="2"/>
        <v>SECURITY SERVICE</v>
      </c>
      <c r="K366" s="84" t="str">
        <f ca="1" t="array" ref="K366">IFERROR(INDEX(MASTER!B:B,MATCH(G366,MASTER!A:A,0))/100," ")</f>
        <v> </v>
      </c>
      <c r="L366" s="66">
        <f ca="1" t="shared" si="3"/>
        <v>0</v>
      </c>
      <c r="M366" s="66" t="str">
        <f ca="1" t="shared" si="4"/>
        <v>1900 - WEEK 00</v>
      </c>
      <c r="N366" s="66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3">
        <f ca="1" t="shared" si="0"/>
        <v>6</v>
      </c>
      <c r="F367" s="66" t="str">
        <f ca="1">IF(ISBLANK(A367)," ",INDIRECT(ADDRESS(1,5+MOD(ROW()-2,COUNTA('Form Responses 1'!$1:$1)-4),,TRUE,"Form Responses 1")))</f>
        <v>Driver [Driving Safety]</v>
      </c>
      <c r="G367" s="66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Driver</v>
      </c>
      <c r="I367" s="84" t="str">
        <f ca="1" t="shared" si="336"/>
        <v>Driving Safety</v>
      </c>
      <c r="J367" s="84" t="str">
        <f ca="1" t="shared" si="2"/>
        <v>LABOR SERVICE</v>
      </c>
      <c r="K367" s="84" t="str">
        <f ca="1" t="array" ref="K367">IFERROR(INDEX(MASTER!B:B,MATCH(G367,MASTER!A:A,0))/100," ")</f>
        <v> </v>
      </c>
      <c r="L367" s="66">
        <f ca="1" t="shared" si="3"/>
        <v>0</v>
      </c>
      <c r="M367" s="66" t="str">
        <f ca="1" t="shared" si="4"/>
        <v>1900 - WEEK 00</v>
      </c>
      <c r="N367" s="66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3">
        <f ca="1" t="shared" si="0"/>
        <v>6</v>
      </c>
      <c r="F368" s="66" t="str">
        <f ca="1">IF(ISBLANK(A368)," ",INDIRECT(ADDRESS(1,5+MOD(ROW()-2,COUNTA('Form Responses 1'!$1:$1)-4),,TRUE,"Form Responses 1")))</f>
        <v>Driver [ Attendance]</v>
      </c>
      <c r="G368" s="66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Driver</v>
      </c>
      <c r="I368" s="84" t="str">
        <f ca="1" t="shared" si="336"/>
        <v> Attendance</v>
      </c>
      <c r="J368" s="84" t="str">
        <f ca="1" t="shared" si="2"/>
        <v>LABOR SERVICE</v>
      </c>
      <c r="K368" s="84" t="str">
        <f ca="1" t="array" ref="K368">IFERROR(INDEX(MASTER!B:B,MATCH(G368,MASTER!A:A,0))/100," ")</f>
        <v> </v>
      </c>
      <c r="L368" s="66">
        <f ca="1" t="shared" si="3"/>
        <v>0</v>
      </c>
      <c r="M368" s="66" t="str">
        <f ca="1" t="shared" si="4"/>
        <v>1900 - WEEK 00</v>
      </c>
      <c r="N368" s="66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3">
        <f ca="1" t="shared" si="0"/>
        <v>6</v>
      </c>
      <c r="F369" s="66" t="str">
        <f ca="1">IF(ISBLANK(A369)," ",INDIRECT(ADDRESS(1,5+MOD(ROW()-2,COUNTA('Form Responses 1'!$1:$1)-4),,TRUE,"Form Responses 1")))</f>
        <v>Wisma [Koridor ]</v>
      </c>
      <c r="G369" s="66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Wisma</v>
      </c>
      <c r="I369" s="84" t="str">
        <f ca="1" t="shared" si="336"/>
        <v>Koridor 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66">
        <f ca="1" t="shared" si="3"/>
        <v>0</v>
      </c>
      <c r="M369" s="66" t="str">
        <f ca="1" t="shared" si="4"/>
        <v>1900 - WEEK 00</v>
      </c>
      <c r="N369" s="66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3">
        <f ca="1" t="shared" si="0"/>
        <v>6</v>
      </c>
      <c r="F370" s="66" t="str">
        <f ca="1">IF(ISBLANK(A370)," ",INDIRECT(ADDRESS(1,5+MOD(ROW()-2,COUNTA('Form Responses 1'!$1:$1)-4),,TRUE,"Form Responses 1")))</f>
        <v>Wisma [Kamar Tidur]</v>
      </c>
      <c r="G370" s="66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Wisma</v>
      </c>
      <c r="I370" s="84" t="str">
        <f ca="1" t="shared" si="336"/>
        <v>Kamar Tidur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66">
        <f ca="1" t="shared" si="3"/>
        <v>0</v>
      </c>
      <c r="M370" s="66" t="str">
        <f ca="1" t="shared" si="4"/>
        <v>1900 - WEEK 00</v>
      </c>
      <c r="N370" s="66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3">
        <f ca="1" t="shared" si="0"/>
        <v>6</v>
      </c>
      <c r="F371" s="66" t="str">
        <f ca="1">IF(ISBLANK(A371)," ",INDIRECT(ADDRESS(1,5+MOD(ROW()-2,COUNTA('Form Responses 1'!$1:$1)-4),,TRUE,"Form Responses 1")))</f>
        <v>Wisma [Ruang Rapat]</v>
      </c>
      <c r="G371" s="66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Wisma</v>
      </c>
      <c r="I371" s="84" t="str">
        <f ca="1" t="shared" si="336"/>
        <v>Ruang Rapat</v>
      </c>
      <c r="J371" s="84" t="str">
        <f ca="1" t="shared" si="2"/>
        <v>CLEANING SERVICE</v>
      </c>
      <c r="K371" s="84" t="str">
        <f ca="1" t="array" ref="K371">IFERROR(INDEX(MASTER!B:B,MATCH(G371,MASTER!A:A,0))/100," ")</f>
        <v> </v>
      </c>
      <c r="L371" s="66">
        <f ca="1" t="shared" si="3"/>
        <v>0</v>
      </c>
      <c r="M371" s="66" t="str">
        <f ca="1" t="shared" si="4"/>
        <v>1900 - WEEK 00</v>
      </c>
      <c r="N371" s="66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3">
        <f ca="1" t="shared" si="0"/>
        <v>6</v>
      </c>
      <c r="F372" s="66" t="str">
        <f ca="1">IF(ISBLANK(A372)," ",INDIRECT(ADDRESS(1,5+MOD(ROW()-2,COUNTA('Form Responses 1'!$1:$1)-4),,TRUE,"Form Responses 1")))</f>
        <v>Wisma [Gudang]</v>
      </c>
      <c r="G372" s="66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Wisma</v>
      </c>
      <c r="I372" s="84" t="str">
        <f ca="1" t="shared" si="336"/>
        <v>Gudang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66">
        <f ca="1" t="shared" si="3"/>
        <v>0</v>
      </c>
      <c r="M372" s="66" t="str">
        <f ca="1" t="shared" si="4"/>
        <v>1900 - WEEK 00</v>
      </c>
      <c r="N372" s="66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3">
        <f ca="1" t="shared" si="0"/>
        <v>6</v>
      </c>
      <c r="F373" s="66" t="str">
        <f ca="1">IF(ISBLANK(A373)," ",INDIRECT(ADDRESS(1,5+MOD(ROW()-2,COUNTA('Form Responses 1'!$1:$1)-4),,TRUE,"Form Responses 1")))</f>
        <v>Wisma [Toilet Pria / Wanita]</v>
      </c>
      <c r="G373" s="66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Wisma</v>
      </c>
      <c r="I373" s="84" t="str">
        <f ca="1" t="shared" si="336"/>
        <v>Toilet Pria / Wanita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66">
        <f ca="1" t="shared" si="3"/>
        <v>0</v>
      </c>
      <c r="M373" s="66" t="str">
        <f ca="1" t="shared" si="4"/>
        <v>1900 - WEEK 00</v>
      </c>
      <c r="N373" s="66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3">
        <f ca="1" t="shared" si="0"/>
        <v>6</v>
      </c>
      <c r="F374" s="66" t="str">
        <f ca="1">IF(ISBLANK(A374)," ",INDIRECT(ADDRESS(1,5+MOD(ROW()-2,COUNTA('Form Responses 1'!$1:$1)-4),,TRUE,"Form Responses 1")))</f>
        <v>Lab Biomol [Ruang Lab]</v>
      </c>
      <c r="G374" s="66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Lab Biomol</v>
      </c>
      <c r="I374" s="84" t="str">
        <f ca="1" t="shared" si="336"/>
        <v>Ruang Lab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66">
        <f ca="1" t="shared" si="3"/>
        <v>0</v>
      </c>
      <c r="M374" s="66" t="str">
        <f ca="1" t="shared" si="4"/>
        <v>1900 - WEEK 00</v>
      </c>
      <c r="N374" s="66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3">
        <f ca="1" t="shared" si="0"/>
        <v>6</v>
      </c>
      <c r="F375" s="66" t="str">
        <f ca="1">IF(ISBLANK(A375)," ",INDIRECT(ADDRESS(1,5+MOD(ROW()-2,COUNTA('Form Responses 1'!$1:$1)-4),,TRUE,"Form Responses 1")))</f>
        <v>Lab Biomol [Ruang Kerja]</v>
      </c>
      <c r="G375" s="66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Lab Biomol</v>
      </c>
      <c r="I375" s="84" t="str">
        <f ca="1" t="shared" si="336"/>
        <v>Ruang Kerja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66">
        <f ca="1" t="shared" si="3"/>
        <v>0</v>
      </c>
      <c r="M375" s="66" t="str">
        <f ca="1" t="shared" si="4"/>
        <v>1900 - WEEK 00</v>
      </c>
      <c r="N375" s="66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3">
        <f ca="1" t="shared" si="0"/>
        <v>6</v>
      </c>
      <c r="F376" s="66" t="str">
        <f ca="1">IF(ISBLANK(A376)," ",INDIRECT(ADDRESS(1,5+MOD(ROW()-2,COUNTA('Form Responses 1'!$1:$1)-4),,TRUE,"Form Responses 1")))</f>
        <v>Lab Biomol [Ruang Pendingin]</v>
      </c>
      <c r="G376" s="66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Lab Biomol</v>
      </c>
      <c r="I376" s="84" t="str">
        <f ca="1" t="shared" si="336"/>
        <v>Ruang Pendingin</v>
      </c>
      <c r="J376" s="84" t="str">
        <f ca="1" t="shared" si="2"/>
        <v>CLEANING SERVICE</v>
      </c>
      <c r="K376" s="84" t="str">
        <f ca="1" t="array" ref="K376">IFERROR(INDEX(MASTER!B:B,MATCH(G376,MASTER!A:A,0))/100," ")</f>
        <v> </v>
      </c>
      <c r="L376" s="66">
        <f ca="1" t="shared" si="3"/>
        <v>0</v>
      </c>
      <c r="M376" s="66" t="str">
        <f ca="1" t="shared" si="4"/>
        <v>1900 - WEEK 00</v>
      </c>
      <c r="N376" s="66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3">
        <f ca="1" t="shared" si="0"/>
        <v>6</v>
      </c>
      <c r="F377" s="66" t="str">
        <f ca="1">IF(ISBLANK(A377)," ",INDIRECT(ADDRESS(1,5+MOD(ROW()-2,COUNTA('Form Responses 1'!$1:$1)-4),,TRUE,"Form Responses 1")))</f>
        <v>Lab Biomol [Pantry]</v>
      </c>
      <c r="G377" s="66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Lab Biomol</v>
      </c>
      <c r="I377" s="84" t="str">
        <f ca="1" t="shared" si="336"/>
        <v>Pantry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66">
        <f ca="1" t="shared" si="3"/>
        <v>0</v>
      </c>
      <c r="M377" s="66" t="str">
        <f ca="1" t="shared" si="4"/>
        <v>1900 - WEEK 00</v>
      </c>
      <c r="N377" s="66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3">
        <f ca="1" t="shared" si="0"/>
        <v>6</v>
      </c>
      <c r="F378" s="66" t="str">
        <f ca="1">IF(ISBLANK(A378)," ",INDIRECT(ADDRESS(1,5+MOD(ROW()-2,COUNTA('Form Responses 1'!$1:$1)-4),,TRUE,"Form Responses 1")))</f>
        <v>Lab Biomol [Koridor ]</v>
      </c>
      <c r="G378" s="66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Lab Biomol</v>
      </c>
      <c r="I378" s="84" t="str">
        <f ca="1" t="shared" si="336"/>
        <v>Koridor 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66">
        <f ca="1" t="shared" si="3"/>
        <v>0</v>
      </c>
      <c r="M378" s="66" t="str">
        <f ca="1" t="shared" si="4"/>
        <v>1900 - WEEK 00</v>
      </c>
      <c r="N378" s="66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3">
        <f ca="1" t="shared" si="0"/>
        <v>6</v>
      </c>
      <c r="F379" s="66" t="str">
        <f ca="1">IF(ISBLANK(A379)," ",INDIRECT(ADDRESS(1,5+MOD(ROW()-2,COUNTA('Form Responses 1'!$1:$1)-4),,TRUE,"Form Responses 1")))</f>
        <v>Lab Biomol [Toilet Pria / Wanita]</v>
      </c>
      <c r="G379" s="66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Lab Biomol</v>
      </c>
      <c r="I379" s="84" t="str">
        <f ca="1" t="shared" si="336"/>
        <v>Toilet Pria / Wanita</v>
      </c>
      <c r="J379" s="84" t="str">
        <f ca="1" t="shared" si="2"/>
        <v>CLEANING SERVICE</v>
      </c>
      <c r="K379" s="84" t="str">
        <f ca="1" t="array" ref="K379">IFERROR(INDEX(MASTER!B:B,MATCH(G379,MASTER!A:A,0))/100," ")</f>
        <v> </v>
      </c>
      <c r="L379" s="66">
        <f ca="1" t="shared" si="3"/>
        <v>0</v>
      </c>
      <c r="M379" s="66" t="str">
        <f ca="1" t="shared" si="4"/>
        <v>1900 - WEEK 00</v>
      </c>
      <c r="N379" s="66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3">
        <f ca="1" t="shared" si="0"/>
        <v>6</v>
      </c>
      <c r="F380" s="66" t="str">
        <f ca="1">IF(ISBLANK(A380)," ",INDIRECT(ADDRESS(1,5+MOD(ROW()-2,COUNTA('Form Responses 1'!$1:$1)-4),,TRUE,"Form Responses 1")))</f>
        <v>Gedung Insektarium [Lab Anopheles]</v>
      </c>
      <c r="G380" s="66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Gedung Insektarium</v>
      </c>
      <c r="I380" s="84" t="str">
        <f ca="1" t="shared" si="336"/>
        <v>Lab Anopheles</v>
      </c>
      <c r="J380" s="84" t="str">
        <f ca="1" t="shared" si="2"/>
        <v>CLEANING SERVICE</v>
      </c>
      <c r="K380" s="84" t="str">
        <f ca="1" t="array" ref="K380">IFERROR(INDEX(MASTER!B:B,MATCH(G380,MASTER!A:A,0))/100," ")</f>
        <v> </v>
      </c>
      <c r="L380" s="66">
        <f ca="1" t="shared" si="3"/>
        <v>0</v>
      </c>
      <c r="M380" s="66" t="str">
        <f ca="1" t="shared" si="4"/>
        <v>1900 - WEEK 00</v>
      </c>
      <c r="N380" s="66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3">
        <f ca="1" t="shared" si="0"/>
        <v>6</v>
      </c>
      <c r="F381" s="66" t="str">
        <f ca="1">IF(ISBLANK(A381)," ",INDIRECT(ADDRESS(1,5+MOD(ROW()-2,COUNTA('Form Responses 1'!$1:$1)-4),,TRUE,"Form Responses 1")))</f>
        <v>Gedung Insektarium [Lab Cullicinae]</v>
      </c>
      <c r="G381" s="66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Insektarium</v>
      </c>
      <c r="I381" s="84" t="str">
        <f ca="1" t="shared" si="336"/>
        <v>Lab Cullicinae</v>
      </c>
      <c r="J381" s="84" t="str">
        <f ca="1" t="shared" si="2"/>
        <v>CLEANING SERVICE</v>
      </c>
      <c r="K381" s="84" t="str">
        <f ca="1" t="array" ref="K381">IFERROR(INDEX(MASTER!B:B,MATCH(G381,MASTER!A:A,0))/100," ")</f>
        <v> </v>
      </c>
      <c r="L381" s="66">
        <f ca="1" t="shared" si="3"/>
        <v>0</v>
      </c>
      <c r="M381" s="66" t="str">
        <f ca="1" t="shared" si="4"/>
        <v>1900 - WEEK 00</v>
      </c>
      <c r="N381" s="66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3">
        <f ca="1" t="shared" si="0"/>
        <v>6</v>
      </c>
      <c r="F382" s="66" t="str">
        <f ca="1">IF(ISBLANK(A382)," ",INDIRECT(ADDRESS(1,5+MOD(ROW()-2,COUNTA('Form Responses 1'!$1:$1)-4),,TRUE,"Form Responses 1")))</f>
        <v>Gedung Insektarium [Gudang Alat dan Bahan 1]</v>
      </c>
      <c r="G382" s="66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Insektarium</v>
      </c>
      <c r="I382" s="84" t="str">
        <f ca="1" t="shared" si="336"/>
        <v>Gudang Alat dan Bahan 1</v>
      </c>
      <c r="J382" s="84" t="str">
        <f ca="1" t="shared" si="2"/>
        <v>CLEANING SERVICE</v>
      </c>
      <c r="K382" s="84" t="str">
        <f ca="1" t="array" ref="K382">IFERROR(INDEX(MASTER!B:B,MATCH(G382,MASTER!A:A,0))/100," ")</f>
        <v> </v>
      </c>
      <c r="L382" s="66">
        <f ca="1" t="shared" si="3"/>
        <v>0</v>
      </c>
      <c r="M382" s="66" t="str">
        <f ca="1" t="shared" si="4"/>
        <v>1900 - WEEK 00</v>
      </c>
      <c r="N382" s="66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3">
        <f ca="1" t="shared" si="0"/>
        <v>6</v>
      </c>
      <c r="F383" s="66" t="str">
        <f ca="1">IF(ISBLANK(A383)," ",INDIRECT(ADDRESS(1,5+MOD(ROW()-2,COUNTA('Form Responses 1'!$1:$1)-4),,TRUE,"Form Responses 1")))</f>
        <v>Gedung Insektarium [Gudang alat dan Bahan 2]</v>
      </c>
      <c r="G383" s="66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Insektarium</v>
      </c>
      <c r="I383" s="84" t="str">
        <f ca="1" t="shared" si="336"/>
        <v>Gudang alat dan Bahan 2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66">
        <f ca="1" t="shared" si="3"/>
        <v>0</v>
      </c>
      <c r="M383" s="66" t="str">
        <f ca="1" t="shared" si="4"/>
        <v>1900 - WEEK 00</v>
      </c>
      <c r="N383" s="66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3">
        <f ca="1" t="shared" si="0"/>
        <v>6</v>
      </c>
      <c r="F384" s="66" t="str">
        <f ca="1">IF(ISBLANK(A384)," ",INDIRECT(ADDRESS(1,5+MOD(ROW()-2,COUNTA('Form Responses 1'!$1:$1)-4),,TRUE,"Form Responses 1")))</f>
        <v>Gedung Insektarium [Koridor]</v>
      </c>
      <c r="G384" s="66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Insektarium</v>
      </c>
      <c r="I384" s="84" t="str">
        <f ca="1" t="shared" si="336"/>
        <v>Koridor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66">
        <f ca="1" t="shared" si="3"/>
        <v>0</v>
      </c>
      <c r="M384" s="66" t="str">
        <f ca="1" t="shared" si="4"/>
        <v>1900 - WEEK 00</v>
      </c>
      <c r="N384" s="66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3">
        <f ca="1" t="shared" si="0"/>
        <v>6</v>
      </c>
      <c r="F385" s="66" t="str">
        <f ca="1">IF(ISBLANK(A385)," ",INDIRECT(ADDRESS(1,5+MOD(ROW()-2,COUNTA('Form Responses 1'!$1:$1)-4),,TRUE,"Form Responses 1")))</f>
        <v>Gedung CWS [Ruang Kerja]</v>
      </c>
      <c r="G385" s="66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CWS</v>
      </c>
      <c r="I385" s="84" t="str">
        <f ca="1" t="shared" si="336"/>
        <v>Ruang Kerja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66">
        <f ca="1" t="shared" si="3"/>
        <v>0</v>
      </c>
      <c r="M385" s="66" t="str">
        <f ca="1" t="shared" si="4"/>
        <v>1900 - WEEK 00</v>
      </c>
      <c r="N385" s="66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3">
        <f ca="1" t="shared" si="0"/>
        <v>6</v>
      </c>
      <c r="F386" s="66" t="str">
        <f ca="1">IF(ISBLANK(A386)," ",INDIRECT(ADDRESS(1,5+MOD(ROW()-2,COUNTA('Form Responses 1'!$1:$1)-4),,TRUE,"Form Responses 1")))</f>
        <v>Gedung CWS [Koridor ]</v>
      </c>
      <c r="G386" s="66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CWS</v>
      </c>
      <c r="I386" s="84" t="str">
        <f ca="1" t="shared" si="336"/>
        <v>Koridor 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66">
        <f ca="1" t="shared" si="3"/>
        <v>0</v>
      </c>
      <c r="M386" s="66" t="str">
        <f ca="1" t="shared" si="4"/>
        <v>1900 - WEEK 00</v>
      </c>
      <c r="N386" s="66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3">
        <f ca="1" t="shared" si="0"/>
        <v>6</v>
      </c>
      <c r="F387" s="66" t="str">
        <f ca="1">IF(ISBLANK(A387)," ",INDIRECT(ADDRESS(1,5+MOD(ROW()-2,COUNTA('Form Responses 1'!$1:$1)-4),,TRUE,"Form Responses 1")))</f>
        <v>Gedung CWS [Toilet Pria / Wanita]</v>
      </c>
      <c r="G387" s="66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CWS</v>
      </c>
      <c r="I387" s="84" t="str">
        <f ca="1" t="shared" ref="I387:I450" si="401">MID(F387,FIND("[",F387)+1,LEN(F387)-FIND("[",F387)-1)</f>
        <v>Toilet Pria / Wanita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66">
        <f ca="1" t="shared" si="3"/>
        <v>0</v>
      </c>
      <c r="M387" s="66" t="str">
        <f ca="1" t="shared" si="4"/>
        <v>1900 - WEEK 00</v>
      </c>
      <c r="N387" s="66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3">
        <f ca="1" t="shared" si="0"/>
        <v>6</v>
      </c>
      <c r="F388" s="66" t="str">
        <f ca="1">IF(ISBLANK(A388)," ",INDIRECT(ADDRESS(1,5+MOD(ROW()-2,COUNTA('Form Responses 1'!$1:$1)-4),,TRUE,"Form Responses 1")))</f>
        <v>Halaman [Taman ]</v>
      </c>
      <c r="G388" s="66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Halaman</v>
      </c>
      <c r="I388" s="84" t="str">
        <f ca="1" t="shared" si="401"/>
        <v>Taman 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66">
        <f ca="1" t="shared" si="3"/>
        <v>0</v>
      </c>
      <c r="M388" s="66" t="str">
        <f ca="1" t="shared" si="4"/>
        <v>1900 - WEEK 00</v>
      </c>
      <c r="N388" s="66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3">
        <f ca="1" t="shared" si="0"/>
        <v>6</v>
      </c>
      <c r="F389" s="66" t="str">
        <f ca="1">IF(ISBLANK(A389)," ",INDIRECT(ADDRESS(1,5+MOD(ROW()-2,COUNTA('Form Responses 1'!$1:$1)-4),,TRUE,"Form Responses 1")))</f>
        <v>Halaman [Halaman Parkir]</v>
      </c>
      <c r="G389" s="66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Halaman</v>
      </c>
      <c r="I389" s="84" t="str">
        <f ca="1" t="shared" si="401"/>
        <v>Halaman Parkir</v>
      </c>
      <c r="J389" s="84" t="str">
        <f ca="1" t="shared" si="2"/>
        <v>CLEANING SERVICE</v>
      </c>
      <c r="K389" s="84" t="str">
        <f ca="1" t="array" ref="K389">IFERROR(INDEX(MASTER!B:B,MATCH(G389,MASTER!A:A,0))/100," ")</f>
        <v> </v>
      </c>
      <c r="L389" s="66">
        <f ca="1" t="shared" si="3"/>
        <v>0</v>
      </c>
      <c r="M389" s="66" t="str">
        <f ca="1" t="shared" si="4"/>
        <v>1900 - WEEK 00</v>
      </c>
      <c r="N389" s="66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3">
        <f ca="1" t="shared" si="0"/>
        <v>6</v>
      </c>
      <c r="F390" s="66" t="str">
        <f ca="1">IF(ISBLANK(A390)," ",INDIRECT(ADDRESS(1,5+MOD(ROW()-2,COUNTA('Form Responses 1'!$1:$1)-4),,TRUE,"Form Responses 1")))</f>
        <v>Halaman [Halaman depan samping dan belakang]</v>
      </c>
      <c r="G390" s="66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Halaman</v>
      </c>
      <c r="I390" s="84" t="str">
        <f ca="1" t="shared" si="401"/>
        <v>Halaman depan samping dan belakang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66">
        <f ca="1" t="shared" si="3"/>
        <v>0</v>
      </c>
      <c r="M390" s="66" t="str">
        <f ca="1" t="shared" si="4"/>
        <v>1900 - WEEK 00</v>
      </c>
      <c r="N390" s="66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3">
        <f ca="1" t="shared" si="0"/>
        <v>6</v>
      </c>
      <c r="F391" s="66" t="str">
        <f ca="1">IF(ISBLANK(A391)," ",INDIRECT(ADDRESS(1,5+MOD(ROW()-2,COUNTA('Form Responses 1'!$1:$1)-4),,TRUE,"Form Responses 1")))</f>
        <v>Halaman [TPS]</v>
      </c>
      <c r="G391" s="66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Halaman</v>
      </c>
      <c r="I391" s="84" t="str">
        <f ca="1" t="shared" si="401"/>
        <v>TPS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66">
        <f ca="1" t="shared" si="3"/>
        <v>0</v>
      </c>
      <c r="M391" s="66" t="str">
        <f ca="1" t="shared" si="4"/>
        <v>1900 - WEEK 00</v>
      </c>
      <c r="N391" s="66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3">
        <f ca="1" t="shared" si="0"/>
        <v>6</v>
      </c>
      <c r="F392" s="66" t="str">
        <f ca="1">IF(ISBLANK(A392)," ",INDIRECT(ADDRESS(1,5+MOD(ROW()-2,COUNTA('Form Responses 1'!$1:$1)-4),,TRUE,"Form Responses 1")))</f>
        <v>Security [Security Functions]</v>
      </c>
      <c r="G392" s="66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401"/>
        <v>Security Functions</v>
      </c>
      <c r="J392" s="84" t="str">
        <f ca="1" t="shared" si="2"/>
        <v>SECURITY SERVICE</v>
      </c>
      <c r="K392" s="84" t="str">
        <f ca="1" t="array" ref="K392">IFERROR(INDEX(MASTER!B:B,MATCH(G392,MASTER!A:A,0))/100," ")</f>
        <v> </v>
      </c>
      <c r="L392" s="66">
        <f ca="1" t="shared" si="3"/>
        <v>0</v>
      </c>
      <c r="M392" s="66" t="str">
        <f ca="1" t="shared" si="4"/>
        <v>1900 - WEEK 00</v>
      </c>
      <c r="N392" s="66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3">
        <f ca="1" t="shared" si="0"/>
        <v>6</v>
      </c>
      <c r="F393" s="66" t="str">
        <f ca="1">IF(ISBLANK(A393)," ",INDIRECT(ADDRESS(1,5+MOD(ROW()-2,COUNTA('Form Responses 1'!$1:$1)-4),,TRUE,"Form Responses 1")))</f>
        <v>Driver [Driving Safety]</v>
      </c>
      <c r="G393" s="66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Driver</v>
      </c>
      <c r="I393" s="84" t="str">
        <f ca="1" t="shared" si="401"/>
        <v>Driving Safety</v>
      </c>
      <c r="J393" s="84" t="str">
        <f ca="1" t="shared" si="2"/>
        <v>LABOR SERVICE</v>
      </c>
      <c r="K393" s="84" t="str">
        <f ca="1" t="array" ref="K393">IFERROR(INDEX(MASTER!B:B,MATCH(G393,MASTER!A:A,0))/100," ")</f>
        <v> </v>
      </c>
      <c r="L393" s="66">
        <f ca="1" t="shared" si="3"/>
        <v>0</v>
      </c>
      <c r="M393" s="66" t="str">
        <f ca="1" t="shared" si="4"/>
        <v>1900 - WEEK 00</v>
      </c>
      <c r="N393" s="66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3">
        <f ca="1" t="shared" si="0"/>
        <v>6</v>
      </c>
      <c r="F394" s="66" t="str">
        <f ca="1">IF(ISBLANK(A394)," ",INDIRECT(ADDRESS(1,5+MOD(ROW()-2,COUNTA('Form Responses 1'!$1:$1)-4),,TRUE,"Form Responses 1")))</f>
        <v>Driver [ Attendance]</v>
      </c>
      <c r="G394" s="66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Driver</v>
      </c>
      <c r="I394" s="84" t="str">
        <f ca="1" t="shared" si="401"/>
        <v> Attendance</v>
      </c>
      <c r="J394" s="84" t="str">
        <f ca="1" t="shared" si="2"/>
        <v>LABOR SERVICE</v>
      </c>
      <c r="K394" s="84" t="str">
        <f ca="1" t="array" ref="K394">IFERROR(INDEX(MASTER!B:B,MATCH(G394,MASTER!A:A,0))/100," ")</f>
        <v> </v>
      </c>
      <c r="L394" s="66">
        <f ca="1" t="shared" si="3"/>
        <v>0</v>
      </c>
      <c r="M394" s="66" t="str">
        <f ca="1" t="shared" si="4"/>
        <v>1900 - WEEK 00</v>
      </c>
      <c r="N394" s="66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3">
        <f ca="1" t="shared" si="0"/>
        <v>6</v>
      </c>
      <c r="F395" s="66" t="str">
        <f ca="1">IF(ISBLANK(A395)," ",INDIRECT(ADDRESS(1,5+MOD(ROW()-2,COUNTA('Form Responses 1'!$1:$1)-4),,TRUE,"Form Responses 1")))</f>
        <v>Wisma [Koridor ]</v>
      </c>
      <c r="G395" s="66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Wisma</v>
      </c>
      <c r="I395" s="84" t="str">
        <f ca="1" t="shared" si="401"/>
        <v>Koridor 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66">
        <f ca="1" t="shared" si="3"/>
        <v>0</v>
      </c>
      <c r="M395" s="66" t="str">
        <f ca="1" t="shared" si="4"/>
        <v>1900 - WEEK 00</v>
      </c>
      <c r="N395" s="66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3">
        <f ca="1" t="shared" si="0"/>
        <v>6</v>
      </c>
      <c r="F396" s="66" t="str">
        <f ca="1">IF(ISBLANK(A396)," ",INDIRECT(ADDRESS(1,5+MOD(ROW()-2,COUNTA('Form Responses 1'!$1:$1)-4),,TRUE,"Form Responses 1")))</f>
        <v>Wisma [Kamar Tidur]</v>
      </c>
      <c r="G396" s="66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Wisma</v>
      </c>
      <c r="I396" s="84" t="str">
        <f ca="1" t="shared" si="401"/>
        <v>Kamar Tidur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66">
        <f ca="1" t="shared" si="3"/>
        <v>0</v>
      </c>
      <c r="M396" s="66" t="str">
        <f ca="1" t="shared" si="4"/>
        <v>1900 - WEEK 00</v>
      </c>
      <c r="N396" s="66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3">
        <f ca="1" t="shared" si="0"/>
        <v>6</v>
      </c>
      <c r="F397" s="66" t="str">
        <f ca="1">IF(ISBLANK(A397)," ",INDIRECT(ADDRESS(1,5+MOD(ROW()-2,COUNTA('Form Responses 1'!$1:$1)-4),,TRUE,"Form Responses 1")))</f>
        <v>Wisma [Ruang Rapat]</v>
      </c>
      <c r="G397" s="66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Wisma</v>
      </c>
      <c r="I397" s="84" t="str">
        <f ca="1" t="shared" si="401"/>
        <v>Ruang Rapat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66">
        <f ca="1" t="shared" si="3"/>
        <v>0</v>
      </c>
      <c r="M397" s="66" t="str">
        <f ca="1" t="shared" si="4"/>
        <v>1900 - WEEK 00</v>
      </c>
      <c r="N397" s="66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3">
        <f ca="1" t="shared" si="0"/>
        <v>6</v>
      </c>
      <c r="F398" s="66" t="str">
        <f ca="1">IF(ISBLANK(A398)," ",INDIRECT(ADDRESS(1,5+MOD(ROW()-2,COUNTA('Form Responses 1'!$1:$1)-4),,TRUE,"Form Responses 1")))</f>
        <v>Wisma [Gudang]</v>
      </c>
      <c r="G398" s="66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Wisma</v>
      </c>
      <c r="I398" s="84" t="str">
        <f ca="1" t="shared" si="401"/>
        <v>Gudang</v>
      </c>
      <c r="J398" s="84" t="str">
        <f ca="1" t="shared" si="2"/>
        <v>CLEANING SERVICE</v>
      </c>
      <c r="K398" s="84" t="str">
        <f ca="1" t="array" ref="K398">IFERROR(INDEX(MASTER!B:B,MATCH(G398,MASTER!A:A,0))/100," ")</f>
        <v> </v>
      </c>
      <c r="L398" s="66">
        <f ca="1" t="shared" si="3"/>
        <v>0</v>
      </c>
      <c r="M398" s="66" t="str">
        <f ca="1" t="shared" si="4"/>
        <v>1900 - WEEK 00</v>
      </c>
      <c r="N398" s="66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3">
        <f ca="1" t="shared" si="0"/>
        <v>6</v>
      </c>
      <c r="F399" s="66" t="str">
        <f ca="1">IF(ISBLANK(A399)," ",INDIRECT(ADDRESS(1,5+MOD(ROW()-2,COUNTA('Form Responses 1'!$1:$1)-4),,TRUE,"Form Responses 1")))</f>
        <v>Wisma [Toilet Pria / Wanita]</v>
      </c>
      <c r="G399" s="66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Wisma</v>
      </c>
      <c r="I399" s="84" t="str">
        <f ca="1" t="shared" si="401"/>
        <v>Toilet Pria / Wanita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66">
        <f ca="1" t="shared" si="3"/>
        <v>0</v>
      </c>
      <c r="M399" s="66" t="str">
        <f ca="1" t="shared" si="4"/>
        <v>1900 - WEEK 00</v>
      </c>
      <c r="N399" s="66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3">
        <f ca="1" t="shared" si="0"/>
        <v>6</v>
      </c>
      <c r="F400" s="66" t="str">
        <f ca="1">IF(ISBLANK(A400)," ",INDIRECT(ADDRESS(1,5+MOD(ROW()-2,COUNTA('Form Responses 1'!$1:$1)-4),,TRUE,"Form Responses 1")))</f>
        <v>Lab Biomol [Ruang Lab]</v>
      </c>
      <c r="G400" s="66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Lab Biomol</v>
      </c>
      <c r="I400" s="84" t="str">
        <f ca="1" t="shared" si="401"/>
        <v>Ruang Lab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66">
        <f ca="1" t="shared" si="3"/>
        <v>0</v>
      </c>
      <c r="M400" s="66" t="str">
        <f ca="1" t="shared" si="4"/>
        <v>1900 - WEEK 00</v>
      </c>
      <c r="N400" s="66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3">
        <f ca="1" t="shared" si="0"/>
        <v>6</v>
      </c>
      <c r="F401" s="66" t="str">
        <f ca="1">IF(ISBLANK(A401)," ",INDIRECT(ADDRESS(1,5+MOD(ROW()-2,COUNTA('Form Responses 1'!$1:$1)-4),,TRUE,"Form Responses 1")))</f>
        <v>Lab Biomol [Ruang Kerja]</v>
      </c>
      <c r="G401" s="66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Lab Biomol</v>
      </c>
      <c r="I401" s="84" t="str">
        <f ca="1" t="shared" si="401"/>
        <v>Ruang Kerja</v>
      </c>
      <c r="J401" s="84" t="str">
        <f ca="1" t="shared" si="2"/>
        <v>CLEANING SERVICE</v>
      </c>
      <c r="K401" s="84" t="str">
        <f ca="1" t="array" ref="K401">IFERROR(INDEX(MASTER!B:B,MATCH(G401,MASTER!A:A,0))/100," ")</f>
        <v> </v>
      </c>
      <c r="L401" s="66">
        <f ca="1" t="shared" si="3"/>
        <v>0</v>
      </c>
      <c r="M401" s="66" t="str">
        <f ca="1" t="shared" si="4"/>
        <v>1900 - WEEK 00</v>
      </c>
      <c r="N401" s="66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3">
        <f ca="1" t="shared" si="0"/>
        <v>6</v>
      </c>
      <c r="F402" s="66" t="str">
        <f ca="1">IF(ISBLANK(A402)," ",INDIRECT(ADDRESS(1,5+MOD(ROW()-2,COUNTA('Form Responses 1'!$1:$1)-4),,TRUE,"Form Responses 1")))</f>
        <v>Lab Biomol [Ruang Pendingin]</v>
      </c>
      <c r="G402" s="66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Lab Biomol</v>
      </c>
      <c r="I402" s="84" t="str">
        <f ca="1" t="shared" si="401"/>
        <v>Ruang Pendingin</v>
      </c>
      <c r="J402" s="84" t="str">
        <f ca="1" t="shared" si="2"/>
        <v>CLEANING SERVICE</v>
      </c>
      <c r="K402" s="84" t="str">
        <f ca="1" t="array" ref="K402">IFERROR(INDEX(MASTER!B:B,MATCH(G402,MASTER!A:A,0))/100," ")</f>
        <v> </v>
      </c>
      <c r="L402" s="66">
        <f ca="1" t="shared" si="3"/>
        <v>0</v>
      </c>
      <c r="M402" s="66" t="str">
        <f ca="1" t="shared" si="4"/>
        <v>1900 - WEEK 00</v>
      </c>
      <c r="N402" s="66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3">
        <f ca="1" t="shared" si="0"/>
        <v>6</v>
      </c>
      <c r="F403" s="66" t="str">
        <f ca="1">IF(ISBLANK(A403)," ",INDIRECT(ADDRESS(1,5+MOD(ROW()-2,COUNTA('Form Responses 1'!$1:$1)-4),,TRUE,"Form Responses 1")))</f>
        <v>Lab Biomol [Pantry]</v>
      </c>
      <c r="G403" s="66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Lab Biomol</v>
      </c>
      <c r="I403" s="84" t="str">
        <f ca="1" t="shared" si="401"/>
        <v>Pantry</v>
      </c>
      <c r="J403" s="84" t="str">
        <f ca="1" t="shared" si="2"/>
        <v>CLEANING SERVICE</v>
      </c>
      <c r="K403" s="84" t="str">
        <f ca="1" t="array" ref="K403">IFERROR(INDEX(MASTER!B:B,MATCH(G403,MASTER!A:A,0))/100," ")</f>
        <v> </v>
      </c>
      <c r="L403" s="66">
        <f ca="1" t="shared" si="3"/>
        <v>0</v>
      </c>
      <c r="M403" s="66" t="str">
        <f ca="1" t="shared" si="4"/>
        <v>1900 - WEEK 00</v>
      </c>
      <c r="N403" s="66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3">
        <f ca="1" t="shared" si="0"/>
        <v>6</v>
      </c>
      <c r="F404" s="66" t="str">
        <f ca="1">IF(ISBLANK(A404)," ",INDIRECT(ADDRESS(1,5+MOD(ROW()-2,COUNTA('Form Responses 1'!$1:$1)-4),,TRUE,"Form Responses 1")))</f>
        <v>Lab Biomol [Koridor ]</v>
      </c>
      <c r="G404" s="66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Lab Biomol</v>
      </c>
      <c r="I404" s="84" t="str">
        <f ca="1" t="shared" si="401"/>
        <v>Koridor 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66">
        <f ca="1" t="shared" si="3"/>
        <v>0</v>
      </c>
      <c r="M404" s="66" t="str">
        <f ca="1" t="shared" si="4"/>
        <v>1900 - WEEK 00</v>
      </c>
      <c r="N404" s="66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3">
        <f ca="1" t="shared" si="0"/>
        <v>6</v>
      </c>
      <c r="F405" s="66" t="str">
        <f ca="1">IF(ISBLANK(A405)," ",INDIRECT(ADDRESS(1,5+MOD(ROW()-2,COUNTA('Form Responses 1'!$1:$1)-4),,TRUE,"Form Responses 1")))</f>
        <v>Lab Biomol [Toilet Pria / Wanita]</v>
      </c>
      <c r="G405" s="66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Lab Biomol</v>
      </c>
      <c r="I405" s="84" t="str">
        <f ca="1" t="shared" si="401"/>
        <v>Toilet Pria / Wanita</v>
      </c>
      <c r="J405" s="84" t="str">
        <f ca="1" t="shared" si="2"/>
        <v>CLEANING SERVICE</v>
      </c>
      <c r="K405" s="84" t="str">
        <f ca="1" t="array" ref="K405">IFERROR(INDEX(MASTER!B:B,MATCH(G405,MASTER!A:A,0))/100," ")</f>
        <v> </v>
      </c>
      <c r="L405" s="66">
        <f ca="1" t="shared" si="3"/>
        <v>0</v>
      </c>
      <c r="M405" s="66" t="str">
        <f ca="1" t="shared" si="4"/>
        <v>1900 - WEEK 00</v>
      </c>
      <c r="N405" s="66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3">
        <f ca="1" t="shared" si="0"/>
        <v>6</v>
      </c>
      <c r="F406" s="66" t="str">
        <f ca="1">IF(ISBLANK(A406)," ",INDIRECT(ADDRESS(1,5+MOD(ROW()-2,COUNTA('Form Responses 1'!$1:$1)-4),,TRUE,"Form Responses 1")))</f>
        <v>Gedung Insektarium [Lab Anopheles]</v>
      </c>
      <c r="G406" s="66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Gedung Insektarium</v>
      </c>
      <c r="I406" s="84" t="str">
        <f ca="1" t="shared" si="401"/>
        <v>Lab Anopheles</v>
      </c>
      <c r="J406" s="84" t="str">
        <f ca="1" t="shared" si="2"/>
        <v>CLEANING SERVICE</v>
      </c>
      <c r="K406" s="84" t="str">
        <f ca="1" t="array" ref="K406">IFERROR(INDEX(MASTER!B:B,MATCH(G406,MASTER!A:A,0))/100," ")</f>
        <v> </v>
      </c>
      <c r="L406" s="66">
        <f ca="1" t="shared" si="3"/>
        <v>0</v>
      </c>
      <c r="M406" s="66" t="str">
        <f ca="1" t="shared" si="4"/>
        <v>1900 - WEEK 00</v>
      </c>
      <c r="N406" s="66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3">
        <f ca="1" t="shared" si="0"/>
        <v>6</v>
      </c>
      <c r="F407" s="66" t="str">
        <f ca="1">IF(ISBLANK(A407)," ",INDIRECT(ADDRESS(1,5+MOD(ROW()-2,COUNTA('Form Responses 1'!$1:$1)-4),,TRUE,"Form Responses 1")))</f>
        <v>Gedung Insektarium [Lab Cullicinae]</v>
      </c>
      <c r="G407" s="66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Gedung Insektarium</v>
      </c>
      <c r="I407" s="84" t="str">
        <f ca="1" t="shared" si="401"/>
        <v>Lab Cullicinae</v>
      </c>
      <c r="J407" s="84" t="str">
        <f ca="1" t="shared" si="2"/>
        <v>CLEANING SERVICE</v>
      </c>
      <c r="K407" s="84" t="str">
        <f ca="1" t="array" ref="K407">IFERROR(INDEX(MASTER!B:B,MATCH(G407,MASTER!A:A,0))/100," ")</f>
        <v> </v>
      </c>
      <c r="L407" s="66">
        <f ca="1" t="shared" si="3"/>
        <v>0</v>
      </c>
      <c r="M407" s="66" t="str">
        <f ca="1" t="shared" si="4"/>
        <v>1900 - WEEK 00</v>
      </c>
      <c r="N407" s="66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3">
        <f ca="1" t="shared" si="0"/>
        <v>6</v>
      </c>
      <c r="F408" s="66" t="str">
        <f ca="1">IF(ISBLANK(A408)," ",INDIRECT(ADDRESS(1,5+MOD(ROW()-2,COUNTA('Form Responses 1'!$1:$1)-4),,TRUE,"Form Responses 1")))</f>
        <v>Gedung Insektarium [Gudang Alat dan Bahan 1]</v>
      </c>
      <c r="G408" s="66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Gedung Insektarium</v>
      </c>
      <c r="I408" s="84" t="str">
        <f ca="1" t="shared" si="401"/>
        <v>Gudang Alat dan Bahan 1</v>
      </c>
      <c r="J408" s="84" t="str">
        <f ca="1" t="shared" si="2"/>
        <v>CLEANING SERVICE</v>
      </c>
      <c r="K408" s="84" t="str">
        <f ca="1" t="array" ref="K408">IFERROR(INDEX(MASTER!B:B,MATCH(G408,MASTER!A:A,0))/100," ")</f>
        <v> </v>
      </c>
      <c r="L408" s="66">
        <f ca="1" t="shared" si="3"/>
        <v>0</v>
      </c>
      <c r="M408" s="66" t="str">
        <f ca="1" t="shared" si="4"/>
        <v>1900 - WEEK 00</v>
      </c>
      <c r="N408" s="66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3">
        <f ca="1" t="shared" si="0"/>
        <v>6</v>
      </c>
      <c r="F409" s="66" t="str">
        <f ca="1">IF(ISBLANK(A409)," ",INDIRECT(ADDRESS(1,5+MOD(ROW()-2,COUNTA('Form Responses 1'!$1:$1)-4),,TRUE,"Form Responses 1")))</f>
        <v>Gedung Insektarium [Gudang alat dan Bahan 2]</v>
      </c>
      <c r="G409" s="66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Insektarium</v>
      </c>
      <c r="I409" s="84" t="str">
        <f ca="1" t="shared" si="401"/>
        <v>Gudang alat dan Bahan 2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66">
        <f ca="1" t="shared" si="3"/>
        <v>0</v>
      </c>
      <c r="M409" s="66" t="str">
        <f ca="1" t="shared" si="4"/>
        <v>1900 - WEEK 00</v>
      </c>
      <c r="N409" s="66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3">
        <f ca="1" t="shared" si="0"/>
        <v>6</v>
      </c>
      <c r="F410" s="66" t="str">
        <f ca="1">IF(ISBLANK(A410)," ",INDIRECT(ADDRESS(1,5+MOD(ROW()-2,COUNTA('Form Responses 1'!$1:$1)-4),,TRUE,"Form Responses 1")))</f>
        <v>Gedung Insektarium [Koridor]</v>
      </c>
      <c r="G410" s="66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Insektarium</v>
      </c>
      <c r="I410" s="84" t="str">
        <f ca="1" t="shared" si="401"/>
        <v>Koridor</v>
      </c>
      <c r="J410" s="84" t="str">
        <f ca="1" t="shared" si="2"/>
        <v>CLEANING SERVICE</v>
      </c>
      <c r="K410" s="84" t="str">
        <f ca="1" t="array" ref="K410">IFERROR(INDEX(MASTER!B:B,MATCH(G410,MASTER!A:A,0))/100," ")</f>
        <v> </v>
      </c>
      <c r="L410" s="66">
        <f ca="1" t="shared" si="3"/>
        <v>0</v>
      </c>
      <c r="M410" s="66" t="str">
        <f ca="1" t="shared" si="4"/>
        <v>1900 - WEEK 00</v>
      </c>
      <c r="N410" s="66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3">
        <f ca="1" t="shared" si="0"/>
        <v>6</v>
      </c>
      <c r="F411" s="66" t="str">
        <f ca="1">IF(ISBLANK(A411)," ",INDIRECT(ADDRESS(1,5+MOD(ROW()-2,COUNTA('Form Responses 1'!$1:$1)-4),,TRUE,"Form Responses 1")))</f>
        <v>Gedung CWS [Ruang Kerja]</v>
      </c>
      <c r="G411" s="66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CWS</v>
      </c>
      <c r="I411" s="84" t="str">
        <f ca="1" t="shared" si="401"/>
        <v>Ruang Kerja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66">
        <f ca="1" t="shared" si="3"/>
        <v>0</v>
      </c>
      <c r="M411" s="66" t="str">
        <f ca="1" t="shared" si="4"/>
        <v>1900 - WEEK 00</v>
      </c>
      <c r="N411" s="66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3">
        <f ca="1" t="shared" si="0"/>
        <v>6</v>
      </c>
      <c r="F412" s="66" t="str">
        <f ca="1">IF(ISBLANK(A412)," ",INDIRECT(ADDRESS(1,5+MOD(ROW()-2,COUNTA('Form Responses 1'!$1:$1)-4),,TRUE,"Form Responses 1")))</f>
        <v>Gedung CWS [Koridor ]</v>
      </c>
      <c r="G412" s="66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CWS</v>
      </c>
      <c r="I412" s="84" t="str">
        <f ca="1" t="shared" si="401"/>
        <v>Koridor 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66">
        <f ca="1" t="shared" si="3"/>
        <v>0</v>
      </c>
      <c r="M412" s="66" t="str">
        <f ca="1" t="shared" si="4"/>
        <v>1900 - WEEK 00</v>
      </c>
      <c r="N412" s="66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3">
        <f ca="1" t="shared" si="0"/>
        <v>6</v>
      </c>
      <c r="F413" s="66" t="str">
        <f ca="1">IF(ISBLANK(A413)," ",INDIRECT(ADDRESS(1,5+MOD(ROW()-2,COUNTA('Form Responses 1'!$1:$1)-4),,TRUE,"Form Responses 1")))</f>
        <v>Gedung CWS [Toilet Pria / Wanita]</v>
      </c>
      <c r="G413" s="66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CWS</v>
      </c>
      <c r="I413" s="84" t="str">
        <f ca="1" t="shared" si="401"/>
        <v>Toilet Pria / Wanita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66">
        <f ca="1" t="shared" si="3"/>
        <v>0</v>
      </c>
      <c r="M413" s="66" t="str">
        <f ca="1" t="shared" si="4"/>
        <v>1900 - WEEK 00</v>
      </c>
      <c r="N413" s="66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3">
        <f ca="1" t="shared" si="0"/>
        <v>6</v>
      </c>
      <c r="F414" s="66" t="str">
        <f ca="1">IF(ISBLANK(A414)," ",INDIRECT(ADDRESS(1,5+MOD(ROW()-2,COUNTA('Form Responses 1'!$1:$1)-4),,TRUE,"Form Responses 1")))</f>
        <v>Halaman [Taman ]</v>
      </c>
      <c r="G414" s="66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Halaman</v>
      </c>
      <c r="I414" s="84" t="str">
        <f ca="1" t="shared" si="401"/>
        <v>Taman 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66">
        <f ca="1" t="shared" si="3"/>
        <v>0</v>
      </c>
      <c r="M414" s="66" t="str">
        <f ca="1" t="shared" si="4"/>
        <v>1900 - WEEK 00</v>
      </c>
      <c r="N414" s="66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3">
        <f ca="1" t="shared" si="0"/>
        <v>6</v>
      </c>
      <c r="F415" s="66" t="str">
        <f ca="1">IF(ISBLANK(A415)," ",INDIRECT(ADDRESS(1,5+MOD(ROW()-2,COUNTA('Form Responses 1'!$1:$1)-4),,TRUE,"Form Responses 1")))</f>
        <v>Halaman [Halaman Parkir]</v>
      </c>
      <c r="G415" s="66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401"/>
        <v>Halaman Parkir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66">
        <f ca="1" t="shared" si="3"/>
        <v>0</v>
      </c>
      <c r="M415" s="66" t="str">
        <f ca="1" t="shared" si="4"/>
        <v>1900 - WEEK 00</v>
      </c>
      <c r="N415" s="66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3">
        <f ca="1" t="shared" si="0"/>
        <v>6</v>
      </c>
      <c r="F416" s="66" t="str">
        <f ca="1">IF(ISBLANK(A416)," ",INDIRECT(ADDRESS(1,5+MOD(ROW()-2,COUNTA('Form Responses 1'!$1:$1)-4),,TRUE,"Form Responses 1")))</f>
        <v>Halaman [Halaman depan samping dan belakang]</v>
      </c>
      <c r="G416" s="66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401"/>
        <v>Halaman depan samping dan belakang</v>
      </c>
      <c r="J416" s="84" t="str">
        <f ca="1" t="shared" si="2"/>
        <v>CLEANING SERVICE</v>
      </c>
      <c r="K416" s="84" t="str">
        <f ca="1" t="array" ref="K416">IFERROR(INDEX(MASTER!B:B,MATCH(G416,MASTER!A:A,0))/100," ")</f>
        <v> </v>
      </c>
      <c r="L416" s="66">
        <f ca="1" t="shared" si="3"/>
        <v>0</v>
      </c>
      <c r="M416" s="66" t="str">
        <f ca="1" t="shared" si="4"/>
        <v>1900 - WEEK 00</v>
      </c>
      <c r="N416" s="66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3">
        <f ca="1" t="shared" si="0"/>
        <v>6</v>
      </c>
      <c r="F417" s="66" t="str">
        <f ca="1">IF(ISBLANK(A417)," ",INDIRECT(ADDRESS(1,5+MOD(ROW()-2,COUNTA('Form Responses 1'!$1:$1)-4),,TRUE,"Form Responses 1")))</f>
        <v>Halaman [TPS]</v>
      </c>
      <c r="G417" s="66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401"/>
        <v>TPS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66">
        <f ca="1" t="shared" si="3"/>
        <v>0</v>
      </c>
      <c r="M417" s="66" t="str">
        <f ca="1" t="shared" si="4"/>
        <v>1900 - WEEK 00</v>
      </c>
      <c r="N417" s="66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3">
        <f ca="1" t="shared" si="0"/>
        <v>6</v>
      </c>
      <c r="F418" s="66" t="str">
        <f ca="1">IF(ISBLANK(A418)," ",INDIRECT(ADDRESS(1,5+MOD(ROW()-2,COUNTA('Form Responses 1'!$1:$1)-4),,TRUE,"Form Responses 1")))</f>
        <v>Security [Security Functions]</v>
      </c>
      <c r="G418" s="66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401"/>
        <v>Security Functions</v>
      </c>
      <c r="J418" s="84" t="str">
        <f ca="1" t="shared" si="2"/>
        <v>SECURITY SERVICE</v>
      </c>
      <c r="K418" s="84" t="str">
        <f ca="1" t="array" ref="K418">IFERROR(INDEX(MASTER!B:B,MATCH(G418,MASTER!A:A,0))/100," ")</f>
        <v> </v>
      </c>
      <c r="L418" s="66">
        <f ca="1" t="shared" si="3"/>
        <v>0</v>
      </c>
      <c r="M418" s="66" t="str">
        <f ca="1" t="shared" si="4"/>
        <v>1900 - WEEK 00</v>
      </c>
      <c r="N418" s="66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3">
        <f ca="1" t="shared" si="0"/>
        <v>6</v>
      </c>
      <c r="F419" s="66" t="str">
        <f ca="1">IF(ISBLANK(A419)," ",INDIRECT(ADDRESS(1,5+MOD(ROW()-2,COUNTA('Form Responses 1'!$1:$1)-4),,TRUE,"Form Responses 1")))</f>
        <v>Driver [Driving Safety]</v>
      </c>
      <c r="G419" s="66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Driver</v>
      </c>
      <c r="I419" s="84" t="str">
        <f ca="1" t="shared" si="401"/>
        <v>Driving Safety</v>
      </c>
      <c r="J419" s="84" t="str">
        <f ca="1" t="shared" si="2"/>
        <v>LABOR SERVICE</v>
      </c>
      <c r="K419" s="84" t="str">
        <f ca="1" t="array" ref="K419">IFERROR(INDEX(MASTER!B:B,MATCH(G419,MASTER!A:A,0))/100," ")</f>
        <v> </v>
      </c>
      <c r="L419" s="66">
        <f ca="1" t="shared" si="3"/>
        <v>0</v>
      </c>
      <c r="M419" s="66" t="str">
        <f ca="1" t="shared" si="4"/>
        <v>1900 - WEEK 00</v>
      </c>
      <c r="N419" s="66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3">
        <f ca="1" t="shared" si="0"/>
        <v>6</v>
      </c>
      <c r="F420" s="66" t="str">
        <f ca="1">IF(ISBLANK(A420)," ",INDIRECT(ADDRESS(1,5+MOD(ROW()-2,COUNTA('Form Responses 1'!$1:$1)-4),,TRUE,"Form Responses 1")))</f>
        <v>Driver [ Attendance]</v>
      </c>
      <c r="G420" s="66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Driver</v>
      </c>
      <c r="I420" s="84" t="str">
        <f ca="1" t="shared" si="401"/>
        <v> Attendance</v>
      </c>
      <c r="J420" s="84" t="str">
        <f ca="1" t="shared" si="2"/>
        <v>LABOR SERVICE</v>
      </c>
      <c r="K420" s="84" t="str">
        <f ca="1" t="array" ref="K420">IFERROR(INDEX(MASTER!B:B,MATCH(G420,MASTER!A:A,0))/100," ")</f>
        <v> </v>
      </c>
      <c r="L420" s="66">
        <f ca="1" t="shared" si="3"/>
        <v>0</v>
      </c>
      <c r="M420" s="66" t="str">
        <f ca="1" t="shared" si="4"/>
        <v>1900 - WEEK 00</v>
      </c>
      <c r="N420" s="66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3">
        <f ca="1" t="shared" si="0"/>
        <v>6</v>
      </c>
      <c r="F421" s="66" t="str">
        <f ca="1">IF(ISBLANK(A421)," ",INDIRECT(ADDRESS(1,5+MOD(ROW()-2,COUNTA('Form Responses 1'!$1:$1)-4),,TRUE,"Form Responses 1")))</f>
        <v>Wisma [Koridor ]</v>
      </c>
      <c r="G421" s="66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Wisma</v>
      </c>
      <c r="I421" s="84" t="str">
        <f ca="1" t="shared" si="401"/>
        <v>Koridor 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66">
        <f ca="1" t="shared" si="3"/>
        <v>0</v>
      </c>
      <c r="M421" s="66" t="str">
        <f ca="1" t="shared" si="4"/>
        <v>1900 - WEEK 00</v>
      </c>
      <c r="N421" s="66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3">
        <f ca="1" t="shared" si="0"/>
        <v>6</v>
      </c>
      <c r="F422" s="66" t="str">
        <f ca="1">IF(ISBLANK(A422)," ",INDIRECT(ADDRESS(1,5+MOD(ROW()-2,COUNTA('Form Responses 1'!$1:$1)-4),,TRUE,"Form Responses 1")))</f>
        <v>Wisma [Kamar Tidur]</v>
      </c>
      <c r="G422" s="66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Wisma</v>
      </c>
      <c r="I422" s="84" t="str">
        <f ca="1" t="shared" si="401"/>
        <v>Kamar Tidur</v>
      </c>
      <c r="J422" s="84" t="str">
        <f ca="1" t="shared" si="2"/>
        <v>CLEANING SERVICE</v>
      </c>
      <c r="K422" s="84" t="str">
        <f ca="1" t="array" ref="K422">IFERROR(INDEX(MASTER!B:B,MATCH(G422,MASTER!A:A,0))/100," ")</f>
        <v> </v>
      </c>
      <c r="L422" s="66">
        <f ca="1" t="shared" si="3"/>
        <v>0</v>
      </c>
      <c r="M422" s="66" t="str">
        <f ca="1" t="shared" si="4"/>
        <v>1900 - WEEK 00</v>
      </c>
      <c r="N422" s="66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3">
        <f ca="1" t="shared" si="0"/>
        <v>6</v>
      </c>
      <c r="F423" s="66" t="str">
        <f ca="1">IF(ISBLANK(A423)," ",INDIRECT(ADDRESS(1,5+MOD(ROW()-2,COUNTA('Form Responses 1'!$1:$1)-4),,TRUE,"Form Responses 1")))</f>
        <v>Wisma [Ruang Rapat]</v>
      </c>
      <c r="G423" s="66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Wisma</v>
      </c>
      <c r="I423" s="84" t="str">
        <f ca="1" t="shared" si="401"/>
        <v>Ruang Rapat</v>
      </c>
      <c r="J423" s="84" t="str">
        <f ca="1" t="shared" si="2"/>
        <v>CLEANING SERVICE</v>
      </c>
      <c r="K423" s="84" t="str">
        <f ca="1" t="array" ref="K423">IFERROR(INDEX(MASTER!B:B,MATCH(G423,MASTER!A:A,0))/100," ")</f>
        <v> </v>
      </c>
      <c r="L423" s="66">
        <f ca="1" t="shared" si="3"/>
        <v>0</v>
      </c>
      <c r="M423" s="66" t="str">
        <f ca="1" t="shared" si="4"/>
        <v>1900 - WEEK 00</v>
      </c>
      <c r="N423" s="66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3">
        <f ca="1" t="shared" si="0"/>
        <v>6</v>
      </c>
      <c r="F424" s="66" t="str">
        <f ca="1">IF(ISBLANK(A424)," ",INDIRECT(ADDRESS(1,5+MOD(ROW()-2,COUNTA('Form Responses 1'!$1:$1)-4),,TRUE,"Form Responses 1")))</f>
        <v>Wisma [Gudang]</v>
      </c>
      <c r="G424" s="66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Wisma</v>
      </c>
      <c r="I424" s="84" t="str">
        <f ca="1" t="shared" si="401"/>
        <v>Gudang</v>
      </c>
      <c r="J424" s="84" t="str">
        <f ca="1" t="shared" si="2"/>
        <v>CLEANING SERVICE</v>
      </c>
      <c r="K424" s="84" t="str">
        <f ca="1" t="array" ref="K424">IFERROR(INDEX(MASTER!B:B,MATCH(G424,MASTER!A:A,0))/100," ")</f>
        <v> </v>
      </c>
      <c r="L424" s="66">
        <f ca="1" t="shared" si="3"/>
        <v>0</v>
      </c>
      <c r="M424" s="66" t="str">
        <f ca="1" t="shared" si="4"/>
        <v>1900 - WEEK 00</v>
      </c>
      <c r="N424" s="66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3">
        <f ca="1" t="shared" si="0"/>
        <v>6</v>
      </c>
      <c r="F425" s="66" t="str">
        <f ca="1">IF(ISBLANK(A425)," ",INDIRECT(ADDRESS(1,5+MOD(ROW()-2,COUNTA('Form Responses 1'!$1:$1)-4),,TRUE,"Form Responses 1")))</f>
        <v>Wisma [Toilet Pria / Wanita]</v>
      </c>
      <c r="G425" s="66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Wisma</v>
      </c>
      <c r="I425" s="84" t="str">
        <f ca="1" t="shared" si="401"/>
        <v>Toilet Pria / Wanita</v>
      </c>
      <c r="J425" s="84" t="str">
        <f ca="1" t="shared" si="2"/>
        <v>CLEANING SERVICE</v>
      </c>
      <c r="K425" s="84" t="str">
        <f ca="1" t="array" ref="K425">IFERROR(INDEX(MASTER!B:B,MATCH(G425,MASTER!A:A,0))/100," ")</f>
        <v> </v>
      </c>
      <c r="L425" s="66">
        <f ca="1" t="shared" si="3"/>
        <v>0</v>
      </c>
      <c r="M425" s="66" t="str">
        <f ca="1" t="shared" si="4"/>
        <v>1900 - WEEK 00</v>
      </c>
      <c r="N425" s="66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3">
        <f ca="1" t="shared" si="0"/>
        <v>6</v>
      </c>
      <c r="F426" s="66" t="str">
        <f ca="1">IF(ISBLANK(A426)," ",INDIRECT(ADDRESS(1,5+MOD(ROW()-2,COUNTA('Form Responses 1'!$1:$1)-4),,TRUE,"Form Responses 1")))</f>
        <v>Lab Biomol [Ruang Lab]</v>
      </c>
      <c r="G426" s="66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Lab Biomol</v>
      </c>
      <c r="I426" s="84" t="str">
        <f ca="1" t="shared" si="401"/>
        <v>Ruang Lab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66">
        <f ca="1" t="shared" si="3"/>
        <v>0</v>
      </c>
      <c r="M426" s="66" t="str">
        <f ca="1" t="shared" si="4"/>
        <v>1900 - WEEK 00</v>
      </c>
      <c r="N426" s="66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3">
        <f ca="1" t="shared" si="0"/>
        <v>6</v>
      </c>
      <c r="F427" s="66" t="str">
        <f ca="1">IF(ISBLANK(A427)," ",INDIRECT(ADDRESS(1,5+MOD(ROW()-2,COUNTA('Form Responses 1'!$1:$1)-4),,TRUE,"Form Responses 1")))</f>
        <v>Lab Biomol [Ruang Kerja]</v>
      </c>
      <c r="G427" s="66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Lab Biomol</v>
      </c>
      <c r="I427" s="84" t="str">
        <f ca="1" t="shared" si="401"/>
        <v>Ruang Kerja</v>
      </c>
      <c r="J427" s="84" t="str">
        <f ca="1" t="shared" si="2"/>
        <v>CLEANING SERVICE</v>
      </c>
      <c r="K427" s="84" t="str">
        <f ca="1" t="array" ref="K427">IFERROR(INDEX(MASTER!B:B,MATCH(G427,MASTER!A:A,0))/100," ")</f>
        <v> </v>
      </c>
      <c r="L427" s="66">
        <f ca="1" t="shared" si="3"/>
        <v>0</v>
      </c>
      <c r="M427" s="66" t="str">
        <f ca="1" t="shared" si="4"/>
        <v>1900 - WEEK 00</v>
      </c>
      <c r="N427" s="66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3">
        <f ca="1" t="shared" si="0"/>
        <v>6</v>
      </c>
      <c r="F428" s="66" t="str">
        <f ca="1">IF(ISBLANK(A428)," ",INDIRECT(ADDRESS(1,5+MOD(ROW()-2,COUNTA('Form Responses 1'!$1:$1)-4),,TRUE,"Form Responses 1")))</f>
        <v>Lab Biomol [Ruang Pendingin]</v>
      </c>
      <c r="G428" s="66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Lab Biomol</v>
      </c>
      <c r="I428" s="84" t="str">
        <f ca="1" t="shared" si="401"/>
        <v>Ruang Pendingin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66">
        <f ca="1" t="shared" si="3"/>
        <v>0</v>
      </c>
      <c r="M428" s="66" t="str">
        <f ca="1" t="shared" si="4"/>
        <v>1900 - WEEK 00</v>
      </c>
      <c r="N428" s="66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3">
        <f ca="1" t="shared" si="0"/>
        <v>6</v>
      </c>
      <c r="F429" s="66" t="str">
        <f ca="1">IF(ISBLANK(A429)," ",INDIRECT(ADDRESS(1,5+MOD(ROW()-2,COUNTA('Form Responses 1'!$1:$1)-4),,TRUE,"Form Responses 1")))</f>
        <v>Lab Biomol [Pantry]</v>
      </c>
      <c r="G429" s="66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Lab Biomol</v>
      </c>
      <c r="I429" s="84" t="str">
        <f ca="1" t="shared" si="401"/>
        <v>Pantry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3">
        <f ca="1" t="shared" si="0"/>
        <v>6</v>
      </c>
      <c r="F430" s="66" t="str">
        <f ca="1">IF(ISBLANK(A430)," ",INDIRECT(ADDRESS(1,5+MOD(ROW()-2,COUNTA('Form Responses 1'!$1:$1)-4),,TRUE,"Form Responses 1")))</f>
        <v>Lab Biomol [Koridor ]</v>
      </c>
      <c r="G430" s="66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Lab Biomol</v>
      </c>
      <c r="I430" s="84" t="str">
        <f ca="1" t="shared" si="401"/>
        <v>Koridor 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3">
        <f ca="1" t="shared" si="0"/>
        <v>6</v>
      </c>
      <c r="F431" s="66" t="str">
        <f ca="1">IF(ISBLANK(A431)," ",INDIRECT(ADDRESS(1,5+MOD(ROW()-2,COUNTA('Form Responses 1'!$1:$1)-4),,TRUE,"Form Responses 1")))</f>
        <v>Lab Biomol [Toilet Pria / Wanita]</v>
      </c>
      <c r="G431" s="66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Lab Biomol</v>
      </c>
      <c r="I431" s="84" t="str">
        <f ca="1" t="shared" si="401"/>
        <v>Toilet Pria / Wanita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3">
        <f ca="1" t="shared" si="0"/>
        <v>6</v>
      </c>
      <c r="F432" s="66" t="str">
        <f ca="1">IF(ISBLANK(A432)," ",INDIRECT(ADDRESS(1,5+MOD(ROW()-2,COUNTA('Form Responses 1'!$1:$1)-4),,TRUE,"Form Responses 1")))</f>
        <v>Gedung Insektarium [Lab Anopheles]</v>
      </c>
      <c r="G432" s="66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Insektarium</v>
      </c>
      <c r="I432" s="84" t="str">
        <f ca="1" t="shared" si="401"/>
        <v>Lab Anopheles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3">
        <f ca="1" t="shared" si="0"/>
        <v>6</v>
      </c>
      <c r="F433" s="66" t="str">
        <f ca="1">IF(ISBLANK(A433)," ",INDIRECT(ADDRESS(1,5+MOD(ROW()-2,COUNTA('Form Responses 1'!$1:$1)-4),,TRUE,"Form Responses 1")))</f>
        <v>Gedung Insektarium [Lab Cullicinae]</v>
      </c>
      <c r="G433" s="66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Insektarium</v>
      </c>
      <c r="I433" s="84" t="str">
        <f ca="1" t="shared" si="401"/>
        <v>Lab Cullicinae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3">
        <f ca="1" t="shared" si="0"/>
        <v>6</v>
      </c>
      <c r="F434" s="66" t="str">
        <f ca="1">IF(ISBLANK(A434)," ",INDIRECT(ADDRESS(1,5+MOD(ROW()-2,COUNTA('Form Responses 1'!$1:$1)-4),,TRUE,"Form Responses 1")))</f>
        <v>Gedung Insektarium [Gudang Alat dan Bahan 1]</v>
      </c>
      <c r="G434" s="66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Insektarium</v>
      </c>
      <c r="I434" s="84" t="str">
        <f ca="1" t="shared" si="401"/>
        <v>Gudang Alat dan Bahan 1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3">
        <f ca="1" t="shared" si="0"/>
        <v>6</v>
      </c>
      <c r="F435" s="66" t="str">
        <f ca="1">IF(ISBLANK(A435)," ",INDIRECT(ADDRESS(1,5+MOD(ROW()-2,COUNTA('Form Responses 1'!$1:$1)-4),,TRUE,"Form Responses 1")))</f>
        <v>Gedung Insektarium [Gudang alat dan Bahan 2]</v>
      </c>
      <c r="G435" s="66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Insektarium</v>
      </c>
      <c r="I435" s="84" t="str">
        <f ca="1" t="shared" si="401"/>
        <v>Gudang alat dan Bahan 2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3">
        <f ca="1" t="shared" si="0"/>
        <v>6</v>
      </c>
      <c r="F436" s="66" t="str">
        <f ca="1">IF(ISBLANK(A436)," ",INDIRECT(ADDRESS(1,5+MOD(ROW()-2,COUNTA('Form Responses 1'!$1:$1)-4),,TRUE,"Form Responses 1")))</f>
        <v>Gedung Insektarium [Koridor]</v>
      </c>
      <c r="G436" s="66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Insektarium</v>
      </c>
      <c r="I436" s="84" t="str">
        <f ca="1" t="shared" si="401"/>
        <v>Koridor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3">
        <f ca="1" t="shared" si="0"/>
        <v>6</v>
      </c>
      <c r="F437" s="66" t="str">
        <f ca="1">IF(ISBLANK(A437)," ",INDIRECT(ADDRESS(1,5+MOD(ROW()-2,COUNTA('Form Responses 1'!$1:$1)-4),,TRUE,"Form Responses 1")))</f>
        <v>Gedung CWS [Ruang Kerja]</v>
      </c>
      <c r="G437" s="66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CWS</v>
      </c>
      <c r="I437" s="84" t="str">
        <f ca="1" t="shared" si="401"/>
        <v>Ruang Kerja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3">
        <f ca="1" t="shared" si="0"/>
        <v>6</v>
      </c>
      <c r="F438" s="66" t="str">
        <f ca="1">IF(ISBLANK(A438)," ",INDIRECT(ADDRESS(1,5+MOD(ROW()-2,COUNTA('Form Responses 1'!$1:$1)-4),,TRUE,"Form Responses 1")))</f>
        <v>Gedung CWS [Koridor ]</v>
      </c>
      <c r="G438" s="66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CWS</v>
      </c>
      <c r="I438" s="84" t="str">
        <f ca="1" t="shared" si="401"/>
        <v>Koridor 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3">
        <f ca="1" t="shared" si="0"/>
        <v>6</v>
      </c>
      <c r="F439" s="66" t="str">
        <f ca="1">IF(ISBLANK(A439)," ",INDIRECT(ADDRESS(1,5+MOD(ROW()-2,COUNTA('Form Responses 1'!$1:$1)-4),,TRUE,"Form Responses 1")))</f>
        <v>Gedung CWS [Toilet Pria / Wanita]</v>
      </c>
      <c r="G439" s="66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CWS</v>
      </c>
      <c r="I439" s="84" t="str">
        <f ca="1" t="shared" si="401"/>
        <v>Toilet Pria / Wanita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3">
        <f ca="1" t="shared" si="0"/>
        <v>6</v>
      </c>
      <c r="F440" s="66" t="str">
        <f ca="1">IF(ISBLANK(A440)," ",INDIRECT(ADDRESS(1,5+MOD(ROW()-2,COUNTA('Form Responses 1'!$1:$1)-4),,TRUE,"Form Responses 1")))</f>
        <v>Halaman [Taman ]</v>
      </c>
      <c r="G440" s="66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401"/>
        <v>Taman 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3">
        <f ca="1" t="shared" si="0"/>
        <v>6</v>
      </c>
      <c r="F441" s="66" t="str">
        <f ca="1">IF(ISBLANK(A441)," ",INDIRECT(ADDRESS(1,5+MOD(ROW()-2,COUNTA('Form Responses 1'!$1:$1)-4),,TRUE,"Form Responses 1")))</f>
        <v>Halaman [Halaman Parkir]</v>
      </c>
      <c r="G441" s="66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401"/>
        <v>Halaman Parkir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3">
        <f ca="1" t="shared" si="0"/>
        <v>6</v>
      </c>
      <c r="F442" s="66" t="str">
        <f ca="1">IF(ISBLANK(A442)," ",INDIRECT(ADDRESS(1,5+MOD(ROW()-2,COUNTA('Form Responses 1'!$1:$1)-4),,TRUE,"Form Responses 1")))</f>
        <v>Halaman [Halaman depan samping dan belakang]</v>
      </c>
      <c r="G442" s="66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401"/>
        <v>Halaman depan samping dan belakang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3">
        <f ca="1" t="shared" si="0"/>
        <v>6</v>
      </c>
      <c r="F443" s="66" t="str">
        <f ca="1">IF(ISBLANK(A443)," ",INDIRECT(ADDRESS(1,5+MOD(ROW()-2,COUNTA('Form Responses 1'!$1:$1)-4),,TRUE,"Form Responses 1")))</f>
        <v>Halaman [TPS]</v>
      </c>
      <c r="G443" s="66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Halaman</v>
      </c>
      <c r="I443" s="84" t="str">
        <f ca="1" t="shared" si="401"/>
        <v>TPS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3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401"/>
        <v>Security Functions</v>
      </c>
      <c r="J444" s="84" t="str">
        <f ca="1" t="shared" si="2"/>
        <v>SECURITY SERVICE</v>
      </c>
      <c r="K444" s="84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3">
        <f ca="1" t="shared" si="0"/>
        <v>6</v>
      </c>
      <c r="F445" s="66" t="str">
        <f ca="1">IF(ISBLANK(A445)," ",INDIRECT(ADDRESS(1,5+MOD(ROW()-2,COUNTA('Form Responses 1'!$1:$1)-4),,TRUE,"Form Responses 1")))</f>
        <v>Driver [Driving Safety]</v>
      </c>
      <c r="G445" s="66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401"/>
        <v>Driving Safety</v>
      </c>
      <c r="J445" s="84" t="str">
        <f ca="1" t="shared" si="2"/>
        <v>LABOR SERVICE</v>
      </c>
      <c r="K445" s="84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3">
        <f ca="1" t="shared" si="0"/>
        <v>6</v>
      </c>
      <c r="F446" s="66" t="str">
        <f ca="1">IF(ISBLANK(A446)," ",INDIRECT(ADDRESS(1,5+MOD(ROW()-2,COUNTA('Form Responses 1'!$1:$1)-4),,TRUE,"Form Responses 1")))</f>
        <v>Driver [ Attendance]</v>
      </c>
      <c r="G446" s="66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Driver</v>
      </c>
      <c r="I446" s="84" t="str">
        <f ca="1" t="shared" si="401"/>
        <v> Attendance</v>
      </c>
      <c r="J446" s="84" t="str">
        <f ca="1" t="shared" si="2"/>
        <v>LABOR SERVICE</v>
      </c>
      <c r="K446" s="84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3">
        <f ca="1" t="shared" si="0"/>
        <v>6</v>
      </c>
      <c r="F447" s="66" t="str">
        <f ca="1">IF(ISBLANK(A447)," ",INDIRECT(ADDRESS(1,5+MOD(ROW()-2,COUNTA('Form Responses 1'!$1:$1)-4),,TRUE,"Form Responses 1")))</f>
        <v>Wisma [Koridor ]</v>
      </c>
      <c r="G447" s="66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Wisma</v>
      </c>
      <c r="I447" s="84" t="str">
        <f ca="1" t="shared" si="401"/>
        <v>Koridor 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3">
        <f ca="1" t="shared" si="0"/>
        <v>6</v>
      </c>
      <c r="F448" s="66" t="str">
        <f ca="1">IF(ISBLANK(A448)," ",INDIRECT(ADDRESS(1,5+MOD(ROW()-2,COUNTA('Form Responses 1'!$1:$1)-4),,TRUE,"Form Responses 1")))</f>
        <v>Wisma [Kamar Tidur]</v>
      </c>
      <c r="G448" s="66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Wisma</v>
      </c>
      <c r="I448" s="84" t="str">
        <f ca="1" t="shared" si="401"/>
        <v>Kamar Tidur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3">
        <f ca="1" t="shared" si="0"/>
        <v>6</v>
      </c>
      <c r="F449" s="66" t="str">
        <f ca="1">IF(ISBLANK(A449)," ",INDIRECT(ADDRESS(1,5+MOD(ROW()-2,COUNTA('Form Responses 1'!$1:$1)-4),,TRUE,"Form Responses 1")))</f>
        <v>Wisma [Ruang Rapat]</v>
      </c>
      <c r="G449" s="66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Wisma</v>
      </c>
      <c r="I449" s="84" t="str">
        <f ca="1" t="shared" si="401"/>
        <v>Ruang Rapat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3">
        <f ca="1" t="shared" si="0"/>
        <v>6</v>
      </c>
      <c r="F450" s="66" t="str">
        <f ca="1">IF(ISBLANK(A450)," ",INDIRECT(ADDRESS(1,5+MOD(ROW()-2,COUNTA('Form Responses 1'!$1:$1)-4),,TRUE,"Form Responses 1")))</f>
        <v>Wisma [Gudang]</v>
      </c>
      <c r="G450" s="66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Wisma</v>
      </c>
      <c r="I450" s="84" t="str">
        <f ca="1" t="shared" si="401"/>
        <v>Gudang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3">
        <f ca="1" t="shared" si="0"/>
        <v>6</v>
      </c>
      <c r="F451" s="66" t="str">
        <f ca="1">IF(ISBLANK(A451)," ",INDIRECT(ADDRESS(1,5+MOD(ROW()-2,COUNTA('Form Responses 1'!$1:$1)-4),,TRUE,"Form Responses 1")))</f>
        <v>Wisma [Toilet Pria / Wanita]</v>
      </c>
      <c r="G451" s="66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Wisma</v>
      </c>
      <c r="I451" s="84" t="str">
        <f ca="1" t="shared" ref="I451:I514" si="466">MID(F451,FIND("[",F451)+1,LEN(F451)-FIND("[",F451)-1)</f>
        <v>Toilet Pria / Wanita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3">
        <f ca="1" t="shared" si="0"/>
        <v>6</v>
      </c>
      <c r="F452" s="66" t="str">
        <f ca="1">IF(ISBLANK(A452)," ",INDIRECT(ADDRESS(1,5+MOD(ROW()-2,COUNTA('Form Responses 1'!$1:$1)-4),,TRUE,"Form Responses 1")))</f>
        <v>Lab Biomol [Ruang Lab]</v>
      </c>
      <c r="G452" s="66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Lab Biomol</v>
      </c>
      <c r="I452" s="84" t="str">
        <f ca="1" t="shared" si="466"/>
        <v>Ruang Lab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3">
        <f ca="1" t="shared" si="0"/>
        <v>6</v>
      </c>
      <c r="F453" s="66" t="str">
        <f ca="1">IF(ISBLANK(A453)," ",INDIRECT(ADDRESS(1,5+MOD(ROW()-2,COUNTA('Form Responses 1'!$1:$1)-4),,TRUE,"Form Responses 1")))</f>
        <v>Lab Biomol [Ruang Kerja]</v>
      </c>
      <c r="G453" s="66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Lab Biomol</v>
      </c>
      <c r="I453" s="84" t="str">
        <f ca="1" t="shared" si="466"/>
        <v>Ruang Kerja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3">
        <f ca="1" t="shared" si="0"/>
        <v>6</v>
      </c>
      <c r="F454" s="66" t="str">
        <f ca="1">IF(ISBLANK(A454)," ",INDIRECT(ADDRESS(1,5+MOD(ROW()-2,COUNTA('Form Responses 1'!$1:$1)-4),,TRUE,"Form Responses 1")))</f>
        <v>Lab Biomol [Ruang Pendingin]</v>
      </c>
      <c r="G454" s="66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Lab Biomol</v>
      </c>
      <c r="I454" s="84" t="str">
        <f ca="1" t="shared" si="466"/>
        <v>Ruang Pendingin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3">
        <f ca="1" t="shared" si="0"/>
        <v>6</v>
      </c>
      <c r="F455" s="66" t="str">
        <f ca="1">IF(ISBLANK(A455)," ",INDIRECT(ADDRESS(1,5+MOD(ROW()-2,COUNTA('Form Responses 1'!$1:$1)-4),,TRUE,"Form Responses 1")))</f>
        <v>Lab Biomol [Pantry]</v>
      </c>
      <c r="G455" s="66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Lab Biomol</v>
      </c>
      <c r="I455" s="84" t="str">
        <f ca="1" t="shared" si="466"/>
        <v>Pantry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3">
        <f ca="1" t="shared" si="0"/>
        <v>6</v>
      </c>
      <c r="F456" s="66" t="str">
        <f ca="1">IF(ISBLANK(A456)," ",INDIRECT(ADDRESS(1,5+MOD(ROW()-2,COUNTA('Form Responses 1'!$1:$1)-4),,TRUE,"Form Responses 1")))</f>
        <v>Lab Biomol [Koridor ]</v>
      </c>
      <c r="G456" s="66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Lab Biomol</v>
      </c>
      <c r="I456" s="84" t="str">
        <f ca="1" t="shared" si="466"/>
        <v>Koridor 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3">
        <f ca="1" t="shared" si="0"/>
        <v>6</v>
      </c>
      <c r="F457" s="66" t="str">
        <f ca="1">IF(ISBLANK(A457)," ",INDIRECT(ADDRESS(1,5+MOD(ROW()-2,COUNTA('Form Responses 1'!$1:$1)-4),,TRUE,"Form Responses 1")))</f>
        <v>Lab Biomol [Toilet Pria / Wanita]</v>
      </c>
      <c r="G457" s="66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Lab Biomol</v>
      </c>
      <c r="I457" s="84" t="str">
        <f ca="1" t="shared" si="466"/>
        <v>Toilet Pria / Wanita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3">
        <f ca="1" t="shared" si="0"/>
        <v>6</v>
      </c>
      <c r="F458" s="66" t="str">
        <f ca="1">IF(ISBLANK(A458)," ",INDIRECT(ADDRESS(1,5+MOD(ROW()-2,COUNTA('Form Responses 1'!$1:$1)-4),,TRUE,"Form Responses 1")))</f>
        <v>Gedung Insektarium [Lab Anopheles]</v>
      </c>
      <c r="G458" s="66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Insektarium</v>
      </c>
      <c r="I458" s="84" t="str">
        <f ca="1" t="shared" si="466"/>
        <v>Lab Anopheles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3">
        <f ca="1" t="shared" si="0"/>
        <v>6</v>
      </c>
      <c r="F459" s="66" t="str">
        <f ca="1">IF(ISBLANK(A459)," ",INDIRECT(ADDRESS(1,5+MOD(ROW()-2,COUNTA('Form Responses 1'!$1:$1)-4),,TRUE,"Form Responses 1")))</f>
        <v>Gedung Insektarium [Lab Cullicinae]</v>
      </c>
      <c r="G459" s="66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Insektarium</v>
      </c>
      <c r="I459" s="84" t="str">
        <f ca="1" t="shared" si="466"/>
        <v>Lab Cullicinae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3">
        <f ca="1" t="shared" si="0"/>
        <v>6</v>
      </c>
      <c r="F460" s="66" t="str">
        <f ca="1">IF(ISBLANK(A460)," ",INDIRECT(ADDRESS(1,5+MOD(ROW()-2,COUNTA('Form Responses 1'!$1:$1)-4),,TRUE,"Form Responses 1")))</f>
        <v>Gedung Insektarium [Gudang Alat dan Bahan 1]</v>
      </c>
      <c r="G460" s="66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Insektarium</v>
      </c>
      <c r="I460" s="84" t="str">
        <f ca="1" t="shared" si="466"/>
        <v>Gudang Alat dan Bahan 1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3">
        <f ca="1" t="shared" si="0"/>
        <v>6</v>
      </c>
      <c r="F461" s="66" t="str">
        <f ca="1">IF(ISBLANK(A461)," ",INDIRECT(ADDRESS(1,5+MOD(ROW()-2,COUNTA('Form Responses 1'!$1:$1)-4),,TRUE,"Form Responses 1")))</f>
        <v>Gedung Insektarium [Gudang alat dan Bahan 2]</v>
      </c>
      <c r="G461" s="66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Gedung Insektarium</v>
      </c>
      <c r="I461" s="84" t="str">
        <f ca="1" t="shared" si="466"/>
        <v>Gudang alat dan Bahan 2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3">
        <f ca="1" t="shared" si="0"/>
        <v>6</v>
      </c>
      <c r="F462" s="66" t="str">
        <f ca="1">IF(ISBLANK(A462)," ",INDIRECT(ADDRESS(1,5+MOD(ROW()-2,COUNTA('Form Responses 1'!$1:$1)-4),,TRUE,"Form Responses 1")))</f>
        <v>Gedung Insektarium [Koridor]</v>
      </c>
      <c r="G462" s="66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Insektarium</v>
      </c>
      <c r="I462" s="84" t="str">
        <f ca="1" t="shared" si="466"/>
        <v>Koridor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3">
        <f ca="1" t="shared" si="0"/>
        <v>6</v>
      </c>
      <c r="F463" s="66" t="str">
        <f ca="1">IF(ISBLANK(A463)," ",INDIRECT(ADDRESS(1,5+MOD(ROW()-2,COUNTA('Form Responses 1'!$1:$1)-4),,TRUE,"Form Responses 1")))</f>
        <v>Gedung CWS [Ruang Kerja]</v>
      </c>
      <c r="G463" s="66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CWS</v>
      </c>
      <c r="I463" s="84" t="str">
        <f ca="1" t="shared" si="466"/>
        <v>Ruang Kerja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3">
        <f ca="1" t="shared" si="0"/>
        <v>6</v>
      </c>
      <c r="F464" s="66" t="str">
        <f ca="1">IF(ISBLANK(A464)," ",INDIRECT(ADDRESS(1,5+MOD(ROW()-2,COUNTA('Form Responses 1'!$1:$1)-4),,TRUE,"Form Responses 1")))</f>
        <v>Gedung CWS [Koridor ]</v>
      </c>
      <c r="G464" s="66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CWS</v>
      </c>
      <c r="I464" s="84" t="str">
        <f ca="1" t="shared" si="466"/>
        <v>Koridor 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3">
        <f ca="1" t="shared" si="0"/>
        <v>6</v>
      </c>
      <c r="F465" s="66" t="str">
        <f ca="1">IF(ISBLANK(A465)," ",INDIRECT(ADDRESS(1,5+MOD(ROW()-2,COUNTA('Form Responses 1'!$1:$1)-4),,TRUE,"Form Responses 1")))</f>
        <v>Gedung CWS [Toilet Pria / Wanita]</v>
      </c>
      <c r="G465" s="66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CWS</v>
      </c>
      <c r="I465" s="84" t="str">
        <f ca="1" t="shared" si="466"/>
        <v>Toilet Pria / Wanita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3">
        <f ca="1" t="shared" si="0"/>
        <v>6</v>
      </c>
      <c r="F466" s="66" t="str">
        <f ca="1">IF(ISBLANK(A466)," ",INDIRECT(ADDRESS(1,5+MOD(ROW()-2,COUNTA('Form Responses 1'!$1:$1)-4),,TRUE,"Form Responses 1")))</f>
        <v>Halaman [Taman ]</v>
      </c>
      <c r="G466" s="66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466"/>
        <v>Taman 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3">
        <f ca="1" t="shared" si="0"/>
        <v>6</v>
      </c>
      <c r="F467" s="66" t="str">
        <f ca="1">IF(ISBLANK(A467)," ",INDIRECT(ADDRESS(1,5+MOD(ROW()-2,COUNTA('Form Responses 1'!$1:$1)-4),,TRUE,"Form Responses 1")))</f>
        <v>Halaman [Halaman Parkir]</v>
      </c>
      <c r="G467" s="66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466"/>
        <v>Halaman Parkir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3">
        <f ca="1" t="shared" si="0"/>
        <v>6</v>
      </c>
      <c r="F468" s="66" t="str">
        <f ca="1">IF(ISBLANK(A468)," ",INDIRECT(ADDRESS(1,5+MOD(ROW()-2,COUNTA('Form Responses 1'!$1:$1)-4),,TRUE,"Form Responses 1")))</f>
        <v>Halaman [Halaman depan samping dan belakang]</v>
      </c>
      <c r="G468" s="66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466"/>
        <v>Halaman depan samping dan belakang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3">
        <f ca="1" t="shared" si="0"/>
        <v>6</v>
      </c>
      <c r="F469" s="66" t="str">
        <f ca="1">IF(ISBLANK(A469)," ",INDIRECT(ADDRESS(1,5+MOD(ROW()-2,COUNTA('Form Responses 1'!$1:$1)-4),,TRUE,"Form Responses 1")))</f>
        <v>Halaman [TPS]</v>
      </c>
      <c r="G469" s="66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466"/>
        <v>TPS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3">
        <f ca="1" t="shared" si="0"/>
        <v>6</v>
      </c>
      <c r="F470" s="66" t="str">
        <f ca="1">IF(ISBLANK(A470)," ",INDIRECT(ADDRESS(1,5+MOD(ROW()-2,COUNTA('Form Responses 1'!$1:$1)-4),,TRUE,"Form Responses 1")))</f>
        <v>Security [Security Functions]</v>
      </c>
      <c r="G470" s="66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466"/>
        <v>Security Functions</v>
      </c>
      <c r="J470" s="84" t="str">
        <f ca="1" t="shared" si="2"/>
        <v>SECURITY SERVICE</v>
      </c>
      <c r="K470" s="84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3">
        <f ca="1" t="shared" si="0"/>
        <v>6</v>
      </c>
      <c r="F471" s="66" t="str">
        <f ca="1">IF(ISBLANK(A471)," ",INDIRECT(ADDRESS(1,5+MOD(ROW()-2,COUNTA('Form Responses 1'!$1:$1)-4),,TRUE,"Form Responses 1")))</f>
        <v>Driver [Driving Safety]</v>
      </c>
      <c r="G471" s="66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Driver</v>
      </c>
      <c r="I471" s="84" t="str">
        <f ca="1" t="shared" si="466"/>
        <v>Driving Safety</v>
      </c>
      <c r="J471" s="84" t="str">
        <f ca="1" t="shared" si="2"/>
        <v>LABOR SERVICE</v>
      </c>
      <c r="K471" s="84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3">
        <f ca="1" t="shared" si="0"/>
        <v>6</v>
      </c>
      <c r="F472" s="66" t="str">
        <f ca="1">IF(ISBLANK(A472)," ",INDIRECT(ADDRESS(1,5+MOD(ROW()-2,COUNTA('Form Responses 1'!$1:$1)-4),,TRUE,"Form Responses 1")))</f>
        <v>Driver [ Attendance]</v>
      </c>
      <c r="G472" s="66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Driver</v>
      </c>
      <c r="I472" s="84" t="str">
        <f ca="1" t="shared" si="466"/>
        <v> Attendance</v>
      </c>
      <c r="J472" s="84" t="str">
        <f ca="1" t="shared" si="2"/>
        <v>LABOR SERVICE</v>
      </c>
      <c r="K472" s="84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3">
        <f ca="1" t="shared" si="0"/>
        <v>6</v>
      </c>
      <c r="F473" s="66" t="str">
        <f ca="1">IF(ISBLANK(A473)," ",INDIRECT(ADDRESS(1,5+MOD(ROW()-2,COUNTA('Form Responses 1'!$1:$1)-4),,TRUE,"Form Responses 1")))</f>
        <v>Wisma [Koridor ]</v>
      </c>
      <c r="G473" s="66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Wisma</v>
      </c>
      <c r="I473" s="84" t="str">
        <f ca="1" t="shared" si="466"/>
        <v>Koridor 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3">
        <f ca="1" t="shared" si="0"/>
        <v>6</v>
      </c>
      <c r="F474" s="66" t="str">
        <f ca="1">IF(ISBLANK(A474)," ",INDIRECT(ADDRESS(1,5+MOD(ROW()-2,COUNTA('Form Responses 1'!$1:$1)-4),,TRUE,"Form Responses 1")))</f>
        <v>Wisma [Kamar Tidur]</v>
      </c>
      <c r="G474" s="66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Wisma</v>
      </c>
      <c r="I474" s="84" t="str">
        <f ca="1" t="shared" si="466"/>
        <v>Kamar Tidur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3">
        <f ca="1" t="shared" si="0"/>
        <v>6</v>
      </c>
      <c r="F475" s="66" t="str">
        <f ca="1">IF(ISBLANK(A475)," ",INDIRECT(ADDRESS(1,5+MOD(ROW()-2,COUNTA('Form Responses 1'!$1:$1)-4),,TRUE,"Form Responses 1")))</f>
        <v>Wisma [Ruang Rapat]</v>
      </c>
      <c r="G475" s="66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Wisma</v>
      </c>
      <c r="I475" s="84" t="str">
        <f ca="1" t="shared" si="466"/>
        <v>Ruang Rapat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3">
        <f ca="1" t="shared" si="0"/>
        <v>6</v>
      </c>
      <c r="F476" s="66" t="str">
        <f ca="1">IF(ISBLANK(A476)," ",INDIRECT(ADDRESS(1,5+MOD(ROW()-2,COUNTA('Form Responses 1'!$1:$1)-4),,TRUE,"Form Responses 1")))</f>
        <v>Wisma [Gudang]</v>
      </c>
      <c r="G476" s="66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Wisma</v>
      </c>
      <c r="I476" s="84" t="str">
        <f ca="1" t="shared" si="466"/>
        <v>Gudang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3">
        <f ca="1" t="shared" si="0"/>
        <v>6</v>
      </c>
      <c r="F477" s="66" t="str">
        <f ca="1">IF(ISBLANK(A477)," ",INDIRECT(ADDRESS(1,5+MOD(ROW()-2,COUNTA('Form Responses 1'!$1:$1)-4),,TRUE,"Form Responses 1")))</f>
        <v>Wisma [Toilet Pria / Wanita]</v>
      </c>
      <c r="G477" s="66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Wisma</v>
      </c>
      <c r="I477" s="84" t="str">
        <f ca="1" t="shared" si="466"/>
        <v>Toilet Pria / Wanita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3">
        <f ca="1" t="shared" si="0"/>
        <v>6</v>
      </c>
      <c r="F478" s="66" t="str">
        <f ca="1">IF(ISBLANK(A478)," ",INDIRECT(ADDRESS(1,5+MOD(ROW()-2,COUNTA('Form Responses 1'!$1:$1)-4),,TRUE,"Form Responses 1")))</f>
        <v>Lab Biomol [Ruang Lab]</v>
      </c>
      <c r="G478" s="66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Lab Biomol</v>
      </c>
      <c r="I478" s="84" t="str">
        <f ca="1" t="shared" si="466"/>
        <v>Ruang Lab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3">
        <f ca="1" t="shared" si="0"/>
        <v>6</v>
      </c>
      <c r="F479" s="66" t="str">
        <f ca="1">IF(ISBLANK(A479)," ",INDIRECT(ADDRESS(1,5+MOD(ROW()-2,COUNTA('Form Responses 1'!$1:$1)-4),,TRUE,"Form Responses 1")))</f>
        <v>Lab Biomol [Ruang Kerja]</v>
      </c>
      <c r="G479" s="66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Lab Biomol</v>
      </c>
      <c r="I479" s="84" t="str">
        <f ca="1" t="shared" si="466"/>
        <v>Ruang Kerja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3">
        <f ca="1" t="shared" si="0"/>
        <v>6</v>
      </c>
      <c r="F480" s="66" t="str">
        <f ca="1">IF(ISBLANK(A480)," ",INDIRECT(ADDRESS(1,5+MOD(ROW()-2,COUNTA('Form Responses 1'!$1:$1)-4),,TRUE,"Form Responses 1")))</f>
        <v>Lab Biomol [Ruang Pendingin]</v>
      </c>
      <c r="G480" s="66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Lab Biomol</v>
      </c>
      <c r="I480" s="84" t="str">
        <f ca="1" t="shared" si="466"/>
        <v>Ruang Pendingin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3">
        <f ca="1" t="shared" si="0"/>
        <v>6</v>
      </c>
      <c r="F481" s="66" t="str">
        <f ca="1">IF(ISBLANK(A481)," ",INDIRECT(ADDRESS(1,5+MOD(ROW()-2,COUNTA('Form Responses 1'!$1:$1)-4),,TRUE,"Form Responses 1")))</f>
        <v>Lab Biomol [Pantry]</v>
      </c>
      <c r="G481" s="66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Lab Biomol</v>
      </c>
      <c r="I481" s="84" t="str">
        <f ca="1" t="shared" si="466"/>
        <v>Pantry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3">
        <f ca="1" t="shared" si="0"/>
        <v>6</v>
      </c>
      <c r="F482" s="66" t="str">
        <f ca="1">IF(ISBLANK(A482)," ",INDIRECT(ADDRESS(1,5+MOD(ROW()-2,COUNTA('Form Responses 1'!$1:$1)-4),,TRUE,"Form Responses 1")))</f>
        <v>Lab Biomol [Koridor ]</v>
      </c>
      <c r="G482" s="66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Lab Biomol</v>
      </c>
      <c r="I482" s="84" t="str">
        <f ca="1" t="shared" si="466"/>
        <v>Koridor 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3">
        <f ca="1" t="shared" si="0"/>
        <v>6</v>
      </c>
      <c r="F483" s="66" t="str">
        <f ca="1">IF(ISBLANK(A483)," ",INDIRECT(ADDRESS(1,5+MOD(ROW()-2,COUNTA('Form Responses 1'!$1:$1)-4),,TRUE,"Form Responses 1")))</f>
        <v>Lab Biomol [Toilet Pria / Wanita]</v>
      </c>
      <c r="G483" s="66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Lab Biomol</v>
      </c>
      <c r="I483" s="84" t="str">
        <f ca="1" t="shared" si="466"/>
        <v>Toilet Pria / Wanita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3">
        <f ca="1" t="shared" si="0"/>
        <v>6</v>
      </c>
      <c r="F484" s="66" t="str">
        <f ca="1">IF(ISBLANK(A484)," ",INDIRECT(ADDRESS(1,5+MOD(ROW()-2,COUNTA('Form Responses 1'!$1:$1)-4),,TRUE,"Form Responses 1")))</f>
        <v>Gedung Insektarium [Lab Anopheles]</v>
      </c>
      <c r="G484" s="66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Insektarium</v>
      </c>
      <c r="I484" s="84" t="str">
        <f ca="1" t="shared" si="466"/>
        <v>Lab Anopheles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3">
        <f ca="1" t="shared" si="0"/>
        <v>6</v>
      </c>
      <c r="F485" s="66" t="str">
        <f ca="1">IF(ISBLANK(A485)," ",INDIRECT(ADDRESS(1,5+MOD(ROW()-2,COUNTA('Form Responses 1'!$1:$1)-4),,TRUE,"Form Responses 1")))</f>
        <v>Gedung Insektarium [Lab Cullicinae]</v>
      </c>
      <c r="G485" s="66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Insektarium</v>
      </c>
      <c r="I485" s="84" t="str">
        <f ca="1" t="shared" si="466"/>
        <v>Lab Cullicinae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3">
        <f ca="1" t="shared" si="0"/>
        <v>6</v>
      </c>
      <c r="F486" s="66" t="str">
        <f ca="1">IF(ISBLANK(A486)," ",INDIRECT(ADDRESS(1,5+MOD(ROW()-2,COUNTA('Form Responses 1'!$1:$1)-4),,TRUE,"Form Responses 1")))</f>
        <v>Gedung Insektarium [Gudang Alat dan Bahan 1]</v>
      </c>
      <c r="G486" s="66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Insektarium</v>
      </c>
      <c r="I486" s="84" t="str">
        <f ca="1" t="shared" si="466"/>
        <v>Gudang Alat dan Bahan 1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3">
        <f ca="1" t="shared" si="0"/>
        <v>6</v>
      </c>
      <c r="F487" s="66" t="str">
        <f ca="1">IF(ISBLANK(A487)," ",INDIRECT(ADDRESS(1,5+MOD(ROW()-2,COUNTA('Form Responses 1'!$1:$1)-4),,TRUE,"Form Responses 1")))</f>
        <v>Gedung Insektarium [Gudang alat dan Bahan 2]</v>
      </c>
      <c r="G487" s="66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Insektarium</v>
      </c>
      <c r="I487" s="84" t="str">
        <f ca="1" t="shared" si="466"/>
        <v>Gudang alat dan Bahan 2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3">
        <f ca="1" t="shared" si="0"/>
        <v>6</v>
      </c>
      <c r="F488" s="66" t="str">
        <f ca="1">IF(ISBLANK(A488)," ",INDIRECT(ADDRESS(1,5+MOD(ROW()-2,COUNTA('Form Responses 1'!$1:$1)-4),,TRUE,"Form Responses 1")))</f>
        <v>Gedung Insektarium [Koridor]</v>
      </c>
      <c r="G488" s="66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Gedung Insektarium</v>
      </c>
      <c r="I488" s="84" t="str">
        <f ca="1" t="shared" si="466"/>
        <v>Koridor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3">
        <f ca="1" t="shared" si="0"/>
        <v>6</v>
      </c>
      <c r="F489" s="66" t="str">
        <f ca="1">IF(ISBLANK(A489)," ",INDIRECT(ADDRESS(1,5+MOD(ROW()-2,COUNTA('Form Responses 1'!$1:$1)-4),,TRUE,"Form Responses 1")))</f>
        <v>Gedung CWS [Ruang Kerja]</v>
      </c>
      <c r="G489" s="66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Gedung CWS</v>
      </c>
      <c r="I489" s="84" t="str">
        <f ca="1" t="shared" si="466"/>
        <v>Ruang Kerja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3">
        <f ca="1" t="shared" si="0"/>
        <v>6</v>
      </c>
      <c r="F490" s="66" t="str">
        <f ca="1">IF(ISBLANK(A490)," ",INDIRECT(ADDRESS(1,5+MOD(ROW()-2,COUNTA('Form Responses 1'!$1:$1)-4),,TRUE,"Form Responses 1")))</f>
        <v>Gedung CWS [Koridor ]</v>
      </c>
      <c r="G490" s="66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 CWS</v>
      </c>
      <c r="I490" s="84" t="str">
        <f ca="1" t="shared" si="466"/>
        <v>Koridor 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3">
        <f ca="1" t="shared" si="0"/>
        <v>6</v>
      </c>
      <c r="F491" s="66" t="str">
        <f ca="1">IF(ISBLANK(A491)," ",INDIRECT(ADDRESS(1,5+MOD(ROW()-2,COUNTA('Form Responses 1'!$1:$1)-4),,TRUE,"Form Responses 1")))</f>
        <v>Gedung CWS [Toilet Pria / Wanita]</v>
      </c>
      <c r="G491" s="66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CWS</v>
      </c>
      <c r="I491" s="84" t="str">
        <f ca="1" t="shared" si="466"/>
        <v>Toilet Pria / Wanita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3">
        <f ca="1" t="shared" si="0"/>
        <v>6</v>
      </c>
      <c r="F492" s="66" t="str">
        <f ca="1">IF(ISBLANK(A492)," ",INDIRECT(ADDRESS(1,5+MOD(ROW()-2,COUNTA('Form Responses 1'!$1:$1)-4),,TRUE,"Form Responses 1")))</f>
        <v>Halaman [Taman ]</v>
      </c>
      <c r="G492" s="66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Halaman</v>
      </c>
      <c r="I492" s="84" t="str">
        <f ca="1" t="shared" si="466"/>
        <v>Taman 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3">
        <f ca="1" t="shared" si="0"/>
        <v>6</v>
      </c>
      <c r="F493" s="66" t="str">
        <f ca="1">IF(ISBLANK(A493)," ",INDIRECT(ADDRESS(1,5+MOD(ROW()-2,COUNTA('Form Responses 1'!$1:$1)-4),,TRUE,"Form Responses 1")))</f>
        <v>Halaman [Halaman Parkir]</v>
      </c>
      <c r="G493" s="66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Halaman</v>
      </c>
      <c r="I493" s="84" t="str">
        <f ca="1" t="shared" si="466"/>
        <v>Halaman Parkir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3">
        <f ca="1" t="shared" si="0"/>
        <v>6</v>
      </c>
      <c r="F494" s="66" t="str">
        <f ca="1">IF(ISBLANK(A494)," ",INDIRECT(ADDRESS(1,5+MOD(ROW()-2,COUNTA('Form Responses 1'!$1:$1)-4),,TRUE,"Form Responses 1")))</f>
        <v>Halaman [Halaman depan samping dan belakang]</v>
      </c>
      <c r="G494" s="66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Halaman</v>
      </c>
      <c r="I494" s="84" t="str">
        <f ca="1" t="shared" si="466"/>
        <v>Halaman depan samping dan belakang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3">
        <f ca="1" t="shared" si="0"/>
        <v>6</v>
      </c>
      <c r="F495" s="66" t="str">
        <f ca="1">IF(ISBLANK(A495)," ",INDIRECT(ADDRESS(1,5+MOD(ROW()-2,COUNTA('Form Responses 1'!$1:$1)-4),,TRUE,"Form Responses 1")))</f>
        <v>Halaman [TPS]</v>
      </c>
      <c r="G495" s="66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Halaman</v>
      </c>
      <c r="I495" s="84" t="str">
        <f ca="1" t="shared" si="466"/>
        <v>TPS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3">
        <f ca="1" t="shared" si="0"/>
        <v>6</v>
      </c>
      <c r="F496" s="66" t="str">
        <f ca="1">IF(ISBLANK(A496)," ",INDIRECT(ADDRESS(1,5+MOD(ROW()-2,COUNTA('Form Responses 1'!$1:$1)-4),,TRUE,"Form Responses 1")))</f>
        <v>Security [Security Functions]</v>
      </c>
      <c r="G496" s="66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Security</v>
      </c>
      <c r="I496" s="84" t="str">
        <f ca="1" t="shared" si="466"/>
        <v>Security Functions</v>
      </c>
      <c r="J496" s="84" t="str">
        <f ca="1" t="shared" si="2"/>
        <v>SECURITY SERVICE</v>
      </c>
      <c r="K496" s="84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3">
        <f ca="1" t="shared" si="0"/>
        <v>6</v>
      </c>
      <c r="F497" s="66" t="str">
        <f ca="1">IF(ISBLANK(A497)," ",INDIRECT(ADDRESS(1,5+MOD(ROW()-2,COUNTA('Form Responses 1'!$1:$1)-4),,TRUE,"Form Responses 1")))</f>
        <v>Driver [Driving Safety]</v>
      </c>
      <c r="G497" s="66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Driver</v>
      </c>
      <c r="I497" s="84" t="str">
        <f ca="1" t="shared" si="466"/>
        <v>Driving Safety</v>
      </c>
      <c r="J497" s="84" t="str">
        <f ca="1" t="shared" si="2"/>
        <v>LABOR SERVICE</v>
      </c>
      <c r="K497" s="84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3">
        <f ca="1" t="shared" si="0"/>
        <v>6</v>
      </c>
      <c r="F498" s="66" t="str">
        <f ca="1">IF(ISBLANK(A498)," ",INDIRECT(ADDRESS(1,5+MOD(ROW()-2,COUNTA('Form Responses 1'!$1:$1)-4),,TRUE,"Form Responses 1")))</f>
        <v>Driver [ Attendance]</v>
      </c>
      <c r="G498" s="66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Driver</v>
      </c>
      <c r="I498" s="84" t="str">
        <f ca="1" t="shared" si="466"/>
        <v> Attendance</v>
      </c>
      <c r="J498" s="84" t="str">
        <f ca="1" t="shared" si="2"/>
        <v>LABOR SERVICE</v>
      </c>
      <c r="K498" s="84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3">
        <f ca="1" t="shared" si="0"/>
        <v>6</v>
      </c>
      <c r="F499" s="66" t="str">
        <f ca="1">IF(ISBLANK(A499)," ",INDIRECT(ADDRESS(1,5+MOD(ROW()-2,COUNTA('Form Responses 1'!$1:$1)-4),,TRUE,"Form Responses 1")))</f>
        <v>Wisma [Koridor ]</v>
      </c>
      <c r="G499" s="66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Wisma</v>
      </c>
      <c r="I499" s="84" t="str">
        <f ca="1" t="shared" si="466"/>
        <v>Koridor 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3">
        <f ca="1" t="shared" si="0"/>
        <v>6</v>
      </c>
      <c r="F500" s="66" t="str">
        <f ca="1">IF(ISBLANK(A500)," ",INDIRECT(ADDRESS(1,5+MOD(ROW()-2,COUNTA('Form Responses 1'!$1:$1)-4),,TRUE,"Form Responses 1")))</f>
        <v>Wisma [Kamar Tidur]</v>
      </c>
      <c r="G500" s="66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Wisma</v>
      </c>
      <c r="I500" s="84" t="str">
        <f ca="1" t="shared" si="466"/>
        <v>Kamar Tidur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3">
        <f ca="1" t="shared" si="0"/>
        <v>6</v>
      </c>
      <c r="F501" s="66" t="str">
        <f ca="1">IF(ISBLANK(A501)," ",INDIRECT(ADDRESS(1,5+MOD(ROW()-2,COUNTA('Form Responses 1'!$1:$1)-4),,TRUE,"Form Responses 1")))</f>
        <v>Wisma [Ruang Rapat]</v>
      </c>
      <c r="G501" s="66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Wisma</v>
      </c>
      <c r="I501" s="84" t="str">
        <f ca="1" t="shared" si="466"/>
        <v>Ruang Rapat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3">
        <f ca="1" t="shared" si="0"/>
        <v>6</v>
      </c>
      <c r="F502" s="66" t="str">
        <f ca="1">IF(ISBLANK(A502)," ",INDIRECT(ADDRESS(1,5+MOD(ROW()-2,COUNTA('Form Responses 1'!$1:$1)-4),,TRUE,"Form Responses 1")))</f>
        <v>Wisma [Gudang]</v>
      </c>
      <c r="G502" s="66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Wisma</v>
      </c>
      <c r="I502" s="84" t="str">
        <f ca="1" t="shared" si="466"/>
        <v>Gudang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3">
        <f ca="1" t="shared" si="0"/>
        <v>6</v>
      </c>
      <c r="F503" s="66" t="str">
        <f ca="1">IF(ISBLANK(A503)," ",INDIRECT(ADDRESS(1,5+MOD(ROW()-2,COUNTA('Form Responses 1'!$1:$1)-4),,TRUE,"Form Responses 1")))</f>
        <v>Wisma [Toilet Pria / Wanita]</v>
      </c>
      <c r="G503" s="66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Wisma</v>
      </c>
      <c r="I503" s="84" t="str">
        <f ca="1" t="shared" si="466"/>
        <v>Toilet Pria / Wanita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3">
        <f ca="1" t="shared" si="0"/>
        <v>6</v>
      </c>
      <c r="F504" s="66" t="str">
        <f ca="1">IF(ISBLANK(A504)," ",INDIRECT(ADDRESS(1,5+MOD(ROW()-2,COUNTA('Form Responses 1'!$1:$1)-4),,TRUE,"Form Responses 1")))</f>
        <v>Lab Biomol [Ruang Lab]</v>
      </c>
      <c r="G504" s="66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Lab Biomol</v>
      </c>
      <c r="I504" s="84" t="str">
        <f ca="1" t="shared" si="466"/>
        <v>Ruang Lab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3">
        <f ca="1" t="shared" si="0"/>
        <v>6</v>
      </c>
      <c r="F505" s="66" t="str">
        <f ca="1">IF(ISBLANK(A505)," ",INDIRECT(ADDRESS(1,5+MOD(ROW()-2,COUNTA('Form Responses 1'!$1:$1)-4),,TRUE,"Form Responses 1")))</f>
        <v>Lab Biomol [Ruang Kerja]</v>
      </c>
      <c r="G505" s="66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Lab Biomol</v>
      </c>
      <c r="I505" s="84" t="str">
        <f ca="1" t="shared" si="466"/>
        <v>Ruang Kerja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3">
        <f ca="1" t="shared" si="0"/>
        <v>6</v>
      </c>
      <c r="F506" s="66" t="str">
        <f ca="1">IF(ISBLANK(A506)," ",INDIRECT(ADDRESS(1,5+MOD(ROW()-2,COUNTA('Form Responses 1'!$1:$1)-4),,TRUE,"Form Responses 1")))</f>
        <v>Lab Biomol [Ruang Pendingin]</v>
      </c>
      <c r="G506" s="66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Lab Biomol</v>
      </c>
      <c r="I506" s="84" t="str">
        <f ca="1" t="shared" si="466"/>
        <v>Ruang Pendingin</v>
      </c>
      <c r="J506" s="84" t="str">
        <f ca="1" t="shared" si="2"/>
        <v>CLEANING SERVICE</v>
      </c>
      <c r="K506" s="84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3">
        <f ca="1" t="shared" si="0"/>
        <v>6</v>
      </c>
      <c r="F507" s="66" t="str">
        <f ca="1">IF(ISBLANK(A507)," ",INDIRECT(ADDRESS(1,5+MOD(ROW()-2,COUNTA('Form Responses 1'!$1:$1)-4),,TRUE,"Form Responses 1")))</f>
        <v>Lab Biomol [Pantry]</v>
      </c>
      <c r="G507" s="66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Lab Biomol</v>
      </c>
      <c r="I507" s="84" t="str">
        <f ca="1" t="shared" si="466"/>
        <v>Pantry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3">
        <f ca="1" t="shared" si="0"/>
        <v>6</v>
      </c>
      <c r="F508" s="66" t="str">
        <f ca="1">IF(ISBLANK(A508)," ",INDIRECT(ADDRESS(1,5+MOD(ROW()-2,COUNTA('Form Responses 1'!$1:$1)-4),,TRUE,"Form Responses 1")))</f>
        <v>Lab Biomol [Koridor ]</v>
      </c>
      <c r="G508" s="66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Lab Biomol</v>
      </c>
      <c r="I508" s="84" t="str">
        <f ca="1" t="shared" si="466"/>
        <v>Koridor 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3">
        <f ca="1" t="shared" si="0"/>
        <v>6</v>
      </c>
      <c r="F509" s="66" t="str">
        <f ca="1">IF(ISBLANK(A509)," ",INDIRECT(ADDRESS(1,5+MOD(ROW()-2,COUNTA('Form Responses 1'!$1:$1)-4),,TRUE,"Form Responses 1")))</f>
        <v>Lab Biomol [Toilet Pria / Wanita]</v>
      </c>
      <c r="G509" s="66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Lab Biomol</v>
      </c>
      <c r="I509" s="84" t="str">
        <f ca="1" t="shared" si="466"/>
        <v>Toilet Pria / Wanita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3">
        <f ca="1" t="shared" si="0"/>
        <v>6</v>
      </c>
      <c r="F510" s="66" t="str">
        <f ca="1">IF(ISBLANK(A510)," ",INDIRECT(ADDRESS(1,5+MOD(ROW()-2,COUNTA('Form Responses 1'!$1:$1)-4),,TRUE,"Form Responses 1")))</f>
        <v>Gedung Insektarium [Lab Anopheles]</v>
      </c>
      <c r="G510" s="66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Insektarium</v>
      </c>
      <c r="I510" s="84" t="str">
        <f ca="1" t="shared" si="466"/>
        <v>Lab Anopheles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3">
        <f ca="1" t="shared" si="0"/>
        <v>6</v>
      </c>
      <c r="F511" s="66" t="str">
        <f ca="1">IF(ISBLANK(A511)," ",INDIRECT(ADDRESS(1,5+MOD(ROW()-2,COUNTA('Form Responses 1'!$1:$1)-4),,TRUE,"Form Responses 1")))</f>
        <v>Gedung Insektarium [Lab Cullicinae]</v>
      </c>
      <c r="G511" s="66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Insektarium</v>
      </c>
      <c r="I511" s="84" t="str">
        <f ca="1" t="shared" si="466"/>
        <v>Lab Cullicinae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3">
        <f ca="1" t="shared" si="0"/>
        <v>6</v>
      </c>
      <c r="F512" s="66" t="str">
        <f ca="1">IF(ISBLANK(A512)," ",INDIRECT(ADDRESS(1,5+MOD(ROW()-2,COUNTA('Form Responses 1'!$1:$1)-4),,TRUE,"Form Responses 1")))</f>
        <v>Gedung Insektarium [Gudang Alat dan Bahan 1]</v>
      </c>
      <c r="G512" s="66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Insektarium</v>
      </c>
      <c r="I512" s="84" t="str">
        <f ca="1" t="shared" si="466"/>
        <v>Gudang Alat dan Bahan 1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3">
        <f ca="1" t="shared" si="0"/>
        <v>6</v>
      </c>
      <c r="F513" s="66" t="str">
        <f ca="1">IF(ISBLANK(A513)," ",INDIRECT(ADDRESS(1,5+MOD(ROW()-2,COUNTA('Form Responses 1'!$1:$1)-4),,TRUE,"Form Responses 1")))</f>
        <v>Gedung Insektarium [Gudang alat dan Bahan 2]</v>
      </c>
      <c r="G513" s="66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Insektarium</v>
      </c>
      <c r="I513" s="84" t="str">
        <f ca="1" t="shared" si="466"/>
        <v>Gudang alat dan Bahan 2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3">
        <f ca="1" t="shared" si="0"/>
        <v>6</v>
      </c>
      <c r="F514" s="66" t="str">
        <f ca="1">IF(ISBLANK(A514)," ",INDIRECT(ADDRESS(1,5+MOD(ROW()-2,COUNTA('Form Responses 1'!$1:$1)-4),,TRUE,"Form Responses 1")))</f>
        <v>Gedung Insektarium [Koridor]</v>
      </c>
      <c r="G514" s="66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Insektarium</v>
      </c>
      <c r="I514" s="84" t="str">
        <f ca="1" t="shared" si="466"/>
        <v>Koridor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3">
        <f ca="1" t="shared" si="0"/>
        <v>6</v>
      </c>
      <c r="F515" s="66" t="str">
        <f ca="1">IF(ISBLANK(A515)," ",INDIRECT(ADDRESS(1,5+MOD(ROW()-2,COUNTA('Form Responses 1'!$1:$1)-4),,TRUE,"Form Responses 1")))</f>
        <v>Gedung CWS [Ruang Kerja]</v>
      </c>
      <c r="G515" s="66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CWS</v>
      </c>
      <c r="I515" s="84" t="str">
        <f ca="1" t="shared" ref="I515:I578" si="531">MID(F515,FIND("[",F515)+1,LEN(F515)-FIND("[",F515)-1)</f>
        <v>Ruang Kerja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3">
        <f ca="1" t="shared" si="0"/>
        <v>6</v>
      </c>
      <c r="F516" s="66" t="str">
        <f ca="1">IF(ISBLANK(A516)," ",INDIRECT(ADDRESS(1,5+MOD(ROW()-2,COUNTA('Form Responses 1'!$1:$1)-4),,TRUE,"Form Responses 1")))</f>
        <v>Gedung CWS [Koridor ]</v>
      </c>
      <c r="G516" s="66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CWS</v>
      </c>
      <c r="I516" s="84" t="str">
        <f ca="1" t="shared" si="531"/>
        <v>Koridor 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3">
        <f ca="1" t="shared" si="0"/>
        <v>6</v>
      </c>
      <c r="F517" s="66" t="str">
        <f ca="1">IF(ISBLANK(A517)," ",INDIRECT(ADDRESS(1,5+MOD(ROW()-2,COUNTA('Form Responses 1'!$1:$1)-4),,TRUE,"Form Responses 1")))</f>
        <v>Gedung CWS [Toilet Pria / Wanita]</v>
      </c>
      <c r="G517" s="66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CWS</v>
      </c>
      <c r="I517" s="84" t="str">
        <f ca="1" t="shared" si="531"/>
        <v>Toilet Pria / Wanita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3">
        <f ca="1" t="shared" si="0"/>
        <v>6</v>
      </c>
      <c r="F518" s="66" t="str">
        <f ca="1">IF(ISBLANK(A518)," ",INDIRECT(ADDRESS(1,5+MOD(ROW()-2,COUNTA('Form Responses 1'!$1:$1)-4),,TRUE,"Form Responses 1")))</f>
        <v>Halaman [Taman ]</v>
      </c>
      <c r="G518" s="66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Halaman</v>
      </c>
      <c r="I518" s="84" t="str">
        <f ca="1" t="shared" si="531"/>
        <v>Taman 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3">
        <f ca="1" t="shared" si="0"/>
        <v>6</v>
      </c>
      <c r="F519" s="66" t="str">
        <f ca="1">IF(ISBLANK(A519)," ",INDIRECT(ADDRESS(1,5+MOD(ROW()-2,COUNTA('Form Responses 1'!$1:$1)-4),,TRUE,"Form Responses 1")))</f>
        <v>Halaman [Halaman Parkir]</v>
      </c>
      <c r="G519" s="66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Halaman</v>
      </c>
      <c r="I519" s="84" t="str">
        <f ca="1" t="shared" si="531"/>
        <v>Halaman Parkir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3">
        <f ca="1" t="shared" si="0"/>
        <v>6</v>
      </c>
      <c r="F520" s="66" t="str">
        <f ca="1">IF(ISBLANK(A520)," ",INDIRECT(ADDRESS(1,5+MOD(ROW()-2,COUNTA('Form Responses 1'!$1:$1)-4),,TRUE,"Form Responses 1")))</f>
        <v>Halaman [Halaman depan samping dan belakang]</v>
      </c>
      <c r="G520" s="66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531"/>
        <v>Halaman depan samping dan belakang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3">
        <f ca="1" t="shared" si="0"/>
        <v>6</v>
      </c>
      <c r="F521" s="66" t="str">
        <f ca="1">IF(ISBLANK(A521)," ",INDIRECT(ADDRESS(1,5+MOD(ROW()-2,COUNTA('Form Responses 1'!$1:$1)-4),,TRUE,"Form Responses 1")))</f>
        <v>Halaman [TPS]</v>
      </c>
      <c r="G521" s="66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531"/>
        <v>TPS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3">
        <f ca="1" t="shared" si="0"/>
        <v>6</v>
      </c>
      <c r="F522" s="66" t="str">
        <f ca="1">IF(ISBLANK(A522)," ",INDIRECT(ADDRESS(1,5+MOD(ROW()-2,COUNTA('Form Responses 1'!$1:$1)-4),,TRUE,"Form Responses 1")))</f>
        <v>Security [Security Functions]</v>
      </c>
      <c r="G522" s="66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Security</v>
      </c>
      <c r="I522" s="84" t="str">
        <f ca="1" t="shared" si="531"/>
        <v>Security Functions</v>
      </c>
      <c r="J522" s="84" t="str">
        <f ca="1" t="shared" si="2"/>
        <v>SECURITY SERVICE</v>
      </c>
      <c r="K522" s="84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3">
        <f ca="1" t="shared" si="0"/>
        <v>6</v>
      </c>
      <c r="F523" s="66" t="str">
        <f ca="1">IF(ISBLANK(A523)," ",INDIRECT(ADDRESS(1,5+MOD(ROW()-2,COUNTA('Form Responses 1'!$1:$1)-4),,TRUE,"Form Responses 1")))</f>
        <v>Driver [Driving Safety]</v>
      </c>
      <c r="G523" s="66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Driver</v>
      </c>
      <c r="I523" s="84" t="str">
        <f ca="1" t="shared" si="531"/>
        <v>Driving Safety</v>
      </c>
      <c r="J523" s="84" t="str">
        <f ca="1" t="shared" si="2"/>
        <v>LABOR SERVICE</v>
      </c>
      <c r="K523" s="84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3">
        <f ca="1" t="shared" si="0"/>
        <v>6</v>
      </c>
      <c r="F524" s="66" t="str">
        <f ca="1">IF(ISBLANK(A524)," ",INDIRECT(ADDRESS(1,5+MOD(ROW()-2,COUNTA('Form Responses 1'!$1:$1)-4),,TRUE,"Form Responses 1")))</f>
        <v>Driver [ Attendance]</v>
      </c>
      <c r="G524" s="66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Driver</v>
      </c>
      <c r="I524" s="84" t="str">
        <f ca="1" t="shared" si="531"/>
        <v> Attendance</v>
      </c>
      <c r="J524" s="84" t="str">
        <f ca="1" t="shared" si="2"/>
        <v>LABOR SERVICE</v>
      </c>
      <c r="K524" s="84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3">
        <f ca="1" t="shared" si="0"/>
        <v>6</v>
      </c>
      <c r="F525" s="66" t="str">
        <f ca="1">IF(ISBLANK(A525)," ",INDIRECT(ADDRESS(1,5+MOD(ROW()-2,COUNTA('Form Responses 1'!$1:$1)-4),,TRUE,"Form Responses 1")))</f>
        <v>Wisma [Koridor ]</v>
      </c>
      <c r="G525" s="66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Wisma</v>
      </c>
      <c r="I525" s="84" t="str">
        <f ca="1" t="shared" si="531"/>
        <v>Koridor 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3">
        <f ca="1" t="shared" si="0"/>
        <v>6</v>
      </c>
      <c r="F526" s="66" t="str">
        <f ca="1">IF(ISBLANK(A526)," ",INDIRECT(ADDRESS(1,5+MOD(ROW()-2,COUNTA('Form Responses 1'!$1:$1)-4),,TRUE,"Form Responses 1")))</f>
        <v>Wisma [Kamar Tidur]</v>
      </c>
      <c r="G526" s="66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Wisma</v>
      </c>
      <c r="I526" s="84" t="str">
        <f ca="1" t="shared" si="531"/>
        <v>Kamar Tidur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3">
        <f ca="1" t="shared" si="0"/>
        <v>6</v>
      </c>
      <c r="F527" s="66" t="str">
        <f ca="1">IF(ISBLANK(A527)," ",INDIRECT(ADDRESS(1,5+MOD(ROW()-2,COUNTA('Form Responses 1'!$1:$1)-4),,TRUE,"Form Responses 1")))</f>
        <v>Wisma [Ruang Rapat]</v>
      </c>
      <c r="G527" s="66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Wisma</v>
      </c>
      <c r="I527" s="84" t="str">
        <f ca="1" t="shared" si="531"/>
        <v>Ruang Rapat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3">
        <f ca="1" t="shared" si="0"/>
        <v>6</v>
      </c>
      <c r="F528" s="66" t="str">
        <f ca="1">IF(ISBLANK(A528)," ",INDIRECT(ADDRESS(1,5+MOD(ROW()-2,COUNTA('Form Responses 1'!$1:$1)-4),,TRUE,"Form Responses 1")))</f>
        <v>Wisma [Gudang]</v>
      </c>
      <c r="G528" s="66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Wisma</v>
      </c>
      <c r="I528" s="84" t="str">
        <f ca="1" t="shared" si="531"/>
        <v>Gudang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3">
        <f ca="1" t="shared" si="0"/>
        <v>6</v>
      </c>
      <c r="F529" s="66" t="str">
        <f ca="1">IF(ISBLANK(A529)," ",INDIRECT(ADDRESS(1,5+MOD(ROW()-2,COUNTA('Form Responses 1'!$1:$1)-4),,TRUE,"Form Responses 1")))</f>
        <v>Wisma [Toilet Pria / Wanita]</v>
      </c>
      <c r="G529" s="66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Wisma</v>
      </c>
      <c r="I529" s="84" t="str">
        <f ca="1" t="shared" si="531"/>
        <v>Toilet Pria / Wanita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3">
        <f ca="1" t="shared" si="0"/>
        <v>6</v>
      </c>
      <c r="F530" s="66" t="str">
        <f ca="1">IF(ISBLANK(A530)," ",INDIRECT(ADDRESS(1,5+MOD(ROW()-2,COUNTA('Form Responses 1'!$1:$1)-4),,TRUE,"Form Responses 1")))</f>
        <v>Lab Biomol [Ruang Lab]</v>
      </c>
      <c r="G530" s="66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Lab Biomol</v>
      </c>
      <c r="I530" s="84" t="str">
        <f ca="1" t="shared" si="531"/>
        <v>Ruang Lab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3">
        <f ca="1" t="shared" si="0"/>
        <v>6</v>
      </c>
      <c r="F531" s="66" t="str">
        <f ca="1">IF(ISBLANK(A531)," ",INDIRECT(ADDRESS(1,5+MOD(ROW()-2,COUNTA('Form Responses 1'!$1:$1)-4),,TRUE,"Form Responses 1")))</f>
        <v>Lab Biomol [Ruang Kerja]</v>
      </c>
      <c r="G531" s="66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Lab Biomol</v>
      </c>
      <c r="I531" s="84" t="str">
        <f ca="1" t="shared" si="531"/>
        <v>Ruang Kerja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3">
        <f ca="1" t="shared" si="0"/>
        <v>6</v>
      </c>
      <c r="F532" s="66" t="str">
        <f ca="1">IF(ISBLANK(A532)," ",INDIRECT(ADDRESS(1,5+MOD(ROW()-2,COUNTA('Form Responses 1'!$1:$1)-4),,TRUE,"Form Responses 1")))</f>
        <v>Lab Biomol [Ruang Pendingin]</v>
      </c>
      <c r="G532" s="66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Lab Biomol</v>
      </c>
      <c r="I532" s="84" t="str">
        <f ca="1" t="shared" si="531"/>
        <v>Ruang Pendingin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3">
        <f ca="1" t="shared" si="0"/>
        <v>6</v>
      </c>
      <c r="F533" s="66" t="str">
        <f ca="1">IF(ISBLANK(A533)," ",INDIRECT(ADDRESS(1,5+MOD(ROW()-2,COUNTA('Form Responses 1'!$1:$1)-4),,TRUE,"Form Responses 1")))</f>
        <v>Lab Biomol [Pantry]</v>
      </c>
      <c r="G533" s="66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Lab Biomol</v>
      </c>
      <c r="I533" s="84" t="str">
        <f ca="1" t="shared" si="531"/>
        <v>Pantry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3">
        <f ca="1" t="shared" si="0"/>
        <v>6</v>
      </c>
      <c r="F534" s="66" t="str">
        <f ca="1">IF(ISBLANK(A534)," ",INDIRECT(ADDRESS(1,5+MOD(ROW()-2,COUNTA('Form Responses 1'!$1:$1)-4),,TRUE,"Form Responses 1")))</f>
        <v>Lab Biomol [Koridor ]</v>
      </c>
      <c r="G534" s="66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Lab Biomol</v>
      </c>
      <c r="I534" s="84" t="str">
        <f ca="1" t="shared" si="531"/>
        <v>Koridor 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3">
        <f ca="1" t="shared" si="0"/>
        <v>6</v>
      </c>
      <c r="F535" s="66" t="str">
        <f ca="1">IF(ISBLANK(A535)," ",INDIRECT(ADDRESS(1,5+MOD(ROW()-2,COUNTA('Form Responses 1'!$1:$1)-4),,TRUE,"Form Responses 1")))</f>
        <v>Lab Biomol [Toilet Pria / Wanita]</v>
      </c>
      <c r="G535" s="66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Lab Biomol</v>
      </c>
      <c r="I535" s="84" t="str">
        <f ca="1" t="shared" si="531"/>
        <v>Toilet Pria / Wanita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3">
        <f ca="1" t="shared" si="0"/>
        <v>6</v>
      </c>
      <c r="F536" s="66" t="str">
        <f ca="1">IF(ISBLANK(A536)," ",INDIRECT(ADDRESS(1,5+MOD(ROW()-2,COUNTA('Form Responses 1'!$1:$1)-4),,TRUE,"Form Responses 1")))</f>
        <v>Gedung Insektarium [Lab Anopheles]</v>
      </c>
      <c r="G536" s="66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Insektarium</v>
      </c>
      <c r="I536" s="84" t="str">
        <f ca="1" t="shared" si="531"/>
        <v>Lab Anopheles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3">
        <f ca="1" t="shared" si="0"/>
        <v>6</v>
      </c>
      <c r="F537" s="66" t="str">
        <f ca="1">IF(ISBLANK(A537)," ",INDIRECT(ADDRESS(1,5+MOD(ROW()-2,COUNTA('Form Responses 1'!$1:$1)-4),,TRUE,"Form Responses 1")))</f>
        <v>Gedung Insektarium [Lab Cullicinae]</v>
      </c>
      <c r="G537" s="66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Insektarium</v>
      </c>
      <c r="I537" s="84" t="str">
        <f ca="1" t="shared" si="531"/>
        <v>Lab Cullicinae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3">
        <f ca="1" t="shared" si="0"/>
        <v>6</v>
      </c>
      <c r="F538" s="66" t="str">
        <f ca="1">IF(ISBLANK(A538)," ",INDIRECT(ADDRESS(1,5+MOD(ROW()-2,COUNTA('Form Responses 1'!$1:$1)-4),,TRUE,"Form Responses 1")))</f>
        <v>Gedung Insektarium [Gudang Alat dan Bahan 1]</v>
      </c>
      <c r="G538" s="66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Insektarium</v>
      </c>
      <c r="I538" s="84" t="str">
        <f ca="1" t="shared" si="531"/>
        <v>Gudang Alat dan Bahan 1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3">
        <f ca="1" t="shared" si="0"/>
        <v>6</v>
      </c>
      <c r="F539" s="66" t="str">
        <f ca="1">IF(ISBLANK(A539)," ",INDIRECT(ADDRESS(1,5+MOD(ROW()-2,COUNTA('Form Responses 1'!$1:$1)-4),,TRUE,"Form Responses 1")))</f>
        <v>Gedung Insektarium [Gudang alat dan Bahan 2]</v>
      </c>
      <c r="G539" s="66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Insektarium</v>
      </c>
      <c r="I539" s="84" t="str">
        <f ca="1" t="shared" si="531"/>
        <v>Gudang alat dan Bahan 2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3">
        <f ca="1" t="shared" si="0"/>
        <v>6</v>
      </c>
      <c r="F540" s="66" t="str">
        <f ca="1">IF(ISBLANK(A540)," ",INDIRECT(ADDRESS(1,5+MOD(ROW()-2,COUNTA('Form Responses 1'!$1:$1)-4),,TRUE,"Form Responses 1")))</f>
        <v>Gedung Insektarium [Koridor]</v>
      </c>
      <c r="G540" s="66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Insektarium</v>
      </c>
      <c r="I540" s="84" t="str">
        <f ca="1" t="shared" si="531"/>
        <v>Koridor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3">
        <f ca="1" t="shared" si="0"/>
        <v>6</v>
      </c>
      <c r="F541" s="66" t="str">
        <f ca="1">IF(ISBLANK(A541)," ",INDIRECT(ADDRESS(1,5+MOD(ROW()-2,COUNTA('Form Responses 1'!$1:$1)-4),,TRUE,"Form Responses 1")))</f>
        <v>Gedung CWS [Ruang Kerja]</v>
      </c>
      <c r="G541" s="66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CWS</v>
      </c>
      <c r="I541" s="84" t="str">
        <f ca="1" t="shared" si="531"/>
        <v>Ruang Kerja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3">
        <f ca="1" t="shared" si="0"/>
        <v>6</v>
      </c>
      <c r="F542" s="66" t="str">
        <f ca="1">IF(ISBLANK(A542)," ",INDIRECT(ADDRESS(1,5+MOD(ROW()-2,COUNTA('Form Responses 1'!$1:$1)-4),,TRUE,"Form Responses 1")))</f>
        <v>Gedung CWS [Koridor ]</v>
      </c>
      <c r="G542" s="66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Gedung CWS</v>
      </c>
      <c r="I542" s="84" t="str">
        <f ca="1" t="shared" si="531"/>
        <v>Koridor 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3">
        <f ca="1" t="shared" si="0"/>
        <v>6</v>
      </c>
      <c r="F543" s="66" t="str">
        <f ca="1">IF(ISBLANK(A543)," ",INDIRECT(ADDRESS(1,5+MOD(ROW()-2,COUNTA('Form Responses 1'!$1:$1)-4),,TRUE,"Form Responses 1")))</f>
        <v>Gedung CWS [Toilet Pria / Wanita]</v>
      </c>
      <c r="G543" s="66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 CWS</v>
      </c>
      <c r="I543" s="84" t="str">
        <f ca="1" t="shared" si="531"/>
        <v>Toilet Pria / Wanita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3">
        <f ca="1" t="shared" si="0"/>
        <v>6</v>
      </c>
      <c r="F544" s="66" t="str">
        <f ca="1">IF(ISBLANK(A544)," ",INDIRECT(ADDRESS(1,5+MOD(ROW()-2,COUNTA('Form Responses 1'!$1:$1)-4),,TRUE,"Form Responses 1")))</f>
        <v>Halaman [Taman ]</v>
      </c>
      <c r="G544" s="66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531"/>
        <v>Taman 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3">
        <f ca="1" t="shared" si="0"/>
        <v>6</v>
      </c>
      <c r="F545" s="66" t="str">
        <f ca="1">IF(ISBLANK(A545)," ",INDIRECT(ADDRESS(1,5+MOD(ROW()-2,COUNTA('Form Responses 1'!$1:$1)-4),,TRUE,"Form Responses 1")))</f>
        <v>Halaman [Halaman Parkir]</v>
      </c>
      <c r="G545" s="66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531"/>
        <v>Halaman Parkir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3">
        <f ca="1" t="shared" si="0"/>
        <v>6</v>
      </c>
      <c r="F546" s="66" t="str">
        <f ca="1">IF(ISBLANK(A546)," ",INDIRECT(ADDRESS(1,5+MOD(ROW()-2,COUNTA('Form Responses 1'!$1:$1)-4),,TRUE,"Form Responses 1")))</f>
        <v>Halaman [Halaman depan samping dan belakang]</v>
      </c>
      <c r="G546" s="66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531"/>
        <v>Halaman depan samping dan belakang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3">
        <f ca="1" t="shared" si="0"/>
        <v>6</v>
      </c>
      <c r="F547" s="66" t="str">
        <f ca="1">IF(ISBLANK(A547)," ",INDIRECT(ADDRESS(1,5+MOD(ROW()-2,COUNTA('Form Responses 1'!$1:$1)-4),,TRUE,"Form Responses 1")))</f>
        <v>Halaman [TPS]</v>
      </c>
      <c r="G547" s="66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531"/>
        <v>TPS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3">
        <f ca="1" t="shared" si="0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531"/>
        <v>Security Functions</v>
      </c>
      <c r="J548" s="84" t="str">
        <f ca="1" t="shared" si="2"/>
        <v>SECURITY SERVICE</v>
      </c>
      <c r="K548" s="84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3">
        <f ca="1" t="shared" si="0"/>
        <v>6</v>
      </c>
      <c r="F549" s="66" t="str">
        <f ca="1">IF(ISBLANK(A549)," ",INDIRECT(ADDRESS(1,5+MOD(ROW()-2,COUNTA('Form Responses 1'!$1:$1)-4),,TRUE,"Form Responses 1")))</f>
        <v>Driver [Driving Safety]</v>
      </c>
      <c r="G549" s="66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531"/>
        <v>Driving Safety</v>
      </c>
      <c r="J549" s="84" t="str">
        <f ca="1" t="shared" si="2"/>
        <v>LABOR SERVICE</v>
      </c>
      <c r="K549" s="84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3">
        <f ca="1" t="shared" si="0"/>
        <v>6</v>
      </c>
      <c r="F550" s="66" t="str">
        <f ca="1">IF(ISBLANK(A550)," ",INDIRECT(ADDRESS(1,5+MOD(ROW()-2,COUNTA('Form Responses 1'!$1:$1)-4),,TRUE,"Form Responses 1")))</f>
        <v>Driver [ Attendance]</v>
      </c>
      <c r="G550" s="66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531"/>
        <v> Attendance</v>
      </c>
      <c r="J550" s="84" t="str">
        <f ca="1" t="shared" si="2"/>
        <v>LABOR SERVICE</v>
      </c>
      <c r="K550" s="84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3">
        <f ca="1" t="shared" si="0"/>
        <v>6</v>
      </c>
      <c r="F551" s="66" t="str">
        <f ca="1">IF(ISBLANK(A551)," ",INDIRECT(ADDRESS(1,5+MOD(ROW()-2,COUNTA('Form Responses 1'!$1:$1)-4),,TRUE,"Form Responses 1")))</f>
        <v>Wisma [Koridor ]</v>
      </c>
      <c r="G551" s="66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Wisma</v>
      </c>
      <c r="I551" s="84" t="str">
        <f ca="1" t="shared" si="531"/>
        <v>Koridor 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3">
        <f ca="1" t="shared" si="0"/>
        <v>6</v>
      </c>
      <c r="F552" s="66" t="str">
        <f ca="1">IF(ISBLANK(A552)," ",INDIRECT(ADDRESS(1,5+MOD(ROW()-2,COUNTA('Form Responses 1'!$1:$1)-4),,TRUE,"Form Responses 1")))</f>
        <v>Wisma [Kamar Tidur]</v>
      </c>
      <c r="G552" s="66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Wisma</v>
      </c>
      <c r="I552" s="84" t="str">
        <f ca="1" t="shared" si="531"/>
        <v>Kamar Tidur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3">
        <f ca="1" t="shared" si="0"/>
        <v>6</v>
      </c>
      <c r="F553" s="66" t="str">
        <f ca="1">IF(ISBLANK(A553)," ",INDIRECT(ADDRESS(1,5+MOD(ROW()-2,COUNTA('Form Responses 1'!$1:$1)-4),,TRUE,"Form Responses 1")))</f>
        <v>Wisma [Ruang Rapat]</v>
      </c>
      <c r="G553" s="66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Wisma</v>
      </c>
      <c r="I553" s="84" t="str">
        <f ca="1" t="shared" si="531"/>
        <v>Ruang Rapat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3">
        <f ca="1" t="shared" si="0"/>
        <v>6</v>
      </c>
      <c r="F554" s="66" t="str">
        <f ca="1">IF(ISBLANK(A554)," ",INDIRECT(ADDRESS(1,5+MOD(ROW()-2,COUNTA('Form Responses 1'!$1:$1)-4),,TRUE,"Form Responses 1")))</f>
        <v>Wisma [Gudang]</v>
      </c>
      <c r="G554" s="66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Wisma</v>
      </c>
      <c r="I554" s="84" t="str">
        <f ca="1" t="shared" si="531"/>
        <v>Gudang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3">
        <f ca="1" t="shared" si="0"/>
        <v>6</v>
      </c>
      <c r="F555" s="66" t="str">
        <f ca="1">IF(ISBLANK(A555)," ",INDIRECT(ADDRESS(1,5+MOD(ROW()-2,COUNTA('Form Responses 1'!$1:$1)-4),,TRUE,"Form Responses 1")))</f>
        <v>Wisma [Toilet Pria / Wanita]</v>
      </c>
      <c r="G555" s="66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Wisma</v>
      </c>
      <c r="I555" s="84" t="str">
        <f ca="1" t="shared" si="531"/>
        <v>Toilet Pria / Wanita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3">
        <f ca="1" t="shared" si="0"/>
        <v>6</v>
      </c>
      <c r="F556" s="66" t="str">
        <f ca="1">IF(ISBLANK(A556)," ",INDIRECT(ADDRESS(1,5+MOD(ROW()-2,COUNTA('Form Responses 1'!$1:$1)-4),,TRUE,"Form Responses 1")))</f>
        <v>Lab Biomol [Ruang Lab]</v>
      </c>
      <c r="G556" s="66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Lab Biomol</v>
      </c>
      <c r="I556" s="84" t="str">
        <f ca="1" t="shared" si="531"/>
        <v>Ruang Lab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3">
        <f ca="1" t="shared" si="0"/>
        <v>6</v>
      </c>
      <c r="F557" s="66" t="str">
        <f ca="1">IF(ISBLANK(A557)," ",INDIRECT(ADDRESS(1,5+MOD(ROW()-2,COUNTA('Form Responses 1'!$1:$1)-4),,TRUE,"Form Responses 1")))</f>
        <v>Lab Biomol [Ruang Kerja]</v>
      </c>
      <c r="G557" s="66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Lab Biomol</v>
      </c>
      <c r="I557" s="84" t="str">
        <f ca="1" t="shared" si="531"/>
        <v>Ruang Kerja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3">
        <f ca="1" t="shared" si="0"/>
        <v>6</v>
      </c>
      <c r="F558" s="66" t="str">
        <f ca="1">IF(ISBLANK(A558)," ",INDIRECT(ADDRESS(1,5+MOD(ROW()-2,COUNTA('Form Responses 1'!$1:$1)-4),,TRUE,"Form Responses 1")))</f>
        <v>Lab Biomol [Ruang Pendingin]</v>
      </c>
      <c r="G558" s="66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Lab Biomol</v>
      </c>
      <c r="I558" s="84" t="str">
        <f ca="1" t="shared" si="531"/>
        <v>Ruang Pendingin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3">
        <f ca="1" t="shared" si="0"/>
        <v>6</v>
      </c>
      <c r="F559" s="66" t="str">
        <f ca="1">IF(ISBLANK(A559)," ",INDIRECT(ADDRESS(1,5+MOD(ROW()-2,COUNTA('Form Responses 1'!$1:$1)-4),,TRUE,"Form Responses 1")))</f>
        <v>Lab Biomol [Pantry]</v>
      </c>
      <c r="G559" s="66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Lab Biomol</v>
      </c>
      <c r="I559" s="84" t="str">
        <f ca="1" t="shared" si="531"/>
        <v>Pantry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3">
        <f ca="1" t="shared" si="0"/>
        <v>6</v>
      </c>
      <c r="F560" s="66" t="str">
        <f ca="1">IF(ISBLANK(A560)," ",INDIRECT(ADDRESS(1,5+MOD(ROW()-2,COUNTA('Form Responses 1'!$1:$1)-4),,TRUE,"Form Responses 1")))</f>
        <v>Lab Biomol [Koridor ]</v>
      </c>
      <c r="G560" s="66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Lab Biomol</v>
      </c>
      <c r="I560" s="84" t="str">
        <f ca="1" t="shared" si="531"/>
        <v>Koridor 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3">
        <f ca="1" t="shared" si="0"/>
        <v>6</v>
      </c>
      <c r="F561" s="66" t="str">
        <f ca="1">IF(ISBLANK(A561)," ",INDIRECT(ADDRESS(1,5+MOD(ROW()-2,COUNTA('Form Responses 1'!$1:$1)-4),,TRUE,"Form Responses 1")))</f>
        <v>Lab Biomol [Toilet Pria / Wanita]</v>
      </c>
      <c r="G561" s="66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Lab Biomol</v>
      </c>
      <c r="I561" s="84" t="str">
        <f ca="1" t="shared" si="531"/>
        <v>Toilet Pria / Wanita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3">
        <f ca="1" t="shared" si="0"/>
        <v>6</v>
      </c>
      <c r="F562" s="66" t="str">
        <f ca="1">IF(ISBLANK(A562)," ",INDIRECT(ADDRESS(1,5+MOD(ROW()-2,COUNTA('Form Responses 1'!$1:$1)-4),,TRUE,"Form Responses 1")))</f>
        <v>Gedung Insektarium [Lab Anopheles]</v>
      </c>
      <c r="G562" s="66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Insektarium</v>
      </c>
      <c r="I562" s="84" t="str">
        <f ca="1" t="shared" si="531"/>
        <v>Lab Anopheles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3">
        <f ca="1" t="shared" si="0"/>
        <v>6</v>
      </c>
      <c r="F563" s="66" t="str">
        <f ca="1">IF(ISBLANK(A563)," ",INDIRECT(ADDRESS(1,5+MOD(ROW()-2,COUNTA('Form Responses 1'!$1:$1)-4),,TRUE,"Form Responses 1")))</f>
        <v>Gedung Insektarium [Lab Cullicinae]</v>
      </c>
      <c r="G563" s="66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Insektarium</v>
      </c>
      <c r="I563" s="84" t="str">
        <f ca="1" t="shared" si="531"/>
        <v>Lab Cullicinae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3">
        <f ca="1" t="shared" si="0"/>
        <v>6</v>
      </c>
      <c r="F564" s="66" t="str">
        <f ca="1">IF(ISBLANK(A564)," ",INDIRECT(ADDRESS(1,5+MOD(ROW()-2,COUNTA('Form Responses 1'!$1:$1)-4),,TRUE,"Form Responses 1")))</f>
        <v>Gedung Insektarium [Gudang Alat dan Bahan 1]</v>
      </c>
      <c r="G564" s="66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Insektarium</v>
      </c>
      <c r="I564" s="84" t="str">
        <f ca="1" t="shared" si="531"/>
        <v>Gudang Alat dan Bahan 1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3">
        <f ca="1" t="shared" si="0"/>
        <v>6</v>
      </c>
      <c r="F565" s="66" t="str">
        <f ca="1">IF(ISBLANK(A565)," ",INDIRECT(ADDRESS(1,5+MOD(ROW()-2,COUNTA('Form Responses 1'!$1:$1)-4),,TRUE,"Form Responses 1")))</f>
        <v>Gedung Insektarium [Gudang alat dan Bahan 2]</v>
      </c>
      <c r="G565" s="66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Insektarium</v>
      </c>
      <c r="I565" s="84" t="str">
        <f ca="1" t="shared" si="531"/>
        <v>Gudang alat dan Bahan 2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3">
        <f ca="1" t="shared" si="0"/>
        <v>6</v>
      </c>
      <c r="F566" s="66" t="str">
        <f ca="1">IF(ISBLANK(A566)," ",INDIRECT(ADDRESS(1,5+MOD(ROW()-2,COUNTA('Form Responses 1'!$1:$1)-4),,TRUE,"Form Responses 1")))</f>
        <v>Gedung Insektarium [Koridor]</v>
      </c>
      <c r="G566" s="66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Insektarium</v>
      </c>
      <c r="I566" s="84" t="str">
        <f ca="1" t="shared" si="531"/>
        <v>Koridor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3">
        <f ca="1" t="shared" si="0"/>
        <v>6</v>
      </c>
      <c r="F567" s="66" t="str">
        <f ca="1">IF(ISBLANK(A567)," ",INDIRECT(ADDRESS(1,5+MOD(ROW()-2,COUNTA('Form Responses 1'!$1:$1)-4),,TRUE,"Form Responses 1")))</f>
        <v>Gedung CWS [Ruang Kerja]</v>
      </c>
      <c r="G567" s="66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CWS</v>
      </c>
      <c r="I567" s="84" t="str">
        <f ca="1" t="shared" si="531"/>
        <v>Ruang Kerja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3">
        <f ca="1" t="shared" si="0"/>
        <v>6</v>
      </c>
      <c r="F568" s="66" t="str">
        <f ca="1">IF(ISBLANK(A568)," ",INDIRECT(ADDRESS(1,5+MOD(ROW()-2,COUNTA('Form Responses 1'!$1:$1)-4),,TRUE,"Form Responses 1")))</f>
        <v>Gedung CWS [Koridor ]</v>
      </c>
      <c r="G568" s="66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CWS</v>
      </c>
      <c r="I568" s="84" t="str">
        <f ca="1" t="shared" si="531"/>
        <v>Koridor 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3">
        <f ca="1" t="shared" si="0"/>
        <v>6</v>
      </c>
      <c r="F569" s="66" t="str">
        <f ca="1">IF(ISBLANK(A569)," ",INDIRECT(ADDRESS(1,5+MOD(ROW()-2,COUNTA('Form Responses 1'!$1:$1)-4),,TRUE,"Form Responses 1")))</f>
        <v>Gedung CWS [Toilet Pria / Wanita]</v>
      </c>
      <c r="G569" s="66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CWS</v>
      </c>
      <c r="I569" s="84" t="str">
        <f ca="1" t="shared" si="531"/>
        <v>Toilet Pria / Wanita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3">
        <f ca="1" t="shared" si="0"/>
        <v>6</v>
      </c>
      <c r="F570" s="66" t="str">
        <f ca="1">IF(ISBLANK(A570)," ",INDIRECT(ADDRESS(1,5+MOD(ROW()-2,COUNTA('Form Responses 1'!$1:$1)-4),,TRUE,"Form Responses 1")))</f>
        <v>Halaman [Taman ]</v>
      </c>
      <c r="G570" s="66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Halaman</v>
      </c>
      <c r="I570" s="84" t="str">
        <f ca="1" t="shared" si="531"/>
        <v>Taman 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3">
        <f ca="1" t="shared" si="0"/>
        <v>6</v>
      </c>
      <c r="F571" s="66" t="str">
        <f ca="1">IF(ISBLANK(A571)," ",INDIRECT(ADDRESS(1,5+MOD(ROW()-2,COUNTA('Form Responses 1'!$1:$1)-4),,TRUE,"Form Responses 1")))</f>
        <v>Halaman [Halaman Parkir]</v>
      </c>
      <c r="G571" s="66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Halaman</v>
      </c>
      <c r="I571" s="84" t="str">
        <f ca="1" t="shared" si="531"/>
        <v>Halaman Parkir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3">
        <f ca="1" t="shared" si="0"/>
        <v>6</v>
      </c>
      <c r="F572" s="66" t="str">
        <f ca="1">IF(ISBLANK(A572)," ",INDIRECT(ADDRESS(1,5+MOD(ROW()-2,COUNTA('Form Responses 1'!$1:$1)-4),,TRUE,"Form Responses 1")))</f>
        <v>Halaman [Halaman depan samping dan belakang]</v>
      </c>
      <c r="G572" s="66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Halaman</v>
      </c>
      <c r="I572" s="84" t="str">
        <f ca="1" t="shared" si="531"/>
        <v>Halaman depan samping dan belakang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3">
        <f ca="1" t="shared" si="0"/>
        <v>6</v>
      </c>
      <c r="F573" s="66" t="str">
        <f ca="1">IF(ISBLANK(A573)," ",INDIRECT(ADDRESS(1,5+MOD(ROW()-2,COUNTA('Form Responses 1'!$1:$1)-4),,TRUE,"Form Responses 1")))</f>
        <v>Halaman [TPS]</v>
      </c>
      <c r="G573" s="66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Halaman</v>
      </c>
      <c r="I573" s="84" t="str">
        <f ca="1" t="shared" si="531"/>
        <v>TPS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3">
        <f ca="1" t="shared" si="0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Security</v>
      </c>
      <c r="I574" s="84" t="str">
        <f ca="1" t="shared" si="531"/>
        <v>Security Functions</v>
      </c>
      <c r="J574" s="84" t="str">
        <f ca="1" t="shared" si="2"/>
        <v>SECURITY SERVICE</v>
      </c>
      <c r="K574" s="84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3">
        <f ca="1" t="shared" si="0"/>
        <v>6</v>
      </c>
      <c r="F575" s="66" t="str">
        <f ca="1">IF(ISBLANK(A575)," ",INDIRECT(ADDRESS(1,5+MOD(ROW()-2,COUNTA('Form Responses 1'!$1:$1)-4),,TRUE,"Form Responses 1")))</f>
        <v>Driver [Driving Safety]</v>
      </c>
      <c r="G575" s="66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Driver</v>
      </c>
      <c r="I575" s="84" t="str">
        <f ca="1" t="shared" si="531"/>
        <v>Driving Safety</v>
      </c>
      <c r="J575" s="84" t="str">
        <f ca="1" t="shared" si="2"/>
        <v>LABOR SERVICE</v>
      </c>
      <c r="K575" s="84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3">
        <f ca="1" t="shared" si="0"/>
        <v>6</v>
      </c>
      <c r="F576" s="66" t="str">
        <f ca="1">IF(ISBLANK(A576)," ",INDIRECT(ADDRESS(1,5+MOD(ROW()-2,COUNTA('Form Responses 1'!$1:$1)-4),,TRUE,"Form Responses 1")))</f>
        <v>Driver [ Attendance]</v>
      </c>
      <c r="G576" s="66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Driver</v>
      </c>
      <c r="I576" s="84" t="str">
        <f ca="1" t="shared" si="531"/>
        <v> Attendance</v>
      </c>
      <c r="J576" s="84" t="str">
        <f ca="1" t="shared" si="2"/>
        <v>LABOR SERVICE</v>
      </c>
      <c r="K576" s="84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3">
        <f ca="1" t="shared" si="0"/>
        <v>6</v>
      </c>
      <c r="F577" s="66" t="str">
        <f ca="1">IF(ISBLANK(A577)," ",INDIRECT(ADDRESS(1,5+MOD(ROW()-2,COUNTA('Form Responses 1'!$1:$1)-4),,TRUE,"Form Responses 1")))</f>
        <v>Wisma [Koridor ]</v>
      </c>
      <c r="G577" s="66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Wisma</v>
      </c>
      <c r="I577" s="84" t="str">
        <f ca="1" t="shared" si="531"/>
        <v>Koridor 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3">
        <f ca="1" t="shared" si="0"/>
        <v>6</v>
      </c>
      <c r="F578" s="66" t="str">
        <f ca="1">IF(ISBLANK(A578)," ",INDIRECT(ADDRESS(1,5+MOD(ROW()-2,COUNTA('Form Responses 1'!$1:$1)-4),,TRUE,"Form Responses 1")))</f>
        <v>Wisma [Kamar Tidur]</v>
      </c>
      <c r="G578" s="66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Wisma</v>
      </c>
      <c r="I578" s="84" t="str">
        <f ca="1" t="shared" si="531"/>
        <v>Kamar Tidur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3">
        <f ca="1" t="shared" si="0"/>
        <v>6</v>
      </c>
      <c r="F579" s="66" t="str">
        <f ca="1">IF(ISBLANK(A579)," ",INDIRECT(ADDRESS(1,5+MOD(ROW()-2,COUNTA('Form Responses 1'!$1:$1)-4),,TRUE,"Form Responses 1")))</f>
        <v>Wisma [Ruang Rapat]</v>
      </c>
      <c r="G579" s="66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Wisma</v>
      </c>
      <c r="I579" s="84" t="str">
        <f ca="1" t="shared" ref="I579:I642" si="596">MID(F579,FIND("[",F579)+1,LEN(F579)-FIND("[",F579)-1)</f>
        <v>Ruang Rapat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3">
        <f ca="1" t="shared" si="0"/>
        <v>6</v>
      </c>
      <c r="F580" s="66" t="str">
        <f ca="1">IF(ISBLANK(A580)," ",INDIRECT(ADDRESS(1,5+MOD(ROW()-2,COUNTA('Form Responses 1'!$1:$1)-4),,TRUE,"Form Responses 1")))</f>
        <v>Wisma [Gudang]</v>
      </c>
      <c r="G580" s="66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Wisma</v>
      </c>
      <c r="I580" s="84" t="str">
        <f ca="1" t="shared" si="596"/>
        <v>Gudang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3">
        <f ca="1" t="shared" si="0"/>
        <v>6</v>
      </c>
      <c r="F581" s="66" t="str">
        <f ca="1">IF(ISBLANK(A581)," ",INDIRECT(ADDRESS(1,5+MOD(ROW()-2,COUNTA('Form Responses 1'!$1:$1)-4),,TRUE,"Form Responses 1")))</f>
        <v>Wisma [Toilet Pria / Wanita]</v>
      </c>
      <c r="G581" s="66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Wisma</v>
      </c>
      <c r="I581" s="84" t="str">
        <f ca="1" t="shared" si="596"/>
        <v>Toilet Pria / Wanita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3">
        <f ca="1" t="shared" si="0"/>
        <v>6</v>
      </c>
      <c r="F582" s="66" t="str">
        <f ca="1">IF(ISBLANK(A582)," ",INDIRECT(ADDRESS(1,5+MOD(ROW()-2,COUNTA('Form Responses 1'!$1:$1)-4),,TRUE,"Form Responses 1")))</f>
        <v>Lab Biomol [Ruang Lab]</v>
      </c>
      <c r="G582" s="66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Lab Biomol</v>
      </c>
      <c r="I582" s="84" t="str">
        <f ca="1" t="shared" si="596"/>
        <v>Ruang Lab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3">
        <f ca="1" t="shared" si="0"/>
        <v>6</v>
      </c>
      <c r="F583" s="66" t="str">
        <f ca="1">IF(ISBLANK(A583)," ",INDIRECT(ADDRESS(1,5+MOD(ROW()-2,COUNTA('Form Responses 1'!$1:$1)-4),,TRUE,"Form Responses 1")))</f>
        <v>Lab Biomol [Ruang Kerja]</v>
      </c>
      <c r="G583" s="66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Lab Biomol</v>
      </c>
      <c r="I583" s="84" t="str">
        <f ca="1" t="shared" si="596"/>
        <v>Ruang Kerja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3">
        <f ca="1" t="shared" si="0"/>
        <v>6</v>
      </c>
      <c r="F584" s="66" t="str">
        <f ca="1">IF(ISBLANK(A584)," ",INDIRECT(ADDRESS(1,5+MOD(ROW()-2,COUNTA('Form Responses 1'!$1:$1)-4),,TRUE,"Form Responses 1")))</f>
        <v>Lab Biomol [Ruang Pendingin]</v>
      </c>
      <c r="G584" s="66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Lab Biomol</v>
      </c>
      <c r="I584" s="84" t="str">
        <f ca="1" t="shared" si="596"/>
        <v>Ruang Pendingin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3">
        <f ca="1" t="shared" si="0"/>
        <v>6</v>
      </c>
      <c r="F585" s="66" t="str">
        <f ca="1">IF(ISBLANK(A585)," ",INDIRECT(ADDRESS(1,5+MOD(ROW()-2,COUNTA('Form Responses 1'!$1:$1)-4),,TRUE,"Form Responses 1")))</f>
        <v>Lab Biomol [Pantry]</v>
      </c>
      <c r="G585" s="66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Lab Biomol</v>
      </c>
      <c r="I585" s="84" t="str">
        <f ca="1" t="shared" si="596"/>
        <v>Pantry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3">
        <f ca="1" t="shared" si="0"/>
        <v>6</v>
      </c>
      <c r="F586" s="66" t="str">
        <f ca="1">IF(ISBLANK(A586)," ",INDIRECT(ADDRESS(1,5+MOD(ROW()-2,COUNTA('Form Responses 1'!$1:$1)-4),,TRUE,"Form Responses 1")))</f>
        <v>Lab Biomol [Koridor ]</v>
      </c>
      <c r="G586" s="66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Lab Biomol</v>
      </c>
      <c r="I586" s="84" t="str">
        <f ca="1" t="shared" si="596"/>
        <v>Koridor 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3">
        <f ca="1" t="shared" si="0"/>
        <v>6</v>
      </c>
      <c r="F587" s="66" t="str">
        <f ca="1">IF(ISBLANK(A587)," ",INDIRECT(ADDRESS(1,5+MOD(ROW()-2,COUNTA('Form Responses 1'!$1:$1)-4),,TRUE,"Form Responses 1")))</f>
        <v>Lab Biomol [Toilet Pria / Wanita]</v>
      </c>
      <c r="G587" s="66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Lab Biomol</v>
      </c>
      <c r="I587" s="84" t="str">
        <f ca="1" t="shared" si="596"/>
        <v>Toilet Pria / Wanita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3">
        <f ca="1" t="shared" si="0"/>
        <v>6</v>
      </c>
      <c r="F588" s="66" t="str">
        <f ca="1">IF(ISBLANK(A588)," ",INDIRECT(ADDRESS(1,5+MOD(ROW()-2,COUNTA('Form Responses 1'!$1:$1)-4),,TRUE,"Form Responses 1")))</f>
        <v>Gedung Insektarium [Lab Anopheles]</v>
      </c>
      <c r="G588" s="66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Insektarium</v>
      </c>
      <c r="I588" s="84" t="str">
        <f ca="1" t="shared" si="596"/>
        <v>Lab Anopheles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3">
        <f ca="1" t="shared" si="0"/>
        <v>6</v>
      </c>
      <c r="F589" s="66" t="str">
        <f ca="1">IF(ISBLANK(A589)," ",INDIRECT(ADDRESS(1,5+MOD(ROW()-2,COUNTA('Form Responses 1'!$1:$1)-4),,TRUE,"Form Responses 1")))</f>
        <v>Gedung Insektarium [Lab Cullicinae]</v>
      </c>
      <c r="G589" s="66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Insektarium</v>
      </c>
      <c r="I589" s="84" t="str">
        <f ca="1" t="shared" si="596"/>
        <v>Lab Cullicinae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3">
        <f ca="1" t="shared" si="0"/>
        <v>6</v>
      </c>
      <c r="F590" s="66" t="str">
        <f ca="1">IF(ISBLANK(A590)," ",INDIRECT(ADDRESS(1,5+MOD(ROW()-2,COUNTA('Form Responses 1'!$1:$1)-4),,TRUE,"Form Responses 1")))</f>
        <v>Gedung Insektarium [Gudang Alat dan Bahan 1]</v>
      </c>
      <c r="G590" s="66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Insektarium</v>
      </c>
      <c r="I590" s="84" t="str">
        <f ca="1" t="shared" si="596"/>
        <v>Gudang Alat dan Bahan 1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3">
        <f ca="1" t="shared" si="0"/>
        <v>6</v>
      </c>
      <c r="F591" s="66" t="str">
        <f ca="1">IF(ISBLANK(A591)," ",INDIRECT(ADDRESS(1,5+MOD(ROW()-2,COUNTA('Form Responses 1'!$1:$1)-4),,TRUE,"Form Responses 1")))</f>
        <v>Gedung Insektarium [Gudang alat dan Bahan 2]</v>
      </c>
      <c r="G591" s="66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Insektarium</v>
      </c>
      <c r="I591" s="84" t="str">
        <f ca="1" t="shared" si="596"/>
        <v>Gudang alat dan Bahan 2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3">
        <f ca="1" t="shared" si="0"/>
        <v>6</v>
      </c>
      <c r="F592" s="66" t="str">
        <f ca="1">IF(ISBLANK(A592)," ",INDIRECT(ADDRESS(1,5+MOD(ROW()-2,COUNTA('Form Responses 1'!$1:$1)-4),,TRUE,"Form Responses 1")))</f>
        <v>Gedung Insektarium [Koridor]</v>
      </c>
      <c r="G592" s="66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Insektarium</v>
      </c>
      <c r="I592" s="84" t="str">
        <f ca="1" t="shared" si="596"/>
        <v>Koridor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3">
        <f ca="1" t="shared" si="0"/>
        <v>6</v>
      </c>
      <c r="F593" s="66" t="str">
        <f ca="1">IF(ISBLANK(A593)," ",INDIRECT(ADDRESS(1,5+MOD(ROW()-2,COUNTA('Form Responses 1'!$1:$1)-4),,TRUE,"Form Responses 1")))</f>
        <v>Gedung CWS [Ruang Kerja]</v>
      </c>
      <c r="G593" s="66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CWS</v>
      </c>
      <c r="I593" s="84" t="str">
        <f ca="1" t="shared" si="596"/>
        <v>Ruang Kerja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3">
        <f ca="1" t="shared" si="0"/>
        <v>6</v>
      </c>
      <c r="F594" s="66" t="str">
        <f ca="1">IF(ISBLANK(A594)," ",INDIRECT(ADDRESS(1,5+MOD(ROW()-2,COUNTA('Form Responses 1'!$1:$1)-4),,TRUE,"Form Responses 1")))</f>
        <v>Gedung CWS [Koridor ]</v>
      </c>
      <c r="G594" s="66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CWS</v>
      </c>
      <c r="I594" s="84" t="str">
        <f ca="1" t="shared" si="596"/>
        <v>Koridor 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3">
        <f ca="1" t="shared" si="0"/>
        <v>6</v>
      </c>
      <c r="F595" s="66" t="str">
        <f ca="1">IF(ISBLANK(A595)," ",INDIRECT(ADDRESS(1,5+MOD(ROW()-2,COUNTA('Form Responses 1'!$1:$1)-4),,TRUE,"Form Responses 1")))</f>
        <v>Gedung CWS [Toilet Pria / Wanita]</v>
      </c>
      <c r="G595" s="66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CWS</v>
      </c>
      <c r="I595" s="84" t="str">
        <f ca="1" t="shared" si="596"/>
        <v>Toilet Pria / Wanita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3">
        <f ca="1" t="shared" si="0"/>
        <v>6</v>
      </c>
      <c r="F596" s="66" t="str">
        <f ca="1">IF(ISBLANK(A596)," ",INDIRECT(ADDRESS(1,5+MOD(ROW()-2,COUNTA('Form Responses 1'!$1:$1)-4),,TRUE,"Form Responses 1")))</f>
        <v>Halaman [Taman ]</v>
      </c>
      <c r="G596" s="66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Halaman</v>
      </c>
      <c r="I596" s="84" t="str">
        <f ca="1" t="shared" si="596"/>
        <v>Taman 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3">
        <f ca="1" t="shared" si="0"/>
        <v>6</v>
      </c>
      <c r="F597" s="66" t="str">
        <f ca="1">IF(ISBLANK(A597)," ",INDIRECT(ADDRESS(1,5+MOD(ROW()-2,COUNTA('Form Responses 1'!$1:$1)-4),,TRUE,"Form Responses 1")))</f>
        <v>Halaman [Halaman Parkir]</v>
      </c>
      <c r="G597" s="66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Halaman</v>
      </c>
      <c r="I597" s="84" t="str">
        <f ca="1" t="shared" si="596"/>
        <v>Halaman Parkir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3">
        <f ca="1" t="shared" si="0"/>
        <v>6</v>
      </c>
      <c r="F598" s="66" t="str">
        <f ca="1">IF(ISBLANK(A598)," ",INDIRECT(ADDRESS(1,5+MOD(ROW()-2,COUNTA('Form Responses 1'!$1:$1)-4),,TRUE,"Form Responses 1")))</f>
        <v>Halaman [Halaman depan samping dan belakang]</v>
      </c>
      <c r="G598" s="66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Halaman</v>
      </c>
      <c r="I598" s="84" t="str">
        <f ca="1" t="shared" si="596"/>
        <v>Halaman depan samping dan belakang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3">
        <f ca="1" t="shared" si="0"/>
        <v>6</v>
      </c>
      <c r="F599" s="66" t="str">
        <f ca="1">IF(ISBLANK(A599)," ",INDIRECT(ADDRESS(1,5+MOD(ROW()-2,COUNTA('Form Responses 1'!$1:$1)-4),,TRUE,"Form Responses 1")))</f>
        <v>Halaman [TPS]</v>
      </c>
      <c r="G599" s="66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Halaman</v>
      </c>
      <c r="I599" s="84" t="str">
        <f ca="1" t="shared" si="596"/>
        <v>TPS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3">
        <f ca="1" t="shared" si="0"/>
        <v>6</v>
      </c>
      <c r="F600" s="66" t="str">
        <f ca="1">IF(ISBLANK(A600)," ",INDIRECT(ADDRESS(1,5+MOD(ROW()-2,COUNTA('Form Responses 1'!$1:$1)-4),,TRUE,"Form Responses 1")))</f>
        <v>Security [Security Functions]</v>
      </c>
      <c r="G600" s="66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Security</v>
      </c>
      <c r="I600" s="84" t="str">
        <f ca="1" t="shared" si="596"/>
        <v>Security Functions</v>
      </c>
      <c r="J600" s="84" t="str">
        <f ca="1" t="shared" si="2"/>
        <v>SECURITY SERVICE</v>
      </c>
      <c r="K600" s="84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3">
        <f ca="1" t="shared" si="0"/>
        <v>6</v>
      </c>
      <c r="F601" s="66" t="str">
        <f ca="1">IF(ISBLANK(A601)," ",INDIRECT(ADDRESS(1,5+MOD(ROW()-2,COUNTA('Form Responses 1'!$1:$1)-4),,TRUE,"Form Responses 1")))</f>
        <v>Driver [Driving Safety]</v>
      </c>
      <c r="G601" s="66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Driver</v>
      </c>
      <c r="I601" s="84" t="str">
        <f ca="1" t="shared" si="596"/>
        <v>Driving Safety</v>
      </c>
      <c r="J601" s="84" t="str">
        <f ca="1" t="shared" si="2"/>
        <v>LABOR SERVICE</v>
      </c>
      <c r="K601" s="84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3">
        <f ca="1" t="shared" si="0"/>
        <v>6</v>
      </c>
      <c r="F602" s="66" t="str">
        <f ca="1">IF(ISBLANK(A602)," ",INDIRECT(ADDRESS(1,5+MOD(ROW()-2,COUNTA('Form Responses 1'!$1:$1)-4),,TRUE,"Form Responses 1")))</f>
        <v>Driver [ Attendance]</v>
      </c>
      <c r="G602" s="66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Driver</v>
      </c>
      <c r="I602" s="84" t="str">
        <f ca="1" t="shared" si="596"/>
        <v> Attendance</v>
      </c>
      <c r="J602" s="84" t="str">
        <f ca="1" t="shared" si="2"/>
        <v>LABOR SERVICE</v>
      </c>
      <c r="K602" s="84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3">
        <f ca="1" t="shared" si="0"/>
        <v>6</v>
      </c>
      <c r="F603" s="66" t="str">
        <f ca="1">IF(ISBLANK(A603)," ",INDIRECT(ADDRESS(1,5+MOD(ROW()-2,COUNTA('Form Responses 1'!$1:$1)-4),,TRUE,"Form Responses 1")))</f>
        <v>Wisma [Koridor ]</v>
      </c>
      <c r="G603" s="66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Wisma</v>
      </c>
      <c r="I603" s="84" t="str">
        <f ca="1" t="shared" si="596"/>
        <v>Koridor 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3">
        <f ca="1" t="shared" si="0"/>
        <v>6</v>
      </c>
      <c r="F604" s="66" t="str">
        <f ca="1">IF(ISBLANK(A604)," ",INDIRECT(ADDRESS(1,5+MOD(ROW()-2,COUNTA('Form Responses 1'!$1:$1)-4),,TRUE,"Form Responses 1")))</f>
        <v>Wisma [Kamar Tidur]</v>
      </c>
      <c r="G604" s="66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Wisma</v>
      </c>
      <c r="I604" s="84" t="str">
        <f ca="1" t="shared" si="596"/>
        <v>Kamar Tidur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3">
        <f ca="1" t="shared" si="0"/>
        <v>6</v>
      </c>
      <c r="F605" s="66" t="str">
        <f ca="1">IF(ISBLANK(A605)," ",INDIRECT(ADDRESS(1,5+MOD(ROW()-2,COUNTA('Form Responses 1'!$1:$1)-4),,TRUE,"Form Responses 1")))</f>
        <v>Wisma [Ruang Rapat]</v>
      </c>
      <c r="G605" s="66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Wisma</v>
      </c>
      <c r="I605" s="84" t="str">
        <f ca="1" t="shared" si="596"/>
        <v>Ruang Rapat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3">
        <f ca="1" t="shared" si="0"/>
        <v>6</v>
      </c>
      <c r="F606" s="66" t="str">
        <f ca="1">IF(ISBLANK(A606)," ",INDIRECT(ADDRESS(1,5+MOD(ROW()-2,COUNTA('Form Responses 1'!$1:$1)-4),,TRUE,"Form Responses 1")))</f>
        <v>Wisma [Gudang]</v>
      </c>
      <c r="G606" s="66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Wisma</v>
      </c>
      <c r="I606" s="84" t="str">
        <f ca="1" t="shared" si="596"/>
        <v>Gudang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3">
        <f ca="1" t="shared" si="0"/>
        <v>6</v>
      </c>
      <c r="F607" s="66" t="str">
        <f ca="1">IF(ISBLANK(A607)," ",INDIRECT(ADDRESS(1,5+MOD(ROW()-2,COUNTA('Form Responses 1'!$1:$1)-4),,TRUE,"Form Responses 1")))</f>
        <v>Wisma [Toilet Pria / Wanita]</v>
      </c>
      <c r="G607" s="66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Wisma</v>
      </c>
      <c r="I607" s="84" t="str">
        <f ca="1" t="shared" si="596"/>
        <v>Toilet Pria / Wanita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3">
        <f ca="1" t="shared" si="0"/>
        <v>6</v>
      </c>
      <c r="F608" s="66" t="str">
        <f ca="1">IF(ISBLANK(A608)," ",INDIRECT(ADDRESS(1,5+MOD(ROW()-2,COUNTA('Form Responses 1'!$1:$1)-4),,TRUE,"Form Responses 1")))</f>
        <v>Lab Biomol [Ruang Lab]</v>
      </c>
      <c r="G608" s="66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Lab Biomol</v>
      </c>
      <c r="I608" s="84" t="str">
        <f ca="1" t="shared" si="596"/>
        <v>Ruang Lab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3">
        <f ca="1" t="shared" si="0"/>
        <v>6</v>
      </c>
      <c r="F609" s="66" t="str">
        <f ca="1">IF(ISBLANK(A609)," ",INDIRECT(ADDRESS(1,5+MOD(ROW()-2,COUNTA('Form Responses 1'!$1:$1)-4),,TRUE,"Form Responses 1")))</f>
        <v>Lab Biomol [Ruang Kerja]</v>
      </c>
      <c r="G609" s="66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Lab Biomol</v>
      </c>
      <c r="I609" s="84" t="str">
        <f ca="1" t="shared" si="596"/>
        <v>Ruang Kerja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3">
        <f ca="1" t="shared" si="0"/>
        <v>6</v>
      </c>
      <c r="F610" s="66" t="str">
        <f ca="1">IF(ISBLANK(A610)," ",INDIRECT(ADDRESS(1,5+MOD(ROW()-2,COUNTA('Form Responses 1'!$1:$1)-4),,TRUE,"Form Responses 1")))</f>
        <v>Lab Biomol [Ruang Pendingin]</v>
      </c>
      <c r="G610" s="66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Lab Biomol</v>
      </c>
      <c r="I610" s="84" t="str">
        <f ca="1" t="shared" si="596"/>
        <v>Ruang Pendingin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3">
        <f ca="1" t="shared" si="0"/>
        <v>6</v>
      </c>
      <c r="F611" s="66" t="str">
        <f ca="1">IF(ISBLANK(A611)," ",INDIRECT(ADDRESS(1,5+MOD(ROW()-2,COUNTA('Form Responses 1'!$1:$1)-4),,TRUE,"Form Responses 1")))</f>
        <v>Lab Biomol [Pantry]</v>
      </c>
      <c r="G611" s="66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Lab Biomol</v>
      </c>
      <c r="I611" s="84" t="str">
        <f ca="1" t="shared" si="596"/>
        <v>Pantry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3">
        <f ca="1" t="shared" si="0"/>
        <v>6</v>
      </c>
      <c r="F612" s="66" t="str">
        <f ca="1">IF(ISBLANK(A612)," ",INDIRECT(ADDRESS(1,5+MOD(ROW()-2,COUNTA('Form Responses 1'!$1:$1)-4),,TRUE,"Form Responses 1")))</f>
        <v>Lab Biomol [Koridor ]</v>
      </c>
      <c r="G612" s="66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Lab Biomol</v>
      </c>
      <c r="I612" s="84" t="str">
        <f ca="1" t="shared" si="596"/>
        <v>Koridor 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3">
        <f ca="1" t="shared" si="0"/>
        <v>6</v>
      </c>
      <c r="F613" s="66" t="str">
        <f ca="1">IF(ISBLANK(A613)," ",INDIRECT(ADDRESS(1,5+MOD(ROW()-2,COUNTA('Form Responses 1'!$1:$1)-4),,TRUE,"Form Responses 1")))</f>
        <v>Lab Biomol [Toilet Pria / Wanita]</v>
      </c>
      <c r="G613" s="66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Lab Biomol</v>
      </c>
      <c r="I613" s="84" t="str">
        <f ca="1" t="shared" si="596"/>
        <v>Toilet Pria / Wanita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3">
        <f ca="1" t="shared" si="0"/>
        <v>6</v>
      </c>
      <c r="F614" s="66" t="str">
        <f ca="1">IF(ISBLANK(A614)," ",INDIRECT(ADDRESS(1,5+MOD(ROW()-2,COUNTA('Form Responses 1'!$1:$1)-4),,TRUE,"Form Responses 1")))</f>
        <v>Gedung Insektarium [Lab Anopheles]</v>
      </c>
      <c r="G614" s="66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Gedung Insektarium</v>
      </c>
      <c r="I614" s="84" t="str">
        <f ca="1" t="shared" si="596"/>
        <v>Lab Anopheles</v>
      </c>
      <c r="J614" s="84" t="str">
        <f ca="1" t="shared" si="2"/>
        <v>CLEANING SERVICE</v>
      </c>
      <c r="K614" s="84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3">
        <f ca="1" t="shared" si="0"/>
        <v>6</v>
      </c>
      <c r="F615" s="66" t="str">
        <f ca="1">IF(ISBLANK(A615)," ",INDIRECT(ADDRESS(1,5+MOD(ROW()-2,COUNTA('Form Responses 1'!$1:$1)-4),,TRUE,"Form Responses 1")))</f>
        <v>Gedung Insektarium [Lab Cullicinae]</v>
      </c>
      <c r="G615" s="66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 Insektarium</v>
      </c>
      <c r="I615" s="84" t="str">
        <f ca="1" t="shared" si="596"/>
        <v>Lab Cullicinae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3">
        <f ca="1" t="shared" si="0"/>
        <v>6</v>
      </c>
      <c r="F616" s="66" t="str">
        <f ca="1">IF(ISBLANK(A616)," ",INDIRECT(ADDRESS(1,5+MOD(ROW()-2,COUNTA('Form Responses 1'!$1:$1)-4),,TRUE,"Form Responses 1")))</f>
        <v>Gedung Insektarium [Gudang Alat dan Bahan 1]</v>
      </c>
      <c r="G616" s="66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Insektarium</v>
      </c>
      <c r="I616" s="84" t="str">
        <f ca="1" t="shared" si="596"/>
        <v>Gudang Alat dan Bahan 1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3">
        <f ca="1" t="shared" si="0"/>
        <v>6</v>
      </c>
      <c r="F617" s="66" t="str">
        <f ca="1">IF(ISBLANK(A617)," ",INDIRECT(ADDRESS(1,5+MOD(ROW()-2,COUNTA('Form Responses 1'!$1:$1)-4),,TRUE,"Form Responses 1")))</f>
        <v>Gedung Insektarium [Gudang alat dan Bahan 2]</v>
      </c>
      <c r="G617" s="66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Insektarium</v>
      </c>
      <c r="I617" s="84" t="str">
        <f ca="1" t="shared" si="596"/>
        <v>Gudang alat dan Bahan 2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3">
        <f ca="1" t="shared" si="0"/>
        <v>6</v>
      </c>
      <c r="F618" s="66" t="str">
        <f ca="1">IF(ISBLANK(A618)," ",INDIRECT(ADDRESS(1,5+MOD(ROW()-2,COUNTA('Form Responses 1'!$1:$1)-4),,TRUE,"Form Responses 1")))</f>
        <v>Gedung Insektarium [Koridor]</v>
      </c>
      <c r="G618" s="66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Insektarium</v>
      </c>
      <c r="I618" s="84" t="str">
        <f ca="1" t="shared" si="596"/>
        <v>Koridor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3">
        <f ca="1" t="shared" si="0"/>
        <v>6</v>
      </c>
      <c r="F619" s="66" t="str">
        <f ca="1">IF(ISBLANK(A619)," ",INDIRECT(ADDRESS(1,5+MOD(ROW()-2,COUNTA('Form Responses 1'!$1:$1)-4),,TRUE,"Form Responses 1")))</f>
        <v>Gedung CWS [Ruang Kerja]</v>
      </c>
      <c r="G619" s="66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CWS</v>
      </c>
      <c r="I619" s="84" t="str">
        <f ca="1" t="shared" si="596"/>
        <v>Ruang Kerja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3">
        <f ca="1" t="shared" si="0"/>
        <v>6</v>
      </c>
      <c r="F620" s="66" t="str">
        <f ca="1">IF(ISBLANK(A620)," ",INDIRECT(ADDRESS(1,5+MOD(ROW()-2,COUNTA('Form Responses 1'!$1:$1)-4),,TRUE,"Form Responses 1")))</f>
        <v>Gedung CWS [Koridor ]</v>
      </c>
      <c r="G620" s="66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CWS</v>
      </c>
      <c r="I620" s="84" t="str">
        <f ca="1" t="shared" si="596"/>
        <v>Koridor 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3">
        <f ca="1" t="shared" si="0"/>
        <v>6</v>
      </c>
      <c r="F621" s="66" t="str">
        <f ca="1">IF(ISBLANK(A621)," ",INDIRECT(ADDRESS(1,5+MOD(ROW()-2,COUNTA('Form Responses 1'!$1:$1)-4),,TRUE,"Form Responses 1")))</f>
        <v>Gedung CWS [Toilet Pria / Wanita]</v>
      </c>
      <c r="G621" s="66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CWS</v>
      </c>
      <c r="I621" s="84" t="str">
        <f ca="1" t="shared" si="596"/>
        <v>Toilet Pria / Wanita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3">
        <f ca="1" t="shared" si="0"/>
        <v>6</v>
      </c>
      <c r="F622" s="66" t="str">
        <f ca="1">IF(ISBLANK(A622)," ",INDIRECT(ADDRESS(1,5+MOD(ROW()-2,COUNTA('Form Responses 1'!$1:$1)-4),,TRUE,"Form Responses 1")))</f>
        <v>Halaman [Taman ]</v>
      </c>
      <c r="G622" s="66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Halaman</v>
      </c>
      <c r="I622" s="84" t="str">
        <f ca="1" t="shared" si="596"/>
        <v>Taman 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3">
        <f ca="1" t="shared" si="0"/>
        <v>6</v>
      </c>
      <c r="F623" s="66" t="str">
        <f ca="1">IF(ISBLANK(A623)," ",INDIRECT(ADDRESS(1,5+MOD(ROW()-2,COUNTA('Form Responses 1'!$1:$1)-4),,TRUE,"Form Responses 1")))</f>
        <v>Halaman [Halaman Parkir]</v>
      </c>
      <c r="G623" s="66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Halaman</v>
      </c>
      <c r="I623" s="84" t="str">
        <f ca="1" t="shared" si="596"/>
        <v>Halaman Parkir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3">
        <f ca="1" t="shared" si="0"/>
        <v>6</v>
      </c>
      <c r="F624" s="66" t="str">
        <f ca="1">IF(ISBLANK(A624)," ",INDIRECT(ADDRESS(1,5+MOD(ROW()-2,COUNTA('Form Responses 1'!$1:$1)-4),,TRUE,"Form Responses 1")))</f>
        <v>Halaman [Halaman depan samping dan belakang]</v>
      </c>
      <c r="G624" s="66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Halaman</v>
      </c>
      <c r="I624" s="84" t="str">
        <f ca="1" t="shared" si="596"/>
        <v>Halaman depan samping dan belakang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3">
        <f ca="1" t="shared" si="0"/>
        <v>6</v>
      </c>
      <c r="F625" s="66" t="str">
        <f ca="1">IF(ISBLANK(A625)," ",INDIRECT(ADDRESS(1,5+MOD(ROW()-2,COUNTA('Form Responses 1'!$1:$1)-4),,TRUE,"Form Responses 1")))</f>
        <v>Halaman [TPS]</v>
      </c>
      <c r="G625" s="66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596"/>
        <v>TPS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3">
        <f ca="1" t="shared" si="0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Security</v>
      </c>
      <c r="I626" s="84" t="str">
        <f ca="1" t="shared" si="596"/>
        <v>Security Functions</v>
      </c>
      <c r="J626" s="84" t="str">
        <f ca="1" t="shared" si="2"/>
        <v>SECURITY SERVICE</v>
      </c>
      <c r="K626" s="84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3">
        <f ca="1" t="shared" si="0"/>
        <v>6</v>
      </c>
      <c r="F627" s="66" t="str">
        <f ca="1">IF(ISBLANK(A627)," ",INDIRECT(ADDRESS(1,5+MOD(ROW()-2,COUNTA('Form Responses 1'!$1:$1)-4),,TRUE,"Form Responses 1")))</f>
        <v>Driver [Driving Safety]</v>
      </c>
      <c r="G627" s="66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Driver</v>
      </c>
      <c r="I627" s="84" t="str">
        <f ca="1" t="shared" si="596"/>
        <v>Driving Safety</v>
      </c>
      <c r="J627" s="84" t="str">
        <f ca="1" t="shared" si="2"/>
        <v>LABOR SERVICE</v>
      </c>
      <c r="K627" s="84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3">
        <f ca="1" t="shared" si="0"/>
        <v>6</v>
      </c>
      <c r="F628" s="66" t="str">
        <f ca="1">IF(ISBLANK(A628)," ",INDIRECT(ADDRESS(1,5+MOD(ROW()-2,COUNTA('Form Responses 1'!$1:$1)-4),,TRUE,"Form Responses 1")))</f>
        <v>Driver [ Attendance]</v>
      </c>
      <c r="G628" s="66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Driver</v>
      </c>
      <c r="I628" s="84" t="str">
        <f ca="1" t="shared" si="596"/>
        <v> Attendance</v>
      </c>
      <c r="J628" s="84" t="str">
        <f ca="1" t="shared" si="2"/>
        <v>LABOR SERVICE</v>
      </c>
      <c r="K628" s="84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3">
        <f ca="1" t="shared" si="0"/>
        <v>6</v>
      </c>
      <c r="F629" s="66" t="str">
        <f ca="1">IF(ISBLANK(A629)," ",INDIRECT(ADDRESS(1,5+MOD(ROW()-2,COUNTA('Form Responses 1'!$1:$1)-4),,TRUE,"Form Responses 1")))</f>
        <v>Wisma [Koridor ]</v>
      </c>
      <c r="G629" s="66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Wisma</v>
      </c>
      <c r="I629" s="84" t="str">
        <f ca="1" t="shared" si="596"/>
        <v>Koridor 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3">
        <f ca="1" t="shared" si="0"/>
        <v>6</v>
      </c>
      <c r="F630" s="66" t="str">
        <f ca="1">IF(ISBLANK(A630)," ",INDIRECT(ADDRESS(1,5+MOD(ROW()-2,COUNTA('Form Responses 1'!$1:$1)-4),,TRUE,"Form Responses 1")))</f>
        <v>Wisma [Kamar Tidur]</v>
      </c>
      <c r="G630" s="66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Wisma</v>
      </c>
      <c r="I630" s="84" t="str">
        <f ca="1" t="shared" si="596"/>
        <v>Kamar Tidur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3">
        <f ca="1" t="shared" si="0"/>
        <v>6</v>
      </c>
      <c r="F631" s="66" t="str">
        <f ca="1">IF(ISBLANK(A631)," ",INDIRECT(ADDRESS(1,5+MOD(ROW()-2,COUNTA('Form Responses 1'!$1:$1)-4),,TRUE,"Form Responses 1")))</f>
        <v>Wisma [Ruang Rapat]</v>
      </c>
      <c r="G631" s="66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Wisma</v>
      </c>
      <c r="I631" s="84" t="str">
        <f ca="1" t="shared" si="596"/>
        <v>Ruang Rapat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3">
        <f ca="1" t="shared" si="0"/>
        <v>6</v>
      </c>
      <c r="F632" s="66" t="str">
        <f ca="1">IF(ISBLANK(A632)," ",INDIRECT(ADDRESS(1,5+MOD(ROW()-2,COUNTA('Form Responses 1'!$1:$1)-4),,TRUE,"Form Responses 1")))</f>
        <v>Wisma [Gudang]</v>
      </c>
      <c r="G632" s="66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Wisma</v>
      </c>
      <c r="I632" s="84" t="str">
        <f ca="1" t="shared" si="596"/>
        <v>Gudang</v>
      </c>
      <c r="J632" s="84" t="str">
        <f ca="1" t="shared" si="2"/>
        <v>CLEANING SERVICE</v>
      </c>
      <c r="K632" s="84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3">
        <f ca="1" t="shared" si="0"/>
        <v>6</v>
      </c>
      <c r="F633" s="66" t="str">
        <f ca="1">IF(ISBLANK(A633)," ",INDIRECT(ADDRESS(1,5+MOD(ROW()-2,COUNTA('Form Responses 1'!$1:$1)-4),,TRUE,"Form Responses 1")))</f>
        <v>Wisma [Toilet Pria / Wanita]</v>
      </c>
      <c r="G633" s="66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Wisma</v>
      </c>
      <c r="I633" s="84" t="str">
        <f ca="1" t="shared" si="596"/>
        <v>Toilet Pria / Wanita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3">
        <f ca="1" t="shared" si="0"/>
        <v>6</v>
      </c>
      <c r="F634" s="66" t="str">
        <f ca="1">IF(ISBLANK(A634)," ",INDIRECT(ADDRESS(1,5+MOD(ROW()-2,COUNTA('Form Responses 1'!$1:$1)-4),,TRUE,"Form Responses 1")))</f>
        <v>Lab Biomol [Ruang Lab]</v>
      </c>
      <c r="G634" s="66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Lab Biomol</v>
      </c>
      <c r="I634" s="84" t="str">
        <f ca="1" t="shared" si="596"/>
        <v>Ruang Lab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3">
        <f ca="1" t="shared" si="0"/>
        <v>6</v>
      </c>
      <c r="F635" s="66" t="str">
        <f ca="1">IF(ISBLANK(A635)," ",INDIRECT(ADDRESS(1,5+MOD(ROW()-2,COUNTA('Form Responses 1'!$1:$1)-4),,TRUE,"Form Responses 1")))</f>
        <v>Lab Biomol [Ruang Kerja]</v>
      </c>
      <c r="G635" s="66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Lab Biomol</v>
      </c>
      <c r="I635" s="84" t="str">
        <f ca="1" t="shared" si="596"/>
        <v>Ruang Kerja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3">
        <f ca="1" t="shared" si="0"/>
        <v>6</v>
      </c>
      <c r="F636" s="66" t="str">
        <f ca="1">IF(ISBLANK(A636)," ",INDIRECT(ADDRESS(1,5+MOD(ROW()-2,COUNTA('Form Responses 1'!$1:$1)-4),,TRUE,"Form Responses 1")))</f>
        <v>Lab Biomol [Ruang Pendingin]</v>
      </c>
      <c r="G636" s="66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Lab Biomol</v>
      </c>
      <c r="I636" s="84" t="str">
        <f ca="1" t="shared" si="596"/>
        <v>Ruang Pendingin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3">
        <f ca="1" t="shared" si="0"/>
        <v>6</v>
      </c>
      <c r="F637" s="66" t="str">
        <f ca="1">IF(ISBLANK(A637)," ",INDIRECT(ADDRESS(1,5+MOD(ROW()-2,COUNTA('Form Responses 1'!$1:$1)-4),,TRUE,"Form Responses 1")))</f>
        <v>Lab Biomol [Pantry]</v>
      </c>
      <c r="G637" s="66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Lab Biomol</v>
      </c>
      <c r="I637" s="84" t="str">
        <f ca="1" t="shared" si="596"/>
        <v>Pantry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3">
        <f ca="1" t="shared" si="0"/>
        <v>6</v>
      </c>
      <c r="F638" s="66" t="str">
        <f ca="1">IF(ISBLANK(A638)," ",INDIRECT(ADDRESS(1,5+MOD(ROW()-2,COUNTA('Form Responses 1'!$1:$1)-4),,TRUE,"Form Responses 1")))</f>
        <v>Lab Biomol [Koridor ]</v>
      </c>
      <c r="G638" s="66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Lab Biomol</v>
      </c>
      <c r="I638" s="84" t="str">
        <f ca="1" t="shared" si="596"/>
        <v>Koridor 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3">
        <f ca="1" t="shared" si="0"/>
        <v>6</v>
      </c>
      <c r="F639" s="66" t="str">
        <f ca="1">IF(ISBLANK(A639)," ",INDIRECT(ADDRESS(1,5+MOD(ROW()-2,COUNTA('Form Responses 1'!$1:$1)-4),,TRUE,"Form Responses 1")))</f>
        <v>Lab Biomol [Toilet Pria / Wanita]</v>
      </c>
      <c r="G639" s="66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Lab Biomol</v>
      </c>
      <c r="I639" s="84" t="str">
        <f ca="1" t="shared" si="596"/>
        <v>Toilet Pria / Wanita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3">
        <f ca="1" t="shared" si="0"/>
        <v>6</v>
      </c>
      <c r="F640" s="66" t="str">
        <f ca="1">IF(ISBLANK(A640)," ",INDIRECT(ADDRESS(1,5+MOD(ROW()-2,COUNTA('Form Responses 1'!$1:$1)-4),,TRUE,"Form Responses 1")))</f>
        <v>Gedung Insektarium [Lab Anopheles]</v>
      </c>
      <c r="G640" s="66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Insektarium</v>
      </c>
      <c r="I640" s="84" t="str">
        <f ca="1" t="shared" si="596"/>
        <v>Lab Anopheles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3">
        <f ca="1" t="shared" si="0"/>
        <v>6</v>
      </c>
      <c r="F641" s="66" t="str">
        <f ca="1">IF(ISBLANK(A641)," ",INDIRECT(ADDRESS(1,5+MOD(ROW()-2,COUNTA('Form Responses 1'!$1:$1)-4),,TRUE,"Form Responses 1")))</f>
        <v>Gedung Insektarium [Lab Cullicinae]</v>
      </c>
      <c r="G641" s="66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Insektarium</v>
      </c>
      <c r="I641" s="84" t="str">
        <f ca="1" t="shared" si="596"/>
        <v>Lab Cullicinae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3">
        <f ca="1" t="shared" si="0"/>
        <v>6</v>
      </c>
      <c r="F642" s="66" t="str">
        <f ca="1">IF(ISBLANK(A642)," ",INDIRECT(ADDRESS(1,5+MOD(ROW()-2,COUNTA('Form Responses 1'!$1:$1)-4),,TRUE,"Form Responses 1")))</f>
        <v>Gedung Insektarium [Gudang Alat dan Bahan 1]</v>
      </c>
      <c r="G642" s="66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Insektarium</v>
      </c>
      <c r="I642" s="84" t="str">
        <f ca="1" t="shared" si="596"/>
        <v>Gudang Alat dan Bahan 1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3">
        <f ca="1" t="shared" si="0"/>
        <v>6</v>
      </c>
      <c r="F643" s="66" t="str">
        <f ca="1">IF(ISBLANK(A643)," ",INDIRECT(ADDRESS(1,5+MOD(ROW()-2,COUNTA('Form Responses 1'!$1:$1)-4),,TRUE,"Form Responses 1")))</f>
        <v>Gedung Insektarium [Gudang alat dan Bahan 2]</v>
      </c>
      <c r="G643" s="66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Insektarium</v>
      </c>
      <c r="I643" s="84" t="str">
        <f ca="1" t="shared" ref="I643:I706" si="661">MID(F643,FIND("[",F643)+1,LEN(F643)-FIND("[",F643)-1)</f>
        <v>Gudang alat dan Bahan 2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3">
        <f ca="1" t="shared" si="0"/>
        <v>6</v>
      </c>
      <c r="F644" s="66" t="str">
        <f ca="1">IF(ISBLANK(A644)," ",INDIRECT(ADDRESS(1,5+MOD(ROW()-2,COUNTA('Form Responses 1'!$1:$1)-4),,TRUE,"Form Responses 1")))</f>
        <v>Gedung Insektarium [Koridor]</v>
      </c>
      <c r="G644" s="66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Insektarium</v>
      </c>
      <c r="I644" s="84" t="str">
        <f ca="1" t="shared" si="661"/>
        <v>Koridor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3">
        <f ca="1" t="shared" si="0"/>
        <v>6</v>
      </c>
      <c r="F645" s="66" t="str">
        <f ca="1">IF(ISBLANK(A645)," ",INDIRECT(ADDRESS(1,5+MOD(ROW()-2,COUNTA('Form Responses 1'!$1:$1)-4),,TRUE,"Form Responses 1")))</f>
        <v>Gedung CWS [Ruang Kerja]</v>
      </c>
      <c r="G645" s="66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CWS</v>
      </c>
      <c r="I645" s="84" t="str">
        <f ca="1" t="shared" si="661"/>
        <v>Ruang Kerja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3">
        <f ca="1" t="shared" si="0"/>
        <v>6</v>
      </c>
      <c r="F646" s="66" t="str">
        <f ca="1">IF(ISBLANK(A646)," ",INDIRECT(ADDRESS(1,5+MOD(ROW()-2,COUNTA('Form Responses 1'!$1:$1)-4),,TRUE,"Form Responses 1")))</f>
        <v>Gedung CWS [Koridor ]</v>
      </c>
      <c r="G646" s="66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CWS</v>
      </c>
      <c r="I646" s="84" t="str">
        <f ca="1" t="shared" si="661"/>
        <v>Koridor 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3">
        <f ca="1" t="shared" si="0"/>
        <v>6</v>
      </c>
      <c r="F647" s="66" t="str">
        <f ca="1">IF(ISBLANK(A647)," ",INDIRECT(ADDRESS(1,5+MOD(ROW()-2,COUNTA('Form Responses 1'!$1:$1)-4),,TRUE,"Form Responses 1")))</f>
        <v>Gedung CWS [Toilet Pria / Wanita]</v>
      </c>
      <c r="G647" s="66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CWS</v>
      </c>
      <c r="I647" s="84" t="str">
        <f ca="1" t="shared" si="661"/>
        <v>Toilet Pria / Wanita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3">
        <f ca="1" t="shared" si="0"/>
        <v>6</v>
      </c>
      <c r="F648" s="66" t="str">
        <f ca="1">IF(ISBLANK(A648)," ",INDIRECT(ADDRESS(1,5+MOD(ROW()-2,COUNTA('Form Responses 1'!$1:$1)-4),,TRUE,"Form Responses 1")))</f>
        <v>Halaman [Taman ]</v>
      </c>
      <c r="G648" s="66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661"/>
        <v>Taman 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3">
        <f ca="1" t="shared" si="0"/>
        <v>6</v>
      </c>
      <c r="F649" s="66" t="str">
        <f ca="1">IF(ISBLANK(A649)," ",INDIRECT(ADDRESS(1,5+MOD(ROW()-2,COUNTA('Form Responses 1'!$1:$1)-4),,TRUE,"Form Responses 1")))</f>
        <v>Halaman [Halaman Parkir]</v>
      </c>
      <c r="G649" s="66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661"/>
        <v>Halaman Parkir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3">
        <f ca="1" t="shared" si="0"/>
        <v>6</v>
      </c>
      <c r="F650" s="66" t="str">
        <f ca="1">IF(ISBLANK(A650)," ",INDIRECT(ADDRESS(1,5+MOD(ROW()-2,COUNTA('Form Responses 1'!$1:$1)-4),,TRUE,"Form Responses 1")))</f>
        <v>Halaman [Halaman depan samping dan belakang]</v>
      </c>
      <c r="G650" s="66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661"/>
        <v>Halaman depan samping dan belakang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3">
        <f ca="1" t="shared" si="0"/>
        <v>6</v>
      </c>
      <c r="F651" s="66" t="str">
        <f ca="1">IF(ISBLANK(A651)," ",INDIRECT(ADDRESS(1,5+MOD(ROW()-2,COUNTA('Form Responses 1'!$1:$1)-4),,TRUE,"Form Responses 1")))</f>
        <v>Halaman [TPS]</v>
      </c>
      <c r="G651" s="66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661"/>
        <v>TPS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3">
        <f ca="1" t="shared" si="0"/>
        <v>6</v>
      </c>
      <c r="F652" s="66" t="str">
        <f ca="1">IF(ISBLANK(A652)," ",INDIRECT(ADDRESS(1,5+MOD(ROW()-2,COUNTA('Form Responses 1'!$1:$1)-4),,TRUE,"Form Responses 1")))</f>
        <v>Security [Security Functions]</v>
      </c>
      <c r="G652" s="66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Security</v>
      </c>
      <c r="I652" s="84" t="str">
        <f ca="1" t="shared" si="661"/>
        <v>Security Functions</v>
      </c>
      <c r="J652" s="84" t="str">
        <f ca="1" t="shared" si="2"/>
        <v>SECURITY SERVICE</v>
      </c>
      <c r="K652" s="84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3">
        <f ca="1" t="shared" si="0"/>
        <v>6</v>
      </c>
      <c r="F653" s="66" t="str">
        <f ca="1">IF(ISBLANK(A653)," ",INDIRECT(ADDRESS(1,5+MOD(ROW()-2,COUNTA('Form Responses 1'!$1:$1)-4),,TRUE,"Form Responses 1")))</f>
        <v>Driver [Driving Safety]</v>
      </c>
      <c r="G653" s="66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Driver</v>
      </c>
      <c r="I653" s="84" t="str">
        <f ca="1" t="shared" si="661"/>
        <v>Driving Safety</v>
      </c>
      <c r="J653" s="84" t="str">
        <f ca="1" t="shared" si="2"/>
        <v>LABOR SERVICE</v>
      </c>
      <c r="K653" s="84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3">
        <f ca="1" t="shared" si="0"/>
        <v>6</v>
      </c>
      <c r="F654" s="66" t="str">
        <f ca="1">IF(ISBLANK(A654)," ",INDIRECT(ADDRESS(1,5+MOD(ROW()-2,COUNTA('Form Responses 1'!$1:$1)-4),,TRUE,"Form Responses 1")))</f>
        <v>Driver [ Attendance]</v>
      </c>
      <c r="G654" s="66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661"/>
        <v> Attendance</v>
      </c>
      <c r="J654" s="84" t="str">
        <f ca="1" t="shared" si="2"/>
        <v>LABOR SERVICE</v>
      </c>
      <c r="K654" s="84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3">
        <f ca="1" t="shared" si="0"/>
        <v>6</v>
      </c>
      <c r="F655" s="66" t="str">
        <f ca="1">IF(ISBLANK(A655)," ",INDIRECT(ADDRESS(1,5+MOD(ROW()-2,COUNTA('Form Responses 1'!$1:$1)-4),,TRUE,"Form Responses 1")))</f>
        <v>Wisma [Koridor ]</v>
      </c>
      <c r="G655" s="66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Wisma</v>
      </c>
      <c r="I655" s="84" t="str">
        <f ca="1" t="shared" si="661"/>
        <v>Koridor 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3">
        <f ca="1" t="shared" si="0"/>
        <v>6</v>
      </c>
      <c r="F656" s="66" t="str">
        <f ca="1">IF(ISBLANK(A656)," ",INDIRECT(ADDRESS(1,5+MOD(ROW()-2,COUNTA('Form Responses 1'!$1:$1)-4),,TRUE,"Form Responses 1")))</f>
        <v>Wisma [Kamar Tidur]</v>
      </c>
      <c r="G656" s="66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Wisma</v>
      </c>
      <c r="I656" s="84" t="str">
        <f ca="1" t="shared" si="661"/>
        <v>Kamar Tidur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3">
        <f ca="1" t="shared" si="0"/>
        <v>6</v>
      </c>
      <c r="F657" s="66" t="str">
        <f ca="1">IF(ISBLANK(A657)," ",INDIRECT(ADDRESS(1,5+MOD(ROW()-2,COUNTA('Form Responses 1'!$1:$1)-4),,TRUE,"Form Responses 1")))</f>
        <v>Wisma [Ruang Rapat]</v>
      </c>
      <c r="G657" s="66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Wisma</v>
      </c>
      <c r="I657" s="84" t="str">
        <f ca="1" t="shared" si="661"/>
        <v>Ruang Rapat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3">
        <f ca="1" t="shared" si="0"/>
        <v>6</v>
      </c>
      <c r="F658" s="66" t="str">
        <f ca="1">IF(ISBLANK(A658)," ",INDIRECT(ADDRESS(1,5+MOD(ROW()-2,COUNTA('Form Responses 1'!$1:$1)-4),,TRUE,"Form Responses 1")))</f>
        <v>Wisma [Gudang]</v>
      </c>
      <c r="G658" s="66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Wisma</v>
      </c>
      <c r="I658" s="84" t="str">
        <f ca="1" t="shared" si="661"/>
        <v>Gudang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3">
        <f ca="1" t="shared" si="0"/>
        <v>6</v>
      </c>
      <c r="F659" s="66" t="str">
        <f ca="1">IF(ISBLANK(A659)," ",INDIRECT(ADDRESS(1,5+MOD(ROW()-2,COUNTA('Form Responses 1'!$1:$1)-4),,TRUE,"Form Responses 1")))</f>
        <v>Wisma [Toilet Pria / Wanita]</v>
      </c>
      <c r="G659" s="66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Wisma</v>
      </c>
      <c r="I659" s="84" t="str">
        <f ca="1" t="shared" si="661"/>
        <v>Toilet Pria / Wanita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3">
        <f ca="1" t="shared" si="0"/>
        <v>6</v>
      </c>
      <c r="F660" s="66" t="str">
        <f ca="1">IF(ISBLANK(A660)," ",INDIRECT(ADDRESS(1,5+MOD(ROW()-2,COUNTA('Form Responses 1'!$1:$1)-4),,TRUE,"Form Responses 1")))</f>
        <v>Lab Biomol [Ruang Lab]</v>
      </c>
      <c r="G660" s="66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Lab Biomol</v>
      </c>
      <c r="I660" s="84" t="str">
        <f ca="1" t="shared" si="661"/>
        <v>Ruang Lab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3">
        <f ca="1" t="shared" si="0"/>
        <v>6</v>
      </c>
      <c r="F661" s="66" t="str">
        <f ca="1">IF(ISBLANK(A661)," ",INDIRECT(ADDRESS(1,5+MOD(ROW()-2,COUNTA('Form Responses 1'!$1:$1)-4),,TRUE,"Form Responses 1")))</f>
        <v>Lab Biomol [Ruang Kerja]</v>
      </c>
      <c r="G661" s="66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Lab Biomol</v>
      </c>
      <c r="I661" s="84" t="str">
        <f ca="1" t="shared" si="661"/>
        <v>Ruang Kerja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3">
        <f ca="1" t="shared" si="0"/>
        <v>6</v>
      </c>
      <c r="F662" s="66" t="str">
        <f ca="1">IF(ISBLANK(A662)," ",INDIRECT(ADDRESS(1,5+MOD(ROW()-2,COUNTA('Form Responses 1'!$1:$1)-4),,TRUE,"Form Responses 1")))</f>
        <v>Lab Biomol [Ruang Pendingin]</v>
      </c>
      <c r="G662" s="66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Lab Biomol</v>
      </c>
      <c r="I662" s="84" t="str">
        <f ca="1" t="shared" si="661"/>
        <v>Ruang Pendingin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3">
        <f ca="1" t="shared" si="0"/>
        <v>6</v>
      </c>
      <c r="F663" s="66" t="str">
        <f ca="1">IF(ISBLANK(A663)," ",INDIRECT(ADDRESS(1,5+MOD(ROW()-2,COUNTA('Form Responses 1'!$1:$1)-4),,TRUE,"Form Responses 1")))</f>
        <v>Lab Biomol [Pantry]</v>
      </c>
      <c r="G663" s="66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Lab Biomol</v>
      </c>
      <c r="I663" s="84" t="str">
        <f ca="1" t="shared" si="661"/>
        <v>Pantry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3">
        <f ca="1" t="shared" si="0"/>
        <v>6</v>
      </c>
      <c r="F664" s="66" t="str">
        <f ca="1">IF(ISBLANK(A664)," ",INDIRECT(ADDRESS(1,5+MOD(ROW()-2,COUNTA('Form Responses 1'!$1:$1)-4),,TRUE,"Form Responses 1")))</f>
        <v>Lab Biomol [Koridor ]</v>
      </c>
      <c r="G664" s="66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Lab Biomol</v>
      </c>
      <c r="I664" s="84" t="str">
        <f ca="1" t="shared" si="661"/>
        <v>Koridor 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3">
        <f ca="1" t="shared" si="0"/>
        <v>6</v>
      </c>
      <c r="F665" s="66" t="str">
        <f ca="1">IF(ISBLANK(A665)," ",INDIRECT(ADDRESS(1,5+MOD(ROW()-2,COUNTA('Form Responses 1'!$1:$1)-4),,TRUE,"Form Responses 1")))</f>
        <v>Lab Biomol [Toilet Pria / Wanita]</v>
      </c>
      <c r="G665" s="66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Lab Biomol</v>
      </c>
      <c r="I665" s="84" t="str">
        <f ca="1" t="shared" si="661"/>
        <v>Toilet Pria / Wanita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3">
        <f ca="1" t="shared" si="0"/>
        <v>6</v>
      </c>
      <c r="F666" s="66" t="str">
        <f ca="1">IF(ISBLANK(A666)," ",INDIRECT(ADDRESS(1,5+MOD(ROW()-2,COUNTA('Form Responses 1'!$1:$1)-4),,TRUE,"Form Responses 1")))</f>
        <v>Gedung Insektarium [Lab Anopheles]</v>
      </c>
      <c r="G666" s="66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Insektarium</v>
      </c>
      <c r="I666" s="84" t="str">
        <f ca="1" t="shared" si="661"/>
        <v>Lab Anopheles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3">
        <f ca="1" t="shared" si="0"/>
        <v>6</v>
      </c>
      <c r="F667" s="66" t="str">
        <f ca="1">IF(ISBLANK(A667)," ",INDIRECT(ADDRESS(1,5+MOD(ROW()-2,COUNTA('Form Responses 1'!$1:$1)-4),,TRUE,"Form Responses 1")))</f>
        <v>Gedung Insektarium [Lab Cullicinae]</v>
      </c>
      <c r="G667" s="66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Insektarium</v>
      </c>
      <c r="I667" s="84" t="str">
        <f ca="1" t="shared" si="661"/>
        <v>Lab Cullicinae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3">
        <f ca="1" t="shared" si="0"/>
        <v>6</v>
      </c>
      <c r="F668" s="66" t="str">
        <f ca="1">IF(ISBLANK(A668)," ",INDIRECT(ADDRESS(1,5+MOD(ROW()-2,COUNTA('Form Responses 1'!$1:$1)-4),,TRUE,"Form Responses 1")))</f>
        <v>Gedung Insektarium [Gudang Alat dan Bahan 1]</v>
      </c>
      <c r="G668" s="66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Insektarium</v>
      </c>
      <c r="I668" s="84" t="str">
        <f ca="1" t="shared" si="661"/>
        <v>Gudang Alat dan Bahan 1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3">
        <f ca="1" t="shared" si="0"/>
        <v>6</v>
      </c>
      <c r="F669" s="66" t="str">
        <f ca="1">IF(ISBLANK(A669)," ",INDIRECT(ADDRESS(1,5+MOD(ROW()-2,COUNTA('Form Responses 1'!$1:$1)-4),,TRUE,"Form Responses 1")))</f>
        <v>Gedung Insektarium [Gudang alat dan Bahan 2]</v>
      </c>
      <c r="G669" s="66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Insektarium</v>
      </c>
      <c r="I669" s="84" t="str">
        <f ca="1" t="shared" si="661"/>
        <v>Gudang alat dan Bahan 2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3">
        <f ca="1" t="shared" si="0"/>
        <v>6</v>
      </c>
      <c r="F670" s="66" t="str">
        <f ca="1">IF(ISBLANK(A670)," ",INDIRECT(ADDRESS(1,5+MOD(ROW()-2,COUNTA('Form Responses 1'!$1:$1)-4),,TRUE,"Form Responses 1")))</f>
        <v>Gedung Insektarium [Koridor]</v>
      </c>
      <c r="G670" s="66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Insektarium</v>
      </c>
      <c r="I670" s="84" t="str">
        <f ca="1" t="shared" si="661"/>
        <v>Koridor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3">
        <f ca="1" t="shared" si="0"/>
        <v>6</v>
      </c>
      <c r="F671" s="66" t="str">
        <f ca="1">IF(ISBLANK(A671)," ",INDIRECT(ADDRESS(1,5+MOD(ROW()-2,COUNTA('Form Responses 1'!$1:$1)-4),,TRUE,"Form Responses 1")))</f>
        <v>Gedung CWS [Ruang Kerja]</v>
      </c>
      <c r="G671" s="66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CWS</v>
      </c>
      <c r="I671" s="84" t="str">
        <f ca="1" t="shared" si="661"/>
        <v>Ruang Kerja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3">
        <f ca="1" t="shared" si="0"/>
        <v>6</v>
      </c>
      <c r="F672" s="66" t="str">
        <f ca="1">IF(ISBLANK(A672)," ",INDIRECT(ADDRESS(1,5+MOD(ROW()-2,COUNTA('Form Responses 1'!$1:$1)-4),,TRUE,"Form Responses 1")))</f>
        <v>Gedung CWS [Koridor ]</v>
      </c>
      <c r="G672" s="66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CWS</v>
      </c>
      <c r="I672" s="84" t="str">
        <f ca="1" t="shared" si="661"/>
        <v>Koridor 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3">
        <f ca="1" t="shared" si="0"/>
        <v>6</v>
      </c>
      <c r="F673" s="66" t="str">
        <f ca="1">IF(ISBLANK(A673)," ",INDIRECT(ADDRESS(1,5+MOD(ROW()-2,COUNTA('Form Responses 1'!$1:$1)-4),,TRUE,"Form Responses 1")))</f>
        <v>Gedung CWS [Toilet Pria / Wanita]</v>
      </c>
      <c r="G673" s="66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CWS</v>
      </c>
      <c r="I673" s="84" t="str">
        <f ca="1" t="shared" si="661"/>
        <v>Toilet Pria / Wanita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3">
        <f ca="1" t="shared" si="0"/>
        <v>6</v>
      </c>
      <c r="F674" s="66" t="str">
        <f ca="1">IF(ISBLANK(A674)," ",INDIRECT(ADDRESS(1,5+MOD(ROW()-2,COUNTA('Form Responses 1'!$1:$1)-4),,TRUE,"Form Responses 1")))</f>
        <v>Halaman [Taman ]</v>
      </c>
      <c r="G674" s="66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Halaman</v>
      </c>
      <c r="I674" s="84" t="str">
        <f ca="1" t="shared" si="661"/>
        <v>Taman 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3">
        <f ca="1" t="shared" si="0"/>
        <v>6</v>
      </c>
      <c r="F675" s="66" t="str">
        <f ca="1">IF(ISBLANK(A675)," ",INDIRECT(ADDRESS(1,5+MOD(ROW()-2,COUNTA('Form Responses 1'!$1:$1)-4),,TRUE,"Form Responses 1")))</f>
        <v>Halaman [Halaman Parkir]</v>
      </c>
      <c r="G675" s="66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Halaman</v>
      </c>
      <c r="I675" s="84" t="str">
        <f ca="1" t="shared" si="661"/>
        <v>Halaman Parkir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3">
        <f ca="1" t="shared" si="0"/>
        <v>6</v>
      </c>
      <c r="F676" s="66" t="str">
        <f ca="1">IF(ISBLANK(A676)," ",INDIRECT(ADDRESS(1,5+MOD(ROW()-2,COUNTA('Form Responses 1'!$1:$1)-4),,TRUE,"Form Responses 1")))</f>
        <v>Halaman [Halaman depan samping dan belakang]</v>
      </c>
      <c r="G676" s="66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Halaman</v>
      </c>
      <c r="I676" s="84" t="str">
        <f ca="1" t="shared" si="661"/>
        <v>Halaman depan samping dan belakang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3">
        <f ca="1" t="shared" si="0"/>
        <v>6</v>
      </c>
      <c r="F677" s="66" t="str">
        <f ca="1">IF(ISBLANK(A677)," ",INDIRECT(ADDRESS(1,5+MOD(ROW()-2,COUNTA('Form Responses 1'!$1:$1)-4),,TRUE,"Form Responses 1")))</f>
        <v>Halaman [TPS]</v>
      </c>
      <c r="G677" s="66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Halaman</v>
      </c>
      <c r="I677" s="84" t="str">
        <f ca="1" t="shared" si="661"/>
        <v>TPS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3">
        <f ca="1" t="shared" si="0"/>
        <v>6</v>
      </c>
      <c r="F678" s="66" t="str">
        <f ca="1">IF(ISBLANK(A678)," ",INDIRECT(ADDRESS(1,5+MOD(ROW()-2,COUNTA('Form Responses 1'!$1:$1)-4),,TRUE,"Form Responses 1")))</f>
        <v>Security [Security Functions]</v>
      </c>
      <c r="G678" s="66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Security</v>
      </c>
      <c r="I678" s="84" t="str">
        <f ca="1" t="shared" si="661"/>
        <v>Security Functions</v>
      </c>
      <c r="J678" s="84" t="str">
        <f ca="1" t="shared" si="2"/>
        <v>SECURITY SERVICE</v>
      </c>
      <c r="K678" s="84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3">
        <f ca="1" t="shared" si="0"/>
        <v>6</v>
      </c>
      <c r="F679" s="66" t="str">
        <f ca="1">IF(ISBLANK(A679)," ",INDIRECT(ADDRESS(1,5+MOD(ROW()-2,COUNTA('Form Responses 1'!$1:$1)-4),,TRUE,"Form Responses 1")))</f>
        <v>Driver [Driving Safety]</v>
      </c>
      <c r="G679" s="66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Driver</v>
      </c>
      <c r="I679" s="84" t="str">
        <f ca="1" t="shared" si="661"/>
        <v>Driving Safety</v>
      </c>
      <c r="J679" s="84" t="str">
        <f ca="1" t="shared" si="2"/>
        <v>LABOR SERVICE</v>
      </c>
      <c r="K679" s="84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3">
        <f ca="1" t="shared" si="0"/>
        <v>6</v>
      </c>
      <c r="F680" s="66" t="str">
        <f ca="1">IF(ISBLANK(A680)," ",INDIRECT(ADDRESS(1,5+MOD(ROW()-2,COUNTA('Form Responses 1'!$1:$1)-4),,TRUE,"Form Responses 1")))</f>
        <v>Driver [ Attendance]</v>
      </c>
      <c r="G680" s="66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Driver</v>
      </c>
      <c r="I680" s="84" t="str">
        <f ca="1" t="shared" si="661"/>
        <v> Attendance</v>
      </c>
      <c r="J680" s="84" t="str">
        <f ca="1" t="shared" si="2"/>
        <v>LABOR SERVICE</v>
      </c>
      <c r="K680" s="84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3">
        <f ca="1" t="shared" si="0"/>
        <v>6</v>
      </c>
      <c r="F681" s="66" t="str">
        <f ca="1">IF(ISBLANK(A681)," ",INDIRECT(ADDRESS(1,5+MOD(ROW()-2,COUNTA('Form Responses 1'!$1:$1)-4),,TRUE,"Form Responses 1")))</f>
        <v>Wisma [Koridor ]</v>
      </c>
      <c r="G681" s="66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Wisma</v>
      </c>
      <c r="I681" s="84" t="str">
        <f ca="1" t="shared" si="661"/>
        <v>Koridor 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3">
        <f ca="1" t="shared" si="0"/>
        <v>6</v>
      </c>
      <c r="F682" s="66" t="str">
        <f ca="1">IF(ISBLANK(A682)," ",INDIRECT(ADDRESS(1,5+MOD(ROW()-2,COUNTA('Form Responses 1'!$1:$1)-4),,TRUE,"Form Responses 1")))</f>
        <v>Wisma [Kamar Tidur]</v>
      </c>
      <c r="G682" s="66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Wisma</v>
      </c>
      <c r="I682" s="84" t="str">
        <f ca="1" t="shared" si="661"/>
        <v>Kamar Tidur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3">
        <f ca="1" t="shared" si="0"/>
        <v>6</v>
      </c>
      <c r="F683" s="66" t="str">
        <f ca="1">IF(ISBLANK(A683)," ",INDIRECT(ADDRESS(1,5+MOD(ROW()-2,COUNTA('Form Responses 1'!$1:$1)-4),,TRUE,"Form Responses 1")))</f>
        <v>Wisma [Ruang Rapat]</v>
      </c>
      <c r="G683" s="66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Wisma</v>
      </c>
      <c r="I683" s="84" t="str">
        <f ca="1" t="shared" si="661"/>
        <v>Ruang Rapat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3">
        <f ca="1" t="shared" si="0"/>
        <v>6</v>
      </c>
      <c r="F684" s="66" t="str">
        <f ca="1">IF(ISBLANK(A684)," ",INDIRECT(ADDRESS(1,5+MOD(ROW()-2,COUNTA('Form Responses 1'!$1:$1)-4),,TRUE,"Form Responses 1")))</f>
        <v>Wisma [Gudang]</v>
      </c>
      <c r="G684" s="66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Wisma</v>
      </c>
      <c r="I684" s="84" t="str">
        <f ca="1" t="shared" si="661"/>
        <v>Gudang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3">
        <f ca="1" t="shared" si="0"/>
        <v>6</v>
      </c>
      <c r="F685" s="66" t="str">
        <f ca="1">IF(ISBLANK(A685)," ",INDIRECT(ADDRESS(1,5+MOD(ROW()-2,COUNTA('Form Responses 1'!$1:$1)-4),,TRUE,"Form Responses 1")))</f>
        <v>Wisma [Toilet Pria / Wanita]</v>
      </c>
      <c r="G685" s="66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Wisma</v>
      </c>
      <c r="I685" s="84" t="str">
        <f ca="1" t="shared" si="661"/>
        <v>Toilet Pria / Wanita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3">
        <f ca="1" t="shared" si="0"/>
        <v>6</v>
      </c>
      <c r="F686" s="66" t="str">
        <f ca="1">IF(ISBLANK(A686)," ",INDIRECT(ADDRESS(1,5+MOD(ROW()-2,COUNTA('Form Responses 1'!$1:$1)-4),,TRUE,"Form Responses 1")))</f>
        <v>Lab Biomol [Ruang Lab]</v>
      </c>
      <c r="G686" s="66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Lab Biomol</v>
      </c>
      <c r="I686" s="84" t="str">
        <f ca="1" t="shared" si="661"/>
        <v>Ruang Lab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3">
        <f ca="1" t="shared" si="0"/>
        <v>6</v>
      </c>
      <c r="F687" s="66" t="str">
        <f ca="1">IF(ISBLANK(A687)," ",INDIRECT(ADDRESS(1,5+MOD(ROW()-2,COUNTA('Form Responses 1'!$1:$1)-4),,TRUE,"Form Responses 1")))</f>
        <v>Lab Biomol [Ruang Kerja]</v>
      </c>
      <c r="G687" s="66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Lab Biomol</v>
      </c>
      <c r="I687" s="84" t="str">
        <f ca="1" t="shared" si="661"/>
        <v>Ruang Kerja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3">
        <f ca="1" t="shared" si="0"/>
        <v>6</v>
      </c>
      <c r="F688" s="66" t="str">
        <f ca="1">IF(ISBLANK(A688)," ",INDIRECT(ADDRESS(1,5+MOD(ROW()-2,COUNTA('Form Responses 1'!$1:$1)-4),,TRUE,"Form Responses 1")))</f>
        <v>Lab Biomol [Ruang Pendingin]</v>
      </c>
      <c r="G688" s="66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Lab Biomol</v>
      </c>
      <c r="I688" s="84" t="str">
        <f ca="1" t="shared" si="661"/>
        <v>Ruang Pendingin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3">
        <f ca="1" t="shared" si="0"/>
        <v>6</v>
      </c>
      <c r="F689" s="66" t="str">
        <f ca="1">IF(ISBLANK(A689)," ",INDIRECT(ADDRESS(1,5+MOD(ROW()-2,COUNTA('Form Responses 1'!$1:$1)-4),,TRUE,"Form Responses 1")))</f>
        <v>Lab Biomol [Pantry]</v>
      </c>
      <c r="G689" s="66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Lab Biomol</v>
      </c>
      <c r="I689" s="84" t="str">
        <f ca="1" t="shared" si="661"/>
        <v>Pantry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3">
        <f ca="1" t="shared" si="0"/>
        <v>6</v>
      </c>
      <c r="F690" s="66" t="str">
        <f ca="1">IF(ISBLANK(A690)," ",INDIRECT(ADDRESS(1,5+MOD(ROW()-2,COUNTA('Form Responses 1'!$1:$1)-4),,TRUE,"Form Responses 1")))</f>
        <v>Lab Biomol [Koridor ]</v>
      </c>
      <c r="G690" s="66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Lab Biomol</v>
      </c>
      <c r="I690" s="84" t="str">
        <f ca="1" t="shared" si="661"/>
        <v>Koridor 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3">
        <f ca="1" t="shared" si="0"/>
        <v>6</v>
      </c>
      <c r="F691" s="66" t="str">
        <f ca="1">IF(ISBLANK(A691)," ",INDIRECT(ADDRESS(1,5+MOD(ROW()-2,COUNTA('Form Responses 1'!$1:$1)-4),,TRUE,"Form Responses 1")))</f>
        <v>Lab Biomol [Toilet Pria / Wanita]</v>
      </c>
      <c r="G691" s="66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Lab Biomol</v>
      </c>
      <c r="I691" s="84" t="str">
        <f ca="1" t="shared" si="661"/>
        <v>Toilet Pria / Wanita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3">
        <f ca="1" t="shared" si="0"/>
        <v>6</v>
      </c>
      <c r="F692" s="66" t="str">
        <f ca="1">IF(ISBLANK(A692)," ",INDIRECT(ADDRESS(1,5+MOD(ROW()-2,COUNTA('Form Responses 1'!$1:$1)-4),,TRUE,"Form Responses 1")))</f>
        <v>Gedung Insektarium [Lab Anopheles]</v>
      </c>
      <c r="G692" s="66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Insektarium</v>
      </c>
      <c r="I692" s="84" t="str">
        <f ca="1" t="shared" si="661"/>
        <v>Lab Anopheles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3">
        <f ca="1" t="shared" si="0"/>
        <v>6</v>
      </c>
      <c r="F693" s="66" t="str">
        <f ca="1">IF(ISBLANK(A693)," ",INDIRECT(ADDRESS(1,5+MOD(ROW()-2,COUNTA('Form Responses 1'!$1:$1)-4),,TRUE,"Form Responses 1")))</f>
        <v>Gedung Insektarium [Lab Cullicinae]</v>
      </c>
      <c r="G693" s="66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Insektarium</v>
      </c>
      <c r="I693" s="84" t="str">
        <f ca="1" t="shared" si="661"/>
        <v>Lab Cullicinae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3">
        <f ca="1" t="shared" si="0"/>
        <v>6</v>
      </c>
      <c r="F694" s="66" t="str">
        <f ca="1">IF(ISBLANK(A694)," ",INDIRECT(ADDRESS(1,5+MOD(ROW()-2,COUNTA('Form Responses 1'!$1:$1)-4),,TRUE,"Form Responses 1")))</f>
        <v>Gedung Insektarium [Gudang Alat dan Bahan 1]</v>
      </c>
      <c r="G694" s="66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Insektarium</v>
      </c>
      <c r="I694" s="84" t="str">
        <f ca="1" t="shared" si="661"/>
        <v>Gudang Alat dan Bahan 1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3">
        <f ca="1" t="shared" si="0"/>
        <v>6</v>
      </c>
      <c r="F695" s="66" t="str">
        <f ca="1">IF(ISBLANK(A695)," ",INDIRECT(ADDRESS(1,5+MOD(ROW()-2,COUNTA('Form Responses 1'!$1:$1)-4),,TRUE,"Form Responses 1")))</f>
        <v>Gedung Insektarium [Gudang alat dan Bahan 2]</v>
      </c>
      <c r="G695" s="66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Insektarium</v>
      </c>
      <c r="I695" s="84" t="str">
        <f ca="1" t="shared" si="661"/>
        <v>Gudang alat dan Bahan 2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3">
        <f ca="1" t="shared" si="0"/>
        <v>6</v>
      </c>
      <c r="F696" s="66" t="str">
        <f ca="1">IF(ISBLANK(A696)," ",INDIRECT(ADDRESS(1,5+MOD(ROW()-2,COUNTA('Form Responses 1'!$1:$1)-4),,TRUE,"Form Responses 1")))</f>
        <v>Gedung Insektarium [Koridor]</v>
      </c>
      <c r="G696" s="66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Insektarium</v>
      </c>
      <c r="I696" s="84" t="str">
        <f ca="1" t="shared" si="661"/>
        <v>Koridor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3">
        <f ca="1" t="shared" si="0"/>
        <v>6</v>
      </c>
      <c r="F697" s="66" t="str">
        <f ca="1">IF(ISBLANK(A697)," ",INDIRECT(ADDRESS(1,5+MOD(ROW()-2,COUNTA('Form Responses 1'!$1:$1)-4),,TRUE,"Form Responses 1")))</f>
        <v>Gedung CWS [Ruang Kerja]</v>
      </c>
      <c r="G697" s="66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CWS</v>
      </c>
      <c r="I697" s="84" t="str">
        <f ca="1" t="shared" si="661"/>
        <v>Ruang Kerja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3">
        <f ca="1" t="shared" si="0"/>
        <v>6</v>
      </c>
      <c r="F698" s="66" t="str">
        <f ca="1">IF(ISBLANK(A698)," ",INDIRECT(ADDRESS(1,5+MOD(ROW()-2,COUNTA('Form Responses 1'!$1:$1)-4),,TRUE,"Form Responses 1")))</f>
        <v>Gedung CWS [Koridor ]</v>
      </c>
      <c r="G698" s="66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CWS</v>
      </c>
      <c r="I698" s="84" t="str">
        <f ca="1" t="shared" si="661"/>
        <v>Koridor 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3">
        <f ca="1" t="shared" si="0"/>
        <v>6</v>
      </c>
      <c r="F699" s="66" t="str">
        <f ca="1">IF(ISBLANK(A699)," ",INDIRECT(ADDRESS(1,5+MOD(ROW()-2,COUNTA('Form Responses 1'!$1:$1)-4),,TRUE,"Form Responses 1")))</f>
        <v>Gedung CWS [Toilet Pria / Wanita]</v>
      </c>
      <c r="G699" s="66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CWS</v>
      </c>
      <c r="I699" s="84" t="str">
        <f ca="1" t="shared" si="661"/>
        <v>Toilet Pria / Wanita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3">
        <f ca="1" t="shared" si="0"/>
        <v>6</v>
      </c>
      <c r="F700" s="66" t="str">
        <f ca="1">IF(ISBLANK(A700)," ",INDIRECT(ADDRESS(1,5+MOD(ROW()-2,COUNTA('Form Responses 1'!$1:$1)-4),,TRUE,"Form Responses 1")))</f>
        <v>Halaman [Taman ]</v>
      </c>
      <c r="G700" s="66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Halaman</v>
      </c>
      <c r="I700" s="84" t="str">
        <f ca="1" t="shared" si="661"/>
        <v>Taman 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3">
        <f ca="1" t="shared" si="0"/>
        <v>6</v>
      </c>
      <c r="F701" s="66" t="str">
        <f ca="1">IF(ISBLANK(A701)," ",INDIRECT(ADDRESS(1,5+MOD(ROW()-2,COUNTA('Form Responses 1'!$1:$1)-4),,TRUE,"Form Responses 1")))</f>
        <v>Halaman [Halaman Parkir]</v>
      </c>
      <c r="G701" s="66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Halaman</v>
      </c>
      <c r="I701" s="84" t="str">
        <f ca="1" t="shared" si="661"/>
        <v>Halaman Parkir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3">
        <f ca="1" t="shared" si="0"/>
        <v>6</v>
      </c>
      <c r="F702" s="66" t="str">
        <f ca="1">IF(ISBLANK(A702)," ",INDIRECT(ADDRESS(1,5+MOD(ROW()-2,COUNTA('Form Responses 1'!$1:$1)-4),,TRUE,"Form Responses 1")))</f>
        <v>Halaman [Halaman depan samping dan belakang]</v>
      </c>
      <c r="G702" s="66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Halaman</v>
      </c>
      <c r="I702" s="84" t="str">
        <f ca="1" t="shared" si="661"/>
        <v>Halaman depan samping dan belakang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3">
        <f ca="1" t="shared" si="0"/>
        <v>6</v>
      </c>
      <c r="F703" s="66" t="str">
        <f ca="1">IF(ISBLANK(A703)," ",INDIRECT(ADDRESS(1,5+MOD(ROW()-2,COUNTA('Form Responses 1'!$1:$1)-4),,TRUE,"Form Responses 1")))</f>
        <v>Halaman [TPS]</v>
      </c>
      <c r="G703" s="66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Halaman</v>
      </c>
      <c r="I703" s="84" t="str">
        <f ca="1" t="shared" si="661"/>
        <v>TPS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3">
        <f ca="1" t="shared" si="0"/>
        <v>6</v>
      </c>
      <c r="F704" s="66" t="str">
        <f ca="1">IF(ISBLANK(A704)," ",INDIRECT(ADDRESS(1,5+MOD(ROW()-2,COUNTA('Form Responses 1'!$1:$1)-4),,TRUE,"Form Responses 1")))</f>
        <v>Security [Security Functions]</v>
      </c>
      <c r="G704" s="66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661"/>
        <v>Security Functions</v>
      </c>
      <c r="J704" s="84" t="str">
        <f ca="1" t="shared" si="2"/>
        <v>SECURITY SERVICE</v>
      </c>
      <c r="K704" s="84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3">
        <f ca="1" t="shared" si="0"/>
        <v>6</v>
      </c>
      <c r="F705" s="66" t="str">
        <f ca="1">IF(ISBLANK(A705)," ",INDIRECT(ADDRESS(1,5+MOD(ROW()-2,COUNTA('Form Responses 1'!$1:$1)-4),,TRUE,"Form Responses 1")))</f>
        <v>Driver [Driving Safety]</v>
      </c>
      <c r="G705" s="66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Driver</v>
      </c>
      <c r="I705" s="84" t="str">
        <f ca="1" t="shared" si="661"/>
        <v>Driving Safety</v>
      </c>
      <c r="J705" s="84" t="str">
        <f ca="1" t="shared" si="2"/>
        <v>LABOR SERVICE</v>
      </c>
      <c r="K705" s="84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3">
        <f ca="1" t="shared" si="0"/>
        <v>6</v>
      </c>
      <c r="F706" s="66" t="str">
        <f ca="1">IF(ISBLANK(A706)," ",INDIRECT(ADDRESS(1,5+MOD(ROW()-2,COUNTA('Form Responses 1'!$1:$1)-4),,TRUE,"Form Responses 1")))</f>
        <v>Driver [ Attendance]</v>
      </c>
      <c r="G706" s="66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Driver</v>
      </c>
      <c r="I706" s="84" t="str">
        <f ca="1" t="shared" si="661"/>
        <v> Attendance</v>
      </c>
      <c r="J706" s="84" t="str">
        <f ca="1" t="shared" si="2"/>
        <v>LABOR SERVICE</v>
      </c>
      <c r="K706" s="84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3">
        <f ca="1" t="shared" si="0"/>
        <v>6</v>
      </c>
      <c r="F707" s="66" t="str">
        <f ca="1">IF(ISBLANK(A707)," ",INDIRECT(ADDRESS(1,5+MOD(ROW()-2,COUNTA('Form Responses 1'!$1:$1)-4),,TRUE,"Form Responses 1")))</f>
        <v>Wisma [Koridor ]</v>
      </c>
      <c r="G707" s="66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Wisma</v>
      </c>
      <c r="I707" s="84" t="str">
        <f ca="1" t="shared" ref="I707:I770" si="726">MID(F707,FIND("[",F707)+1,LEN(F707)-FIND("[",F707)-1)</f>
        <v>Koridor 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3">
        <f ca="1" t="shared" si="0"/>
        <v>6</v>
      </c>
      <c r="F708" s="66" t="str">
        <f ca="1">IF(ISBLANK(A708)," ",INDIRECT(ADDRESS(1,5+MOD(ROW()-2,COUNTA('Form Responses 1'!$1:$1)-4),,TRUE,"Form Responses 1")))</f>
        <v>Wisma [Kamar Tidur]</v>
      </c>
      <c r="G708" s="66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Wisma</v>
      </c>
      <c r="I708" s="84" t="str">
        <f ca="1" t="shared" si="726"/>
        <v>Kamar Tidur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3">
        <f ca="1" t="shared" si="0"/>
        <v>6</v>
      </c>
      <c r="F709" s="66" t="str">
        <f ca="1">IF(ISBLANK(A709)," ",INDIRECT(ADDRESS(1,5+MOD(ROW()-2,COUNTA('Form Responses 1'!$1:$1)-4),,TRUE,"Form Responses 1")))</f>
        <v>Wisma [Ruang Rapat]</v>
      </c>
      <c r="G709" s="66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Wisma</v>
      </c>
      <c r="I709" s="84" t="str">
        <f ca="1" t="shared" si="726"/>
        <v>Ruang Rapat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3">
        <f ca="1" t="shared" si="0"/>
        <v>6</v>
      </c>
      <c r="F710" s="66" t="str">
        <f ca="1">IF(ISBLANK(A710)," ",INDIRECT(ADDRESS(1,5+MOD(ROW()-2,COUNTA('Form Responses 1'!$1:$1)-4),,TRUE,"Form Responses 1")))</f>
        <v>Wisma [Gudang]</v>
      </c>
      <c r="G710" s="66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Wisma</v>
      </c>
      <c r="I710" s="84" t="str">
        <f ca="1" t="shared" si="726"/>
        <v>Gudang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3">
        <f ca="1" t="shared" si="0"/>
        <v>6</v>
      </c>
      <c r="F711" s="66" t="str">
        <f ca="1">IF(ISBLANK(A711)," ",INDIRECT(ADDRESS(1,5+MOD(ROW()-2,COUNTA('Form Responses 1'!$1:$1)-4),,TRUE,"Form Responses 1")))</f>
        <v>Wisma [Toilet Pria / Wanita]</v>
      </c>
      <c r="G711" s="66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Wisma</v>
      </c>
      <c r="I711" s="84" t="str">
        <f ca="1" t="shared" si="726"/>
        <v>Toilet Pria / Wanita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3">
        <f ca="1" t="shared" si="0"/>
        <v>6</v>
      </c>
      <c r="F712" s="66" t="str">
        <f ca="1">IF(ISBLANK(A712)," ",INDIRECT(ADDRESS(1,5+MOD(ROW()-2,COUNTA('Form Responses 1'!$1:$1)-4),,TRUE,"Form Responses 1")))</f>
        <v>Lab Biomol [Ruang Lab]</v>
      </c>
      <c r="G712" s="66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Lab Biomol</v>
      </c>
      <c r="I712" s="84" t="str">
        <f ca="1" t="shared" si="726"/>
        <v>Ruang Lab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3">
        <f ca="1" t="shared" si="0"/>
        <v>6</v>
      </c>
      <c r="F713" s="66" t="str">
        <f ca="1">IF(ISBLANK(A713)," ",INDIRECT(ADDRESS(1,5+MOD(ROW()-2,COUNTA('Form Responses 1'!$1:$1)-4),,TRUE,"Form Responses 1")))</f>
        <v>Lab Biomol [Ruang Kerja]</v>
      </c>
      <c r="G713" s="66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Lab Biomol</v>
      </c>
      <c r="I713" s="84" t="str">
        <f ca="1" t="shared" si="726"/>
        <v>Ruang Kerja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3">
        <f ca="1" t="shared" si="0"/>
        <v>6</v>
      </c>
      <c r="F714" s="66" t="str">
        <f ca="1">IF(ISBLANK(A714)," ",INDIRECT(ADDRESS(1,5+MOD(ROW()-2,COUNTA('Form Responses 1'!$1:$1)-4),,TRUE,"Form Responses 1")))</f>
        <v>Lab Biomol [Ruang Pendingin]</v>
      </c>
      <c r="G714" s="66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Lab Biomol</v>
      </c>
      <c r="I714" s="84" t="str">
        <f ca="1" t="shared" si="726"/>
        <v>Ruang Pendingin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3">
        <f ca="1" t="shared" si="0"/>
        <v>6</v>
      </c>
      <c r="F715" s="66" t="str">
        <f ca="1">IF(ISBLANK(A715)," ",INDIRECT(ADDRESS(1,5+MOD(ROW()-2,COUNTA('Form Responses 1'!$1:$1)-4),,TRUE,"Form Responses 1")))</f>
        <v>Lab Biomol [Pantry]</v>
      </c>
      <c r="G715" s="66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Lab Biomol</v>
      </c>
      <c r="I715" s="84" t="str">
        <f ca="1" t="shared" si="726"/>
        <v>Pantry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3">
        <f ca="1" t="shared" si="0"/>
        <v>6</v>
      </c>
      <c r="F716" s="66" t="str">
        <f ca="1">IF(ISBLANK(A716)," ",INDIRECT(ADDRESS(1,5+MOD(ROW()-2,COUNTA('Form Responses 1'!$1:$1)-4),,TRUE,"Form Responses 1")))</f>
        <v>Lab Biomol [Koridor ]</v>
      </c>
      <c r="G716" s="66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Lab Biomol</v>
      </c>
      <c r="I716" s="84" t="str">
        <f ca="1" t="shared" si="726"/>
        <v>Koridor </v>
      </c>
      <c r="J716" s="84" t="str">
        <f ca="1" t="shared" si="2"/>
        <v>CLEANING SERVICE</v>
      </c>
      <c r="K716" s="84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3">
        <f ca="1" t="shared" si="0"/>
        <v>6</v>
      </c>
      <c r="F717" s="66" t="str">
        <f ca="1">IF(ISBLANK(A717)," ",INDIRECT(ADDRESS(1,5+MOD(ROW()-2,COUNTA('Form Responses 1'!$1:$1)-4),,TRUE,"Form Responses 1")))</f>
        <v>Lab Biomol [Toilet Pria / Wanita]</v>
      </c>
      <c r="G717" s="66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Lab Biomol</v>
      </c>
      <c r="I717" s="84" t="str">
        <f ca="1" t="shared" si="726"/>
        <v>Toilet Pria / Wanita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3">
        <f ca="1" t="shared" si="0"/>
        <v>6</v>
      </c>
      <c r="F718" s="66" t="str">
        <f ca="1">IF(ISBLANK(A718)," ",INDIRECT(ADDRESS(1,5+MOD(ROW()-2,COUNTA('Form Responses 1'!$1:$1)-4),,TRUE,"Form Responses 1")))</f>
        <v>Gedung Insektarium [Lab Anopheles]</v>
      </c>
      <c r="G718" s="66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Insektarium</v>
      </c>
      <c r="I718" s="84" t="str">
        <f ca="1" t="shared" si="726"/>
        <v>Lab Anopheles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3">
        <f ca="1" t="shared" si="0"/>
        <v>6</v>
      </c>
      <c r="F719" s="66" t="str">
        <f ca="1">IF(ISBLANK(A719)," ",INDIRECT(ADDRESS(1,5+MOD(ROW()-2,COUNTA('Form Responses 1'!$1:$1)-4),,TRUE,"Form Responses 1")))</f>
        <v>Gedung Insektarium [Lab Cullicinae]</v>
      </c>
      <c r="G719" s="66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Insektarium</v>
      </c>
      <c r="I719" s="84" t="str">
        <f ca="1" t="shared" si="726"/>
        <v>Lab Cullicinae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3">
        <f ca="1" t="shared" si="0"/>
        <v>6</v>
      </c>
      <c r="F720" s="66" t="str">
        <f ca="1">IF(ISBLANK(A720)," ",INDIRECT(ADDRESS(1,5+MOD(ROW()-2,COUNTA('Form Responses 1'!$1:$1)-4),,TRUE,"Form Responses 1")))</f>
        <v>Gedung Insektarium [Gudang Alat dan Bahan 1]</v>
      </c>
      <c r="G720" s="66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Insektarium</v>
      </c>
      <c r="I720" s="84" t="str">
        <f ca="1" t="shared" si="726"/>
        <v>Gudang Alat dan Bahan 1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3">
        <f ca="1" t="shared" si="0"/>
        <v>6</v>
      </c>
      <c r="F721" s="66" t="str">
        <f ca="1">IF(ISBLANK(A721)," ",INDIRECT(ADDRESS(1,5+MOD(ROW()-2,COUNTA('Form Responses 1'!$1:$1)-4),,TRUE,"Form Responses 1")))</f>
        <v>Gedung Insektarium [Gudang alat dan Bahan 2]</v>
      </c>
      <c r="G721" s="66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Insektarium</v>
      </c>
      <c r="I721" s="84" t="str">
        <f ca="1" t="shared" si="726"/>
        <v>Gudang alat dan Bahan 2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3">
        <f ca="1" t="shared" si="0"/>
        <v>6</v>
      </c>
      <c r="F722" s="66" t="str">
        <f ca="1">IF(ISBLANK(A722)," ",INDIRECT(ADDRESS(1,5+MOD(ROW()-2,COUNTA('Form Responses 1'!$1:$1)-4),,TRUE,"Form Responses 1")))</f>
        <v>Gedung Insektarium [Koridor]</v>
      </c>
      <c r="G722" s="66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Insektarium</v>
      </c>
      <c r="I722" s="84" t="str">
        <f ca="1" t="shared" si="726"/>
        <v>Koridor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3">
        <f ca="1" t="shared" si="0"/>
        <v>6</v>
      </c>
      <c r="F723" s="66" t="str">
        <f ca="1">IF(ISBLANK(A723)," ",INDIRECT(ADDRESS(1,5+MOD(ROW()-2,COUNTA('Form Responses 1'!$1:$1)-4),,TRUE,"Form Responses 1")))</f>
        <v>Gedung CWS [Ruang Kerja]</v>
      </c>
      <c r="G723" s="66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CWS</v>
      </c>
      <c r="I723" s="84" t="str">
        <f ca="1" t="shared" si="726"/>
        <v>Ruang Kerja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3">
        <f ca="1" t="shared" si="0"/>
        <v>6</v>
      </c>
      <c r="F724" s="66" t="str">
        <f ca="1">IF(ISBLANK(A724)," ",INDIRECT(ADDRESS(1,5+MOD(ROW()-2,COUNTA('Form Responses 1'!$1:$1)-4),,TRUE,"Form Responses 1")))</f>
        <v>Gedung CWS [Koridor ]</v>
      </c>
      <c r="G724" s="66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CWS</v>
      </c>
      <c r="I724" s="84" t="str">
        <f ca="1" t="shared" si="726"/>
        <v>Koridor 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3">
        <f ca="1" t="shared" si="0"/>
        <v>6</v>
      </c>
      <c r="F725" s="66" t="str">
        <f ca="1">IF(ISBLANK(A725)," ",INDIRECT(ADDRESS(1,5+MOD(ROW()-2,COUNTA('Form Responses 1'!$1:$1)-4),,TRUE,"Form Responses 1")))</f>
        <v>Gedung CWS [Toilet Pria / Wanita]</v>
      </c>
      <c r="G725" s="66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CWS</v>
      </c>
      <c r="I725" s="84" t="str">
        <f ca="1" t="shared" si="726"/>
        <v>Toilet Pria / Wanita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3">
        <f ca="1" t="shared" si="0"/>
        <v>6</v>
      </c>
      <c r="F726" s="66" t="str">
        <f ca="1">IF(ISBLANK(A726)," ",INDIRECT(ADDRESS(1,5+MOD(ROW()-2,COUNTA('Form Responses 1'!$1:$1)-4),,TRUE,"Form Responses 1")))</f>
        <v>Halaman [Taman ]</v>
      </c>
      <c r="G726" s="66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Halaman</v>
      </c>
      <c r="I726" s="84" t="str">
        <f ca="1" t="shared" si="726"/>
        <v>Taman 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3">
        <f ca="1" t="shared" si="0"/>
        <v>6</v>
      </c>
      <c r="F727" s="66" t="str">
        <f ca="1">IF(ISBLANK(A727)," ",INDIRECT(ADDRESS(1,5+MOD(ROW()-2,COUNTA('Form Responses 1'!$1:$1)-4),,TRUE,"Form Responses 1")))</f>
        <v>Halaman [Halaman Parkir]</v>
      </c>
      <c r="G727" s="66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Halaman</v>
      </c>
      <c r="I727" s="84" t="str">
        <f ca="1" t="shared" si="726"/>
        <v>Halaman Parkir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3">
        <f ca="1" t="shared" si="0"/>
        <v>6</v>
      </c>
      <c r="F728" s="66" t="str">
        <f ca="1">IF(ISBLANK(A728)," ",INDIRECT(ADDRESS(1,5+MOD(ROW()-2,COUNTA('Form Responses 1'!$1:$1)-4),,TRUE,"Form Responses 1")))</f>
        <v>Halaman [Halaman depan samping dan belakang]</v>
      </c>
      <c r="G728" s="66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Halaman</v>
      </c>
      <c r="I728" s="84" t="str">
        <f ca="1" t="shared" si="726"/>
        <v>Halaman depan samping dan belakang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3">
        <f ca="1" t="shared" si="0"/>
        <v>6</v>
      </c>
      <c r="F729" s="66" t="str">
        <f ca="1">IF(ISBLANK(A729)," ",INDIRECT(ADDRESS(1,5+MOD(ROW()-2,COUNTA('Form Responses 1'!$1:$1)-4),,TRUE,"Form Responses 1")))</f>
        <v>Halaman [TPS]</v>
      </c>
      <c r="G729" s="66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Halaman</v>
      </c>
      <c r="I729" s="84" t="str">
        <f ca="1" t="shared" si="726"/>
        <v>TPS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3">
        <f ca="1" t="shared" si="0"/>
        <v>6</v>
      </c>
      <c r="F730" s="66" t="str">
        <f ca="1">IF(ISBLANK(A730)," ",INDIRECT(ADDRESS(1,5+MOD(ROW()-2,COUNTA('Form Responses 1'!$1:$1)-4),,TRUE,"Form Responses 1")))</f>
        <v>Security [Security Functions]</v>
      </c>
      <c r="G730" s="66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726"/>
        <v>Security Functions</v>
      </c>
      <c r="J730" s="84" t="str">
        <f ca="1" t="shared" si="2"/>
        <v>SECURITY SERVICE</v>
      </c>
      <c r="K730" s="84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3">
        <f ca="1" t="shared" si="0"/>
        <v>6</v>
      </c>
      <c r="F731" s="66" t="str">
        <f ca="1">IF(ISBLANK(A731)," ",INDIRECT(ADDRESS(1,5+MOD(ROW()-2,COUNTA('Form Responses 1'!$1:$1)-4),,TRUE,"Form Responses 1")))</f>
        <v>Driver [Driving Safety]</v>
      </c>
      <c r="G731" s="66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Driver</v>
      </c>
      <c r="I731" s="84" t="str">
        <f ca="1" t="shared" si="726"/>
        <v>Driving Safety</v>
      </c>
      <c r="J731" s="84" t="str">
        <f ca="1" t="shared" si="2"/>
        <v>LABOR SERVICE</v>
      </c>
      <c r="K731" s="84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3">
        <f ca="1" t="shared" si="0"/>
        <v>6</v>
      </c>
      <c r="F732" s="66" t="str">
        <f ca="1">IF(ISBLANK(A732)," ",INDIRECT(ADDRESS(1,5+MOD(ROW()-2,COUNTA('Form Responses 1'!$1:$1)-4),,TRUE,"Form Responses 1")))</f>
        <v>Driver [ Attendance]</v>
      </c>
      <c r="G732" s="66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Driver</v>
      </c>
      <c r="I732" s="84" t="str">
        <f ca="1" t="shared" si="726"/>
        <v> Attendance</v>
      </c>
      <c r="J732" s="84" t="str">
        <f ca="1" t="shared" si="2"/>
        <v>LABOR SERVICE</v>
      </c>
      <c r="K732" s="84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3">
        <f ca="1" t="shared" si="0"/>
        <v>6</v>
      </c>
      <c r="F733" s="66" t="str">
        <f ca="1">IF(ISBLANK(A733)," ",INDIRECT(ADDRESS(1,5+MOD(ROW()-2,COUNTA('Form Responses 1'!$1:$1)-4),,TRUE,"Form Responses 1")))</f>
        <v>Wisma [Koridor ]</v>
      </c>
      <c r="G733" s="66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Wisma</v>
      </c>
      <c r="I733" s="84" t="str">
        <f ca="1" t="shared" si="726"/>
        <v>Koridor 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3">
        <f ca="1" t="shared" si="0"/>
        <v>6</v>
      </c>
      <c r="F734" s="66" t="str">
        <f ca="1">IF(ISBLANK(A734)," ",INDIRECT(ADDRESS(1,5+MOD(ROW()-2,COUNTA('Form Responses 1'!$1:$1)-4),,TRUE,"Form Responses 1")))</f>
        <v>Wisma [Kamar Tidur]</v>
      </c>
      <c r="G734" s="66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Wisma</v>
      </c>
      <c r="I734" s="84" t="str">
        <f ca="1" t="shared" si="726"/>
        <v>Kamar Tidur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3">
        <f ca="1" t="shared" si="0"/>
        <v>6</v>
      </c>
      <c r="F735" s="66" t="str">
        <f ca="1">IF(ISBLANK(A735)," ",INDIRECT(ADDRESS(1,5+MOD(ROW()-2,COUNTA('Form Responses 1'!$1:$1)-4),,TRUE,"Form Responses 1")))</f>
        <v>Wisma [Ruang Rapat]</v>
      </c>
      <c r="G735" s="66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Wisma</v>
      </c>
      <c r="I735" s="84" t="str">
        <f ca="1" t="shared" si="726"/>
        <v>Ruang Rapat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3">
        <f ca="1" t="shared" si="0"/>
        <v>6</v>
      </c>
      <c r="F736" s="66" t="str">
        <f ca="1">IF(ISBLANK(A736)," ",INDIRECT(ADDRESS(1,5+MOD(ROW()-2,COUNTA('Form Responses 1'!$1:$1)-4),,TRUE,"Form Responses 1")))</f>
        <v>Wisma [Gudang]</v>
      </c>
      <c r="G736" s="66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Wisma</v>
      </c>
      <c r="I736" s="84" t="str">
        <f ca="1" t="shared" si="726"/>
        <v>Gudang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3">
        <f ca="1" t="shared" si="0"/>
        <v>6</v>
      </c>
      <c r="F737" s="66" t="str">
        <f ca="1">IF(ISBLANK(A737)," ",INDIRECT(ADDRESS(1,5+MOD(ROW()-2,COUNTA('Form Responses 1'!$1:$1)-4),,TRUE,"Form Responses 1")))</f>
        <v>Wisma [Toilet Pria / Wanita]</v>
      </c>
      <c r="G737" s="66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Wisma</v>
      </c>
      <c r="I737" s="84" t="str">
        <f ca="1" t="shared" si="726"/>
        <v>Toilet Pria / Wanita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3">
        <f ca="1" t="shared" si="0"/>
        <v>6</v>
      </c>
      <c r="F738" s="66" t="str">
        <f ca="1">IF(ISBLANK(A738)," ",INDIRECT(ADDRESS(1,5+MOD(ROW()-2,COUNTA('Form Responses 1'!$1:$1)-4),,TRUE,"Form Responses 1")))</f>
        <v>Lab Biomol [Ruang Lab]</v>
      </c>
      <c r="G738" s="66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Lab Biomol</v>
      </c>
      <c r="I738" s="84" t="str">
        <f ca="1" t="shared" si="726"/>
        <v>Ruang Lab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3">
        <f ca="1" t="shared" si="0"/>
        <v>6</v>
      </c>
      <c r="F739" s="66" t="str">
        <f ca="1">IF(ISBLANK(A739)," ",INDIRECT(ADDRESS(1,5+MOD(ROW()-2,COUNTA('Form Responses 1'!$1:$1)-4),,TRUE,"Form Responses 1")))</f>
        <v>Lab Biomol [Ruang Kerja]</v>
      </c>
      <c r="G739" s="66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Lab Biomol</v>
      </c>
      <c r="I739" s="84" t="str">
        <f ca="1" t="shared" si="726"/>
        <v>Ruang Kerja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3">
        <f ca="1" t="shared" si="0"/>
        <v>6</v>
      </c>
      <c r="F740" s="66" t="str">
        <f ca="1">IF(ISBLANK(A740)," ",INDIRECT(ADDRESS(1,5+MOD(ROW()-2,COUNTA('Form Responses 1'!$1:$1)-4),,TRUE,"Form Responses 1")))</f>
        <v>Lab Biomol [Ruang Pendingin]</v>
      </c>
      <c r="G740" s="66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Lab Biomol</v>
      </c>
      <c r="I740" s="84" t="str">
        <f ca="1" t="shared" si="726"/>
        <v>Ruang Pendingin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3">
        <f ca="1" t="shared" si="0"/>
        <v>6</v>
      </c>
      <c r="F741" s="66" t="str">
        <f ca="1">IF(ISBLANK(A741)," ",INDIRECT(ADDRESS(1,5+MOD(ROW()-2,COUNTA('Form Responses 1'!$1:$1)-4),,TRUE,"Form Responses 1")))</f>
        <v>Lab Biomol [Pantry]</v>
      </c>
      <c r="G741" s="66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Lab Biomol</v>
      </c>
      <c r="I741" s="84" t="str">
        <f ca="1" t="shared" si="726"/>
        <v>Pantry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3">
        <f ca="1" t="shared" si="0"/>
        <v>6</v>
      </c>
      <c r="F742" s="66" t="str">
        <f ca="1">IF(ISBLANK(A742)," ",INDIRECT(ADDRESS(1,5+MOD(ROW()-2,COUNTA('Form Responses 1'!$1:$1)-4),,TRUE,"Form Responses 1")))</f>
        <v>Lab Biomol [Koridor ]</v>
      </c>
      <c r="G742" s="66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Lab Biomol</v>
      </c>
      <c r="I742" s="84" t="str">
        <f ca="1" t="shared" si="726"/>
        <v>Koridor 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3">
        <f ca="1" t="shared" si="0"/>
        <v>6</v>
      </c>
      <c r="F743" s="66" t="str">
        <f ca="1">IF(ISBLANK(A743)," ",INDIRECT(ADDRESS(1,5+MOD(ROW()-2,COUNTA('Form Responses 1'!$1:$1)-4),,TRUE,"Form Responses 1")))</f>
        <v>Lab Biomol [Toilet Pria / Wanita]</v>
      </c>
      <c r="G743" s="66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Lab Biomol</v>
      </c>
      <c r="I743" s="84" t="str">
        <f ca="1" t="shared" si="726"/>
        <v>Toilet Pria / Wanita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3">
        <f ca="1" t="shared" si="0"/>
        <v>6</v>
      </c>
      <c r="F744" s="66" t="str">
        <f ca="1">IF(ISBLANK(A744)," ",INDIRECT(ADDRESS(1,5+MOD(ROW()-2,COUNTA('Form Responses 1'!$1:$1)-4),,TRUE,"Form Responses 1")))</f>
        <v>Gedung Insektarium [Lab Anopheles]</v>
      </c>
      <c r="G744" s="66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Insektarium</v>
      </c>
      <c r="I744" s="84" t="str">
        <f ca="1" t="shared" si="726"/>
        <v>Lab Anopheles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3">
        <f ca="1" t="shared" si="0"/>
        <v>6</v>
      </c>
      <c r="F745" s="66" t="str">
        <f ca="1">IF(ISBLANK(A745)," ",INDIRECT(ADDRESS(1,5+MOD(ROW()-2,COUNTA('Form Responses 1'!$1:$1)-4),,TRUE,"Form Responses 1")))</f>
        <v>Gedung Insektarium [Lab Cullicinae]</v>
      </c>
      <c r="G745" s="66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Insektarium</v>
      </c>
      <c r="I745" s="84" t="str">
        <f ca="1" t="shared" si="726"/>
        <v>Lab Cullicinae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3">
        <f ca="1" t="shared" si="0"/>
        <v>6</v>
      </c>
      <c r="F746" s="66" t="str">
        <f ca="1">IF(ISBLANK(A746)," ",INDIRECT(ADDRESS(1,5+MOD(ROW()-2,COUNTA('Form Responses 1'!$1:$1)-4),,TRUE,"Form Responses 1")))</f>
        <v>Gedung Insektarium [Gudang Alat dan Bahan 1]</v>
      </c>
      <c r="G746" s="66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Insektarium</v>
      </c>
      <c r="I746" s="84" t="str">
        <f ca="1" t="shared" si="726"/>
        <v>Gudang Alat dan Bahan 1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3">
        <f ca="1" t="shared" si="0"/>
        <v>6</v>
      </c>
      <c r="F747" s="66" t="str">
        <f ca="1">IF(ISBLANK(A747)," ",INDIRECT(ADDRESS(1,5+MOD(ROW()-2,COUNTA('Form Responses 1'!$1:$1)-4),,TRUE,"Form Responses 1")))</f>
        <v>Gedung Insektarium [Gudang alat dan Bahan 2]</v>
      </c>
      <c r="G747" s="66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Insektarium</v>
      </c>
      <c r="I747" s="84" t="str">
        <f ca="1" t="shared" si="726"/>
        <v>Gudang alat dan Bahan 2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3">
        <f ca="1" t="shared" si="0"/>
        <v>6</v>
      </c>
      <c r="F748" s="66" t="str">
        <f ca="1">IF(ISBLANK(A748)," ",INDIRECT(ADDRESS(1,5+MOD(ROW()-2,COUNTA('Form Responses 1'!$1:$1)-4),,TRUE,"Form Responses 1")))</f>
        <v>Gedung Insektarium [Koridor]</v>
      </c>
      <c r="G748" s="66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Insektarium</v>
      </c>
      <c r="I748" s="84" t="str">
        <f ca="1" t="shared" si="726"/>
        <v>Koridor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3">
        <f ca="1" t="shared" si="0"/>
        <v>6</v>
      </c>
      <c r="F749" s="66" t="str">
        <f ca="1">IF(ISBLANK(A749)," ",INDIRECT(ADDRESS(1,5+MOD(ROW()-2,COUNTA('Form Responses 1'!$1:$1)-4),,TRUE,"Form Responses 1")))</f>
        <v>Gedung CWS [Ruang Kerja]</v>
      </c>
      <c r="G749" s="66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CWS</v>
      </c>
      <c r="I749" s="84" t="str">
        <f ca="1" t="shared" si="726"/>
        <v>Ruang Kerja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3">
        <f ca="1" t="shared" si="0"/>
        <v>6</v>
      </c>
      <c r="F750" s="66" t="str">
        <f ca="1">IF(ISBLANK(A750)," ",INDIRECT(ADDRESS(1,5+MOD(ROW()-2,COUNTA('Form Responses 1'!$1:$1)-4),,TRUE,"Form Responses 1")))</f>
        <v>Gedung CWS [Koridor ]</v>
      </c>
      <c r="G750" s="66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CWS</v>
      </c>
      <c r="I750" s="84" t="str">
        <f ca="1" t="shared" si="726"/>
        <v>Koridor 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3">
        <f ca="1" t="shared" si="0"/>
        <v>6</v>
      </c>
      <c r="F751" s="66" t="str">
        <f ca="1">IF(ISBLANK(A751)," ",INDIRECT(ADDRESS(1,5+MOD(ROW()-2,COUNTA('Form Responses 1'!$1:$1)-4),,TRUE,"Form Responses 1")))</f>
        <v>Gedung CWS [Toilet Pria / Wanita]</v>
      </c>
      <c r="G751" s="66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CWS</v>
      </c>
      <c r="I751" s="84" t="str">
        <f ca="1" t="shared" si="726"/>
        <v>Toilet Pria / Wanita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3">
        <f ca="1" t="shared" si="0"/>
        <v>6</v>
      </c>
      <c r="F752" s="66" t="str">
        <f ca="1">IF(ISBLANK(A752)," ",INDIRECT(ADDRESS(1,5+MOD(ROW()-2,COUNTA('Form Responses 1'!$1:$1)-4),,TRUE,"Form Responses 1")))</f>
        <v>Halaman [Taman ]</v>
      </c>
      <c r="G752" s="66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726"/>
        <v>Taman 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3">
        <f ca="1" t="shared" si="0"/>
        <v>6</v>
      </c>
      <c r="F753" s="66" t="str">
        <f ca="1">IF(ISBLANK(A753)," ",INDIRECT(ADDRESS(1,5+MOD(ROW()-2,COUNTA('Form Responses 1'!$1:$1)-4),,TRUE,"Form Responses 1")))</f>
        <v>Halaman [Halaman Parkir]</v>
      </c>
      <c r="G753" s="66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726"/>
        <v>Halaman Parkir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3">
        <f ca="1" t="shared" si="0"/>
        <v>6</v>
      </c>
      <c r="F754" s="66" t="str">
        <f ca="1">IF(ISBLANK(A754)," ",INDIRECT(ADDRESS(1,5+MOD(ROW()-2,COUNTA('Form Responses 1'!$1:$1)-4),,TRUE,"Form Responses 1")))</f>
        <v>Halaman [Halaman depan samping dan belakang]</v>
      </c>
      <c r="G754" s="66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726"/>
        <v>Halaman depan samping dan belakang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3">
        <f ca="1" t="shared" si="0"/>
        <v>6</v>
      </c>
      <c r="F755" s="66" t="str">
        <f ca="1">IF(ISBLANK(A755)," ",INDIRECT(ADDRESS(1,5+MOD(ROW()-2,COUNTA('Form Responses 1'!$1:$1)-4),,TRUE,"Form Responses 1")))</f>
        <v>Halaman [TPS]</v>
      </c>
      <c r="G755" s="66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726"/>
        <v>TPS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3">
        <f ca="1" t="shared" si="0"/>
        <v>6</v>
      </c>
      <c r="F756" s="66" t="str">
        <f ca="1">IF(ISBLANK(A756)," ",INDIRECT(ADDRESS(1,5+MOD(ROW()-2,COUNTA('Form Responses 1'!$1:$1)-4),,TRUE,"Form Responses 1")))</f>
        <v>Security [Security Functions]</v>
      </c>
      <c r="G756" s="66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Security</v>
      </c>
      <c r="I756" s="84" t="str">
        <f ca="1" t="shared" si="726"/>
        <v>Security Functions</v>
      </c>
      <c r="J756" s="84" t="str">
        <f ca="1" t="shared" si="2"/>
        <v>SECURITY SERVICE</v>
      </c>
      <c r="K756" s="84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3">
        <f ca="1" t="shared" si="0"/>
        <v>6</v>
      </c>
      <c r="F757" s="66" t="str">
        <f ca="1">IF(ISBLANK(A757)," ",INDIRECT(ADDRESS(1,5+MOD(ROW()-2,COUNTA('Form Responses 1'!$1:$1)-4),,TRUE,"Form Responses 1")))</f>
        <v>Driver [Driving Safety]</v>
      </c>
      <c r="G757" s="66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Driver</v>
      </c>
      <c r="I757" s="84" t="str">
        <f ca="1" t="shared" si="726"/>
        <v>Driving Safety</v>
      </c>
      <c r="J757" s="84" t="str">
        <f ca="1" t="shared" si="2"/>
        <v>LABOR SERVICE</v>
      </c>
      <c r="K757" s="84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3">
        <f ca="1" t="shared" si="0"/>
        <v>6</v>
      </c>
      <c r="F758" s="66" t="str">
        <f ca="1">IF(ISBLANK(A758)," ",INDIRECT(ADDRESS(1,5+MOD(ROW()-2,COUNTA('Form Responses 1'!$1:$1)-4),,TRUE,"Form Responses 1")))</f>
        <v>Driver [ Attendance]</v>
      </c>
      <c r="G758" s="66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Driver</v>
      </c>
      <c r="I758" s="84" t="str">
        <f ca="1" t="shared" si="726"/>
        <v> Attendance</v>
      </c>
      <c r="J758" s="84" t="str">
        <f ca="1" t="shared" si="2"/>
        <v>LABOR SERVICE</v>
      </c>
      <c r="K758" s="84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3">
        <f ca="1" t="shared" si="0"/>
        <v>6</v>
      </c>
      <c r="F759" s="66" t="str">
        <f ca="1">IF(ISBLANK(A759)," ",INDIRECT(ADDRESS(1,5+MOD(ROW()-2,COUNTA('Form Responses 1'!$1:$1)-4),,TRUE,"Form Responses 1")))</f>
        <v>Wisma [Koridor ]</v>
      </c>
      <c r="G759" s="66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Wisma</v>
      </c>
      <c r="I759" s="84" t="str">
        <f ca="1" t="shared" si="726"/>
        <v>Koridor 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3">
        <f ca="1" t="shared" si="0"/>
        <v>6</v>
      </c>
      <c r="F760" s="66" t="str">
        <f ca="1">IF(ISBLANK(A760)," ",INDIRECT(ADDRESS(1,5+MOD(ROW()-2,COUNTA('Form Responses 1'!$1:$1)-4),,TRUE,"Form Responses 1")))</f>
        <v>Wisma [Kamar Tidur]</v>
      </c>
      <c r="G760" s="66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Wisma</v>
      </c>
      <c r="I760" s="84" t="str">
        <f ca="1" t="shared" si="726"/>
        <v>Kamar Tidur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3">
        <f ca="1" t="shared" si="0"/>
        <v>6</v>
      </c>
      <c r="F761" s="66" t="str">
        <f ca="1">IF(ISBLANK(A761)," ",INDIRECT(ADDRESS(1,5+MOD(ROW()-2,COUNTA('Form Responses 1'!$1:$1)-4),,TRUE,"Form Responses 1")))</f>
        <v>Wisma [Ruang Rapat]</v>
      </c>
      <c r="G761" s="66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Wisma</v>
      </c>
      <c r="I761" s="84" t="str">
        <f ca="1" t="shared" si="726"/>
        <v>Ruang Rapat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3">
        <f ca="1" t="shared" si="0"/>
        <v>6</v>
      </c>
      <c r="F762" s="66" t="str">
        <f ca="1">IF(ISBLANK(A762)," ",INDIRECT(ADDRESS(1,5+MOD(ROW()-2,COUNTA('Form Responses 1'!$1:$1)-4),,TRUE,"Form Responses 1")))</f>
        <v>Wisma [Gudang]</v>
      </c>
      <c r="G762" s="66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Wisma</v>
      </c>
      <c r="I762" s="84" t="str">
        <f ca="1" t="shared" si="726"/>
        <v>Gudang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3">
        <f ca="1" t="shared" si="0"/>
        <v>6</v>
      </c>
      <c r="F763" s="66" t="str">
        <f ca="1">IF(ISBLANK(A763)," ",INDIRECT(ADDRESS(1,5+MOD(ROW()-2,COUNTA('Form Responses 1'!$1:$1)-4),,TRUE,"Form Responses 1")))</f>
        <v>Wisma [Toilet Pria / Wanita]</v>
      </c>
      <c r="G763" s="66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Wisma</v>
      </c>
      <c r="I763" s="84" t="str">
        <f ca="1" t="shared" si="726"/>
        <v>Toilet Pria / Wanita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3">
        <f ca="1" t="shared" si="0"/>
        <v>6</v>
      </c>
      <c r="F764" s="66" t="str">
        <f ca="1">IF(ISBLANK(A764)," ",INDIRECT(ADDRESS(1,5+MOD(ROW()-2,COUNTA('Form Responses 1'!$1:$1)-4),,TRUE,"Form Responses 1")))</f>
        <v>Lab Biomol [Ruang Lab]</v>
      </c>
      <c r="G764" s="66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Lab Biomol</v>
      </c>
      <c r="I764" s="84" t="str">
        <f ca="1" t="shared" si="726"/>
        <v>Ruang Lab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3">
        <f ca="1" t="shared" si="0"/>
        <v>6</v>
      </c>
      <c r="F765" s="66" t="str">
        <f ca="1">IF(ISBLANK(A765)," ",INDIRECT(ADDRESS(1,5+MOD(ROW()-2,COUNTA('Form Responses 1'!$1:$1)-4),,TRUE,"Form Responses 1")))</f>
        <v>Lab Biomol [Ruang Kerja]</v>
      </c>
      <c r="G765" s="66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Lab Biomol</v>
      </c>
      <c r="I765" s="84" t="str">
        <f ca="1" t="shared" si="726"/>
        <v>Ruang Kerja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3">
        <f ca="1" t="shared" si="0"/>
        <v>6</v>
      </c>
      <c r="F766" s="66" t="str">
        <f ca="1">IF(ISBLANK(A766)," ",INDIRECT(ADDRESS(1,5+MOD(ROW()-2,COUNTA('Form Responses 1'!$1:$1)-4),,TRUE,"Form Responses 1")))</f>
        <v>Lab Biomol [Ruang Pendingin]</v>
      </c>
      <c r="G766" s="66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Lab Biomol</v>
      </c>
      <c r="I766" s="84" t="str">
        <f ca="1" t="shared" si="726"/>
        <v>Ruang Pendingin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3">
        <f ca="1" t="shared" si="0"/>
        <v>6</v>
      </c>
      <c r="F767" s="66" t="str">
        <f ca="1">IF(ISBLANK(A767)," ",INDIRECT(ADDRESS(1,5+MOD(ROW()-2,COUNTA('Form Responses 1'!$1:$1)-4),,TRUE,"Form Responses 1")))</f>
        <v>Lab Biomol [Pantry]</v>
      </c>
      <c r="G767" s="66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Lab Biomol</v>
      </c>
      <c r="I767" s="84" t="str">
        <f ca="1" t="shared" si="726"/>
        <v>Pantry</v>
      </c>
      <c r="J767" s="84" t="str">
        <f ca="1" t="shared" si="2"/>
        <v>CLEANING SERVICE</v>
      </c>
      <c r="K767" s="84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3">
        <f ca="1" t="shared" si="0"/>
        <v>6</v>
      </c>
      <c r="F768" s="66" t="str">
        <f ca="1">IF(ISBLANK(A768)," ",INDIRECT(ADDRESS(1,5+MOD(ROW()-2,COUNTA('Form Responses 1'!$1:$1)-4),,TRUE,"Form Responses 1")))</f>
        <v>Lab Biomol [Koridor ]</v>
      </c>
      <c r="G768" s="66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Lab Biomol</v>
      </c>
      <c r="I768" s="84" t="str">
        <f ca="1" t="shared" si="726"/>
        <v>Koridor 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3">
        <f ca="1" t="shared" si="0"/>
        <v>6</v>
      </c>
      <c r="F769" s="66" t="str">
        <f ca="1">IF(ISBLANK(A769)," ",INDIRECT(ADDRESS(1,5+MOD(ROW()-2,COUNTA('Form Responses 1'!$1:$1)-4),,TRUE,"Form Responses 1")))</f>
        <v>Lab Biomol [Toilet Pria / Wanita]</v>
      </c>
      <c r="G769" s="66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Lab Biomol</v>
      </c>
      <c r="I769" s="84" t="str">
        <f ca="1" t="shared" si="726"/>
        <v>Toilet Pria / Wanita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3">
        <f ca="1" t="shared" si="0"/>
        <v>6</v>
      </c>
      <c r="F770" s="66" t="str">
        <f ca="1">IF(ISBLANK(A770)," ",INDIRECT(ADDRESS(1,5+MOD(ROW()-2,COUNTA('Form Responses 1'!$1:$1)-4),,TRUE,"Form Responses 1")))</f>
        <v>Gedung Insektarium [Lab Anopheles]</v>
      </c>
      <c r="G770" s="66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Insektarium</v>
      </c>
      <c r="I770" s="84" t="str">
        <f ca="1" t="shared" si="726"/>
        <v>Lab Anopheles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3">
        <f ca="1" t="shared" si="0"/>
        <v>6</v>
      </c>
      <c r="F771" s="66" t="str">
        <f ca="1">IF(ISBLANK(A771)," ",INDIRECT(ADDRESS(1,5+MOD(ROW()-2,COUNTA('Form Responses 1'!$1:$1)-4),,TRUE,"Form Responses 1")))</f>
        <v>Gedung Insektarium [Lab Cullicinae]</v>
      </c>
      <c r="G771" s="66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Insektarium</v>
      </c>
      <c r="I771" s="84" t="str">
        <f ca="1" t="shared" ref="I771:I834" si="791">MID(F771,FIND("[",F771)+1,LEN(F771)-FIND("[",F771)-1)</f>
        <v>Lab Cullicinae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3">
        <f ca="1" t="shared" si="0"/>
        <v>6</v>
      </c>
      <c r="F772" s="66" t="str">
        <f ca="1">IF(ISBLANK(A772)," ",INDIRECT(ADDRESS(1,5+MOD(ROW()-2,COUNTA('Form Responses 1'!$1:$1)-4),,TRUE,"Form Responses 1")))</f>
        <v>Gedung Insektarium [Gudang Alat dan Bahan 1]</v>
      </c>
      <c r="G772" s="66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Insektarium</v>
      </c>
      <c r="I772" s="84" t="str">
        <f ca="1" t="shared" si="791"/>
        <v>Gudang Alat dan Bahan 1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3">
        <f ca="1" t="shared" si="0"/>
        <v>6</v>
      </c>
      <c r="F773" s="66" t="str">
        <f ca="1">IF(ISBLANK(A773)," ",INDIRECT(ADDRESS(1,5+MOD(ROW()-2,COUNTA('Form Responses 1'!$1:$1)-4),,TRUE,"Form Responses 1")))</f>
        <v>Gedung Insektarium [Gudang alat dan Bahan 2]</v>
      </c>
      <c r="G773" s="66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Insektarium</v>
      </c>
      <c r="I773" s="84" t="str">
        <f ca="1" t="shared" si="791"/>
        <v>Gudang alat dan Bahan 2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3">
        <f ca="1" t="shared" si="0"/>
        <v>6</v>
      </c>
      <c r="F774" s="66" t="str">
        <f ca="1">IF(ISBLANK(A774)," ",INDIRECT(ADDRESS(1,5+MOD(ROW()-2,COUNTA('Form Responses 1'!$1:$1)-4),,TRUE,"Form Responses 1")))</f>
        <v>Gedung Insektarium [Koridor]</v>
      </c>
      <c r="G774" s="66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Insektarium</v>
      </c>
      <c r="I774" s="84" t="str">
        <f ca="1" t="shared" si="791"/>
        <v>Koridor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3">
        <f ca="1" t="shared" si="0"/>
        <v>6</v>
      </c>
      <c r="F775" s="66" t="str">
        <f ca="1">IF(ISBLANK(A775)," ",INDIRECT(ADDRESS(1,5+MOD(ROW()-2,COUNTA('Form Responses 1'!$1:$1)-4),,TRUE,"Form Responses 1")))</f>
        <v>Gedung CWS [Ruang Kerja]</v>
      </c>
      <c r="G775" s="66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CWS</v>
      </c>
      <c r="I775" s="84" t="str">
        <f ca="1" t="shared" si="791"/>
        <v>Ruang Kerja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3">
        <f ca="1" t="shared" si="0"/>
        <v>6</v>
      </c>
      <c r="F776" s="66" t="str">
        <f ca="1">IF(ISBLANK(A776)," ",INDIRECT(ADDRESS(1,5+MOD(ROW()-2,COUNTA('Form Responses 1'!$1:$1)-4),,TRUE,"Form Responses 1")))</f>
        <v>Gedung CWS [Koridor ]</v>
      </c>
      <c r="G776" s="66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CWS</v>
      </c>
      <c r="I776" s="84" t="str">
        <f ca="1" t="shared" si="791"/>
        <v>Koridor 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3">
        <f ca="1" t="shared" si="0"/>
        <v>6</v>
      </c>
      <c r="F777" s="66" t="str">
        <f ca="1">IF(ISBLANK(A777)," ",INDIRECT(ADDRESS(1,5+MOD(ROW()-2,COUNTA('Form Responses 1'!$1:$1)-4),,TRUE,"Form Responses 1")))</f>
        <v>Gedung CWS [Toilet Pria / Wanita]</v>
      </c>
      <c r="G777" s="66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CWS</v>
      </c>
      <c r="I777" s="84" t="str">
        <f ca="1" t="shared" si="791"/>
        <v>Toilet Pria / Wanita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3">
        <f ca="1" t="shared" si="0"/>
        <v>6</v>
      </c>
      <c r="F778" s="66" t="str">
        <f ca="1">IF(ISBLANK(A778)," ",INDIRECT(ADDRESS(1,5+MOD(ROW()-2,COUNTA('Form Responses 1'!$1:$1)-4),,TRUE,"Form Responses 1")))</f>
        <v>Halaman [Taman ]</v>
      </c>
      <c r="G778" s="66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791"/>
        <v>Taman 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3">
        <f ca="1" t="shared" si="0"/>
        <v>6</v>
      </c>
      <c r="F779" s="66" t="str">
        <f ca="1">IF(ISBLANK(A779)," ",INDIRECT(ADDRESS(1,5+MOD(ROW()-2,COUNTA('Form Responses 1'!$1:$1)-4),,TRUE,"Form Responses 1")))</f>
        <v>Halaman [Halaman Parkir]</v>
      </c>
      <c r="G779" s="66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Halaman</v>
      </c>
      <c r="I779" s="84" t="str">
        <f ca="1" t="shared" si="791"/>
        <v>Halaman Parkir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3">
        <f ca="1" t="shared" si="0"/>
        <v>6</v>
      </c>
      <c r="F780" s="66" t="str">
        <f ca="1">IF(ISBLANK(A780)," ",INDIRECT(ADDRESS(1,5+MOD(ROW()-2,COUNTA('Form Responses 1'!$1:$1)-4),,TRUE,"Form Responses 1")))</f>
        <v>Halaman [Halaman depan samping dan belakang]</v>
      </c>
      <c r="G780" s="66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Halaman</v>
      </c>
      <c r="I780" s="84" t="str">
        <f ca="1" t="shared" si="791"/>
        <v>Halaman depan samping dan belakang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3">
        <f ca="1" t="shared" si="0"/>
        <v>6</v>
      </c>
      <c r="F781" s="66" t="str">
        <f ca="1">IF(ISBLANK(A781)," ",INDIRECT(ADDRESS(1,5+MOD(ROW()-2,COUNTA('Form Responses 1'!$1:$1)-4),,TRUE,"Form Responses 1")))</f>
        <v>Halaman [TPS]</v>
      </c>
      <c r="G781" s="66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Halaman</v>
      </c>
      <c r="I781" s="84" t="str">
        <f ca="1" t="shared" si="791"/>
        <v>TPS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3">
        <f ca="1" t="shared" si="0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791"/>
        <v>Security Functions</v>
      </c>
      <c r="J782" s="84" t="str">
        <f ca="1" t="shared" si="2"/>
        <v>SECURITY SERVICE</v>
      </c>
      <c r="K782" s="84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3">
        <f ca="1" t="shared" si="0"/>
        <v>6</v>
      </c>
      <c r="F783" s="66" t="str">
        <f ca="1">IF(ISBLANK(A783)," ",INDIRECT(ADDRESS(1,5+MOD(ROW()-2,COUNTA('Form Responses 1'!$1:$1)-4),,TRUE,"Form Responses 1")))</f>
        <v>Driver [Driving Safety]</v>
      </c>
      <c r="G783" s="66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Driver</v>
      </c>
      <c r="I783" s="84" t="str">
        <f ca="1" t="shared" si="791"/>
        <v>Driving Safety</v>
      </c>
      <c r="J783" s="84" t="str">
        <f ca="1" t="shared" si="2"/>
        <v>LABOR SERVICE</v>
      </c>
      <c r="K783" s="84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3">
        <f ca="1" t="shared" si="0"/>
        <v>6</v>
      </c>
      <c r="F784" s="66" t="str">
        <f ca="1">IF(ISBLANK(A784)," ",INDIRECT(ADDRESS(1,5+MOD(ROW()-2,COUNTA('Form Responses 1'!$1:$1)-4),,TRUE,"Form Responses 1")))</f>
        <v>Driver [ Attendance]</v>
      </c>
      <c r="G784" s="66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Driver</v>
      </c>
      <c r="I784" s="84" t="str">
        <f ca="1" t="shared" si="791"/>
        <v> Attendance</v>
      </c>
      <c r="J784" s="84" t="str">
        <f ca="1" t="shared" si="2"/>
        <v>LABOR SERVICE</v>
      </c>
      <c r="K784" s="84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3">
        <f ca="1" t="shared" si="0"/>
        <v>6</v>
      </c>
      <c r="F785" s="66" t="str">
        <f ca="1">IF(ISBLANK(A785)," ",INDIRECT(ADDRESS(1,5+MOD(ROW()-2,COUNTA('Form Responses 1'!$1:$1)-4),,TRUE,"Form Responses 1")))</f>
        <v>Wisma [Koridor ]</v>
      </c>
      <c r="G785" s="66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Wisma</v>
      </c>
      <c r="I785" s="84" t="str">
        <f ca="1" t="shared" si="791"/>
        <v>Koridor 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3">
        <f ca="1" t="shared" si="0"/>
        <v>6</v>
      </c>
      <c r="F786" s="66" t="str">
        <f ca="1">IF(ISBLANK(A786)," ",INDIRECT(ADDRESS(1,5+MOD(ROW()-2,COUNTA('Form Responses 1'!$1:$1)-4),,TRUE,"Form Responses 1")))</f>
        <v>Wisma [Kamar Tidur]</v>
      </c>
      <c r="G786" s="66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Wisma</v>
      </c>
      <c r="I786" s="84" t="str">
        <f ca="1" t="shared" si="791"/>
        <v>Kamar Tidur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3">
        <f ca="1" t="shared" si="0"/>
        <v>6</v>
      </c>
      <c r="F787" s="66" t="str">
        <f ca="1">IF(ISBLANK(A787)," ",INDIRECT(ADDRESS(1,5+MOD(ROW()-2,COUNTA('Form Responses 1'!$1:$1)-4),,TRUE,"Form Responses 1")))</f>
        <v>Wisma [Ruang Rapat]</v>
      </c>
      <c r="G787" s="66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Wisma</v>
      </c>
      <c r="I787" s="84" t="str">
        <f ca="1" t="shared" si="791"/>
        <v>Ruang Rapat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3">
        <f ca="1" t="shared" si="0"/>
        <v>6</v>
      </c>
      <c r="F788" s="66" t="str">
        <f ca="1">IF(ISBLANK(A788)," ",INDIRECT(ADDRESS(1,5+MOD(ROW()-2,COUNTA('Form Responses 1'!$1:$1)-4),,TRUE,"Form Responses 1")))</f>
        <v>Wisma [Gudang]</v>
      </c>
      <c r="G788" s="66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Wisma</v>
      </c>
      <c r="I788" s="84" t="str">
        <f ca="1" t="shared" si="791"/>
        <v>Gudang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3">
        <f ca="1" t="shared" si="0"/>
        <v>6</v>
      </c>
      <c r="F789" s="66" t="str">
        <f ca="1">IF(ISBLANK(A789)," ",INDIRECT(ADDRESS(1,5+MOD(ROW()-2,COUNTA('Form Responses 1'!$1:$1)-4),,TRUE,"Form Responses 1")))</f>
        <v>Wisma [Toilet Pria / Wanita]</v>
      </c>
      <c r="G789" s="66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Wisma</v>
      </c>
      <c r="I789" s="84" t="str">
        <f ca="1" t="shared" si="791"/>
        <v>Toilet Pria / Wanita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3">
        <f ca="1" t="shared" si="0"/>
        <v>6</v>
      </c>
      <c r="F790" s="66" t="str">
        <f ca="1">IF(ISBLANK(A790)," ",INDIRECT(ADDRESS(1,5+MOD(ROW()-2,COUNTA('Form Responses 1'!$1:$1)-4),,TRUE,"Form Responses 1")))</f>
        <v>Lab Biomol [Ruang Lab]</v>
      </c>
      <c r="G790" s="66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Lab Biomol</v>
      </c>
      <c r="I790" s="84" t="str">
        <f ca="1" t="shared" si="791"/>
        <v>Ruang Lab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3">
        <f ca="1" t="shared" si="0"/>
        <v>6</v>
      </c>
      <c r="F791" s="66" t="str">
        <f ca="1">IF(ISBLANK(A791)," ",INDIRECT(ADDRESS(1,5+MOD(ROW()-2,COUNTA('Form Responses 1'!$1:$1)-4),,TRUE,"Form Responses 1")))</f>
        <v>Lab Biomol [Ruang Kerja]</v>
      </c>
      <c r="G791" s="66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Lab Biomol</v>
      </c>
      <c r="I791" s="84" t="str">
        <f ca="1" t="shared" si="791"/>
        <v>Ruang Kerja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3">
        <f ca="1" t="shared" si="0"/>
        <v>6</v>
      </c>
      <c r="F792" s="66" t="str">
        <f ca="1">IF(ISBLANK(A792)," ",INDIRECT(ADDRESS(1,5+MOD(ROW()-2,COUNTA('Form Responses 1'!$1:$1)-4),,TRUE,"Form Responses 1")))</f>
        <v>Lab Biomol [Ruang Pendingin]</v>
      </c>
      <c r="G792" s="66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Lab Biomol</v>
      </c>
      <c r="I792" s="84" t="str">
        <f ca="1" t="shared" si="791"/>
        <v>Ruang Pendingin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3">
        <f ca="1" t="shared" si="0"/>
        <v>6</v>
      </c>
      <c r="F793" s="66" t="str">
        <f ca="1">IF(ISBLANK(A793)," ",INDIRECT(ADDRESS(1,5+MOD(ROW()-2,COUNTA('Form Responses 1'!$1:$1)-4),,TRUE,"Form Responses 1")))</f>
        <v>Lab Biomol [Pantry]</v>
      </c>
      <c r="G793" s="66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Lab Biomol</v>
      </c>
      <c r="I793" s="84" t="str">
        <f ca="1" t="shared" si="791"/>
        <v>Pantry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3">
        <f ca="1" t="shared" si="0"/>
        <v>6</v>
      </c>
      <c r="F794" s="66" t="str">
        <f ca="1">IF(ISBLANK(A794)," ",INDIRECT(ADDRESS(1,5+MOD(ROW()-2,COUNTA('Form Responses 1'!$1:$1)-4),,TRUE,"Form Responses 1")))</f>
        <v>Lab Biomol [Koridor ]</v>
      </c>
      <c r="G794" s="66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Lab Biomol</v>
      </c>
      <c r="I794" s="84" t="str">
        <f ca="1" t="shared" si="791"/>
        <v>Koridor 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3">
        <f ca="1" t="shared" si="0"/>
        <v>6</v>
      </c>
      <c r="F795" s="66" t="str">
        <f ca="1">IF(ISBLANK(A795)," ",INDIRECT(ADDRESS(1,5+MOD(ROW()-2,COUNTA('Form Responses 1'!$1:$1)-4),,TRUE,"Form Responses 1")))</f>
        <v>Lab Biomol [Toilet Pria / Wanita]</v>
      </c>
      <c r="G795" s="66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Lab Biomol</v>
      </c>
      <c r="I795" s="84" t="str">
        <f ca="1" t="shared" si="791"/>
        <v>Toilet Pria / Wanita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3">
        <f ca="1" t="shared" si="0"/>
        <v>6</v>
      </c>
      <c r="F796" s="66" t="str">
        <f ca="1">IF(ISBLANK(A796)," ",INDIRECT(ADDRESS(1,5+MOD(ROW()-2,COUNTA('Form Responses 1'!$1:$1)-4),,TRUE,"Form Responses 1")))</f>
        <v>Gedung Insektarium [Lab Anopheles]</v>
      </c>
      <c r="G796" s="66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 Insektarium</v>
      </c>
      <c r="I796" s="84" t="str">
        <f ca="1" t="shared" si="791"/>
        <v>Lab Anopheles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3">
        <f ca="1" t="shared" si="0"/>
        <v>6</v>
      </c>
      <c r="F797" s="66" t="str">
        <f ca="1">IF(ISBLANK(A797)," ",INDIRECT(ADDRESS(1,5+MOD(ROW()-2,COUNTA('Form Responses 1'!$1:$1)-4),,TRUE,"Form Responses 1")))</f>
        <v>Gedung Insektarium [Lab Cullicinae]</v>
      </c>
      <c r="G797" s="66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 Insektarium</v>
      </c>
      <c r="I797" s="84" t="str">
        <f ca="1" t="shared" si="791"/>
        <v>Lab Cullicinae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3">
        <f ca="1" t="shared" si="0"/>
        <v>6</v>
      </c>
      <c r="F798" s="66" t="str">
        <f ca="1">IF(ISBLANK(A798)," ",INDIRECT(ADDRESS(1,5+MOD(ROW()-2,COUNTA('Form Responses 1'!$1:$1)-4),,TRUE,"Form Responses 1")))</f>
        <v>Gedung Insektarium [Gudang Alat dan Bahan 1]</v>
      </c>
      <c r="G798" s="66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 Insektarium</v>
      </c>
      <c r="I798" s="84" t="str">
        <f ca="1" t="shared" si="791"/>
        <v>Gudang Alat dan Bahan 1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3">
        <f ca="1" t="shared" si="0"/>
        <v>6</v>
      </c>
      <c r="F799" s="66" t="str">
        <f ca="1">IF(ISBLANK(A799)," ",INDIRECT(ADDRESS(1,5+MOD(ROW()-2,COUNTA('Form Responses 1'!$1:$1)-4),,TRUE,"Form Responses 1")))</f>
        <v>Gedung Insektarium [Gudang alat dan Bahan 2]</v>
      </c>
      <c r="G799" s="66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Gedung Insektarium</v>
      </c>
      <c r="I799" s="84" t="str">
        <f ca="1" t="shared" si="791"/>
        <v>Gudang alat dan Bahan 2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3">
        <f ca="1" t="shared" si="0"/>
        <v>6</v>
      </c>
      <c r="F800" s="66" t="str">
        <f ca="1">IF(ISBLANK(A800)," ",INDIRECT(ADDRESS(1,5+MOD(ROW()-2,COUNTA('Form Responses 1'!$1:$1)-4),,TRUE,"Form Responses 1")))</f>
        <v>Gedung Insektarium [Koridor]</v>
      </c>
      <c r="G800" s="66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Insektarium</v>
      </c>
      <c r="I800" s="84" t="str">
        <f ca="1" t="shared" si="791"/>
        <v>Koridor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3">
        <f ca="1" t="shared" si="0"/>
        <v>6</v>
      </c>
      <c r="F801" s="66" t="str">
        <f ca="1">IF(ISBLANK(A801)," ",INDIRECT(ADDRESS(1,5+MOD(ROW()-2,COUNTA('Form Responses 1'!$1:$1)-4),,TRUE,"Form Responses 1")))</f>
        <v>Gedung CWS [Ruang Kerja]</v>
      </c>
      <c r="G801" s="66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CWS</v>
      </c>
      <c r="I801" s="84" t="str">
        <f ca="1" t="shared" si="791"/>
        <v>Ruang Kerja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3">
        <f ca="1" t="shared" si="0"/>
        <v>6</v>
      </c>
      <c r="F802" s="66" t="str">
        <f ca="1">IF(ISBLANK(A802)," ",INDIRECT(ADDRESS(1,5+MOD(ROW()-2,COUNTA('Form Responses 1'!$1:$1)-4),,TRUE,"Form Responses 1")))</f>
        <v>Gedung CWS [Koridor ]</v>
      </c>
      <c r="G802" s="66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CWS</v>
      </c>
      <c r="I802" s="84" t="str">
        <f ca="1" t="shared" si="791"/>
        <v>Koridor 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3">
        <f ca="1" t="shared" si="0"/>
        <v>6</v>
      </c>
      <c r="F803" s="66" t="str">
        <f ca="1">IF(ISBLANK(A803)," ",INDIRECT(ADDRESS(1,5+MOD(ROW()-2,COUNTA('Form Responses 1'!$1:$1)-4),,TRUE,"Form Responses 1")))</f>
        <v>Gedung CWS [Toilet Pria / Wanita]</v>
      </c>
      <c r="G803" s="66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CWS</v>
      </c>
      <c r="I803" s="84" t="str">
        <f ca="1" t="shared" si="791"/>
        <v>Toilet Pria / Wanita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3">
        <f ca="1" t="shared" si="0"/>
        <v>6</v>
      </c>
      <c r="F804" s="66" t="str">
        <f ca="1">IF(ISBLANK(A804)," ",INDIRECT(ADDRESS(1,5+MOD(ROW()-2,COUNTA('Form Responses 1'!$1:$1)-4),,TRUE,"Form Responses 1")))</f>
        <v>Halaman [Taman ]</v>
      </c>
      <c r="G804" s="66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Halaman</v>
      </c>
      <c r="I804" s="84" t="str">
        <f ca="1" t="shared" si="791"/>
        <v>Taman 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3">
        <f ca="1" t="shared" si="0"/>
        <v>6</v>
      </c>
      <c r="F805" s="66" t="str">
        <f ca="1">IF(ISBLANK(A805)," ",INDIRECT(ADDRESS(1,5+MOD(ROW()-2,COUNTA('Form Responses 1'!$1:$1)-4),,TRUE,"Form Responses 1")))</f>
        <v>Halaman [Halaman Parkir]</v>
      </c>
      <c r="G805" s="66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Halaman</v>
      </c>
      <c r="I805" s="84" t="str">
        <f ca="1" t="shared" si="791"/>
        <v>Halaman Parkir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3">
        <f ca="1" t="shared" si="0"/>
        <v>6</v>
      </c>
      <c r="F806" s="66" t="str">
        <f ca="1">IF(ISBLANK(A806)," ",INDIRECT(ADDRESS(1,5+MOD(ROW()-2,COUNTA('Form Responses 1'!$1:$1)-4),,TRUE,"Form Responses 1")))</f>
        <v>Halaman [Halaman depan samping dan belakang]</v>
      </c>
      <c r="G806" s="66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Halaman</v>
      </c>
      <c r="I806" s="84" t="str">
        <f ca="1" t="shared" si="791"/>
        <v>Halaman depan samping dan belakang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3">
        <f ca="1" t="shared" si="0"/>
        <v>6</v>
      </c>
      <c r="F807" s="66" t="str">
        <f ca="1">IF(ISBLANK(A807)," ",INDIRECT(ADDRESS(1,5+MOD(ROW()-2,COUNTA('Form Responses 1'!$1:$1)-4),,TRUE,"Form Responses 1")))</f>
        <v>Halaman [TPS]</v>
      </c>
      <c r="G807" s="66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Halaman</v>
      </c>
      <c r="I807" s="84" t="str">
        <f ca="1" t="shared" si="791"/>
        <v>TPS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3">
        <f ca="1" t="shared" si="0"/>
        <v>6</v>
      </c>
      <c r="F808" s="66" t="str">
        <f ca="1">IF(ISBLANK(A808)," ",INDIRECT(ADDRESS(1,5+MOD(ROW()-2,COUNTA('Form Responses 1'!$1:$1)-4),,TRUE,"Form Responses 1")))</f>
        <v>Security [Security Functions]</v>
      </c>
      <c r="G808" s="66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Security</v>
      </c>
      <c r="I808" s="84" t="str">
        <f ca="1" t="shared" si="791"/>
        <v>Security Functions</v>
      </c>
      <c r="J808" s="84" t="str">
        <f ca="1" t="shared" si="2"/>
        <v>SECURITY SERVICE</v>
      </c>
      <c r="K808" s="84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3">
        <f ca="1" t="shared" si="0"/>
        <v>6</v>
      </c>
      <c r="F809" s="66" t="str">
        <f ca="1">IF(ISBLANK(A809)," ",INDIRECT(ADDRESS(1,5+MOD(ROW()-2,COUNTA('Form Responses 1'!$1:$1)-4),,TRUE,"Form Responses 1")))</f>
        <v>Driver [Driving Safety]</v>
      </c>
      <c r="G809" s="66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Driver</v>
      </c>
      <c r="I809" s="84" t="str">
        <f ca="1" t="shared" si="791"/>
        <v>Driving Safety</v>
      </c>
      <c r="J809" s="84" t="str">
        <f ca="1" t="shared" si="2"/>
        <v>LABOR SERVICE</v>
      </c>
      <c r="K809" s="84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3">
        <f ca="1" t="shared" si="0"/>
        <v>6</v>
      </c>
      <c r="F810" s="66" t="str">
        <f ca="1">IF(ISBLANK(A810)," ",INDIRECT(ADDRESS(1,5+MOD(ROW()-2,COUNTA('Form Responses 1'!$1:$1)-4),,TRUE,"Form Responses 1")))</f>
        <v>Driver [ Attendance]</v>
      </c>
      <c r="G810" s="66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Driver</v>
      </c>
      <c r="I810" s="84" t="str">
        <f ca="1" t="shared" si="791"/>
        <v> Attendance</v>
      </c>
      <c r="J810" s="84" t="str">
        <f ca="1" t="shared" si="2"/>
        <v>LABOR SERVICE</v>
      </c>
      <c r="K810" s="84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3">
        <f ca="1" t="shared" si="0"/>
        <v>6</v>
      </c>
      <c r="F811" s="66" t="str">
        <f ca="1">IF(ISBLANK(A811)," ",INDIRECT(ADDRESS(1,5+MOD(ROW()-2,COUNTA('Form Responses 1'!$1:$1)-4),,TRUE,"Form Responses 1")))</f>
        <v>Wisma [Koridor ]</v>
      </c>
      <c r="G811" s="66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Wisma</v>
      </c>
      <c r="I811" s="84" t="str">
        <f ca="1" t="shared" si="791"/>
        <v>Koridor 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3">
        <f ca="1" t="shared" si="0"/>
        <v>6</v>
      </c>
      <c r="F812" s="66" t="str">
        <f ca="1">IF(ISBLANK(A812)," ",INDIRECT(ADDRESS(1,5+MOD(ROW()-2,COUNTA('Form Responses 1'!$1:$1)-4),,TRUE,"Form Responses 1")))</f>
        <v>Wisma [Kamar Tidur]</v>
      </c>
      <c r="G812" s="66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Wisma</v>
      </c>
      <c r="I812" s="84" t="str">
        <f ca="1" t="shared" si="791"/>
        <v>Kamar Tidur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3">
        <f ca="1" t="shared" si="0"/>
        <v>6</v>
      </c>
      <c r="F813" s="66" t="str">
        <f ca="1">IF(ISBLANK(A813)," ",INDIRECT(ADDRESS(1,5+MOD(ROW()-2,COUNTA('Form Responses 1'!$1:$1)-4),,TRUE,"Form Responses 1")))</f>
        <v>Wisma [Ruang Rapat]</v>
      </c>
      <c r="G813" s="66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Wisma</v>
      </c>
      <c r="I813" s="84" t="str">
        <f ca="1" t="shared" si="791"/>
        <v>Ruang Rapat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3">
        <f ca="1" t="shared" si="0"/>
        <v>6</v>
      </c>
      <c r="F814" s="66" t="str">
        <f ca="1">IF(ISBLANK(A814)," ",INDIRECT(ADDRESS(1,5+MOD(ROW()-2,COUNTA('Form Responses 1'!$1:$1)-4),,TRUE,"Form Responses 1")))</f>
        <v>Wisma [Gudang]</v>
      </c>
      <c r="G814" s="66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Wisma</v>
      </c>
      <c r="I814" s="84" t="str">
        <f ca="1" t="shared" si="791"/>
        <v>Gudang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3">
        <f ca="1" t="shared" si="0"/>
        <v>6</v>
      </c>
      <c r="F815" s="66" t="str">
        <f ca="1">IF(ISBLANK(A815)," ",INDIRECT(ADDRESS(1,5+MOD(ROW()-2,COUNTA('Form Responses 1'!$1:$1)-4),,TRUE,"Form Responses 1")))</f>
        <v>Wisma [Toilet Pria / Wanita]</v>
      </c>
      <c r="G815" s="66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Wisma</v>
      </c>
      <c r="I815" s="84" t="str">
        <f ca="1" t="shared" si="791"/>
        <v>Toilet Pria / Wanita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3">
        <f ca="1" t="shared" si="0"/>
        <v>6</v>
      </c>
      <c r="F816" s="66" t="str">
        <f ca="1">IF(ISBLANK(A816)," ",INDIRECT(ADDRESS(1,5+MOD(ROW()-2,COUNTA('Form Responses 1'!$1:$1)-4),,TRUE,"Form Responses 1")))</f>
        <v>Lab Biomol [Ruang Lab]</v>
      </c>
      <c r="G816" s="66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Lab Biomol</v>
      </c>
      <c r="I816" s="84" t="str">
        <f ca="1" t="shared" si="791"/>
        <v>Ruang Lab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3">
        <f ca="1" t="shared" si="0"/>
        <v>6</v>
      </c>
      <c r="F817" s="66" t="str">
        <f ca="1">IF(ISBLANK(A817)," ",INDIRECT(ADDRESS(1,5+MOD(ROW()-2,COUNTA('Form Responses 1'!$1:$1)-4),,TRUE,"Form Responses 1")))</f>
        <v>Lab Biomol [Ruang Kerja]</v>
      </c>
      <c r="G817" s="66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Lab Biomol</v>
      </c>
      <c r="I817" s="84" t="str">
        <f ca="1" t="shared" si="791"/>
        <v>Ruang Kerja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3">
        <f ca="1" t="shared" si="0"/>
        <v>6</v>
      </c>
      <c r="F818" s="66" t="str">
        <f ca="1">IF(ISBLANK(A818)," ",INDIRECT(ADDRESS(1,5+MOD(ROW()-2,COUNTA('Form Responses 1'!$1:$1)-4),,TRUE,"Form Responses 1")))</f>
        <v>Lab Biomol [Ruang Pendingin]</v>
      </c>
      <c r="G818" s="66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Lab Biomol</v>
      </c>
      <c r="I818" s="84" t="str">
        <f ca="1" t="shared" si="791"/>
        <v>Ruang Pendingin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3">
        <f ca="1" t="shared" si="0"/>
        <v>6</v>
      </c>
      <c r="F819" s="66" t="str">
        <f ca="1">IF(ISBLANK(A819)," ",INDIRECT(ADDRESS(1,5+MOD(ROW()-2,COUNTA('Form Responses 1'!$1:$1)-4),,TRUE,"Form Responses 1")))</f>
        <v>Lab Biomol [Pantry]</v>
      </c>
      <c r="G819" s="66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Lab Biomol</v>
      </c>
      <c r="I819" s="84" t="str">
        <f ca="1" t="shared" si="791"/>
        <v>Pantry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3">
        <f ca="1" t="shared" si="0"/>
        <v>6</v>
      </c>
      <c r="F820" s="66" t="str">
        <f ca="1">IF(ISBLANK(A820)," ",INDIRECT(ADDRESS(1,5+MOD(ROW()-2,COUNTA('Form Responses 1'!$1:$1)-4),,TRUE,"Form Responses 1")))</f>
        <v>Lab Biomol [Koridor ]</v>
      </c>
      <c r="G820" s="66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Lab Biomol</v>
      </c>
      <c r="I820" s="84" t="str">
        <f ca="1" t="shared" si="791"/>
        <v>Koridor 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3">
        <f ca="1" t="shared" si="0"/>
        <v>6</v>
      </c>
      <c r="F821" s="66" t="str">
        <f ca="1">IF(ISBLANK(A821)," ",INDIRECT(ADDRESS(1,5+MOD(ROW()-2,COUNTA('Form Responses 1'!$1:$1)-4),,TRUE,"Form Responses 1")))</f>
        <v>Lab Biomol [Toilet Pria / Wanita]</v>
      </c>
      <c r="G821" s="66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Lab Biomol</v>
      </c>
      <c r="I821" s="84" t="str">
        <f ca="1" t="shared" si="791"/>
        <v>Toilet Pria / Wanita</v>
      </c>
      <c r="J821" s="84" t="str">
        <f ca="1" t="shared" si="2"/>
        <v>CLEANING SERVICE</v>
      </c>
      <c r="K821" s="84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3">
        <f ca="1" t="shared" si="0"/>
        <v>6</v>
      </c>
      <c r="F822" s="66" t="str">
        <f ca="1">IF(ISBLANK(A822)," ",INDIRECT(ADDRESS(1,5+MOD(ROW()-2,COUNTA('Form Responses 1'!$1:$1)-4),,TRUE,"Form Responses 1")))</f>
        <v>Gedung Insektarium [Lab Anopheles]</v>
      </c>
      <c r="G822" s="66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Insektarium</v>
      </c>
      <c r="I822" s="84" t="str">
        <f ca="1" t="shared" si="791"/>
        <v>Lab Anopheles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3">
        <f ca="1" t="shared" si="0"/>
        <v>6</v>
      </c>
      <c r="F823" s="66" t="str">
        <f ca="1">IF(ISBLANK(A823)," ",INDIRECT(ADDRESS(1,5+MOD(ROW()-2,COUNTA('Form Responses 1'!$1:$1)-4),,TRUE,"Form Responses 1")))</f>
        <v>Gedung Insektarium [Lab Cullicinae]</v>
      </c>
      <c r="G823" s="66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Insektarium</v>
      </c>
      <c r="I823" s="84" t="str">
        <f ca="1" t="shared" si="791"/>
        <v>Lab Cullicinae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3">
        <f ca="1" t="shared" si="0"/>
        <v>6</v>
      </c>
      <c r="F824" s="66" t="str">
        <f ca="1">IF(ISBLANK(A824)," ",INDIRECT(ADDRESS(1,5+MOD(ROW()-2,COUNTA('Form Responses 1'!$1:$1)-4),,TRUE,"Form Responses 1")))</f>
        <v>Gedung Insektarium [Gudang Alat dan Bahan 1]</v>
      </c>
      <c r="G824" s="66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Insektarium</v>
      </c>
      <c r="I824" s="84" t="str">
        <f ca="1" t="shared" si="791"/>
        <v>Gudang Alat dan Bahan 1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3">
        <f ca="1" t="shared" si="0"/>
        <v>6</v>
      </c>
      <c r="F825" s="66" t="str">
        <f ca="1">IF(ISBLANK(A825)," ",INDIRECT(ADDRESS(1,5+MOD(ROW()-2,COUNTA('Form Responses 1'!$1:$1)-4),,TRUE,"Form Responses 1")))</f>
        <v>Gedung Insektarium [Gudang alat dan Bahan 2]</v>
      </c>
      <c r="G825" s="66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Insektarium</v>
      </c>
      <c r="I825" s="84" t="str">
        <f ca="1" t="shared" si="791"/>
        <v>Gudang alat dan Bahan 2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3">
        <f ca="1" t="shared" si="0"/>
        <v>6</v>
      </c>
      <c r="F826" s="66" t="str">
        <f ca="1">IF(ISBLANK(A826)," ",INDIRECT(ADDRESS(1,5+MOD(ROW()-2,COUNTA('Form Responses 1'!$1:$1)-4),,TRUE,"Form Responses 1")))</f>
        <v>Gedung Insektarium [Koridor]</v>
      </c>
      <c r="G826" s="66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Insektarium</v>
      </c>
      <c r="I826" s="84" t="str">
        <f ca="1" t="shared" si="791"/>
        <v>Koridor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3">
        <f ca="1" t="shared" si="0"/>
        <v>6</v>
      </c>
      <c r="F827" s="66" t="str">
        <f ca="1">IF(ISBLANK(A827)," ",INDIRECT(ADDRESS(1,5+MOD(ROW()-2,COUNTA('Form Responses 1'!$1:$1)-4),,TRUE,"Form Responses 1")))</f>
        <v>Gedung CWS [Ruang Kerja]</v>
      </c>
      <c r="G827" s="66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CWS</v>
      </c>
      <c r="I827" s="84" t="str">
        <f ca="1" t="shared" si="791"/>
        <v>Ruang Kerja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3">
        <f ca="1" t="shared" si="0"/>
        <v>6</v>
      </c>
      <c r="F828" s="66" t="str">
        <f ca="1">IF(ISBLANK(A828)," ",INDIRECT(ADDRESS(1,5+MOD(ROW()-2,COUNTA('Form Responses 1'!$1:$1)-4),,TRUE,"Form Responses 1")))</f>
        <v>Gedung CWS [Koridor ]</v>
      </c>
      <c r="G828" s="66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Gedung CWS</v>
      </c>
      <c r="I828" s="84" t="str">
        <f ca="1" t="shared" si="791"/>
        <v>Koridor 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3">
        <f ca="1" t="shared" si="0"/>
        <v>6</v>
      </c>
      <c r="F829" s="66" t="str">
        <f ca="1">IF(ISBLANK(A829)," ",INDIRECT(ADDRESS(1,5+MOD(ROW()-2,COUNTA('Form Responses 1'!$1:$1)-4),,TRUE,"Form Responses 1")))</f>
        <v>Gedung CWS [Toilet Pria / Wanita]</v>
      </c>
      <c r="G829" s="66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CWS</v>
      </c>
      <c r="I829" s="84" t="str">
        <f ca="1" t="shared" si="791"/>
        <v>Toilet Pria / Wanita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3">
        <f ca="1" t="shared" si="0"/>
        <v>6</v>
      </c>
      <c r="F830" s="66" t="str">
        <f ca="1">IF(ISBLANK(A830)," ",INDIRECT(ADDRESS(1,5+MOD(ROW()-2,COUNTA('Form Responses 1'!$1:$1)-4),,TRUE,"Form Responses 1")))</f>
        <v>Halaman [Taman ]</v>
      </c>
      <c r="G830" s="66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Halaman</v>
      </c>
      <c r="I830" s="84" t="str">
        <f ca="1" t="shared" si="791"/>
        <v>Taman 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3">
        <f ca="1" t="shared" si="0"/>
        <v>6</v>
      </c>
      <c r="F831" s="66" t="str">
        <f ca="1">IF(ISBLANK(A831)," ",INDIRECT(ADDRESS(1,5+MOD(ROW()-2,COUNTA('Form Responses 1'!$1:$1)-4),,TRUE,"Form Responses 1")))</f>
        <v>Halaman [Halaman Parkir]</v>
      </c>
      <c r="G831" s="66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Halaman</v>
      </c>
      <c r="I831" s="84" t="str">
        <f ca="1" t="shared" si="791"/>
        <v>Halaman Parkir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3">
        <f ca="1" t="shared" si="0"/>
        <v>6</v>
      </c>
      <c r="F832" s="66" t="str">
        <f ca="1">IF(ISBLANK(A832)," ",INDIRECT(ADDRESS(1,5+MOD(ROW()-2,COUNTA('Form Responses 1'!$1:$1)-4),,TRUE,"Form Responses 1")))</f>
        <v>Halaman [Halaman depan samping dan belakang]</v>
      </c>
      <c r="G832" s="66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Halaman</v>
      </c>
      <c r="I832" s="84" t="str">
        <f ca="1" t="shared" si="791"/>
        <v>Halaman depan samping dan belakang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3">
        <f ca="1" t="shared" si="0"/>
        <v>6</v>
      </c>
      <c r="F833" s="66" t="str">
        <f ca="1">IF(ISBLANK(A833)," ",INDIRECT(ADDRESS(1,5+MOD(ROW()-2,COUNTA('Form Responses 1'!$1:$1)-4),,TRUE,"Form Responses 1")))</f>
        <v>Halaman [TPS]</v>
      </c>
      <c r="G833" s="66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Halaman</v>
      </c>
      <c r="I833" s="84" t="str">
        <f ca="1" t="shared" si="791"/>
        <v>TPS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3">
        <f ca="1" t="shared" si="0"/>
        <v>6</v>
      </c>
      <c r="F834" s="66" t="str">
        <f ca="1">IF(ISBLANK(A834)," ",INDIRECT(ADDRESS(1,5+MOD(ROW()-2,COUNTA('Form Responses 1'!$1:$1)-4),,TRUE,"Form Responses 1")))</f>
        <v>Security [Security Functions]</v>
      </c>
      <c r="G834" s="66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791"/>
        <v>Security Functions</v>
      </c>
      <c r="J834" s="84" t="str">
        <f ca="1" t="shared" si="2"/>
        <v>SECURITY SERVICE</v>
      </c>
      <c r="K834" s="84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3">
        <f ca="1" t="shared" si="0"/>
        <v>6</v>
      </c>
      <c r="F835" s="66" t="str">
        <f ca="1">IF(ISBLANK(A835)," ",INDIRECT(ADDRESS(1,5+MOD(ROW()-2,COUNTA('Form Responses 1'!$1:$1)-4),,TRUE,"Form Responses 1")))</f>
        <v>Driver [Driving Safety]</v>
      </c>
      <c r="G835" s="66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Driver</v>
      </c>
      <c r="I835" s="84" t="str">
        <f ca="1" t="shared" ref="I835:I898" si="856">MID(F835,FIND("[",F835)+1,LEN(F835)-FIND("[",F835)-1)</f>
        <v>Driving Safety</v>
      </c>
      <c r="J835" s="84" t="str">
        <f ca="1" t="shared" si="2"/>
        <v>LABOR SERVICE</v>
      </c>
      <c r="K835" s="84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3">
        <f ca="1" t="shared" si="0"/>
        <v>6</v>
      </c>
      <c r="F836" s="66" t="str">
        <f ca="1">IF(ISBLANK(A836)," ",INDIRECT(ADDRESS(1,5+MOD(ROW()-2,COUNTA('Form Responses 1'!$1:$1)-4),,TRUE,"Form Responses 1")))</f>
        <v>Driver [ Attendance]</v>
      </c>
      <c r="G836" s="66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Driver</v>
      </c>
      <c r="I836" s="84" t="str">
        <f ca="1" t="shared" si="856"/>
        <v> Attendance</v>
      </c>
      <c r="J836" s="84" t="str">
        <f ca="1" t="shared" si="2"/>
        <v>LABOR SERVICE</v>
      </c>
      <c r="K836" s="84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3">
        <f ca="1" t="shared" si="0"/>
        <v>6</v>
      </c>
      <c r="F837" s="66" t="str">
        <f ca="1">IF(ISBLANK(A837)," ",INDIRECT(ADDRESS(1,5+MOD(ROW()-2,COUNTA('Form Responses 1'!$1:$1)-4),,TRUE,"Form Responses 1")))</f>
        <v>Wisma [Koridor ]</v>
      </c>
      <c r="G837" s="66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Wisma</v>
      </c>
      <c r="I837" s="84" t="str">
        <f ca="1" t="shared" si="856"/>
        <v>Koridor 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3">
        <f ca="1" t="shared" si="0"/>
        <v>6</v>
      </c>
      <c r="F838" s="66" t="str">
        <f ca="1">IF(ISBLANK(A838)," ",INDIRECT(ADDRESS(1,5+MOD(ROW()-2,COUNTA('Form Responses 1'!$1:$1)-4),,TRUE,"Form Responses 1")))</f>
        <v>Wisma [Kamar Tidur]</v>
      </c>
      <c r="G838" s="66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Wisma</v>
      </c>
      <c r="I838" s="84" t="str">
        <f ca="1" t="shared" si="856"/>
        <v>Kamar Tidur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3">
        <f ca="1" t="shared" si="0"/>
        <v>6</v>
      </c>
      <c r="F839" s="66" t="str">
        <f ca="1">IF(ISBLANK(A839)," ",INDIRECT(ADDRESS(1,5+MOD(ROW()-2,COUNTA('Form Responses 1'!$1:$1)-4),,TRUE,"Form Responses 1")))</f>
        <v>Wisma [Ruang Rapat]</v>
      </c>
      <c r="G839" s="66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Wisma</v>
      </c>
      <c r="I839" s="84" t="str">
        <f ca="1" t="shared" si="856"/>
        <v>Ruang Rapat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3">
        <f ca="1" t="shared" si="0"/>
        <v>6</v>
      </c>
      <c r="F840" s="66" t="str">
        <f ca="1">IF(ISBLANK(A840)," ",INDIRECT(ADDRESS(1,5+MOD(ROW()-2,COUNTA('Form Responses 1'!$1:$1)-4),,TRUE,"Form Responses 1")))</f>
        <v>Wisma [Gudang]</v>
      </c>
      <c r="G840" s="66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Wisma</v>
      </c>
      <c r="I840" s="84" t="str">
        <f ca="1" t="shared" si="856"/>
        <v>Gudang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3">
        <f ca="1" t="shared" si="0"/>
        <v>6</v>
      </c>
      <c r="F841" s="66" t="str">
        <f ca="1">IF(ISBLANK(A841)," ",INDIRECT(ADDRESS(1,5+MOD(ROW()-2,COUNTA('Form Responses 1'!$1:$1)-4),,TRUE,"Form Responses 1")))</f>
        <v>Wisma [Toilet Pria / Wanita]</v>
      </c>
      <c r="G841" s="66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Wisma</v>
      </c>
      <c r="I841" s="84" t="str">
        <f ca="1" t="shared" si="856"/>
        <v>Toilet Pria / Wanita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3">
        <f ca="1" t="shared" si="0"/>
        <v>6</v>
      </c>
      <c r="F842" s="66" t="str">
        <f ca="1">IF(ISBLANK(A842)," ",INDIRECT(ADDRESS(1,5+MOD(ROW()-2,COUNTA('Form Responses 1'!$1:$1)-4),,TRUE,"Form Responses 1")))</f>
        <v>Lab Biomol [Ruang Lab]</v>
      </c>
      <c r="G842" s="66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Lab Biomol</v>
      </c>
      <c r="I842" s="84" t="str">
        <f ca="1" t="shared" si="856"/>
        <v>Ruang Lab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3">
        <f ca="1" t="shared" si="0"/>
        <v>6</v>
      </c>
      <c r="F843" s="66" t="str">
        <f ca="1">IF(ISBLANK(A843)," ",INDIRECT(ADDRESS(1,5+MOD(ROW()-2,COUNTA('Form Responses 1'!$1:$1)-4),,TRUE,"Form Responses 1")))</f>
        <v>Lab Biomol [Ruang Kerja]</v>
      </c>
      <c r="G843" s="66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Lab Biomol</v>
      </c>
      <c r="I843" s="84" t="str">
        <f ca="1" t="shared" si="856"/>
        <v>Ruang Kerja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3">
        <f ca="1" t="shared" si="0"/>
        <v>6</v>
      </c>
      <c r="F844" s="66" t="str">
        <f ca="1">IF(ISBLANK(A844)," ",INDIRECT(ADDRESS(1,5+MOD(ROW()-2,COUNTA('Form Responses 1'!$1:$1)-4),,TRUE,"Form Responses 1")))</f>
        <v>Lab Biomol [Ruang Pendingin]</v>
      </c>
      <c r="G844" s="66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Lab Biomol</v>
      </c>
      <c r="I844" s="84" t="str">
        <f ca="1" t="shared" si="856"/>
        <v>Ruang Pendingin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3">
        <f ca="1" t="shared" si="0"/>
        <v>6</v>
      </c>
      <c r="F845" s="66" t="str">
        <f ca="1">IF(ISBLANK(A845)," ",INDIRECT(ADDRESS(1,5+MOD(ROW()-2,COUNTA('Form Responses 1'!$1:$1)-4),,TRUE,"Form Responses 1")))</f>
        <v>Lab Biomol [Pantry]</v>
      </c>
      <c r="G845" s="66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Lab Biomol</v>
      </c>
      <c r="I845" s="84" t="str">
        <f ca="1" t="shared" si="856"/>
        <v>Pantry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3">
        <f ca="1" t="shared" si="0"/>
        <v>6</v>
      </c>
      <c r="F846" s="66" t="str">
        <f ca="1">IF(ISBLANK(A846)," ",INDIRECT(ADDRESS(1,5+MOD(ROW()-2,COUNTA('Form Responses 1'!$1:$1)-4),,TRUE,"Form Responses 1")))</f>
        <v>Lab Biomol [Koridor ]</v>
      </c>
      <c r="G846" s="66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Lab Biomol</v>
      </c>
      <c r="I846" s="84" t="str">
        <f ca="1" t="shared" si="856"/>
        <v>Koridor 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3">
        <f ca="1" t="shared" si="0"/>
        <v>6</v>
      </c>
      <c r="F847" s="66" t="str">
        <f ca="1">IF(ISBLANK(A847)," ",INDIRECT(ADDRESS(1,5+MOD(ROW()-2,COUNTA('Form Responses 1'!$1:$1)-4),,TRUE,"Form Responses 1")))</f>
        <v>Lab Biomol [Toilet Pria / Wanita]</v>
      </c>
      <c r="G847" s="66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Lab Biomol</v>
      </c>
      <c r="I847" s="84" t="str">
        <f ca="1" t="shared" si="856"/>
        <v>Toilet Pria / Wanita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3">
        <f ca="1" t="shared" si="0"/>
        <v>6</v>
      </c>
      <c r="F848" s="66" t="str">
        <f ca="1">IF(ISBLANK(A848)," ",INDIRECT(ADDRESS(1,5+MOD(ROW()-2,COUNTA('Form Responses 1'!$1:$1)-4),,TRUE,"Form Responses 1")))</f>
        <v>Gedung Insektarium [Lab Anopheles]</v>
      </c>
      <c r="G848" s="66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Gedung Insektarium</v>
      </c>
      <c r="I848" s="84" t="str">
        <f ca="1" t="shared" si="856"/>
        <v>Lab Anopheles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3">
        <f ca="1" t="shared" si="0"/>
        <v>6</v>
      </c>
      <c r="F849" s="66" t="str">
        <f ca="1">IF(ISBLANK(A849)," ",INDIRECT(ADDRESS(1,5+MOD(ROW()-2,COUNTA('Form Responses 1'!$1:$1)-4),,TRUE,"Form Responses 1")))</f>
        <v>Gedung Insektarium [Lab Cullicinae]</v>
      </c>
      <c r="G849" s="66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Insektarium</v>
      </c>
      <c r="I849" s="84" t="str">
        <f ca="1" t="shared" si="856"/>
        <v>Lab Cullicinae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3">
        <f ca="1" t="shared" si="0"/>
        <v>6</v>
      </c>
      <c r="F850" s="66" t="str">
        <f ca="1">IF(ISBLANK(A850)," ",INDIRECT(ADDRESS(1,5+MOD(ROW()-2,COUNTA('Form Responses 1'!$1:$1)-4),,TRUE,"Form Responses 1")))</f>
        <v>Gedung Insektarium [Gudang Alat dan Bahan 1]</v>
      </c>
      <c r="G850" s="66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Insektarium</v>
      </c>
      <c r="I850" s="84" t="str">
        <f ca="1" t="shared" si="856"/>
        <v>Gudang Alat dan Bahan 1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3">
        <f ca="1" t="shared" si="0"/>
        <v>6</v>
      </c>
      <c r="F851" s="66" t="str">
        <f ca="1">IF(ISBLANK(A851)," ",INDIRECT(ADDRESS(1,5+MOD(ROW()-2,COUNTA('Form Responses 1'!$1:$1)-4),,TRUE,"Form Responses 1")))</f>
        <v>Gedung Insektarium [Gudang alat dan Bahan 2]</v>
      </c>
      <c r="G851" s="66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Insektarium</v>
      </c>
      <c r="I851" s="84" t="str">
        <f ca="1" t="shared" si="856"/>
        <v>Gudang alat dan Bahan 2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3">
        <f ca="1" t="shared" si="0"/>
        <v>6</v>
      </c>
      <c r="F852" s="66" t="str">
        <f ca="1">IF(ISBLANK(A852)," ",INDIRECT(ADDRESS(1,5+MOD(ROW()-2,COUNTA('Form Responses 1'!$1:$1)-4),,TRUE,"Form Responses 1")))</f>
        <v>Gedung Insektarium [Koridor]</v>
      </c>
      <c r="G852" s="66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Insektarium</v>
      </c>
      <c r="I852" s="84" t="str">
        <f ca="1" t="shared" si="856"/>
        <v>Koridor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3">
        <f ca="1" t="shared" si="0"/>
        <v>6</v>
      </c>
      <c r="F853" s="66" t="str">
        <f ca="1">IF(ISBLANK(A853)," ",INDIRECT(ADDRESS(1,5+MOD(ROW()-2,COUNTA('Form Responses 1'!$1:$1)-4),,TRUE,"Form Responses 1")))</f>
        <v>Gedung CWS [Ruang Kerja]</v>
      </c>
      <c r="G853" s="66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CWS</v>
      </c>
      <c r="I853" s="84" t="str">
        <f ca="1" t="shared" si="856"/>
        <v>Ruang Kerja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3">
        <f ca="1" t="shared" si="0"/>
        <v>6</v>
      </c>
      <c r="F854" s="66" t="str">
        <f ca="1">IF(ISBLANK(A854)," ",INDIRECT(ADDRESS(1,5+MOD(ROW()-2,COUNTA('Form Responses 1'!$1:$1)-4),,TRUE,"Form Responses 1")))</f>
        <v>Gedung CWS [Koridor ]</v>
      </c>
      <c r="G854" s="66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CWS</v>
      </c>
      <c r="I854" s="84" t="str">
        <f ca="1" t="shared" si="856"/>
        <v>Koridor 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3">
        <f ca="1" t="shared" si="0"/>
        <v>6</v>
      </c>
      <c r="F855" s="66" t="str">
        <f ca="1">IF(ISBLANK(A855)," ",INDIRECT(ADDRESS(1,5+MOD(ROW()-2,COUNTA('Form Responses 1'!$1:$1)-4),,TRUE,"Form Responses 1")))</f>
        <v>Gedung CWS [Toilet Pria / Wanita]</v>
      </c>
      <c r="G855" s="66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CWS</v>
      </c>
      <c r="I855" s="84" t="str">
        <f ca="1" t="shared" si="856"/>
        <v>Toilet Pria / Wanita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3">
        <f ca="1" t="shared" si="0"/>
        <v>6</v>
      </c>
      <c r="F856" s="66" t="str">
        <f ca="1">IF(ISBLANK(A856)," ",INDIRECT(ADDRESS(1,5+MOD(ROW()-2,COUNTA('Form Responses 1'!$1:$1)-4),,TRUE,"Form Responses 1")))</f>
        <v>Halaman [Taman ]</v>
      </c>
      <c r="G856" s="66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856"/>
        <v>Taman 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3">
        <f ca="1" t="shared" si="0"/>
        <v>6</v>
      </c>
      <c r="F857" s="66" t="str">
        <f ca="1">IF(ISBLANK(A857)," ",INDIRECT(ADDRESS(1,5+MOD(ROW()-2,COUNTA('Form Responses 1'!$1:$1)-4),,TRUE,"Form Responses 1")))</f>
        <v>Halaman [Halaman Parkir]</v>
      </c>
      <c r="G857" s="66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856"/>
        <v>Halaman Parkir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3">
        <f ca="1" t="shared" si="0"/>
        <v>6</v>
      </c>
      <c r="F858" s="66" t="str">
        <f ca="1">IF(ISBLANK(A858)," ",INDIRECT(ADDRESS(1,5+MOD(ROW()-2,COUNTA('Form Responses 1'!$1:$1)-4),,TRUE,"Form Responses 1")))</f>
        <v>Halaman [Halaman depan samping dan belakang]</v>
      </c>
      <c r="G858" s="66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856"/>
        <v>Halaman depan samping dan belakang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3">
        <f ca="1" t="shared" si="0"/>
        <v>6</v>
      </c>
      <c r="F859" s="66" t="str">
        <f ca="1">IF(ISBLANK(A859)," ",INDIRECT(ADDRESS(1,5+MOD(ROW()-2,COUNTA('Form Responses 1'!$1:$1)-4),,TRUE,"Form Responses 1")))</f>
        <v>Halaman [TPS]</v>
      </c>
      <c r="G859" s="66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856"/>
        <v>TPS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3">
        <f ca="1" t="shared" si="0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Security</v>
      </c>
      <c r="I860" s="84" t="str">
        <f ca="1" t="shared" si="856"/>
        <v>Security Functions</v>
      </c>
      <c r="J860" s="84" t="str">
        <f ca="1" t="shared" si="2"/>
        <v>SECURITY SERVICE</v>
      </c>
      <c r="K860" s="84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3">
        <f ca="1" t="shared" si="0"/>
        <v>6</v>
      </c>
      <c r="F861" s="66" t="str">
        <f ca="1">IF(ISBLANK(A861)," ",INDIRECT(ADDRESS(1,5+MOD(ROW()-2,COUNTA('Form Responses 1'!$1:$1)-4),,TRUE,"Form Responses 1")))</f>
        <v>Driver [Driving Safety]</v>
      </c>
      <c r="G861" s="66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Driver</v>
      </c>
      <c r="I861" s="84" t="str">
        <f ca="1" t="shared" si="856"/>
        <v>Driving Safety</v>
      </c>
      <c r="J861" s="84" t="str">
        <f ca="1" t="shared" si="2"/>
        <v>LABOR SERVICE</v>
      </c>
      <c r="K861" s="84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3">
        <f ca="1" t="shared" si="0"/>
        <v>6</v>
      </c>
      <c r="F862" s="66" t="str">
        <f ca="1">IF(ISBLANK(A862)," ",INDIRECT(ADDRESS(1,5+MOD(ROW()-2,COUNTA('Form Responses 1'!$1:$1)-4),,TRUE,"Form Responses 1")))</f>
        <v>Driver [ Attendance]</v>
      </c>
      <c r="G862" s="66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Driver</v>
      </c>
      <c r="I862" s="84" t="str">
        <f ca="1" t="shared" si="856"/>
        <v> Attendance</v>
      </c>
      <c r="J862" s="84" t="str">
        <f ca="1" t="shared" si="2"/>
        <v>LABOR SERVICE</v>
      </c>
      <c r="K862" s="84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3">
        <f ca="1" t="shared" si="0"/>
        <v>6</v>
      </c>
      <c r="F863" s="66" t="str">
        <f ca="1">IF(ISBLANK(A863)," ",INDIRECT(ADDRESS(1,5+MOD(ROW()-2,COUNTA('Form Responses 1'!$1:$1)-4),,TRUE,"Form Responses 1")))</f>
        <v>Wisma [Koridor ]</v>
      </c>
      <c r="G863" s="66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Wisma</v>
      </c>
      <c r="I863" s="84" t="str">
        <f ca="1" t="shared" si="856"/>
        <v>Koridor 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3">
        <f ca="1" t="shared" si="0"/>
        <v>6</v>
      </c>
      <c r="F864" s="66" t="str">
        <f ca="1">IF(ISBLANK(A864)," ",INDIRECT(ADDRESS(1,5+MOD(ROW()-2,COUNTA('Form Responses 1'!$1:$1)-4),,TRUE,"Form Responses 1")))</f>
        <v>Wisma [Kamar Tidur]</v>
      </c>
      <c r="G864" s="66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Wisma</v>
      </c>
      <c r="I864" s="84" t="str">
        <f ca="1" t="shared" si="856"/>
        <v>Kamar Tidur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3">
        <f ca="1" t="shared" si="0"/>
        <v>6</v>
      </c>
      <c r="F865" s="66" t="str">
        <f ca="1">IF(ISBLANK(A865)," ",INDIRECT(ADDRESS(1,5+MOD(ROW()-2,COUNTA('Form Responses 1'!$1:$1)-4),,TRUE,"Form Responses 1")))</f>
        <v>Wisma [Ruang Rapat]</v>
      </c>
      <c r="G865" s="66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Wisma</v>
      </c>
      <c r="I865" s="84" t="str">
        <f ca="1" t="shared" si="856"/>
        <v>Ruang Rapat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3">
        <f ca="1" t="shared" si="0"/>
        <v>6</v>
      </c>
      <c r="F866" s="66" t="str">
        <f ca="1">IF(ISBLANK(A866)," ",INDIRECT(ADDRESS(1,5+MOD(ROW()-2,COUNTA('Form Responses 1'!$1:$1)-4),,TRUE,"Form Responses 1")))</f>
        <v>Wisma [Gudang]</v>
      </c>
      <c r="G866" s="66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Wisma</v>
      </c>
      <c r="I866" s="84" t="str">
        <f ca="1" t="shared" si="856"/>
        <v>Gudang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3">
        <f ca="1" t="shared" si="0"/>
        <v>6</v>
      </c>
      <c r="F867" s="66" t="str">
        <f ca="1">IF(ISBLANK(A867)," ",INDIRECT(ADDRESS(1,5+MOD(ROW()-2,COUNTA('Form Responses 1'!$1:$1)-4),,TRUE,"Form Responses 1")))</f>
        <v>Wisma [Toilet Pria / Wanita]</v>
      </c>
      <c r="G867" s="66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Wisma</v>
      </c>
      <c r="I867" s="84" t="str">
        <f ca="1" t="shared" si="856"/>
        <v>Toilet Pria / Wanita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3">
        <f ca="1" t="shared" si="0"/>
        <v>6</v>
      </c>
      <c r="F868" s="66" t="str">
        <f ca="1">IF(ISBLANK(A868)," ",INDIRECT(ADDRESS(1,5+MOD(ROW()-2,COUNTA('Form Responses 1'!$1:$1)-4),,TRUE,"Form Responses 1")))</f>
        <v>Lab Biomol [Ruang Lab]</v>
      </c>
      <c r="G868" s="66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Lab Biomol</v>
      </c>
      <c r="I868" s="84" t="str">
        <f ca="1" t="shared" si="856"/>
        <v>Ruang Lab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3">
        <f ca="1" t="shared" si="0"/>
        <v>6</v>
      </c>
      <c r="F869" s="66" t="str">
        <f ca="1">IF(ISBLANK(A869)," ",INDIRECT(ADDRESS(1,5+MOD(ROW()-2,COUNTA('Form Responses 1'!$1:$1)-4),,TRUE,"Form Responses 1")))</f>
        <v>Lab Biomol [Ruang Kerja]</v>
      </c>
      <c r="G869" s="66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Lab Biomol</v>
      </c>
      <c r="I869" s="84" t="str">
        <f ca="1" t="shared" si="856"/>
        <v>Ruang Kerja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3">
        <f ca="1" t="shared" si="0"/>
        <v>6</v>
      </c>
      <c r="F870" s="66" t="str">
        <f ca="1">IF(ISBLANK(A870)," ",INDIRECT(ADDRESS(1,5+MOD(ROW()-2,COUNTA('Form Responses 1'!$1:$1)-4),,TRUE,"Form Responses 1")))</f>
        <v>Lab Biomol [Ruang Pendingin]</v>
      </c>
      <c r="G870" s="66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Lab Biomol</v>
      </c>
      <c r="I870" s="84" t="str">
        <f ca="1" t="shared" si="856"/>
        <v>Ruang Pendingin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3">
        <f ca="1" t="shared" si="0"/>
        <v>6</v>
      </c>
      <c r="F871" s="66" t="str">
        <f ca="1">IF(ISBLANK(A871)," ",INDIRECT(ADDRESS(1,5+MOD(ROW()-2,COUNTA('Form Responses 1'!$1:$1)-4),,TRUE,"Form Responses 1")))</f>
        <v>Lab Biomol [Pantry]</v>
      </c>
      <c r="G871" s="66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Lab Biomol</v>
      </c>
      <c r="I871" s="84" t="str">
        <f ca="1" t="shared" si="856"/>
        <v>Pantry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3">
        <f ca="1" t="shared" si="0"/>
        <v>6</v>
      </c>
      <c r="F872" s="66" t="str">
        <f ca="1">IF(ISBLANK(A872)," ",INDIRECT(ADDRESS(1,5+MOD(ROW()-2,COUNTA('Form Responses 1'!$1:$1)-4),,TRUE,"Form Responses 1")))</f>
        <v>Lab Biomol [Koridor ]</v>
      </c>
      <c r="G872" s="66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Lab Biomol</v>
      </c>
      <c r="I872" s="84" t="str">
        <f ca="1" t="shared" si="856"/>
        <v>Koridor 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3">
        <f ca="1" t="shared" si="0"/>
        <v>6</v>
      </c>
      <c r="F873" s="66" t="str">
        <f ca="1">IF(ISBLANK(A873)," ",INDIRECT(ADDRESS(1,5+MOD(ROW()-2,COUNTA('Form Responses 1'!$1:$1)-4),,TRUE,"Form Responses 1")))</f>
        <v>Lab Biomol [Toilet Pria / Wanita]</v>
      </c>
      <c r="G873" s="66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Lab Biomol</v>
      </c>
      <c r="I873" s="84" t="str">
        <f ca="1" t="shared" si="856"/>
        <v>Toilet Pria / Wanita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3">
        <f ca="1" t="shared" si="0"/>
        <v>6</v>
      </c>
      <c r="F874" s="66" t="str">
        <f ca="1">IF(ISBLANK(A874)," ",INDIRECT(ADDRESS(1,5+MOD(ROW()-2,COUNTA('Form Responses 1'!$1:$1)-4),,TRUE,"Form Responses 1")))</f>
        <v>Gedung Insektarium [Lab Anopheles]</v>
      </c>
      <c r="G874" s="66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Insektarium</v>
      </c>
      <c r="I874" s="84" t="str">
        <f ca="1" t="shared" si="856"/>
        <v>Lab Anopheles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3">
        <f ca="1" t="shared" si="0"/>
        <v>6</v>
      </c>
      <c r="F875" s="66" t="str">
        <f ca="1">IF(ISBLANK(A875)," ",INDIRECT(ADDRESS(1,5+MOD(ROW()-2,COUNTA('Form Responses 1'!$1:$1)-4),,TRUE,"Form Responses 1")))</f>
        <v>Gedung Insektarium [Lab Cullicinae]</v>
      </c>
      <c r="G875" s="66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Insektarium</v>
      </c>
      <c r="I875" s="84" t="str">
        <f ca="1" t="shared" si="856"/>
        <v>Lab Cullicinae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3">
        <f ca="1" t="shared" si="0"/>
        <v>6</v>
      </c>
      <c r="F876" s="66" t="str">
        <f ca="1">IF(ISBLANK(A876)," ",INDIRECT(ADDRESS(1,5+MOD(ROW()-2,COUNTA('Form Responses 1'!$1:$1)-4),,TRUE,"Form Responses 1")))</f>
        <v>Gedung Insektarium [Gudang Alat dan Bahan 1]</v>
      </c>
      <c r="G876" s="66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Insektarium</v>
      </c>
      <c r="I876" s="84" t="str">
        <f ca="1" t="shared" si="856"/>
        <v>Gudang Alat dan Bahan 1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3">
        <f ca="1" t="shared" si="0"/>
        <v>6</v>
      </c>
      <c r="F877" s="66" t="str">
        <f ca="1">IF(ISBLANK(A877)," ",INDIRECT(ADDRESS(1,5+MOD(ROW()-2,COUNTA('Form Responses 1'!$1:$1)-4),,TRUE,"Form Responses 1")))</f>
        <v>Gedung Insektarium [Gudang alat dan Bahan 2]</v>
      </c>
      <c r="G877" s="66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Insektarium</v>
      </c>
      <c r="I877" s="84" t="str">
        <f ca="1" t="shared" si="856"/>
        <v>Gudang alat dan Bahan 2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3">
        <f ca="1" t="shared" si="0"/>
        <v>6</v>
      </c>
      <c r="F878" s="66" t="str">
        <f ca="1">IF(ISBLANK(A878)," ",INDIRECT(ADDRESS(1,5+MOD(ROW()-2,COUNTA('Form Responses 1'!$1:$1)-4),,TRUE,"Form Responses 1")))</f>
        <v>Gedung Insektarium [Koridor]</v>
      </c>
      <c r="G878" s="66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Insektarium</v>
      </c>
      <c r="I878" s="84" t="str">
        <f ca="1" t="shared" si="856"/>
        <v>Koridor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3">
        <f ca="1" t="shared" si="0"/>
        <v>6</v>
      </c>
      <c r="F879" s="66" t="str">
        <f ca="1">IF(ISBLANK(A879)," ",INDIRECT(ADDRESS(1,5+MOD(ROW()-2,COUNTA('Form Responses 1'!$1:$1)-4),,TRUE,"Form Responses 1")))</f>
        <v>Gedung CWS [Ruang Kerja]</v>
      </c>
      <c r="G879" s="66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CWS</v>
      </c>
      <c r="I879" s="84" t="str">
        <f ca="1" t="shared" si="856"/>
        <v>Ruang Kerja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3">
        <f ca="1" t="shared" si="0"/>
        <v>6</v>
      </c>
      <c r="F880" s="66" t="str">
        <f ca="1">IF(ISBLANK(A880)," ",INDIRECT(ADDRESS(1,5+MOD(ROW()-2,COUNTA('Form Responses 1'!$1:$1)-4),,TRUE,"Form Responses 1")))</f>
        <v>Gedung CWS [Koridor ]</v>
      </c>
      <c r="G880" s="66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CWS</v>
      </c>
      <c r="I880" s="84" t="str">
        <f ca="1" t="shared" si="856"/>
        <v>Koridor 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3">
        <f ca="1" t="shared" si="0"/>
        <v>6</v>
      </c>
      <c r="F881" s="66" t="str">
        <f ca="1">IF(ISBLANK(A881)," ",INDIRECT(ADDRESS(1,5+MOD(ROW()-2,COUNTA('Form Responses 1'!$1:$1)-4),,TRUE,"Form Responses 1")))</f>
        <v>Gedung CWS [Toilet Pria / Wanita]</v>
      </c>
      <c r="G881" s="66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CWS</v>
      </c>
      <c r="I881" s="84" t="str">
        <f ca="1" t="shared" si="856"/>
        <v>Toilet Pria / Wanita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3">
        <f ca="1" t="shared" si="0"/>
        <v>6</v>
      </c>
      <c r="F882" s="66" t="str">
        <f ca="1">IF(ISBLANK(A882)," ",INDIRECT(ADDRESS(1,5+MOD(ROW()-2,COUNTA('Form Responses 1'!$1:$1)-4),,TRUE,"Form Responses 1")))</f>
        <v>Halaman [Taman ]</v>
      </c>
      <c r="G882" s="66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856"/>
        <v>Taman 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3">
        <f ca="1" t="shared" si="0"/>
        <v>6</v>
      </c>
      <c r="F883" s="66" t="str">
        <f ca="1">IF(ISBLANK(A883)," ",INDIRECT(ADDRESS(1,5+MOD(ROW()-2,COUNTA('Form Responses 1'!$1:$1)-4),,TRUE,"Form Responses 1")))</f>
        <v>Halaman [Halaman Parkir]</v>
      </c>
      <c r="G883" s="66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856"/>
        <v>Halaman Parkir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3">
        <f ca="1" t="shared" si="0"/>
        <v>6</v>
      </c>
      <c r="F884" s="66" t="str">
        <f ca="1">IF(ISBLANK(A884)," ",INDIRECT(ADDRESS(1,5+MOD(ROW()-2,COUNTA('Form Responses 1'!$1:$1)-4),,TRUE,"Form Responses 1")))</f>
        <v>Halaman [Halaman depan samping dan belakang]</v>
      </c>
      <c r="G884" s="66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Halaman</v>
      </c>
      <c r="I884" s="84" t="str">
        <f ca="1" t="shared" si="856"/>
        <v>Halaman depan samping dan belakang</v>
      </c>
      <c r="J884" s="84" t="str">
        <f ca="1" t="shared" si="2"/>
        <v>CLEANING SERVICE</v>
      </c>
      <c r="K884" s="84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3">
        <f ca="1" t="shared" si="0"/>
        <v>6</v>
      </c>
      <c r="F885" s="66" t="str">
        <f ca="1">IF(ISBLANK(A885)," ",INDIRECT(ADDRESS(1,5+MOD(ROW()-2,COUNTA('Form Responses 1'!$1:$1)-4),,TRUE,"Form Responses 1")))</f>
        <v>Halaman [TPS]</v>
      </c>
      <c r="G885" s="66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Halaman</v>
      </c>
      <c r="I885" s="84" t="str">
        <f ca="1" t="shared" si="856"/>
        <v>TPS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3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856"/>
        <v>Security Functions</v>
      </c>
      <c r="J886" s="84" t="str">
        <f ca="1" t="shared" si="2"/>
        <v>SECURITY SERVICE</v>
      </c>
      <c r="K886" s="84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3">
        <f ca="1" t="shared" si="0"/>
        <v>6</v>
      </c>
      <c r="F887" s="66" t="str">
        <f ca="1">IF(ISBLANK(A887)," ",INDIRECT(ADDRESS(1,5+MOD(ROW()-2,COUNTA('Form Responses 1'!$1:$1)-4),,TRUE,"Form Responses 1")))</f>
        <v>Driver [Driving Safety]</v>
      </c>
      <c r="G887" s="66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Driver</v>
      </c>
      <c r="I887" s="84" t="str">
        <f ca="1" t="shared" si="856"/>
        <v>Driving Safety</v>
      </c>
      <c r="J887" s="84" t="str">
        <f ca="1" t="shared" si="2"/>
        <v>LABOR SERVICE</v>
      </c>
      <c r="K887" s="84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3">
        <f ca="1" t="shared" si="0"/>
        <v>6</v>
      </c>
      <c r="F888" s="66" t="str">
        <f ca="1">IF(ISBLANK(A888)," ",INDIRECT(ADDRESS(1,5+MOD(ROW()-2,COUNTA('Form Responses 1'!$1:$1)-4),,TRUE,"Form Responses 1")))</f>
        <v>Driver [ Attendance]</v>
      </c>
      <c r="G888" s="66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Driver</v>
      </c>
      <c r="I888" s="84" t="str">
        <f ca="1" t="shared" si="856"/>
        <v> Attendance</v>
      </c>
      <c r="J888" s="84" t="str">
        <f ca="1" t="shared" si="2"/>
        <v>LABOR SERVICE</v>
      </c>
      <c r="K888" s="84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3">
        <f ca="1" t="shared" si="0"/>
        <v>6</v>
      </c>
      <c r="F889" s="66" t="str">
        <f ca="1">IF(ISBLANK(A889)," ",INDIRECT(ADDRESS(1,5+MOD(ROW()-2,COUNTA('Form Responses 1'!$1:$1)-4),,TRUE,"Form Responses 1")))</f>
        <v>Wisma [Koridor ]</v>
      </c>
      <c r="G889" s="66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Wisma</v>
      </c>
      <c r="I889" s="84" t="str">
        <f ca="1" t="shared" si="856"/>
        <v>Koridor 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3">
        <f ca="1" t="shared" si="0"/>
        <v>6</v>
      </c>
      <c r="F890" s="66" t="str">
        <f ca="1">IF(ISBLANK(A890)," ",INDIRECT(ADDRESS(1,5+MOD(ROW()-2,COUNTA('Form Responses 1'!$1:$1)-4),,TRUE,"Form Responses 1")))</f>
        <v>Wisma [Kamar Tidur]</v>
      </c>
      <c r="G890" s="66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Wisma</v>
      </c>
      <c r="I890" s="84" t="str">
        <f ca="1" t="shared" si="856"/>
        <v>Kamar Tidur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3">
        <f ca="1" t="shared" si="0"/>
        <v>6</v>
      </c>
      <c r="F891" s="66" t="str">
        <f ca="1">IF(ISBLANK(A891)," ",INDIRECT(ADDRESS(1,5+MOD(ROW()-2,COUNTA('Form Responses 1'!$1:$1)-4),,TRUE,"Form Responses 1")))</f>
        <v>Wisma [Ruang Rapat]</v>
      </c>
      <c r="G891" s="66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Wisma</v>
      </c>
      <c r="I891" s="84" t="str">
        <f ca="1" t="shared" si="856"/>
        <v>Ruang Rapat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3">
        <f ca="1" t="shared" si="0"/>
        <v>6</v>
      </c>
      <c r="F892" s="66" t="str">
        <f ca="1">IF(ISBLANK(A892)," ",INDIRECT(ADDRESS(1,5+MOD(ROW()-2,COUNTA('Form Responses 1'!$1:$1)-4),,TRUE,"Form Responses 1")))</f>
        <v>Wisma [Gudang]</v>
      </c>
      <c r="G892" s="66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Wisma</v>
      </c>
      <c r="I892" s="84" t="str">
        <f ca="1" t="shared" si="856"/>
        <v>Gudang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3">
        <f ca="1" t="shared" si="0"/>
        <v>6</v>
      </c>
      <c r="F893" s="66" t="str">
        <f ca="1">IF(ISBLANK(A893)," ",INDIRECT(ADDRESS(1,5+MOD(ROW()-2,COUNTA('Form Responses 1'!$1:$1)-4),,TRUE,"Form Responses 1")))</f>
        <v>Wisma [Toilet Pria / Wanita]</v>
      </c>
      <c r="G893" s="66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Wisma</v>
      </c>
      <c r="I893" s="84" t="str">
        <f ca="1" t="shared" si="856"/>
        <v>Toilet Pria / Wanita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3">
        <f ca="1" t="shared" si="0"/>
        <v>6</v>
      </c>
      <c r="F894" s="66" t="str">
        <f ca="1">IF(ISBLANK(A894)," ",INDIRECT(ADDRESS(1,5+MOD(ROW()-2,COUNTA('Form Responses 1'!$1:$1)-4),,TRUE,"Form Responses 1")))</f>
        <v>Lab Biomol [Ruang Lab]</v>
      </c>
      <c r="G894" s="66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Lab Biomol</v>
      </c>
      <c r="I894" s="84" t="str">
        <f ca="1" t="shared" si="856"/>
        <v>Ruang Lab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3">
        <f ca="1" t="shared" si="0"/>
        <v>6</v>
      </c>
      <c r="F895" s="66" t="str">
        <f ca="1">IF(ISBLANK(A895)," ",INDIRECT(ADDRESS(1,5+MOD(ROW()-2,COUNTA('Form Responses 1'!$1:$1)-4),,TRUE,"Form Responses 1")))</f>
        <v>Lab Biomol [Ruang Kerja]</v>
      </c>
      <c r="G895" s="66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Lab Biomol</v>
      </c>
      <c r="I895" s="84" t="str">
        <f ca="1" t="shared" si="856"/>
        <v>Ruang Kerja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3">
        <f ca="1" t="shared" si="0"/>
        <v>6</v>
      </c>
      <c r="F896" s="66" t="str">
        <f ca="1">IF(ISBLANK(A896)," ",INDIRECT(ADDRESS(1,5+MOD(ROW()-2,COUNTA('Form Responses 1'!$1:$1)-4),,TRUE,"Form Responses 1")))</f>
        <v>Lab Biomol [Ruang Pendingin]</v>
      </c>
      <c r="G896" s="66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Lab Biomol</v>
      </c>
      <c r="I896" s="84" t="str">
        <f ca="1" t="shared" si="856"/>
        <v>Ruang Pendingin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3">
        <f ca="1" t="shared" si="0"/>
        <v>6</v>
      </c>
      <c r="F897" s="66" t="str">
        <f ca="1">IF(ISBLANK(A897)," ",INDIRECT(ADDRESS(1,5+MOD(ROW()-2,COUNTA('Form Responses 1'!$1:$1)-4),,TRUE,"Form Responses 1")))</f>
        <v>Lab Biomol [Pantry]</v>
      </c>
      <c r="G897" s="66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Lab Biomol</v>
      </c>
      <c r="I897" s="84" t="str">
        <f ca="1" t="shared" si="856"/>
        <v>Pantry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3">
        <f ca="1" t="shared" si="0"/>
        <v>6</v>
      </c>
      <c r="F898" s="66" t="str">
        <f ca="1">IF(ISBLANK(A898)," ",INDIRECT(ADDRESS(1,5+MOD(ROW()-2,COUNTA('Form Responses 1'!$1:$1)-4),,TRUE,"Form Responses 1")))</f>
        <v>Lab Biomol [Koridor ]</v>
      </c>
      <c r="G898" s="66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Lab Biomol</v>
      </c>
      <c r="I898" s="84" t="str">
        <f ca="1" t="shared" si="856"/>
        <v>Koridor 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3">
        <f ca="1" t="shared" si="0"/>
        <v>6</v>
      </c>
      <c r="F899" s="66" t="str">
        <f ca="1">IF(ISBLANK(A899)," ",INDIRECT(ADDRESS(1,5+MOD(ROW()-2,COUNTA('Form Responses 1'!$1:$1)-4),,TRUE,"Form Responses 1")))</f>
        <v>Lab Biomol [Toilet Pria / Wanita]</v>
      </c>
      <c r="G899" s="66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Lab Biomol</v>
      </c>
      <c r="I899" s="84" t="str">
        <f ca="1" t="shared" ref="I899:I962" si="921">MID(F899,FIND("[",F899)+1,LEN(F899)-FIND("[",F899)-1)</f>
        <v>Toilet Pria / Wanita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3">
        <f ca="1" t="shared" si="0"/>
        <v>6</v>
      </c>
      <c r="F900" s="66" t="str">
        <f ca="1">IF(ISBLANK(A900)," ",INDIRECT(ADDRESS(1,5+MOD(ROW()-2,COUNTA('Form Responses 1'!$1:$1)-4),,TRUE,"Form Responses 1")))</f>
        <v>Gedung Insektarium [Lab Anopheles]</v>
      </c>
      <c r="G900" s="66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Gedung Insektarium</v>
      </c>
      <c r="I900" s="84" t="str">
        <f ca="1" t="shared" si="921"/>
        <v>Lab Anopheles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3">
        <f ca="1" t="shared" si="0"/>
        <v>6</v>
      </c>
      <c r="F901" s="66" t="str">
        <f ca="1">IF(ISBLANK(A901)," ",INDIRECT(ADDRESS(1,5+MOD(ROW()-2,COUNTA('Form Responses 1'!$1:$1)-4),,TRUE,"Form Responses 1")))</f>
        <v>Gedung Insektarium [Lab Cullicinae]</v>
      </c>
      <c r="G901" s="66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Gedung Insektarium</v>
      </c>
      <c r="I901" s="84" t="str">
        <f ca="1" t="shared" si="921"/>
        <v>Lab Cullicinae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3">
        <f ca="1" t="shared" si="0"/>
        <v>6</v>
      </c>
      <c r="F902" s="66" t="str">
        <f ca="1">IF(ISBLANK(A902)," ",INDIRECT(ADDRESS(1,5+MOD(ROW()-2,COUNTA('Form Responses 1'!$1:$1)-4),,TRUE,"Form Responses 1")))</f>
        <v>Gedung Insektarium [Gudang Alat dan Bahan 1]</v>
      </c>
      <c r="G902" s="66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Gedung Insektarium</v>
      </c>
      <c r="I902" s="84" t="str">
        <f ca="1" t="shared" si="921"/>
        <v>Gudang Alat dan Bahan 1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3">
        <f ca="1" t="shared" si="0"/>
        <v>6</v>
      </c>
      <c r="F903" s="66" t="str">
        <f ca="1">IF(ISBLANK(A903)," ",INDIRECT(ADDRESS(1,5+MOD(ROW()-2,COUNTA('Form Responses 1'!$1:$1)-4),,TRUE,"Form Responses 1")))</f>
        <v>Gedung Insektarium [Gudang alat dan Bahan 2]</v>
      </c>
      <c r="G903" s="66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Gedung Insektarium</v>
      </c>
      <c r="I903" s="84" t="str">
        <f ca="1" t="shared" si="921"/>
        <v>Gudang alat dan Bahan 2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3">
        <f ca="1" t="shared" si="0"/>
        <v>6</v>
      </c>
      <c r="F904" s="66" t="str">
        <f ca="1">IF(ISBLANK(A904)," ",INDIRECT(ADDRESS(1,5+MOD(ROW()-2,COUNTA('Form Responses 1'!$1:$1)-4),,TRUE,"Form Responses 1")))</f>
        <v>Gedung Insektarium [Koridor]</v>
      </c>
      <c r="G904" s="66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Insektarium</v>
      </c>
      <c r="I904" s="84" t="str">
        <f ca="1" t="shared" si="921"/>
        <v>Koridor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3">
        <f ca="1" t="shared" si="0"/>
        <v>6</v>
      </c>
      <c r="F905" s="66" t="str">
        <f ca="1">IF(ISBLANK(A905)," ",INDIRECT(ADDRESS(1,5+MOD(ROW()-2,COUNTA('Form Responses 1'!$1:$1)-4),,TRUE,"Form Responses 1")))</f>
        <v>Gedung CWS [Ruang Kerja]</v>
      </c>
      <c r="G905" s="66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CWS</v>
      </c>
      <c r="I905" s="84" t="str">
        <f ca="1" t="shared" si="921"/>
        <v>Ruang Kerja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3">
        <f ca="1" t="shared" si="0"/>
        <v>6</v>
      </c>
      <c r="F906" s="66" t="str">
        <f ca="1">IF(ISBLANK(A906)," ",INDIRECT(ADDRESS(1,5+MOD(ROW()-2,COUNTA('Form Responses 1'!$1:$1)-4),,TRUE,"Form Responses 1")))</f>
        <v>Gedung CWS [Koridor ]</v>
      </c>
      <c r="G906" s="66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CWS</v>
      </c>
      <c r="I906" s="84" t="str">
        <f ca="1" t="shared" si="921"/>
        <v>Koridor 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3">
        <f ca="1" t="shared" si="0"/>
        <v>6</v>
      </c>
      <c r="F907" s="66" t="str">
        <f ca="1">IF(ISBLANK(A907)," ",INDIRECT(ADDRESS(1,5+MOD(ROW()-2,COUNTA('Form Responses 1'!$1:$1)-4),,TRUE,"Form Responses 1")))</f>
        <v>Gedung CWS [Toilet Pria / Wanita]</v>
      </c>
      <c r="G907" s="66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CWS</v>
      </c>
      <c r="I907" s="84" t="str">
        <f ca="1" t="shared" si="921"/>
        <v>Toilet Pria / Wanita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3">
        <f ca="1" t="shared" si="0"/>
        <v>6</v>
      </c>
      <c r="F908" s="66" t="str">
        <f ca="1">IF(ISBLANK(A908)," ",INDIRECT(ADDRESS(1,5+MOD(ROW()-2,COUNTA('Form Responses 1'!$1:$1)-4),,TRUE,"Form Responses 1")))</f>
        <v>Halaman [Taman ]</v>
      </c>
      <c r="G908" s="66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Halaman</v>
      </c>
      <c r="I908" s="84" t="str">
        <f ca="1" t="shared" si="921"/>
        <v>Taman 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3">
        <f ca="1" t="shared" si="0"/>
        <v>6</v>
      </c>
      <c r="F909" s="66" t="str">
        <f ca="1">IF(ISBLANK(A909)," ",INDIRECT(ADDRESS(1,5+MOD(ROW()-2,COUNTA('Form Responses 1'!$1:$1)-4),,TRUE,"Form Responses 1")))</f>
        <v>Halaman [Halaman Parkir]</v>
      </c>
      <c r="G909" s="66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Halaman</v>
      </c>
      <c r="I909" s="84" t="str">
        <f ca="1" t="shared" si="921"/>
        <v>Halaman Parkir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3">
        <f ca="1" t="shared" si="0"/>
        <v>6</v>
      </c>
      <c r="F910" s="66" t="str">
        <f ca="1">IF(ISBLANK(A910)," ",INDIRECT(ADDRESS(1,5+MOD(ROW()-2,COUNTA('Form Responses 1'!$1:$1)-4),,TRUE,"Form Responses 1")))</f>
        <v>Halaman [Halaman depan samping dan belakang]</v>
      </c>
      <c r="G910" s="66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Halaman</v>
      </c>
      <c r="I910" s="84" t="str">
        <f ca="1" t="shared" si="921"/>
        <v>Halaman depan samping dan belakang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3">
        <f ca="1" t="shared" si="0"/>
        <v>6</v>
      </c>
      <c r="F911" s="66" t="str">
        <f ca="1">IF(ISBLANK(A911)," ",INDIRECT(ADDRESS(1,5+MOD(ROW()-2,COUNTA('Form Responses 1'!$1:$1)-4),,TRUE,"Form Responses 1")))</f>
        <v>Halaman [TPS]</v>
      </c>
      <c r="G911" s="66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Halaman</v>
      </c>
      <c r="I911" s="84" t="str">
        <f ca="1" t="shared" si="921"/>
        <v>TPS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3">
        <f ca="1" t="shared" si="0"/>
        <v>6</v>
      </c>
      <c r="F912" s="66" t="str">
        <f ca="1">IF(ISBLANK(A912)," ",INDIRECT(ADDRESS(1,5+MOD(ROW()-2,COUNTA('Form Responses 1'!$1:$1)-4),,TRUE,"Form Responses 1")))</f>
        <v>Security [Security Functions]</v>
      </c>
      <c r="G912" s="66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921"/>
        <v>Security Functions</v>
      </c>
      <c r="J912" s="84" t="str">
        <f ca="1" t="shared" si="2"/>
        <v>SECURITY SERVICE</v>
      </c>
      <c r="K912" s="84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3">
        <f ca="1" t="shared" si="0"/>
        <v>6</v>
      </c>
      <c r="F913" s="66" t="str">
        <f ca="1">IF(ISBLANK(A913)," ",INDIRECT(ADDRESS(1,5+MOD(ROW()-2,COUNTA('Form Responses 1'!$1:$1)-4),,TRUE,"Form Responses 1")))</f>
        <v>Driver [Driving Safety]</v>
      </c>
      <c r="G913" s="66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Driver</v>
      </c>
      <c r="I913" s="84" t="str">
        <f ca="1" t="shared" si="921"/>
        <v>Driving Safety</v>
      </c>
      <c r="J913" s="84" t="str">
        <f ca="1" t="shared" si="2"/>
        <v>LABOR SERVICE</v>
      </c>
      <c r="K913" s="84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3">
        <f ca="1" t="shared" si="0"/>
        <v>6</v>
      </c>
      <c r="F914" s="66" t="str">
        <f ca="1">IF(ISBLANK(A914)," ",INDIRECT(ADDRESS(1,5+MOD(ROW()-2,COUNTA('Form Responses 1'!$1:$1)-4),,TRUE,"Form Responses 1")))</f>
        <v>Driver [ Attendance]</v>
      </c>
      <c r="G914" s="66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Driver</v>
      </c>
      <c r="I914" s="84" t="str">
        <f ca="1" t="shared" si="921"/>
        <v> Attendance</v>
      </c>
      <c r="J914" s="84" t="str">
        <f ca="1" t="shared" si="2"/>
        <v>LABOR SERVICE</v>
      </c>
      <c r="K914" s="84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3">
        <f ca="1" t="shared" si="0"/>
        <v>6</v>
      </c>
      <c r="F915" s="66" t="str">
        <f ca="1">IF(ISBLANK(A915)," ",INDIRECT(ADDRESS(1,5+MOD(ROW()-2,COUNTA('Form Responses 1'!$1:$1)-4),,TRUE,"Form Responses 1")))</f>
        <v>Wisma [Koridor ]</v>
      </c>
      <c r="G915" s="66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Wisma</v>
      </c>
      <c r="I915" s="84" t="str">
        <f ca="1" t="shared" si="921"/>
        <v>Koridor 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3">
        <f ca="1" t="shared" si="0"/>
        <v>6</v>
      </c>
      <c r="F916" s="66" t="str">
        <f ca="1">IF(ISBLANK(A916)," ",INDIRECT(ADDRESS(1,5+MOD(ROW()-2,COUNTA('Form Responses 1'!$1:$1)-4),,TRUE,"Form Responses 1")))</f>
        <v>Wisma [Kamar Tidur]</v>
      </c>
      <c r="G916" s="66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Wisma</v>
      </c>
      <c r="I916" s="84" t="str">
        <f ca="1" t="shared" si="921"/>
        <v>Kamar Tidur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3">
        <f ca="1" t="shared" si="0"/>
        <v>6</v>
      </c>
      <c r="F917" s="66" t="str">
        <f ca="1">IF(ISBLANK(A917)," ",INDIRECT(ADDRESS(1,5+MOD(ROW()-2,COUNTA('Form Responses 1'!$1:$1)-4),,TRUE,"Form Responses 1")))</f>
        <v>Wisma [Ruang Rapat]</v>
      </c>
      <c r="G917" s="66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Wisma</v>
      </c>
      <c r="I917" s="84" t="str">
        <f ca="1" t="shared" si="921"/>
        <v>Ruang Rapat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3">
        <f ca="1" t="shared" si="0"/>
        <v>6</v>
      </c>
      <c r="F918" s="66" t="str">
        <f ca="1">IF(ISBLANK(A918)," ",INDIRECT(ADDRESS(1,5+MOD(ROW()-2,COUNTA('Form Responses 1'!$1:$1)-4),,TRUE,"Form Responses 1")))</f>
        <v>Wisma [Gudang]</v>
      </c>
      <c r="G918" s="66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Wisma</v>
      </c>
      <c r="I918" s="84" t="str">
        <f ca="1" t="shared" si="921"/>
        <v>Gudang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3">
        <f ca="1" t="shared" si="0"/>
        <v>6</v>
      </c>
      <c r="F919" s="66" t="str">
        <f ca="1">IF(ISBLANK(A919)," ",INDIRECT(ADDRESS(1,5+MOD(ROW()-2,COUNTA('Form Responses 1'!$1:$1)-4),,TRUE,"Form Responses 1")))</f>
        <v>Wisma [Toilet Pria / Wanita]</v>
      </c>
      <c r="G919" s="66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Wisma</v>
      </c>
      <c r="I919" s="84" t="str">
        <f ca="1" t="shared" si="921"/>
        <v>Toilet Pria / Wanita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3">
        <f ca="1" t="shared" si="0"/>
        <v>6</v>
      </c>
      <c r="F920" s="66" t="str">
        <f ca="1">IF(ISBLANK(A920)," ",INDIRECT(ADDRESS(1,5+MOD(ROW()-2,COUNTA('Form Responses 1'!$1:$1)-4),,TRUE,"Form Responses 1")))</f>
        <v>Lab Biomol [Ruang Lab]</v>
      </c>
      <c r="G920" s="66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Lab Biomol</v>
      </c>
      <c r="I920" s="84" t="str">
        <f ca="1" t="shared" si="921"/>
        <v>Ruang Lab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3">
        <f ca="1" t="shared" si="0"/>
        <v>6</v>
      </c>
      <c r="F921" s="66" t="str">
        <f ca="1">IF(ISBLANK(A921)," ",INDIRECT(ADDRESS(1,5+MOD(ROW()-2,COUNTA('Form Responses 1'!$1:$1)-4),,TRUE,"Form Responses 1")))</f>
        <v>Lab Biomol [Ruang Kerja]</v>
      </c>
      <c r="G921" s="66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Lab Biomol</v>
      </c>
      <c r="I921" s="84" t="str">
        <f ca="1" t="shared" si="921"/>
        <v>Ruang Kerja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3">
        <f ca="1" t="shared" si="0"/>
        <v>6</v>
      </c>
      <c r="F922" s="66" t="str">
        <f ca="1">IF(ISBLANK(A922)," ",INDIRECT(ADDRESS(1,5+MOD(ROW()-2,COUNTA('Form Responses 1'!$1:$1)-4),,TRUE,"Form Responses 1")))</f>
        <v>Lab Biomol [Ruang Pendingin]</v>
      </c>
      <c r="G922" s="66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Lab Biomol</v>
      </c>
      <c r="I922" s="84" t="str">
        <f ca="1" t="shared" si="921"/>
        <v>Ruang Pendingin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3">
        <f ca="1" t="shared" si="0"/>
        <v>6</v>
      </c>
      <c r="F923" s="66" t="str">
        <f ca="1">IF(ISBLANK(A923)," ",INDIRECT(ADDRESS(1,5+MOD(ROW()-2,COUNTA('Form Responses 1'!$1:$1)-4),,TRUE,"Form Responses 1")))</f>
        <v>Lab Biomol [Pantry]</v>
      </c>
      <c r="G923" s="66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Lab Biomol</v>
      </c>
      <c r="I923" s="84" t="str">
        <f ca="1" t="shared" si="921"/>
        <v>Pantry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3">
        <f ca="1" t="shared" si="0"/>
        <v>6</v>
      </c>
      <c r="F924" s="66" t="str">
        <f ca="1">IF(ISBLANK(A924)," ",INDIRECT(ADDRESS(1,5+MOD(ROW()-2,COUNTA('Form Responses 1'!$1:$1)-4),,TRUE,"Form Responses 1")))</f>
        <v>Lab Biomol [Koridor ]</v>
      </c>
      <c r="G924" s="66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Lab Biomol</v>
      </c>
      <c r="I924" s="84" t="str">
        <f ca="1" t="shared" si="921"/>
        <v>Koridor 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3">
        <f ca="1" t="shared" si="0"/>
        <v>6</v>
      </c>
      <c r="F925" s="66" t="str">
        <f ca="1">IF(ISBLANK(A925)," ",INDIRECT(ADDRESS(1,5+MOD(ROW()-2,COUNTA('Form Responses 1'!$1:$1)-4),,TRUE,"Form Responses 1")))</f>
        <v>Lab Biomol [Toilet Pria / Wanita]</v>
      </c>
      <c r="G925" s="66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Lab Biomol</v>
      </c>
      <c r="I925" s="84" t="str">
        <f ca="1" t="shared" si="921"/>
        <v>Toilet Pria / Wanita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3">
        <f ca="1" t="shared" si="0"/>
        <v>6</v>
      </c>
      <c r="F926" s="66" t="str">
        <f ca="1">IF(ISBLANK(A926)," ",INDIRECT(ADDRESS(1,5+MOD(ROW()-2,COUNTA('Form Responses 1'!$1:$1)-4),,TRUE,"Form Responses 1")))</f>
        <v>Gedung Insektarium [Lab Anopheles]</v>
      </c>
      <c r="G926" s="66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Insektarium</v>
      </c>
      <c r="I926" s="84" t="str">
        <f ca="1" t="shared" si="921"/>
        <v>Lab Anopheles</v>
      </c>
      <c r="J926" s="84" t="str">
        <f ca="1" t="shared" si="2"/>
        <v>CLEANING SERVICE</v>
      </c>
      <c r="K926" s="84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3">
        <f ca="1" t="shared" si="0"/>
        <v>6</v>
      </c>
      <c r="F927" s="66" t="str">
        <f ca="1">IF(ISBLANK(A927)," ",INDIRECT(ADDRESS(1,5+MOD(ROW()-2,COUNTA('Form Responses 1'!$1:$1)-4),,TRUE,"Form Responses 1")))</f>
        <v>Gedung Insektarium [Lab Cullicinae]</v>
      </c>
      <c r="G927" s="66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Insektarium</v>
      </c>
      <c r="I927" s="84" t="str">
        <f ca="1" t="shared" si="921"/>
        <v>Lab Cullicinae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3">
        <f ca="1" t="shared" si="0"/>
        <v>6</v>
      </c>
      <c r="F928" s="66" t="str">
        <f ca="1">IF(ISBLANK(A928)," ",INDIRECT(ADDRESS(1,5+MOD(ROW()-2,COUNTA('Form Responses 1'!$1:$1)-4),,TRUE,"Form Responses 1")))</f>
        <v>Gedung Insektarium [Gudang Alat dan Bahan 1]</v>
      </c>
      <c r="G928" s="66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Insektarium</v>
      </c>
      <c r="I928" s="84" t="str">
        <f ca="1" t="shared" si="921"/>
        <v>Gudang Alat dan Bahan 1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3">
        <f ca="1" t="shared" si="0"/>
        <v>6</v>
      </c>
      <c r="F929" s="66" t="str">
        <f ca="1">IF(ISBLANK(A929)," ",INDIRECT(ADDRESS(1,5+MOD(ROW()-2,COUNTA('Form Responses 1'!$1:$1)-4),,TRUE,"Form Responses 1")))</f>
        <v>Gedung Insektarium [Gudang alat dan Bahan 2]</v>
      </c>
      <c r="G929" s="66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Insektarium</v>
      </c>
      <c r="I929" s="84" t="str">
        <f ca="1" t="shared" si="921"/>
        <v>Gudang alat dan Bahan 2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3">
        <f ca="1" t="shared" si="0"/>
        <v>6</v>
      </c>
      <c r="F930" s="66" t="str">
        <f ca="1">IF(ISBLANK(A930)," ",INDIRECT(ADDRESS(1,5+MOD(ROW()-2,COUNTA('Form Responses 1'!$1:$1)-4),,TRUE,"Form Responses 1")))</f>
        <v>Gedung Insektarium [Koridor]</v>
      </c>
      <c r="G930" s="66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Insektarium</v>
      </c>
      <c r="I930" s="84" t="str">
        <f ca="1" t="shared" si="921"/>
        <v>Koridor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3">
        <f ca="1" t="shared" si="0"/>
        <v>6</v>
      </c>
      <c r="F931" s="66" t="str">
        <f ca="1">IF(ISBLANK(A931)," ",INDIRECT(ADDRESS(1,5+MOD(ROW()-2,COUNTA('Form Responses 1'!$1:$1)-4),,TRUE,"Form Responses 1")))</f>
        <v>Gedung CWS [Ruang Kerja]</v>
      </c>
      <c r="G931" s="66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CWS</v>
      </c>
      <c r="I931" s="84" t="str">
        <f ca="1" t="shared" si="921"/>
        <v>Ruang Kerja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3">
        <f ca="1" t="shared" si="0"/>
        <v>6</v>
      </c>
      <c r="F932" s="66" t="str">
        <f ca="1">IF(ISBLANK(A932)," ",INDIRECT(ADDRESS(1,5+MOD(ROW()-2,COUNTA('Form Responses 1'!$1:$1)-4),,TRUE,"Form Responses 1")))</f>
        <v>Gedung CWS [Koridor ]</v>
      </c>
      <c r="G932" s="66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CWS</v>
      </c>
      <c r="I932" s="84" t="str">
        <f ca="1" t="shared" si="921"/>
        <v>Koridor 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3">
        <f ca="1" t="shared" si="0"/>
        <v>6</v>
      </c>
      <c r="F933" s="66" t="str">
        <f ca="1">IF(ISBLANK(A933)," ",INDIRECT(ADDRESS(1,5+MOD(ROW()-2,COUNTA('Form Responses 1'!$1:$1)-4),,TRUE,"Form Responses 1")))</f>
        <v>Gedung CWS [Toilet Pria / Wanita]</v>
      </c>
      <c r="G933" s="66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CWS</v>
      </c>
      <c r="I933" s="84" t="str">
        <f ca="1" t="shared" si="921"/>
        <v>Toilet Pria / Wanita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3">
        <f ca="1" t="shared" si="0"/>
        <v>6</v>
      </c>
      <c r="F934" s="66" t="str">
        <f ca="1">IF(ISBLANK(A934)," ",INDIRECT(ADDRESS(1,5+MOD(ROW()-2,COUNTA('Form Responses 1'!$1:$1)-4),,TRUE,"Form Responses 1")))</f>
        <v>Halaman [Taman ]</v>
      </c>
      <c r="G934" s="66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921"/>
        <v>Taman 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3">
        <f ca="1" t="shared" si="0"/>
        <v>6</v>
      </c>
      <c r="F935" s="66" t="str">
        <f ca="1">IF(ISBLANK(A935)," ",INDIRECT(ADDRESS(1,5+MOD(ROW()-2,COUNTA('Form Responses 1'!$1:$1)-4),,TRUE,"Form Responses 1")))</f>
        <v>Halaman [Halaman Parkir]</v>
      </c>
      <c r="G935" s="66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921"/>
        <v>Halaman Parkir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3">
        <f ca="1" t="shared" si="0"/>
        <v>6</v>
      </c>
      <c r="F936" s="66" t="str">
        <f ca="1">IF(ISBLANK(A936)," ",INDIRECT(ADDRESS(1,5+MOD(ROW()-2,COUNTA('Form Responses 1'!$1:$1)-4),,TRUE,"Form Responses 1")))</f>
        <v>Halaman [Halaman depan samping dan belakang]</v>
      </c>
      <c r="G936" s="66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921"/>
        <v>Halaman depan samping dan belakang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3">
        <f ca="1" t="shared" si="0"/>
        <v>6</v>
      </c>
      <c r="F937" s="66" t="str">
        <f ca="1">IF(ISBLANK(A937)," ",INDIRECT(ADDRESS(1,5+MOD(ROW()-2,COUNTA('Form Responses 1'!$1:$1)-4),,TRUE,"Form Responses 1")))</f>
        <v>Halaman [TPS]</v>
      </c>
      <c r="G937" s="66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921"/>
        <v>TPS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3">
        <f ca="1" t="shared" si="0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921"/>
        <v>Security Functions</v>
      </c>
      <c r="J938" s="84" t="str">
        <f ca="1" t="shared" si="2"/>
        <v>SECURITY SERVICE</v>
      </c>
      <c r="K938" s="84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3">
        <f ca="1" t="shared" si="0"/>
        <v>6</v>
      </c>
      <c r="F939" s="66" t="str">
        <f ca="1">IF(ISBLANK(A939)," ",INDIRECT(ADDRESS(1,5+MOD(ROW()-2,COUNTA('Form Responses 1'!$1:$1)-4),,TRUE,"Form Responses 1")))</f>
        <v>Driver [Driving Safety]</v>
      </c>
      <c r="G939" s="66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921"/>
        <v>Driving Safety</v>
      </c>
      <c r="J939" s="84" t="str">
        <f ca="1" t="shared" si="2"/>
        <v>LABOR SERVICE</v>
      </c>
      <c r="K939" s="84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3">
        <f ca="1" t="shared" si="0"/>
        <v>6</v>
      </c>
      <c r="F940" s="66" t="str">
        <f ca="1">IF(ISBLANK(A940)," ",INDIRECT(ADDRESS(1,5+MOD(ROW()-2,COUNTA('Form Responses 1'!$1:$1)-4),,TRUE,"Form Responses 1")))</f>
        <v>Driver [ Attendance]</v>
      </c>
      <c r="G940" s="66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Driver</v>
      </c>
      <c r="I940" s="84" t="str">
        <f ca="1" t="shared" si="921"/>
        <v> Attendance</v>
      </c>
      <c r="J940" s="84" t="str">
        <f ca="1" t="shared" si="2"/>
        <v>LABOR SERVICE</v>
      </c>
      <c r="K940" s="84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3">
        <f ca="1" t="shared" si="0"/>
        <v>6</v>
      </c>
      <c r="F941" s="66" t="str">
        <f ca="1">IF(ISBLANK(A941)," ",INDIRECT(ADDRESS(1,5+MOD(ROW()-2,COUNTA('Form Responses 1'!$1:$1)-4),,TRUE,"Form Responses 1")))</f>
        <v>Wisma [Koridor ]</v>
      </c>
      <c r="G941" s="66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Wisma</v>
      </c>
      <c r="I941" s="84" t="str">
        <f ca="1" t="shared" si="921"/>
        <v>Koridor 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3">
        <f ca="1" t="shared" si="0"/>
        <v>6</v>
      </c>
      <c r="F942" s="66" t="str">
        <f ca="1">IF(ISBLANK(A942)," ",INDIRECT(ADDRESS(1,5+MOD(ROW()-2,COUNTA('Form Responses 1'!$1:$1)-4),,TRUE,"Form Responses 1")))</f>
        <v>Wisma [Kamar Tidur]</v>
      </c>
      <c r="G942" s="66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Wisma</v>
      </c>
      <c r="I942" s="84" t="str">
        <f ca="1" t="shared" si="921"/>
        <v>Kamar Tidur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3">
        <f ca="1" t="shared" si="0"/>
        <v>6</v>
      </c>
      <c r="F943" s="66" t="str">
        <f ca="1">IF(ISBLANK(A943)," ",INDIRECT(ADDRESS(1,5+MOD(ROW()-2,COUNTA('Form Responses 1'!$1:$1)-4),,TRUE,"Form Responses 1")))</f>
        <v>Wisma [Ruang Rapat]</v>
      </c>
      <c r="G943" s="66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Wisma</v>
      </c>
      <c r="I943" s="84" t="str">
        <f ca="1" t="shared" si="921"/>
        <v>Ruang Rapat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3">
        <f ca="1" t="shared" si="0"/>
        <v>6</v>
      </c>
      <c r="F944" s="66" t="str">
        <f ca="1">IF(ISBLANK(A944)," ",INDIRECT(ADDRESS(1,5+MOD(ROW()-2,COUNTA('Form Responses 1'!$1:$1)-4),,TRUE,"Form Responses 1")))</f>
        <v>Wisma [Gudang]</v>
      </c>
      <c r="G944" s="66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Wisma</v>
      </c>
      <c r="I944" s="84" t="str">
        <f ca="1" t="shared" si="921"/>
        <v>Gudang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3">
        <f ca="1" t="shared" si="0"/>
        <v>6</v>
      </c>
      <c r="F945" s="66" t="str">
        <f ca="1">IF(ISBLANK(A945)," ",INDIRECT(ADDRESS(1,5+MOD(ROW()-2,COUNTA('Form Responses 1'!$1:$1)-4),,TRUE,"Form Responses 1")))</f>
        <v>Wisma [Toilet Pria / Wanita]</v>
      </c>
      <c r="G945" s="66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Wisma</v>
      </c>
      <c r="I945" s="84" t="str">
        <f ca="1" t="shared" si="921"/>
        <v>Toilet Pria / Wanita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3">
        <f ca="1" t="shared" si="0"/>
        <v>6</v>
      </c>
      <c r="F946" s="66" t="str">
        <f ca="1">IF(ISBLANK(A946)," ",INDIRECT(ADDRESS(1,5+MOD(ROW()-2,COUNTA('Form Responses 1'!$1:$1)-4),,TRUE,"Form Responses 1")))</f>
        <v>Lab Biomol [Ruang Lab]</v>
      </c>
      <c r="G946" s="66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Lab Biomol</v>
      </c>
      <c r="I946" s="84" t="str">
        <f ca="1" t="shared" si="921"/>
        <v>Ruang Lab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3">
        <f ca="1" t="shared" si="0"/>
        <v>6</v>
      </c>
      <c r="F947" s="66" t="str">
        <f ca="1">IF(ISBLANK(A947)," ",INDIRECT(ADDRESS(1,5+MOD(ROW()-2,COUNTA('Form Responses 1'!$1:$1)-4),,TRUE,"Form Responses 1")))</f>
        <v>Lab Biomol [Ruang Kerja]</v>
      </c>
      <c r="G947" s="66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Lab Biomol</v>
      </c>
      <c r="I947" s="84" t="str">
        <f ca="1" t="shared" si="921"/>
        <v>Ruang Kerja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3">
        <f ca="1" t="shared" si="0"/>
        <v>6</v>
      </c>
      <c r="F948" s="66" t="str">
        <f ca="1">IF(ISBLANK(A948)," ",INDIRECT(ADDRESS(1,5+MOD(ROW()-2,COUNTA('Form Responses 1'!$1:$1)-4),,TRUE,"Form Responses 1")))</f>
        <v>Lab Biomol [Ruang Pendingin]</v>
      </c>
      <c r="G948" s="66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Lab Biomol</v>
      </c>
      <c r="I948" s="84" t="str">
        <f ca="1" t="shared" si="921"/>
        <v>Ruang Pendingin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3">
        <f ca="1" t="shared" si="0"/>
        <v>6</v>
      </c>
      <c r="F949" s="66" t="str">
        <f ca="1">IF(ISBLANK(A949)," ",INDIRECT(ADDRESS(1,5+MOD(ROW()-2,COUNTA('Form Responses 1'!$1:$1)-4),,TRUE,"Form Responses 1")))</f>
        <v>Lab Biomol [Pantry]</v>
      </c>
      <c r="G949" s="66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Lab Biomol</v>
      </c>
      <c r="I949" s="84" t="str">
        <f ca="1" t="shared" si="921"/>
        <v>Pantry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3">
        <f ca="1" t="shared" si="0"/>
        <v>6</v>
      </c>
      <c r="F950" s="66" t="str">
        <f ca="1">IF(ISBLANK(A950)," ",INDIRECT(ADDRESS(1,5+MOD(ROW()-2,COUNTA('Form Responses 1'!$1:$1)-4),,TRUE,"Form Responses 1")))</f>
        <v>Lab Biomol [Koridor ]</v>
      </c>
      <c r="G950" s="66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Lab Biomol</v>
      </c>
      <c r="I950" s="84" t="str">
        <f ca="1" t="shared" si="921"/>
        <v>Koridor 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3">
        <f ca="1" t="shared" si="0"/>
        <v>6</v>
      </c>
      <c r="F951" s="66" t="str">
        <f ca="1">IF(ISBLANK(A951)," ",INDIRECT(ADDRESS(1,5+MOD(ROW()-2,COUNTA('Form Responses 1'!$1:$1)-4),,TRUE,"Form Responses 1")))</f>
        <v>Lab Biomol [Toilet Pria / Wanita]</v>
      </c>
      <c r="G951" s="66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Lab Biomol</v>
      </c>
      <c r="I951" s="84" t="str">
        <f ca="1" t="shared" si="921"/>
        <v>Toilet Pria / Wanita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3">
        <f ca="1" t="shared" si="0"/>
        <v>6</v>
      </c>
      <c r="F952" s="66" t="str">
        <f ca="1">IF(ISBLANK(A952)," ",INDIRECT(ADDRESS(1,5+MOD(ROW()-2,COUNTA('Form Responses 1'!$1:$1)-4),,TRUE,"Form Responses 1")))</f>
        <v>Gedung Insektarium [Lab Anopheles]</v>
      </c>
      <c r="G952" s="66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Insektarium</v>
      </c>
      <c r="I952" s="84" t="str">
        <f ca="1" t="shared" si="921"/>
        <v>Lab Anopheles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3">
        <f ca="1" t="shared" si="0"/>
        <v>6</v>
      </c>
      <c r="F953" s="66" t="str">
        <f ca="1">IF(ISBLANK(A953)," ",INDIRECT(ADDRESS(1,5+MOD(ROW()-2,COUNTA('Form Responses 1'!$1:$1)-4),,TRUE,"Form Responses 1")))</f>
        <v>Gedung Insektarium [Lab Cullicinae]</v>
      </c>
      <c r="G953" s="66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Insektarium</v>
      </c>
      <c r="I953" s="84" t="str">
        <f ca="1" t="shared" si="921"/>
        <v>Lab Cullicinae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3">
        <f ca="1" t="shared" si="0"/>
        <v>6</v>
      </c>
      <c r="F954" s="66" t="str">
        <f ca="1">IF(ISBLANK(A954)," ",INDIRECT(ADDRESS(1,5+MOD(ROW()-2,COUNTA('Form Responses 1'!$1:$1)-4),,TRUE,"Form Responses 1")))</f>
        <v>Gedung Insektarium [Gudang Alat dan Bahan 1]</v>
      </c>
      <c r="G954" s="66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Insektarium</v>
      </c>
      <c r="I954" s="84" t="str">
        <f ca="1" t="shared" si="921"/>
        <v>Gudang Alat dan Bahan 1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3">
        <f ca="1" t="shared" si="0"/>
        <v>6</v>
      </c>
      <c r="F955" s="66" t="str">
        <f ca="1">IF(ISBLANK(A955)," ",INDIRECT(ADDRESS(1,5+MOD(ROW()-2,COUNTA('Form Responses 1'!$1:$1)-4),,TRUE,"Form Responses 1")))</f>
        <v>Gedung Insektarium [Gudang alat dan Bahan 2]</v>
      </c>
      <c r="G955" s="66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Insektarium</v>
      </c>
      <c r="I955" s="84" t="str">
        <f ca="1" t="shared" si="921"/>
        <v>Gudang alat dan Bahan 2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3">
        <f ca="1" t="shared" si="0"/>
        <v>6</v>
      </c>
      <c r="F956" s="66" t="str">
        <f ca="1">IF(ISBLANK(A956)," ",INDIRECT(ADDRESS(1,5+MOD(ROW()-2,COUNTA('Form Responses 1'!$1:$1)-4),,TRUE,"Form Responses 1")))</f>
        <v>Gedung Insektarium [Koridor]</v>
      </c>
      <c r="G956" s="66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Insektarium</v>
      </c>
      <c r="I956" s="84" t="str">
        <f ca="1" t="shared" si="921"/>
        <v>Koridor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3">
        <f ca="1" t="shared" si="0"/>
        <v>6</v>
      </c>
      <c r="F957" s="66" t="str">
        <f ca="1">IF(ISBLANK(A957)," ",INDIRECT(ADDRESS(1,5+MOD(ROW()-2,COUNTA('Form Responses 1'!$1:$1)-4),,TRUE,"Form Responses 1")))</f>
        <v>Gedung CWS [Ruang Kerja]</v>
      </c>
      <c r="G957" s="66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CWS</v>
      </c>
      <c r="I957" s="84" t="str">
        <f ca="1" t="shared" si="921"/>
        <v>Ruang Kerja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3">
        <f ca="1" t="shared" si="0"/>
        <v>6</v>
      </c>
      <c r="F958" s="66" t="str">
        <f ca="1">IF(ISBLANK(A958)," ",INDIRECT(ADDRESS(1,5+MOD(ROW()-2,COUNTA('Form Responses 1'!$1:$1)-4),,TRUE,"Form Responses 1")))</f>
        <v>Gedung CWS [Koridor ]</v>
      </c>
      <c r="G958" s="66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CWS</v>
      </c>
      <c r="I958" s="84" t="str">
        <f ca="1" t="shared" si="921"/>
        <v>Koridor 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3">
        <f ca="1" t="shared" si="0"/>
        <v>6</v>
      </c>
      <c r="F959" s="66" t="str">
        <f ca="1">IF(ISBLANK(A959)," ",INDIRECT(ADDRESS(1,5+MOD(ROW()-2,COUNTA('Form Responses 1'!$1:$1)-4),,TRUE,"Form Responses 1")))</f>
        <v>Gedung CWS [Toilet Pria / Wanita]</v>
      </c>
      <c r="G959" s="66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CWS</v>
      </c>
      <c r="I959" s="84" t="str">
        <f ca="1" t="shared" si="921"/>
        <v>Toilet Pria / Wanita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3">
        <f ca="1" t="shared" si="0"/>
        <v>6</v>
      </c>
      <c r="F960" s="66" t="str">
        <f ca="1">IF(ISBLANK(A960)," ",INDIRECT(ADDRESS(1,5+MOD(ROW()-2,COUNTA('Form Responses 1'!$1:$1)-4),,TRUE,"Form Responses 1")))</f>
        <v>Halaman [Taman ]</v>
      </c>
      <c r="G960" s="66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Halaman</v>
      </c>
      <c r="I960" s="84" t="str">
        <f ca="1" t="shared" si="921"/>
        <v>Taman 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3">
        <f ca="1" t="shared" si="0"/>
        <v>6</v>
      </c>
      <c r="F961" s="66" t="str">
        <f ca="1">IF(ISBLANK(A961)," ",INDIRECT(ADDRESS(1,5+MOD(ROW()-2,COUNTA('Form Responses 1'!$1:$1)-4),,TRUE,"Form Responses 1")))</f>
        <v>Halaman [Halaman Parkir]</v>
      </c>
      <c r="G961" s="66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921"/>
        <v>Halaman Parkir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3">
        <f ca="1" t="shared" si="0"/>
        <v>6</v>
      </c>
      <c r="F962" s="66" t="str">
        <f ca="1">IF(ISBLANK(A962)," ",INDIRECT(ADDRESS(1,5+MOD(ROW()-2,COUNTA('Form Responses 1'!$1:$1)-4),,TRUE,"Form Responses 1")))</f>
        <v>Halaman [Halaman depan samping dan belakang]</v>
      </c>
      <c r="G962" s="66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921"/>
        <v>Halaman depan samping dan belakang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3">
        <f ca="1" t="shared" si="0"/>
        <v>6</v>
      </c>
      <c r="F963" s="66" t="str">
        <f ca="1">IF(ISBLANK(A963)," ",INDIRECT(ADDRESS(1,5+MOD(ROW()-2,COUNTA('Form Responses 1'!$1:$1)-4),,TRUE,"Form Responses 1")))</f>
        <v>Halaman [TPS]</v>
      </c>
      <c r="G963" s="66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ref="I963:I1000" si="986">MID(F963,FIND("[",F963)+1,LEN(F963)-FIND("[",F963)-1)</f>
        <v>TPS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3">
        <f ca="1" t="shared" si="0"/>
        <v>6</v>
      </c>
      <c r="F964" s="66" t="str">
        <f ca="1">IF(ISBLANK(A964)," ",INDIRECT(ADDRESS(1,5+MOD(ROW()-2,COUNTA('Form Responses 1'!$1:$1)-4),,TRUE,"Form Responses 1")))</f>
        <v>Security [Security Functions]</v>
      </c>
      <c r="G964" s="66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Security</v>
      </c>
      <c r="I964" s="84" t="str">
        <f ca="1" t="shared" si="986"/>
        <v>Security Functions</v>
      </c>
      <c r="J964" s="84" t="str">
        <f ca="1" t="shared" si="2"/>
        <v>SECURITY SERVICE</v>
      </c>
      <c r="K964" s="84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3">
        <f ca="1" t="shared" si="0"/>
        <v>6</v>
      </c>
      <c r="F965" s="66" t="str">
        <f ca="1">IF(ISBLANK(A965)," ",INDIRECT(ADDRESS(1,5+MOD(ROW()-2,COUNTA('Form Responses 1'!$1:$1)-4),,TRUE,"Form Responses 1")))</f>
        <v>Driver [Driving Safety]</v>
      </c>
      <c r="G965" s="66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Driver</v>
      </c>
      <c r="I965" s="84" t="str">
        <f ca="1" t="shared" si="986"/>
        <v>Driving Safety</v>
      </c>
      <c r="J965" s="84" t="str">
        <f ca="1" t="shared" si="2"/>
        <v>LABOR SERVICE</v>
      </c>
      <c r="K965" s="84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3">
        <f ca="1" t="shared" si="0"/>
        <v>6</v>
      </c>
      <c r="F966" s="66" t="str">
        <f ca="1">IF(ISBLANK(A966)," ",INDIRECT(ADDRESS(1,5+MOD(ROW()-2,COUNTA('Form Responses 1'!$1:$1)-4),,TRUE,"Form Responses 1")))</f>
        <v>Driver [ Attendance]</v>
      </c>
      <c r="G966" s="66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Driver</v>
      </c>
      <c r="I966" s="84" t="str">
        <f ca="1" t="shared" si="986"/>
        <v> Attendance</v>
      </c>
      <c r="J966" s="84" t="str">
        <f ca="1" t="shared" si="2"/>
        <v>LABOR SERVICE</v>
      </c>
      <c r="K966" s="84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3">
        <f ca="1" t="shared" si="0"/>
        <v>6</v>
      </c>
      <c r="F967" s="66" t="str">
        <f ca="1">IF(ISBLANK(A967)," ",INDIRECT(ADDRESS(1,5+MOD(ROW()-2,COUNTA('Form Responses 1'!$1:$1)-4),,TRUE,"Form Responses 1")))</f>
        <v>Wisma [Koridor ]</v>
      </c>
      <c r="G967" s="66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Wisma</v>
      </c>
      <c r="I967" s="84" t="str">
        <f ca="1" t="shared" si="986"/>
        <v>Koridor 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3">
        <f ca="1" t="shared" si="0"/>
        <v>6</v>
      </c>
      <c r="F968" s="66" t="str">
        <f ca="1">IF(ISBLANK(A968)," ",INDIRECT(ADDRESS(1,5+MOD(ROW()-2,COUNTA('Form Responses 1'!$1:$1)-4),,TRUE,"Form Responses 1")))</f>
        <v>Wisma [Kamar Tidur]</v>
      </c>
      <c r="G968" s="66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Wisma</v>
      </c>
      <c r="I968" s="84" t="str">
        <f ca="1" t="shared" si="986"/>
        <v>Kamar Tidur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3">
        <f ca="1" t="shared" si="0"/>
        <v>6</v>
      </c>
      <c r="F969" s="66" t="str">
        <f ca="1">IF(ISBLANK(A969)," ",INDIRECT(ADDRESS(1,5+MOD(ROW()-2,COUNTA('Form Responses 1'!$1:$1)-4),,TRUE,"Form Responses 1")))</f>
        <v>Wisma [Ruang Rapat]</v>
      </c>
      <c r="G969" s="66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Wisma</v>
      </c>
      <c r="I969" s="84" t="str">
        <f ca="1" t="shared" si="986"/>
        <v>Ruang Rapat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3">
        <f ca="1" t="shared" si="0"/>
        <v>6</v>
      </c>
      <c r="F970" s="66" t="str">
        <f ca="1">IF(ISBLANK(A970)," ",INDIRECT(ADDRESS(1,5+MOD(ROW()-2,COUNTA('Form Responses 1'!$1:$1)-4),,TRUE,"Form Responses 1")))</f>
        <v>Wisma [Gudang]</v>
      </c>
      <c r="G970" s="66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Wisma</v>
      </c>
      <c r="I970" s="84" t="str">
        <f ca="1" t="shared" si="986"/>
        <v>Gudang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3">
        <f ca="1" t="shared" si="0"/>
        <v>6</v>
      </c>
      <c r="F971" s="66" t="str">
        <f ca="1">IF(ISBLANK(A971)," ",INDIRECT(ADDRESS(1,5+MOD(ROW()-2,COUNTA('Form Responses 1'!$1:$1)-4),,TRUE,"Form Responses 1")))</f>
        <v>Wisma [Toilet Pria / Wanita]</v>
      </c>
      <c r="G971" s="66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Wisma</v>
      </c>
      <c r="I971" s="84" t="str">
        <f ca="1" t="shared" si="986"/>
        <v>Toilet Pria / Wanita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3">
        <f ca="1" t="shared" si="0"/>
        <v>6</v>
      </c>
      <c r="F972" s="66" t="str">
        <f ca="1">IF(ISBLANK(A972)," ",INDIRECT(ADDRESS(1,5+MOD(ROW()-2,COUNTA('Form Responses 1'!$1:$1)-4),,TRUE,"Form Responses 1")))</f>
        <v>Lab Biomol [Ruang Lab]</v>
      </c>
      <c r="G972" s="66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Lab Biomol</v>
      </c>
      <c r="I972" s="84" t="str">
        <f ca="1" t="shared" si="986"/>
        <v>Ruang Lab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3">
        <f ca="1" t="shared" si="0"/>
        <v>6</v>
      </c>
      <c r="F973" s="66" t="str">
        <f ca="1">IF(ISBLANK(A973)," ",INDIRECT(ADDRESS(1,5+MOD(ROW()-2,COUNTA('Form Responses 1'!$1:$1)-4),,TRUE,"Form Responses 1")))</f>
        <v>Lab Biomol [Ruang Kerja]</v>
      </c>
      <c r="G973" s="66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Lab Biomol</v>
      </c>
      <c r="I973" s="84" t="str">
        <f ca="1" t="shared" si="986"/>
        <v>Ruang Kerja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3">
        <f ca="1" t="shared" si="0"/>
        <v>6</v>
      </c>
      <c r="F974" s="66" t="str">
        <f ca="1">IF(ISBLANK(A974)," ",INDIRECT(ADDRESS(1,5+MOD(ROW()-2,COUNTA('Form Responses 1'!$1:$1)-4),,TRUE,"Form Responses 1")))</f>
        <v>Lab Biomol [Ruang Pendingin]</v>
      </c>
      <c r="G974" s="66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Lab Biomol</v>
      </c>
      <c r="I974" s="84" t="str">
        <f ca="1" t="shared" si="986"/>
        <v>Ruang Pendingin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3">
        <f ca="1" t="shared" si="0"/>
        <v>6</v>
      </c>
      <c r="F975" s="66" t="str">
        <f ca="1">IF(ISBLANK(A975)," ",INDIRECT(ADDRESS(1,5+MOD(ROW()-2,COUNTA('Form Responses 1'!$1:$1)-4),,TRUE,"Form Responses 1")))</f>
        <v>Lab Biomol [Pantry]</v>
      </c>
      <c r="G975" s="66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Lab Biomol</v>
      </c>
      <c r="I975" s="84" t="str">
        <f ca="1" t="shared" si="986"/>
        <v>Pantry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3">
        <f ca="1" t="shared" si="0"/>
        <v>6</v>
      </c>
      <c r="F976" s="66" t="str">
        <f ca="1">IF(ISBLANK(A976)," ",INDIRECT(ADDRESS(1,5+MOD(ROW()-2,COUNTA('Form Responses 1'!$1:$1)-4),,TRUE,"Form Responses 1")))</f>
        <v>Lab Biomol [Koridor ]</v>
      </c>
      <c r="G976" s="66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Lab Biomol</v>
      </c>
      <c r="I976" s="84" t="str">
        <f ca="1" t="shared" si="986"/>
        <v>Koridor 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3">
        <f ca="1" t="shared" si="0"/>
        <v>6</v>
      </c>
      <c r="F977" s="66" t="str">
        <f ca="1">IF(ISBLANK(A977)," ",INDIRECT(ADDRESS(1,5+MOD(ROW()-2,COUNTA('Form Responses 1'!$1:$1)-4),,TRUE,"Form Responses 1")))</f>
        <v>Lab Biomol [Toilet Pria / Wanita]</v>
      </c>
      <c r="G977" s="66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Lab Biomol</v>
      </c>
      <c r="I977" s="84" t="str">
        <f ca="1" t="shared" si="986"/>
        <v>Toilet Pria / Wanita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3">
        <f ca="1" t="shared" si="0"/>
        <v>6</v>
      </c>
      <c r="F978" s="66" t="str">
        <f ca="1">IF(ISBLANK(A978)," ",INDIRECT(ADDRESS(1,5+MOD(ROW()-2,COUNTA('Form Responses 1'!$1:$1)-4),,TRUE,"Form Responses 1")))</f>
        <v>Gedung Insektarium [Lab Anopheles]</v>
      </c>
      <c r="G978" s="66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Insektarium</v>
      </c>
      <c r="I978" s="84" t="str">
        <f ca="1" t="shared" si="986"/>
        <v>Lab Anopheles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3">
        <f ca="1" t="shared" si="0"/>
        <v>6</v>
      </c>
      <c r="F979" s="66" t="str">
        <f ca="1">IF(ISBLANK(A979)," ",INDIRECT(ADDRESS(1,5+MOD(ROW()-2,COUNTA('Form Responses 1'!$1:$1)-4),,TRUE,"Form Responses 1")))</f>
        <v>Gedung Insektarium [Lab Cullicinae]</v>
      </c>
      <c r="G979" s="66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Insektarium</v>
      </c>
      <c r="I979" s="84" t="str">
        <f ca="1" t="shared" si="986"/>
        <v>Lab Cullicinae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3">
        <f ca="1" t="shared" si="0"/>
        <v>6</v>
      </c>
      <c r="F980" s="66" t="str">
        <f ca="1">IF(ISBLANK(A980)," ",INDIRECT(ADDRESS(1,5+MOD(ROW()-2,COUNTA('Form Responses 1'!$1:$1)-4),,TRUE,"Form Responses 1")))</f>
        <v>Gedung Insektarium [Gudang Alat dan Bahan 1]</v>
      </c>
      <c r="G980" s="66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Insektarium</v>
      </c>
      <c r="I980" s="84" t="str">
        <f ca="1" t="shared" si="986"/>
        <v>Gudang Alat dan Bahan 1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3">
        <f ca="1" t="shared" si="0"/>
        <v>6</v>
      </c>
      <c r="F981" s="66" t="str">
        <f ca="1">IF(ISBLANK(A981)," ",INDIRECT(ADDRESS(1,5+MOD(ROW()-2,COUNTA('Form Responses 1'!$1:$1)-4),,TRUE,"Form Responses 1")))</f>
        <v>Gedung Insektarium [Gudang alat dan Bahan 2]</v>
      </c>
      <c r="G981" s="66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Insektarium</v>
      </c>
      <c r="I981" s="84" t="str">
        <f ca="1" t="shared" si="986"/>
        <v>Gudang alat dan Bahan 2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3">
        <f ca="1" t="shared" si="0"/>
        <v>6</v>
      </c>
      <c r="F982" s="66" t="str">
        <f ca="1">IF(ISBLANK(A982)," ",INDIRECT(ADDRESS(1,5+MOD(ROW()-2,COUNTA('Form Responses 1'!$1:$1)-4),,TRUE,"Form Responses 1")))</f>
        <v>Gedung Insektarium [Koridor]</v>
      </c>
      <c r="G982" s="66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Insektarium</v>
      </c>
      <c r="I982" s="84" t="str">
        <f ca="1" t="shared" si="986"/>
        <v>Koridor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3">
        <f ca="1" t="shared" si="0"/>
        <v>6</v>
      </c>
      <c r="F983" s="66" t="str">
        <f ca="1">IF(ISBLANK(A983)," ",INDIRECT(ADDRESS(1,5+MOD(ROW()-2,COUNTA('Form Responses 1'!$1:$1)-4),,TRUE,"Form Responses 1")))</f>
        <v>Gedung CWS [Ruang Kerja]</v>
      </c>
      <c r="G983" s="66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CWS</v>
      </c>
      <c r="I983" s="84" t="str">
        <f ca="1" t="shared" si="986"/>
        <v>Ruang Kerja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3">
        <f ca="1" t="shared" si="0"/>
        <v>6</v>
      </c>
      <c r="F984" s="66" t="str">
        <f ca="1">IF(ISBLANK(A984)," ",INDIRECT(ADDRESS(1,5+MOD(ROW()-2,COUNTA('Form Responses 1'!$1:$1)-4),,TRUE,"Form Responses 1")))</f>
        <v>Gedung CWS [Koridor ]</v>
      </c>
      <c r="G984" s="66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CWS</v>
      </c>
      <c r="I984" s="84" t="str">
        <f ca="1" t="shared" si="986"/>
        <v>Koridor 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3">
        <f ca="1" t="shared" si="0"/>
        <v>6</v>
      </c>
      <c r="F985" s="66" t="str">
        <f ca="1">IF(ISBLANK(A985)," ",INDIRECT(ADDRESS(1,5+MOD(ROW()-2,COUNTA('Form Responses 1'!$1:$1)-4),,TRUE,"Form Responses 1")))</f>
        <v>Gedung CWS [Toilet Pria / Wanita]</v>
      </c>
      <c r="G985" s="66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CWS</v>
      </c>
      <c r="I985" s="84" t="str">
        <f ca="1" t="shared" si="986"/>
        <v>Toilet Pria / Wanita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3">
        <f ca="1" t="shared" si="0"/>
        <v>6</v>
      </c>
      <c r="F986" s="66" t="str">
        <f ca="1">IF(ISBLANK(A986)," ",INDIRECT(ADDRESS(1,5+MOD(ROW()-2,COUNTA('Form Responses 1'!$1:$1)-4),,TRUE,"Form Responses 1")))</f>
        <v>Halaman [Taman ]</v>
      </c>
      <c r="G986" s="66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986"/>
        <v>Taman 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3">
        <f ca="1" t="shared" si="0"/>
        <v>6</v>
      </c>
      <c r="F987" s="66" t="str">
        <f ca="1">IF(ISBLANK(A987)," ",INDIRECT(ADDRESS(1,5+MOD(ROW()-2,COUNTA('Form Responses 1'!$1:$1)-4),,TRUE,"Form Responses 1")))</f>
        <v>Halaman [Halaman Parkir]</v>
      </c>
      <c r="G987" s="66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986"/>
        <v>Halaman Parkir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3">
        <f ca="1" t="shared" si="0"/>
        <v>6</v>
      </c>
      <c r="F988" s="66" t="str">
        <f ca="1">IF(ISBLANK(A988)," ",INDIRECT(ADDRESS(1,5+MOD(ROW()-2,COUNTA('Form Responses 1'!$1:$1)-4),,TRUE,"Form Responses 1")))</f>
        <v>Halaman [Halaman depan samping dan belakang]</v>
      </c>
      <c r="G988" s="66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986"/>
        <v>Halaman depan samping dan belakang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3">
        <f ca="1" t="shared" si="0"/>
        <v>6</v>
      </c>
      <c r="F989" s="66" t="str">
        <f ca="1">IF(ISBLANK(A989)," ",INDIRECT(ADDRESS(1,5+MOD(ROW()-2,COUNTA('Form Responses 1'!$1:$1)-4),,TRUE,"Form Responses 1")))</f>
        <v>Halaman [TPS]</v>
      </c>
      <c r="G989" s="66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Halaman</v>
      </c>
      <c r="I989" s="84" t="str">
        <f ca="1" t="shared" si="986"/>
        <v>TPS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3">
        <f ca="1" t="shared" si="0"/>
        <v>6</v>
      </c>
      <c r="F990" s="66" t="str">
        <f ca="1">IF(ISBLANK(A990)," ",INDIRECT(ADDRESS(1,5+MOD(ROW()-2,COUNTA('Form Responses 1'!$1:$1)-4),,TRUE,"Form Responses 1")))</f>
        <v>Security [Security Functions]</v>
      </c>
      <c r="G990" s="66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Security</v>
      </c>
      <c r="I990" s="84" t="str">
        <f ca="1" t="shared" si="986"/>
        <v>Security Functions</v>
      </c>
      <c r="J990" s="84" t="str">
        <f ca="1" t="shared" si="2"/>
        <v>SECURITY SERVICE</v>
      </c>
      <c r="K990" s="84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3">
        <f ca="1" t="shared" si="0"/>
        <v>6</v>
      </c>
      <c r="F991" s="66" t="str">
        <f ca="1">IF(ISBLANK(A991)," ",INDIRECT(ADDRESS(1,5+MOD(ROW()-2,COUNTA('Form Responses 1'!$1:$1)-4),,TRUE,"Form Responses 1")))</f>
        <v>Driver [Driving Safety]</v>
      </c>
      <c r="G991" s="66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986"/>
        <v>Driving Safety</v>
      </c>
      <c r="J991" s="84" t="str">
        <f ca="1" t="shared" si="2"/>
        <v>LABOR SERVICE</v>
      </c>
      <c r="K991" s="84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3">
        <f ca="1" t="shared" si="0"/>
        <v>6</v>
      </c>
      <c r="F992" s="66" t="str">
        <f ca="1">IF(ISBLANK(A992)," ",INDIRECT(ADDRESS(1,5+MOD(ROW()-2,COUNTA('Form Responses 1'!$1:$1)-4),,TRUE,"Form Responses 1")))</f>
        <v>Driver [ Attendance]</v>
      </c>
      <c r="G992" s="66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Driver</v>
      </c>
      <c r="I992" s="84" t="str">
        <f ca="1" t="shared" si="986"/>
        <v> Attendance</v>
      </c>
      <c r="J992" s="84" t="str">
        <f ca="1" t="shared" si="2"/>
        <v>LABOR SERVICE</v>
      </c>
      <c r="K992" s="84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3">
        <f ca="1" t="shared" si="0"/>
        <v>6</v>
      </c>
      <c r="F993" s="66" t="str">
        <f ca="1">IF(ISBLANK(A993)," ",INDIRECT(ADDRESS(1,5+MOD(ROW()-2,COUNTA('Form Responses 1'!$1:$1)-4),,TRUE,"Form Responses 1")))</f>
        <v>Wisma [Koridor ]</v>
      </c>
      <c r="G993" s="66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Wisma</v>
      </c>
      <c r="I993" s="84" t="str">
        <f ca="1" t="shared" si="986"/>
        <v>Koridor 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3">
        <f ca="1" t="shared" si="0"/>
        <v>6</v>
      </c>
      <c r="F994" s="66" t="str">
        <f ca="1">IF(ISBLANK(A994)," ",INDIRECT(ADDRESS(1,5+MOD(ROW()-2,COUNTA('Form Responses 1'!$1:$1)-4),,TRUE,"Form Responses 1")))</f>
        <v>Wisma [Kamar Tidur]</v>
      </c>
      <c r="G994" s="66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Wisma</v>
      </c>
      <c r="I994" s="84" t="str">
        <f ca="1" t="shared" si="986"/>
        <v>Kamar Tidur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3">
        <f ca="1" t="shared" si="0"/>
        <v>6</v>
      </c>
      <c r="F995" s="66" t="str">
        <f ca="1">IF(ISBLANK(A995)," ",INDIRECT(ADDRESS(1,5+MOD(ROW()-2,COUNTA('Form Responses 1'!$1:$1)-4),,TRUE,"Form Responses 1")))</f>
        <v>Wisma [Ruang Rapat]</v>
      </c>
      <c r="G995" s="66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Wisma</v>
      </c>
      <c r="I995" s="84" t="str">
        <f ca="1" t="shared" si="986"/>
        <v>Ruang Rapat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3">
        <f ca="1" t="shared" si="0"/>
        <v>6</v>
      </c>
      <c r="F996" s="66" t="str">
        <f ca="1">IF(ISBLANK(A996)," ",INDIRECT(ADDRESS(1,5+MOD(ROW()-2,COUNTA('Form Responses 1'!$1:$1)-4),,TRUE,"Form Responses 1")))</f>
        <v>Wisma [Gudang]</v>
      </c>
      <c r="G996" s="66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Wisma</v>
      </c>
      <c r="I996" s="84" t="str">
        <f ca="1" t="shared" si="986"/>
        <v>Gudang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3">
        <f ca="1" t="shared" si="0"/>
        <v>6</v>
      </c>
      <c r="F997" s="66" t="str">
        <f ca="1">IF(ISBLANK(A997)," ",INDIRECT(ADDRESS(1,5+MOD(ROW()-2,COUNTA('Form Responses 1'!$1:$1)-4),,TRUE,"Form Responses 1")))</f>
        <v>Wisma [Toilet Pria / Wanita]</v>
      </c>
      <c r="G997" s="66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Wisma</v>
      </c>
      <c r="I997" s="84" t="str">
        <f ca="1" t="shared" si="986"/>
        <v>Toilet Pria / Wanita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3">
        <f ca="1" t="shared" si="0"/>
        <v>6</v>
      </c>
      <c r="F998" s="66" t="str">
        <f ca="1">IF(ISBLANK(A998)," ",INDIRECT(ADDRESS(1,5+MOD(ROW()-2,COUNTA('Form Responses 1'!$1:$1)-4),,TRUE,"Form Responses 1")))</f>
        <v>Lab Biomol [Ruang Lab]</v>
      </c>
      <c r="G998" s="66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Lab Biomol</v>
      </c>
      <c r="I998" s="84" t="str">
        <f ca="1" t="shared" si="986"/>
        <v>Ruang Lab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3">
        <f ca="1" t="shared" si="0"/>
        <v>6</v>
      </c>
      <c r="F999" s="66" t="str">
        <f ca="1">IF(ISBLANK(A999)," ",INDIRECT(ADDRESS(1,5+MOD(ROW()-2,COUNTA('Form Responses 1'!$1:$1)-4),,TRUE,"Form Responses 1")))</f>
        <v>Lab Biomol [Ruang Kerja]</v>
      </c>
      <c r="G999" s="66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Lab Biomol</v>
      </c>
      <c r="I999" s="84" t="str">
        <f ca="1" t="shared" si="986"/>
        <v>Ruang Kerja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3">
        <f ca="1" t="shared" si="0"/>
        <v>6</v>
      </c>
      <c r="F1000" s="66" t="str">
        <f ca="1">IF(ISBLANK(A1000)," ",INDIRECT(ADDRESS(1,5+MOD(ROW()-2,COUNTA('Form Responses 1'!$1:$1)-4),,TRUE,"Form Responses 1")))</f>
        <v>Lab Biomol [Ruang Pendingin]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Lab Biomol</v>
      </c>
      <c r="I1000" s="84" t="str">
        <f ca="1" t="shared" si="986"/>
        <v>Ruang Pendingin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3" t="s">
        <v>133</v>
      </c>
      <c r="B1" s="43" t="s">
        <v>138</v>
      </c>
    </row>
    <row r="3" customHeight="1" spans="1:31">
      <c r="A3" s="37" t="s">
        <v>139</v>
      </c>
      <c r="B3" s="67"/>
      <c r="C3" s="67"/>
      <c r="D3" s="67"/>
      <c r="E3" s="37" t="s">
        <v>126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8"/>
    </row>
    <row r="4" customHeight="1" spans="1:3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69" t="s">
        <v>5</v>
      </c>
      <c r="G4" s="69" t="s">
        <v>24</v>
      </c>
      <c r="H4" s="69" t="s">
        <v>23</v>
      </c>
      <c r="I4" s="69" t="s">
        <v>25</v>
      </c>
      <c r="J4" s="69" t="s">
        <v>20</v>
      </c>
      <c r="K4" s="69" t="s">
        <v>21</v>
      </c>
      <c r="L4" s="69" t="s">
        <v>22</v>
      </c>
      <c r="M4" s="69" t="s">
        <v>18</v>
      </c>
      <c r="N4" s="69" t="s">
        <v>19</v>
      </c>
      <c r="O4" s="69" t="s">
        <v>28</v>
      </c>
      <c r="P4" s="69" t="s">
        <v>27</v>
      </c>
      <c r="Q4" s="69" t="s">
        <v>26</v>
      </c>
      <c r="R4" s="69" t="s">
        <v>29</v>
      </c>
      <c r="S4" s="69" t="s">
        <v>16</v>
      </c>
      <c r="T4" s="69" t="s">
        <v>15</v>
      </c>
      <c r="U4" s="69" t="s">
        <v>13</v>
      </c>
      <c r="V4" s="69" t="s">
        <v>12</v>
      </c>
      <c r="W4" s="69" t="s">
        <v>14</v>
      </c>
      <c r="X4" s="69" t="s">
        <v>17</v>
      </c>
      <c r="Y4" s="69" t="s">
        <v>4</v>
      </c>
      <c r="Z4" s="69" t="s">
        <v>10</v>
      </c>
      <c r="AA4" s="69" t="s">
        <v>8</v>
      </c>
      <c r="AB4" s="69" t="s">
        <v>7</v>
      </c>
      <c r="AC4" s="69" t="s">
        <v>9</v>
      </c>
      <c r="AD4" s="69" t="s">
        <v>11</v>
      </c>
      <c r="AE4" s="38" t="s">
        <v>140</v>
      </c>
    </row>
    <row r="5" customHeight="1" spans="1:31">
      <c r="A5" s="76">
        <v>0</v>
      </c>
      <c r="B5" s="37">
        <v>0</v>
      </c>
      <c r="C5" s="37">
        <v>0</v>
      </c>
      <c r="D5" s="40">
        <v>0</v>
      </c>
      <c r="E5" s="37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38" t="e">
        <v>#DIV/0!</v>
      </c>
    </row>
    <row r="6" customHeight="1" spans="1:31">
      <c r="A6" s="76">
        <v>45012.5198726852</v>
      </c>
      <c r="B6" s="37" t="s">
        <v>30</v>
      </c>
      <c r="C6" s="37" t="s">
        <v>31</v>
      </c>
      <c r="D6" s="40">
        <v>44951</v>
      </c>
      <c r="E6" s="37">
        <v>0.89</v>
      </c>
      <c r="F6" s="69">
        <v>0.89</v>
      </c>
      <c r="G6" s="69">
        <v>0.89</v>
      </c>
      <c r="H6" s="69">
        <v>0.89</v>
      </c>
      <c r="I6" s="69">
        <v>0.89</v>
      </c>
      <c r="J6" s="69">
        <v>0.89</v>
      </c>
      <c r="K6" s="69">
        <v>0.89</v>
      </c>
      <c r="L6" s="69">
        <v>0.89</v>
      </c>
      <c r="M6" s="69">
        <v>0.89</v>
      </c>
      <c r="N6" s="69">
        <v>0.89</v>
      </c>
      <c r="O6" s="69">
        <v>0.89</v>
      </c>
      <c r="P6" s="69">
        <v>0.89</v>
      </c>
      <c r="Q6" s="69">
        <v>0.89</v>
      </c>
      <c r="R6" s="69">
        <v>0.89</v>
      </c>
      <c r="S6" s="69">
        <v>0.89</v>
      </c>
      <c r="T6" s="69">
        <v>0.89</v>
      </c>
      <c r="U6" s="69">
        <v>0.89</v>
      </c>
      <c r="V6" s="69">
        <v>0.89</v>
      </c>
      <c r="W6" s="69">
        <v>0.89</v>
      </c>
      <c r="X6" s="69">
        <v>0.89</v>
      </c>
      <c r="Y6" s="69">
        <v>0.95</v>
      </c>
      <c r="Z6" s="69">
        <v>0.89</v>
      </c>
      <c r="AA6" s="69">
        <v>0.89</v>
      </c>
      <c r="AB6" s="69">
        <v>0.89</v>
      </c>
      <c r="AC6" s="69">
        <v>0.89</v>
      </c>
      <c r="AD6" s="69">
        <v>0.89</v>
      </c>
      <c r="AE6" s="38">
        <v>0.892307692307693</v>
      </c>
    </row>
    <row r="7" customHeight="1" spans="1:31">
      <c r="A7" s="76">
        <v>45012.5216666667</v>
      </c>
      <c r="B7" s="37" t="s">
        <v>30</v>
      </c>
      <c r="C7" s="37" t="s">
        <v>31</v>
      </c>
      <c r="D7" s="40">
        <v>44982</v>
      </c>
      <c r="E7" s="37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0.89</v>
      </c>
      <c r="P7" s="69">
        <v>0.89</v>
      </c>
      <c r="Q7" s="69">
        <v>0.89</v>
      </c>
      <c r="R7" s="69">
        <v>0.89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38">
        <v>0.940769230769231</v>
      </c>
    </row>
    <row r="8" customHeight="1" spans="1:31">
      <c r="A8" s="76">
        <v>45012.5228703704</v>
      </c>
      <c r="B8" s="37" t="s">
        <v>30</v>
      </c>
      <c r="C8" s="37" t="s">
        <v>31</v>
      </c>
      <c r="D8" s="40">
        <v>45010</v>
      </c>
      <c r="E8" s="37">
        <v>1</v>
      </c>
      <c r="F8" s="69">
        <v>1</v>
      </c>
      <c r="G8" s="69">
        <v>1</v>
      </c>
      <c r="H8" s="69">
        <v>1</v>
      </c>
      <c r="I8" s="69">
        <v>1</v>
      </c>
      <c r="J8" s="69">
        <v>0.95</v>
      </c>
      <c r="K8" s="69">
        <v>0.95</v>
      </c>
      <c r="L8" s="69">
        <v>1</v>
      </c>
      <c r="M8" s="69">
        <v>1</v>
      </c>
      <c r="N8" s="69">
        <v>1</v>
      </c>
      <c r="O8" s="69">
        <v>0.74</v>
      </c>
      <c r="P8" s="69">
        <v>0.74</v>
      </c>
      <c r="Q8" s="69">
        <v>0.74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1</v>
      </c>
      <c r="Z8" s="69">
        <v>0.95</v>
      </c>
      <c r="AA8" s="69">
        <v>0.89</v>
      </c>
      <c r="AB8" s="69">
        <v>1</v>
      </c>
      <c r="AC8" s="69">
        <v>1</v>
      </c>
      <c r="AD8" s="69">
        <v>0.95</v>
      </c>
      <c r="AE8" s="38">
        <v>0.944615384615384</v>
      </c>
    </row>
    <row r="9" customHeight="1" spans="1:31">
      <c r="A9" s="77">
        <v>45048.2528356481</v>
      </c>
      <c r="B9" s="42" t="s">
        <v>36</v>
      </c>
      <c r="C9" s="42" t="s">
        <v>31</v>
      </c>
      <c r="D9" s="41">
        <v>45041</v>
      </c>
      <c r="E9" s="42">
        <v>1</v>
      </c>
      <c r="F9" s="75">
        <v>1</v>
      </c>
      <c r="G9" s="75">
        <v>1</v>
      </c>
      <c r="H9" s="75">
        <v>1</v>
      </c>
      <c r="I9" s="75">
        <v>0.95</v>
      </c>
      <c r="J9" s="75">
        <v>1</v>
      </c>
      <c r="K9" s="75">
        <v>1</v>
      </c>
      <c r="L9" s="75">
        <v>1</v>
      </c>
      <c r="M9" s="75">
        <v>1</v>
      </c>
      <c r="N9" s="75">
        <v>1</v>
      </c>
      <c r="O9" s="75">
        <v>0.89</v>
      </c>
      <c r="P9" s="75">
        <v>0.89</v>
      </c>
      <c r="Q9" s="75">
        <v>0.89</v>
      </c>
      <c r="R9" s="75">
        <v>0.95</v>
      </c>
      <c r="S9" s="75">
        <v>0.95</v>
      </c>
      <c r="T9" s="75">
        <v>0.95</v>
      </c>
      <c r="U9" s="75">
        <v>0.95</v>
      </c>
      <c r="V9" s="75">
        <v>0.95</v>
      </c>
      <c r="W9" s="75">
        <v>0.95</v>
      </c>
      <c r="X9" s="75">
        <v>0.95</v>
      </c>
      <c r="Y9" s="75">
        <v>1</v>
      </c>
      <c r="Z9" s="75">
        <v>0.95</v>
      </c>
      <c r="AA9" s="75">
        <v>0.89</v>
      </c>
      <c r="AB9" s="75">
        <v>1</v>
      </c>
      <c r="AC9" s="75">
        <v>1</v>
      </c>
      <c r="AD9" s="75">
        <v>0.89</v>
      </c>
      <c r="AE9" s="43">
        <v>0.961538461538462</v>
      </c>
    </row>
    <row r="10" customHeight="1" spans="1:11">
      <c r="A10" s="78"/>
      <c r="B10" s="79"/>
      <c r="C10" s="79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133</v>
      </c>
      <c r="B1" s="43" t="s">
        <v>138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139</v>
      </c>
      <c r="B3" s="67"/>
      <c r="C3" s="37" t="s">
        <v>132</v>
      </c>
      <c r="D3" s="37"/>
      <c r="E3" s="67"/>
      <c r="F3" s="67"/>
      <c r="G3" s="67"/>
      <c r="H3" s="68"/>
      <c r="I3" s="66"/>
      <c r="J3" s="66"/>
      <c r="K3" s="66"/>
    </row>
    <row r="4" customHeight="1" spans="1:11">
      <c r="A4" s="37" t="s">
        <v>129</v>
      </c>
      <c r="B4" s="37" t="s">
        <v>126</v>
      </c>
      <c r="C4" s="37" t="s">
        <v>141</v>
      </c>
      <c r="D4" s="69" t="s">
        <v>59</v>
      </c>
      <c r="E4" s="69" t="s">
        <v>71</v>
      </c>
      <c r="F4" s="69" t="s">
        <v>83</v>
      </c>
      <c r="G4" s="69" t="s">
        <v>88</v>
      </c>
      <c r="H4" s="38" t="s">
        <v>140</v>
      </c>
      <c r="I4" s="66"/>
      <c r="J4" s="66"/>
      <c r="K4" s="66"/>
    </row>
    <row r="5" customHeight="1" spans="1:11">
      <c r="A5" s="37" t="s">
        <v>142</v>
      </c>
      <c r="B5" s="37" t="s">
        <v>24</v>
      </c>
      <c r="C5" s="37" t="e">
        <v>#DIV/0!</v>
      </c>
      <c r="D5" s="69">
        <v>0.89</v>
      </c>
      <c r="E5" s="69">
        <v>0.95</v>
      </c>
      <c r="F5" s="69">
        <v>1</v>
      </c>
      <c r="G5" s="69">
        <v>1</v>
      </c>
      <c r="H5" s="38">
        <v>0.96</v>
      </c>
      <c r="I5" s="66"/>
      <c r="J5" s="66"/>
      <c r="K5" s="66"/>
    </row>
    <row r="6" customHeight="1" spans="1:11">
      <c r="A6" s="70"/>
      <c r="B6" s="71" t="s">
        <v>23</v>
      </c>
      <c r="C6" s="72" t="e">
        <v>#DIV/0!</v>
      </c>
      <c r="D6">
        <v>0.89</v>
      </c>
      <c r="E6">
        <v>0.95</v>
      </c>
      <c r="F6">
        <v>1</v>
      </c>
      <c r="G6">
        <v>1</v>
      </c>
      <c r="H6" s="73">
        <v>0.96</v>
      </c>
      <c r="I6" s="66"/>
      <c r="J6" s="66"/>
      <c r="K6" s="66"/>
    </row>
    <row r="7" customHeight="1" spans="1:11">
      <c r="A7" s="70"/>
      <c r="B7" s="71" t="s">
        <v>25</v>
      </c>
      <c r="C7" s="72" t="e">
        <v>#DIV/0!</v>
      </c>
      <c r="D7">
        <v>0.89</v>
      </c>
      <c r="E7">
        <v>0.95</v>
      </c>
      <c r="F7">
        <v>1</v>
      </c>
      <c r="G7">
        <v>0.95</v>
      </c>
      <c r="H7" s="73">
        <v>0.9475</v>
      </c>
      <c r="I7" s="66"/>
      <c r="J7" s="66"/>
      <c r="K7" s="66"/>
    </row>
    <row r="8" customHeight="1" spans="1:11">
      <c r="A8" s="70"/>
      <c r="B8" s="71" t="s">
        <v>20</v>
      </c>
      <c r="C8" s="72" t="e">
        <v>#DIV/0!</v>
      </c>
      <c r="D8">
        <v>0.89</v>
      </c>
      <c r="E8">
        <v>0.95</v>
      </c>
      <c r="F8">
        <v>0.95</v>
      </c>
      <c r="G8">
        <v>1</v>
      </c>
      <c r="H8" s="73">
        <v>0.9475</v>
      </c>
      <c r="I8" s="66"/>
      <c r="J8" s="66"/>
      <c r="K8" s="66"/>
    </row>
    <row r="9" customHeight="1" spans="1:11">
      <c r="A9" s="70"/>
      <c r="B9" s="71" t="s">
        <v>21</v>
      </c>
      <c r="C9" s="72" t="e">
        <v>#DIV/0!</v>
      </c>
      <c r="D9">
        <v>0.89</v>
      </c>
      <c r="E9">
        <v>0.95</v>
      </c>
      <c r="F9">
        <v>0.95</v>
      </c>
      <c r="G9">
        <v>1</v>
      </c>
      <c r="H9" s="73">
        <v>0.9475</v>
      </c>
      <c r="I9" s="66"/>
      <c r="J9" s="66"/>
      <c r="K9" s="66"/>
    </row>
    <row r="10" customHeight="1" spans="1:11">
      <c r="A10" s="70"/>
      <c r="B10" s="71" t="s">
        <v>22</v>
      </c>
      <c r="C10" s="72" t="e">
        <v>#DIV/0!</v>
      </c>
      <c r="D10">
        <v>0.89</v>
      </c>
      <c r="E10">
        <v>0.95</v>
      </c>
      <c r="F10">
        <v>1</v>
      </c>
      <c r="G10">
        <v>1</v>
      </c>
      <c r="H10" s="73">
        <v>0.96</v>
      </c>
      <c r="I10" s="66"/>
      <c r="J10" s="66"/>
      <c r="K10" s="66"/>
    </row>
    <row r="11" customHeight="1" spans="1:11">
      <c r="A11" s="70"/>
      <c r="B11" s="71" t="s">
        <v>18</v>
      </c>
      <c r="C11" s="72" t="e">
        <v>#DIV/0!</v>
      </c>
      <c r="D11">
        <v>0.89</v>
      </c>
      <c r="E11">
        <v>0.95</v>
      </c>
      <c r="F11">
        <v>1</v>
      </c>
      <c r="G11">
        <v>1</v>
      </c>
      <c r="H11" s="73">
        <v>0.96</v>
      </c>
      <c r="I11" s="66"/>
      <c r="J11" s="66"/>
      <c r="K11" s="66"/>
    </row>
    <row r="12" customHeight="1" spans="1:11">
      <c r="A12" s="70"/>
      <c r="B12" s="71" t="s">
        <v>19</v>
      </c>
      <c r="C12" s="72" t="e">
        <v>#DIV/0!</v>
      </c>
      <c r="D12">
        <v>0.89</v>
      </c>
      <c r="E12">
        <v>0.95</v>
      </c>
      <c r="F12">
        <v>1</v>
      </c>
      <c r="G12">
        <v>1</v>
      </c>
      <c r="H12" s="73">
        <v>0.96</v>
      </c>
      <c r="I12" s="66"/>
      <c r="J12" s="66"/>
      <c r="K12" s="66"/>
    </row>
    <row r="13" customHeight="1" spans="1:11">
      <c r="A13" s="70"/>
      <c r="B13" s="71" t="s">
        <v>28</v>
      </c>
      <c r="C13" s="72" t="e">
        <v>#DIV/0!</v>
      </c>
      <c r="D13">
        <v>0.89</v>
      </c>
      <c r="E13">
        <v>0.89</v>
      </c>
      <c r="F13">
        <v>0.74</v>
      </c>
      <c r="G13">
        <v>0.89</v>
      </c>
      <c r="H13" s="73">
        <v>0.8525</v>
      </c>
      <c r="I13" s="66"/>
      <c r="J13" s="66"/>
      <c r="K13" s="66"/>
    </row>
    <row r="14" customHeight="1" spans="1:11">
      <c r="A14" s="70"/>
      <c r="B14" s="71" t="s">
        <v>27</v>
      </c>
      <c r="C14" s="72" t="e">
        <v>#DIV/0!</v>
      </c>
      <c r="D14">
        <v>0.89</v>
      </c>
      <c r="E14">
        <v>0.89</v>
      </c>
      <c r="F14">
        <v>0.74</v>
      </c>
      <c r="G14">
        <v>0.89</v>
      </c>
      <c r="H14" s="73">
        <v>0.8525</v>
      </c>
      <c r="I14" s="66"/>
      <c r="J14" s="66"/>
      <c r="K14" s="66"/>
    </row>
    <row r="15" customHeight="1" spans="1:11">
      <c r="A15" s="70"/>
      <c r="B15" s="71" t="s">
        <v>26</v>
      </c>
      <c r="C15" s="72" t="e">
        <v>#DIV/0!</v>
      </c>
      <c r="D15">
        <v>0.89</v>
      </c>
      <c r="E15">
        <v>0.89</v>
      </c>
      <c r="F15">
        <v>0.74</v>
      </c>
      <c r="G15">
        <v>0.89</v>
      </c>
      <c r="H15" s="73">
        <v>0.8525</v>
      </c>
      <c r="I15" s="66"/>
      <c r="J15" s="66"/>
      <c r="K15" s="66"/>
    </row>
    <row r="16" customHeight="1" spans="1:11">
      <c r="A16" s="70"/>
      <c r="B16" s="71" t="s">
        <v>29</v>
      </c>
      <c r="C16" s="72" t="e">
        <v>#DIV/0!</v>
      </c>
      <c r="D16">
        <v>0.89</v>
      </c>
      <c r="E16">
        <v>0.89</v>
      </c>
      <c r="F16">
        <v>0.95</v>
      </c>
      <c r="G16">
        <v>0.95</v>
      </c>
      <c r="H16" s="73">
        <v>0.92</v>
      </c>
      <c r="I16" s="66"/>
      <c r="J16" s="66"/>
      <c r="K16" s="66"/>
    </row>
    <row r="17" customHeight="1" spans="1:11">
      <c r="A17" s="70"/>
      <c r="B17" s="71" t="s">
        <v>16</v>
      </c>
      <c r="C17" s="72" t="e">
        <v>#DIV/0!</v>
      </c>
      <c r="D17">
        <v>0.89</v>
      </c>
      <c r="E17">
        <v>0.95</v>
      </c>
      <c r="F17">
        <v>0.95</v>
      </c>
      <c r="G17">
        <v>0.95</v>
      </c>
      <c r="H17" s="73">
        <v>0.935</v>
      </c>
      <c r="I17" s="66"/>
      <c r="J17" s="66"/>
      <c r="K17" s="66"/>
    </row>
    <row r="18" customHeight="1" spans="1:11">
      <c r="A18" s="70"/>
      <c r="B18" s="71" t="s">
        <v>15</v>
      </c>
      <c r="C18" s="72" t="e">
        <v>#DIV/0!</v>
      </c>
      <c r="D18">
        <v>0.89</v>
      </c>
      <c r="E18">
        <v>0.95</v>
      </c>
      <c r="F18">
        <v>0.95</v>
      </c>
      <c r="G18">
        <v>0.95</v>
      </c>
      <c r="H18" s="73">
        <v>0.935</v>
      </c>
      <c r="I18" s="66"/>
      <c r="J18" s="66"/>
      <c r="K18" s="66"/>
    </row>
    <row r="19" customHeight="1" spans="1:11">
      <c r="A19" s="70"/>
      <c r="B19" s="71" t="s">
        <v>13</v>
      </c>
      <c r="C19" s="72" t="e">
        <v>#DIV/0!</v>
      </c>
      <c r="D19">
        <v>0.89</v>
      </c>
      <c r="E19">
        <v>0.95</v>
      </c>
      <c r="F19">
        <v>0.95</v>
      </c>
      <c r="G19">
        <v>0.95</v>
      </c>
      <c r="H19" s="73">
        <v>0.935</v>
      </c>
      <c r="I19" s="66"/>
      <c r="J19" s="66"/>
      <c r="K19" s="66"/>
    </row>
    <row r="20" customHeight="1" spans="1:11">
      <c r="A20" s="70"/>
      <c r="B20" s="71" t="s">
        <v>12</v>
      </c>
      <c r="C20" s="72" t="e">
        <v>#DIV/0!</v>
      </c>
      <c r="D20">
        <v>0.89</v>
      </c>
      <c r="E20">
        <v>0.95</v>
      </c>
      <c r="F20">
        <v>0.95</v>
      </c>
      <c r="G20">
        <v>0.95</v>
      </c>
      <c r="H20" s="73">
        <v>0.935</v>
      </c>
      <c r="I20" s="66"/>
      <c r="J20" s="66"/>
      <c r="K20" s="66"/>
    </row>
    <row r="21" customHeight="1" spans="1:11">
      <c r="A21" s="70"/>
      <c r="B21" s="71" t="s">
        <v>14</v>
      </c>
      <c r="C21" s="72" t="e">
        <v>#DIV/0!</v>
      </c>
      <c r="D21">
        <v>0.89</v>
      </c>
      <c r="E21">
        <v>0.95</v>
      </c>
      <c r="F21">
        <v>0.95</v>
      </c>
      <c r="G21">
        <v>0.95</v>
      </c>
      <c r="H21" s="73">
        <v>0.935</v>
      </c>
      <c r="I21" s="66"/>
      <c r="J21" s="66"/>
      <c r="K21" s="66"/>
    </row>
    <row r="22" customHeight="1" spans="1:11">
      <c r="A22" s="70"/>
      <c r="B22" s="71" t="s">
        <v>17</v>
      </c>
      <c r="C22" s="72" t="e">
        <v>#DIV/0!</v>
      </c>
      <c r="D22">
        <v>0.89</v>
      </c>
      <c r="E22">
        <v>0.95</v>
      </c>
      <c r="F22">
        <v>0.95</v>
      </c>
      <c r="G22">
        <v>0.95</v>
      </c>
      <c r="H22" s="73">
        <v>0.935</v>
      </c>
      <c r="I22" s="66"/>
      <c r="J22" s="66"/>
      <c r="K22" s="66"/>
    </row>
    <row r="23" customHeight="1" spans="1:11">
      <c r="A23" s="70"/>
      <c r="B23" s="71" t="s">
        <v>10</v>
      </c>
      <c r="C23" s="72" t="e">
        <v>#DIV/0!</v>
      </c>
      <c r="D23">
        <v>0.89</v>
      </c>
      <c r="E23">
        <v>0.95</v>
      </c>
      <c r="F23">
        <v>0.95</v>
      </c>
      <c r="G23">
        <v>0.95</v>
      </c>
      <c r="H23" s="73">
        <v>0.935</v>
      </c>
      <c r="I23" s="66"/>
      <c r="J23" s="66"/>
      <c r="K23" s="66"/>
    </row>
    <row r="24" customHeight="1" spans="1:11">
      <c r="A24" s="70"/>
      <c r="B24" s="71" t="s">
        <v>8</v>
      </c>
      <c r="C24" s="72" t="e">
        <v>#DIV/0!</v>
      </c>
      <c r="D24">
        <v>0.89</v>
      </c>
      <c r="E24">
        <v>0.95</v>
      </c>
      <c r="F24">
        <v>0.89</v>
      </c>
      <c r="G24">
        <v>0.89</v>
      </c>
      <c r="H24" s="73">
        <v>0.905</v>
      </c>
      <c r="I24" s="66"/>
      <c r="J24" s="66"/>
      <c r="K24" s="66"/>
    </row>
    <row r="25" customHeight="1" spans="1:11">
      <c r="A25" s="70"/>
      <c r="B25" s="71" t="s">
        <v>7</v>
      </c>
      <c r="C25" s="72" t="e">
        <v>#DIV/0!</v>
      </c>
      <c r="D25">
        <v>0.89</v>
      </c>
      <c r="E25">
        <v>0.95</v>
      </c>
      <c r="F25">
        <v>1</v>
      </c>
      <c r="G25">
        <v>1</v>
      </c>
      <c r="H25" s="73">
        <v>0.96</v>
      </c>
      <c r="I25" s="66"/>
      <c r="J25" s="66"/>
      <c r="K25" s="66"/>
    </row>
    <row r="26" customHeight="1" spans="1:11">
      <c r="A26" s="70"/>
      <c r="B26" s="71" t="s">
        <v>9</v>
      </c>
      <c r="C26" s="72" t="e">
        <v>#DIV/0!</v>
      </c>
      <c r="D26">
        <v>0.89</v>
      </c>
      <c r="E26">
        <v>0.95</v>
      </c>
      <c r="F26">
        <v>1</v>
      </c>
      <c r="G26">
        <v>1</v>
      </c>
      <c r="H26" s="73">
        <v>0.96</v>
      </c>
      <c r="I26" s="66"/>
      <c r="J26" s="66"/>
      <c r="K26" s="66"/>
    </row>
    <row r="27" customHeight="1" spans="1:11">
      <c r="A27" s="70"/>
      <c r="B27" s="71" t="s">
        <v>11</v>
      </c>
      <c r="C27" s="72" t="e">
        <v>#DIV/0!</v>
      </c>
      <c r="D27">
        <v>0.89</v>
      </c>
      <c r="E27">
        <v>0.95</v>
      </c>
      <c r="F27">
        <v>0.95</v>
      </c>
      <c r="G27">
        <v>0.89</v>
      </c>
      <c r="H27" s="73">
        <v>0.92</v>
      </c>
      <c r="I27" s="66"/>
      <c r="J27" s="66"/>
      <c r="K27" s="66"/>
    </row>
    <row r="28" customHeight="1" spans="1:11">
      <c r="A28" s="37" t="s">
        <v>143</v>
      </c>
      <c r="B28" s="67"/>
      <c r="C28" s="37" t="e">
        <v>#DIV/0!</v>
      </c>
      <c r="D28" s="69">
        <v>0.89</v>
      </c>
      <c r="E28" s="69">
        <v>0.939565217391304</v>
      </c>
      <c r="F28" s="69">
        <v>0.937391304347826</v>
      </c>
      <c r="G28" s="69">
        <v>0.956521739130435</v>
      </c>
      <c r="H28" s="38">
        <v>0.930869565217392</v>
      </c>
      <c r="I28" s="66"/>
      <c r="J28" s="66"/>
      <c r="K28" s="66"/>
    </row>
    <row r="29" customHeight="1" spans="1:11">
      <c r="A29" s="37" t="s">
        <v>144</v>
      </c>
      <c r="B29" s="37" t="s">
        <v>6</v>
      </c>
      <c r="C29" s="37" t="e">
        <v>#DIV/0!</v>
      </c>
      <c r="D29" s="69">
        <v>0.89</v>
      </c>
      <c r="E29" s="69">
        <v>0.95</v>
      </c>
      <c r="F29" s="69">
        <v>1</v>
      </c>
      <c r="G29" s="69">
        <v>1</v>
      </c>
      <c r="H29" s="38">
        <v>0.96</v>
      </c>
      <c r="I29" s="66"/>
      <c r="J29" s="66"/>
      <c r="K29" s="66"/>
    </row>
    <row r="30" customHeight="1" spans="1:11">
      <c r="A30" s="70"/>
      <c r="B30" s="71" t="s">
        <v>5</v>
      </c>
      <c r="C30" s="72" t="e">
        <v>#DIV/0!</v>
      </c>
      <c r="D30">
        <v>0.89</v>
      </c>
      <c r="E30">
        <v>0.95</v>
      </c>
      <c r="F30">
        <v>1</v>
      </c>
      <c r="G30">
        <v>1</v>
      </c>
      <c r="H30" s="73">
        <v>0.96</v>
      </c>
      <c r="I30" s="66"/>
      <c r="J30" s="66"/>
      <c r="K30" s="66"/>
    </row>
    <row r="31" customHeight="1" spans="1:11">
      <c r="A31" s="37" t="s">
        <v>145</v>
      </c>
      <c r="B31" s="67"/>
      <c r="C31" s="37" t="e">
        <v>#DIV/0!</v>
      </c>
      <c r="D31" s="69">
        <v>0.89</v>
      </c>
      <c r="E31" s="69">
        <v>0.95</v>
      </c>
      <c r="F31" s="69">
        <v>1</v>
      </c>
      <c r="G31" s="69">
        <v>1</v>
      </c>
      <c r="H31" s="38">
        <v>0.96</v>
      </c>
      <c r="I31" s="66"/>
      <c r="J31" s="66"/>
      <c r="K31" s="66"/>
    </row>
    <row r="32" customHeight="1" spans="1:11">
      <c r="A32" s="37" t="s">
        <v>146</v>
      </c>
      <c r="B32" s="37" t="s">
        <v>4</v>
      </c>
      <c r="C32" s="37" t="e">
        <v>#DIV/0!</v>
      </c>
      <c r="D32" s="69">
        <v>0.95</v>
      </c>
      <c r="E32" s="69">
        <v>0.95</v>
      </c>
      <c r="F32" s="69">
        <v>1</v>
      </c>
      <c r="G32" s="69">
        <v>1</v>
      </c>
      <c r="H32" s="38">
        <v>0.975</v>
      </c>
      <c r="I32" s="66"/>
      <c r="J32" s="66"/>
      <c r="K32" s="66"/>
    </row>
    <row r="33" customHeight="1" spans="1:11">
      <c r="A33" s="37" t="s">
        <v>147</v>
      </c>
      <c r="B33" s="67"/>
      <c r="C33" s="37" t="e">
        <v>#DIV/0!</v>
      </c>
      <c r="D33" s="69">
        <v>0.95</v>
      </c>
      <c r="E33" s="69">
        <v>0.95</v>
      </c>
      <c r="F33" s="69">
        <v>1</v>
      </c>
      <c r="G33" s="69">
        <v>1</v>
      </c>
      <c r="H33" s="38">
        <v>0.975</v>
      </c>
      <c r="I33" s="66"/>
      <c r="J33" s="66"/>
      <c r="K33" s="66"/>
    </row>
    <row r="34" customHeight="1" spans="1:11">
      <c r="A34" s="42" t="s">
        <v>140</v>
      </c>
      <c r="B34" s="74"/>
      <c r="C34" s="42" t="e">
        <v>#DIV/0!</v>
      </c>
      <c r="D34" s="75">
        <v>0.892307692307693</v>
      </c>
      <c r="E34" s="75">
        <v>0.940769230769231</v>
      </c>
      <c r="F34" s="75">
        <v>0.944615384615384</v>
      </c>
      <c r="G34" s="75">
        <v>0.961538461538462</v>
      </c>
      <c r="H34" s="43">
        <v>0.934807692307693</v>
      </c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150</v>
      </c>
      <c r="E3" s="45"/>
      <c r="F3" s="46">
        <v>2023</v>
      </c>
      <c r="G3" s="47"/>
      <c r="H3" s="45" t="s">
        <v>40</v>
      </c>
      <c r="I3" s="45"/>
      <c r="J3" s="46" t="s">
        <v>58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125</v>
      </c>
      <c r="AL3" s="37" t="s">
        <v>131</v>
      </c>
      <c r="AM3" s="38" t="s">
        <v>133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151</v>
      </c>
      <c r="E4" s="45"/>
      <c r="F4" s="48">
        <f t="array" ref="F4">DATE(F3,INDEX(MASTER!G:G,MATCH(J3,MASTER!F:F,0)),1)</f>
        <v>45017</v>
      </c>
      <c r="G4" s="49"/>
      <c r="H4" s="45" t="s">
        <v>152</v>
      </c>
      <c r="I4" s="45"/>
      <c r="J4" s="50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153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154</v>
      </c>
      <c r="E5" s="45"/>
      <c r="F5" s="48">
        <f>EOMONTH(F4,0)</f>
        <v>45046</v>
      </c>
      <c r="G5" s="49"/>
      <c r="H5" s="45" t="s">
        <v>155</v>
      </c>
      <c r="I5" s="45"/>
      <c r="J5" s="50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45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156</v>
      </c>
      <c r="E6" s="45"/>
      <c r="F6" s="50">
        <f>NETWORKDAYS(F4,F5)</f>
        <v>20</v>
      </c>
      <c r="G6" s="47"/>
      <c r="H6" s="45" t="s">
        <v>157</v>
      </c>
      <c r="I6" s="45"/>
      <c r="J6" s="50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49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53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45041</v>
      </c>
      <c r="AK8" s="42">
        <v>2</v>
      </c>
      <c r="AL8" s="42">
        <v>17</v>
      </c>
      <c r="AM8" s="43" t="s">
        <v>57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0" t="s">
        <v>146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0" t="s">
        <v>142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53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53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0.956521739130435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0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53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53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150</v>
      </c>
      <c r="E3" s="45"/>
      <c r="F3" s="46">
        <f>DASHBOARD!F3</f>
        <v>2023</v>
      </c>
      <c r="G3" s="47"/>
      <c r="H3" s="45" t="s">
        <v>40</v>
      </c>
      <c r="I3" s="45"/>
      <c r="J3" s="46" t="s">
        <v>58</v>
      </c>
      <c r="K3" s="57"/>
      <c r="L3" s="57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125</v>
      </c>
      <c r="AL3" s="37" t="s">
        <v>131</v>
      </c>
      <c r="AM3" s="38" t="s">
        <v>133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151</v>
      </c>
      <c r="E4" s="45"/>
      <c r="F4" s="48">
        <f t="array" ref="F4">DATE(F3,INDEX(MASTER!G:G,MATCH(J3,MASTER!F:F,0)),1)</f>
        <v>45017</v>
      </c>
      <c r="G4" s="49"/>
      <c r="H4" s="45" t="s">
        <v>152</v>
      </c>
      <c r="I4" s="45"/>
      <c r="J4" s="50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153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154</v>
      </c>
      <c r="E5" s="45"/>
      <c r="F5" s="48">
        <f>EOMONTH(F4,0)</f>
        <v>45046</v>
      </c>
      <c r="G5" s="49"/>
      <c r="H5" s="45" t="s">
        <v>155</v>
      </c>
      <c r="I5" s="45"/>
      <c r="J5" s="50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45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156</v>
      </c>
      <c r="E6" s="45"/>
      <c r="F6" s="50">
        <f>NETWORKDAYS(F4,F5)</f>
        <v>20</v>
      </c>
      <c r="G6" s="47"/>
      <c r="H6" s="45" t="s">
        <v>157</v>
      </c>
      <c r="I6" s="45"/>
      <c r="J6" s="50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49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7"/>
      <c r="M7" s="1"/>
      <c r="N7" s="12">
        <f ca="1">IFERROR(AVERAGEIFS(DATA!$K:$K,DATA!$N:$N,$L$1,DATA!$E:$E,"&lt;=7")," ")</f>
        <v>0.961538461538461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53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45041</v>
      </c>
      <c r="AK8" s="42">
        <v>2</v>
      </c>
      <c r="AL8" s="42">
        <v>17</v>
      </c>
      <c r="AM8" s="43" t="s">
        <v>57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146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3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8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142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24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23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25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20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21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22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18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19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28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27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26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29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16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15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13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12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8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14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8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17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8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10</v>
      </c>
      <c r="C36" s="52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8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30"/>
      <c r="B37" s="34" t="s">
        <v>8</v>
      </c>
      <c r="C37" s="52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8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 customHeight="1" spans="1:50">
      <c r="A38" s="1"/>
      <c r="B38" s="34" t="s">
        <v>7</v>
      </c>
      <c r="C38" s="52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8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9</v>
      </c>
      <c r="C39" s="52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8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11</v>
      </c>
      <c r="C40" s="52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8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0"/>
      <c r="C41" s="1"/>
      <c r="D41" s="30"/>
      <c r="E41" s="1"/>
      <c r="F41" s="30"/>
      <c r="G41" s="1"/>
      <c r="H41" s="30"/>
      <c r="I41" s="1"/>
      <c r="J41" s="30"/>
      <c r="K41" s="1"/>
      <c r="L41" s="30"/>
      <c r="M41" s="1"/>
      <c r="N41" s="3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55"/>
      <c r="C42" s="1"/>
      <c r="D42" s="55"/>
      <c r="E42" s="1"/>
      <c r="F42" s="55"/>
      <c r="G42" s="1"/>
      <c r="H42" s="55"/>
      <c r="I42" s="1"/>
      <c r="J42" s="55"/>
      <c r="K42" s="1"/>
      <c r="L42" s="55"/>
      <c r="M42" s="1"/>
      <c r="N42" s="5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30"/>
      <c r="B43" s="56"/>
      <c r="C43" s="30"/>
      <c r="D43" s="56"/>
      <c r="E43" s="30"/>
      <c r="F43" s="56"/>
      <c r="G43" s="30"/>
      <c r="H43" s="56"/>
      <c r="I43" s="30"/>
      <c r="J43" s="56"/>
      <c r="K43" s="30"/>
      <c r="L43" s="56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4" t="s">
        <v>161</v>
      </c>
      <c r="C46" s="1"/>
      <c r="E46" s="1"/>
      <c r="F46" s="14" t="s">
        <v>162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163</v>
      </c>
      <c r="C55" s="1"/>
      <c r="D55" s="1"/>
      <c r="E55" s="1"/>
      <c r="F55" s="1" t="s">
        <v>163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164</v>
      </c>
      <c r="C56" s="1"/>
      <c r="D56" s="1"/>
      <c r="E56" s="1"/>
      <c r="F56" s="1" t="s">
        <v>164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workbookViewId="0">
      <pane ySplit="10" topLeftCell="A11" activePane="bottomLeft" state="frozen"/>
      <selection/>
      <selection pane="bottomLeft" activeCell="I14" sqref="I1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165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159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160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166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125</v>
      </c>
      <c r="AI4" s="37" t="s">
        <v>131</v>
      </c>
      <c r="AJ4" s="38" t="s">
        <v>133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153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167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45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58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44982</v>
      </c>
      <c r="AH7" s="37">
        <v>6</v>
      </c>
      <c r="AI7" s="37">
        <v>8</v>
      </c>
      <c r="AJ7" s="38" t="s">
        <v>49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0.9615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45010</v>
      </c>
      <c r="AH8" s="37">
        <v>6</v>
      </c>
      <c r="AI8" s="37">
        <v>12</v>
      </c>
      <c r="AJ8" s="38" t="s">
        <v>53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45041</v>
      </c>
      <c r="AH9" s="42">
        <v>2</v>
      </c>
      <c r="AI9" s="42">
        <v>17</v>
      </c>
      <c r="AJ9" s="43" t="s">
        <v>57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168</v>
      </c>
      <c r="E10" s="13"/>
      <c r="F10" s="6" t="s">
        <v>169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146</v>
      </c>
      <c r="C11" s="16"/>
      <c r="D11" s="17">
        <f ca="1">IFERROR(ROUND(AVERAGEIFS(DATA!$K:$K,DATA!$J:$J,$B11,DATA!$N:$N,$F$2,DATA!$E:$E,"&lt;=7"),4),"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100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1" si="0">IFERROR(TRIM(LEFT(B13,FIND("[",B13)-1))," ")</f>
        <v> </v>
      </c>
      <c r="H13" s="24" t="str">
        <f t="shared" ref="H13:H41" si="1">IFERROR(TRIM(MID(B13,FIND("[",B13)+1,LEN(B13)-FIND("[",B13)-1))," ")</f>
        <v> </v>
      </c>
      <c r="I13" s="32" t="str">
        <f t="shared" ref="I13:I4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144</v>
      </c>
      <c r="C14" s="16"/>
      <c r="D14" s="17">
        <f ca="1">IFERROR(ROUND(AVERAGEIFS(DATA!$K:$K,DATA!$J:$J,$B14,DATA!$N:$N,$F$2,DATA!$E:$E,"&lt;=7"),4),"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2">
        <f ca="1" t="shared" si="2"/>
        <v>100</v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2">
        <f ca="1" t="shared" si="2"/>
        <v>100</v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142</v>
      </c>
      <c r="C18" s="16"/>
      <c r="D18" s="17">
        <f ca="1">IFERROR(ROUND(AVERAGEIFS(DATA!$K:$K,DATA!$J:$J,$B18,DATA!$N:$N,$F$2,DATA!$E:$E,"&lt;=7"),4)," ")</f>
        <v>0.9565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24</v>
      </c>
      <c r="C19" s="18"/>
      <c r="D19" s="22">
        <f ca="1">IFERROR(ROUND(AVERAGEIFS(DATA!$K:$K,DATA!$F:$F,$B19,DATA!$N:$N,$F$2,DATA!$E:$E,"&lt;=7"),4)," ")</f>
        <v>1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Gedung CWS</v>
      </c>
      <c r="H19" s="24" t="str">
        <f t="shared" si="1"/>
        <v>Koridor</v>
      </c>
      <c r="I19" s="32">
        <f ca="1" t="shared" si="2"/>
        <v>100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23</v>
      </c>
      <c r="C20" s="18"/>
      <c r="D20" s="22">
        <f ca="1">IFERROR(ROUND(AVERAGEIFS(DATA!$K:$K,DATA!$F:$F,$B20,DATA!$N:$N,$F$2,DATA!$E:$E,"&lt;=7"),4)," ")</f>
        <v>1</v>
      </c>
      <c r="E20" s="18"/>
      <c r="F20" s="18" t="str">
        <f ca="1">IF($D20=" "," ",IFERROR(IF($D20&gt;MASTER!$B$3/100,"SB",IF($D20&gt;MASTER!$B$4/100,"B",IF($D20&gt;MASTER!$B$5/100,"C","K"))),0))</f>
        <v>SB</v>
      </c>
      <c r="G20" s="23" t="str">
        <f t="shared" si="0"/>
        <v>Gedung CWS</v>
      </c>
      <c r="H20" s="24" t="str">
        <f t="shared" si="1"/>
        <v>Ruang Kerja</v>
      </c>
      <c r="I20" s="32">
        <f ca="1" t="shared" si="2"/>
        <v>100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25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CWS</v>
      </c>
      <c r="H21" s="24" t="str">
        <f t="shared" si="1"/>
        <v>Toilet Pria / Wanita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20</v>
      </c>
      <c r="C22" s="18"/>
      <c r="D22" s="22">
        <f ca="1">IFERROR(ROUND(AVERAGEIFS(DATA!$K:$K,DATA!$F:$F,$B22,DATA!$N:$N,$F$2,DATA!$E:$E,"&lt;=7"),4)," ")</f>
        <v>1</v>
      </c>
      <c r="E22" s="18"/>
      <c r="F22" s="18" t="str">
        <f ca="1">IF($D22=" "," ",IFERROR(IF($D22&gt;MASTER!$B$3/100,"SB",IF($D22&gt;MASTER!$B$4/100,"B",IF($D22&gt;MASTER!$B$5/100,"C","K"))),0))</f>
        <v>SB</v>
      </c>
      <c r="G22" s="23" t="str">
        <f t="shared" si="0"/>
        <v>Gedung Insektarium</v>
      </c>
      <c r="H22" s="24" t="str">
        <f t="shared" si="1"/>
        <v>Gudang Alat dan Bahan 1</v>
      </c>
      <c r="I22" s="32">
        <f ca="1" t="shared" si="2"/>
        <v>100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21</v>
      </c>
      <c r="C23" s="18"/>
      <c r="D23" s="22">
        <f ca="1">IFERROR(ROUND(AVERAGEIFS(DATA!$K:$K,DATA!$F:$F,$B23,DATA!$N:$N,$F$2,DATA!$E:$E,"&lt;=7"),4),"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Gedung Insektarium</v>
      </c>
      <c r="H23" s="24" t="str">
        <f t="shared" si="1"/>
        <v>Gudang alat dan Bahan 2</v>
      </c>
      <c r="I23" s="32">
        <f ca="1" t="shared" si="2"/>
        <v>100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22</v>
      </c>
      <c r="C24" s="18"/>
      <c r="D24" s="22">
        <f ca="1">IFERROR(ROUND(AVERAGEIFS(DATA!$K:$K,DATA!$F:$F,$B24,DATA!$N:$N,$F$2,DATA!$E:$E,"&lt;=7"),4)," ")</f>
        <v>1</v>
      </c>
      <c r="E24" s="18"/>
      <c r="F24" s="18" t="str">
        <f ca="1">IF($D24=" "," ",IFERROR(IF($D24&gt;MASTER!$B$3/100,"SB",IF($D24&gt;MASTER!$B$4/100,"B",IF($D24&gt;MASTER!$B$5/100,"C","K"))),0))</f>
        <v>SB</v>
      </c>
      <c r="G24" s="23" t="str">
        <f t="shared" si="0"/>
        <v>Gedung Insektarium</v>
      </c>
      <c r="H24" s="24" t="str">
        <f t="shared" si="1"/>
        <v>Koridor</v>
      </c>
      <c r="I24" s="32">
        <f ca="1" t="shared" si="2"/>
        <v>100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18</v>
      </c>
      <c r="C25" s="18"/>
      <c r="D25" s="22">
        <f ca="1">IFERROR(ROUND(AVERAGEIFS(DATA!$K:$K,DATA!$F:$F,$B25,DATA!$N:$N,$F$2,DATA!$E:$E,"&lt;=7"),4),"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G25" s="23" t="str">
        <f t="shared" si="0"/>
        <v>Gedung Insektarium</v>
      </c>
      <c r="H25" s="24" t="str">
        <f t="shared" si="1"/>
        <v>Lab Anopheles</v>
      </c>
      <c r="I25" s="32">
        <f ca="1" t="shared" si="2"/>
        <v>100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19</v>
      </c>
      <c r="C26" s="18"/>
      <c r="D26" s="22">
        <f ca="1">IFERROR(ROUND(AVERAGEIFS(DATA!$K:$K,DATA!$F:$F,$B26,DATA!$N:$N,$F$2,DATA!$E:$E,"&lt;=7"),4)," ")</f>
        <v>1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Gedung Insektarium</v>
      </c>
      <c r="H26" s="24" t="str">
        <f t="shared" si="1"/>
        <v>Lab Cullicinae</v>
      </c>
      <c r="I26" s="32">
        <f ca="1" t="shared" si="2"/>
        <v>100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28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Halaman</v>
      </c>
      <c r="H27" s="24" t="str">
        <f t="shared" si="1"/>
        <v>Halaman depan samping dan belakang</v>
      </c>
      <c r="I27" s="32">
        <f ca="1" t="shared" si="2"/>
        <v>89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27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Halaman</v>
      </c>
      <c r="H28" s="24" t="str">
        <f t="shared" si="1"/>
        <v>Halaman Parkir</v>
      </c>
      <c r="I28" s="32">
        <f ca="1" t="shared" si="2"/>
        <v>89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26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Halaman</v>
      </c>
      <c r="H29" s="24" t="str">
        <f t="shared" si="1"/>
        <v>Taman</v>
      </c>
      <c r="I29" s="32">
        <f ca="1" t="shared" si="2"/>
        <v>89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29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Halaman</v>
      </c>
      <c r="H30" s="24" t="str">
        <f t="shared" si="1"/>
        <v>TPS</v>
      </c>
      <c r="I30" s="32">
        <f ca="1" t="shared" si="2"/>
        <v>95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16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Lab Biomol</v>
      </c>
      <c r="H31" s="24" t="str">
        <f t="shared" si="1"/>
        <v>Koridor</v>
      </c>
      <c r="I31" s="32">
        <f ca="1" t="shared" si="2"/>
        <v>95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15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Lab Biomol</v>
      </c>
      <c r="H32" s="24" t="str">
        <f t="shared" si="1"/>
        <v>Pantry</v>
      </c>
      <c r="I32" s="32">
        <f ca="1" t="shared" si="2"/>
        <v>95</v>
      </c>
      <c r="J32" s="36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13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Lab Biomol</v>
      </c>
      <c r="H33" s="24" t="str">
        <f t="shared" si="1"/>
        <v>Ruang Kerja</v>
      </c>
      <c r="I33" s="32">
        <f ca="1" t="shared" si="2"/>
        <v>95</v>
      </c>
      <c r="J33" s="36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12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Lab Biomol</v>
      </c>
      <c r="H34" s="24" t="str">
        <f t="shared" si="1"/>
        <v>Ruang Lab</v>
      </c>
      <c r="I34" s="32">
        <f ca="1" t="shared" si="2"/>
        <v>95</v>
      </c>
      <c r="J34" s="36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14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Lab Biomol</v>
      </c>
      <c r="H35" s="24" t="str">
        <f t="shared" si="1"/>
        <v>Ruang Pendingin</v>
      </c>
      <c r="I35" s="32">
        <f ca="1" t="shared" si="2"/>
        <v>95</v>
      </c>
      <c r="J35" s="36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17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Lab Biomol</v>
      </c>
      <c r="H36" s="24" t="str">
        <f t="shared" si="1"/>
        <v>Toilet Pria / Wanita</v>
      </c>
      <c r="I36" s="32">
        <f ca="1" t="shared" si="2"/>
        <v>95</v>
      </c>
      <c r="J36" s="36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10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Wisma</v>
      </c>
      <c r="H37" s="24" t="str">
        <f t="shared" si="1"/>
        <v>Gudang</v>
      </c>
      <c r="I37" s="32">
        <f ca="1" t="shared" si="2"/>
        <v>95</v>
      </c>
      <c r="J37" s="36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8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Wisma</v>
      </c>
      <c r="H38" s="24" t="str">
        <f t="shared" si="1"/>
        <v>Kamar Tidur</v>
      </c>
      <c r="I38" s="32">
        <f ca="1" t="shared" si="2"/>
        <v>89</v>
      </c>
      <c r="J38" s="36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7</v>
      </c>
      <c r="C39" s="18"/>
      <c r="D39" s="22">
        <f ca="1">IFERROR(ROUND(AVERAGEIFS(DATA!$K:$K,DATA!$F:$F,$B39,DATA!$N:$N,$F$2,DATA!$E:$E,"&lt;=7"),4)," ")</f>
        <v>1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Wisma</v>
      </c>
      <c r="H39" s="24" t="str">
        <f t="shared" si="1"/>
        <v>Koridor</v>
      </c>
      <c r="I39" s="32">
        <f ca="1" t="shared" si="2"/>
        <v>100</v>
      </c>
      <c r="J39" s="36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9</v>
      </c>
      <c r="C40" s="18"/>
      <c r="D40" s="22">
        <f ca="1">IFERROR(ROUND(AVERAGEIFS(DATA!$K:$K,DATA!$F:$F,$B40,DATA!$N:$N,$F$2,DATA!$E:$E,"&lt;=7"),4),"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Wisma</v>
      </c>
      <c r="H40" s="24" t="str">
        <f t="shared" si="1"/>
        <v>Ruang Rapat</v>
      </c>
      <c r="I40" s="32">
        <f ca="1" t="shared" si="2"/>
        <v>100</v>
      </c>
      <c r="J40" s="36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11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Wisma</v>
      </c>
      <c r="H41" s="24" t="str">
        <f t="shared" si="1"/>
        <v>Toilet Pria / Wanita</v>
      </c>
      <c r="I41" s="32">
        <f ca="1" t="shared" si="2"/>
        <v>89</v>
      </c>
      <c r="J41" s="36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161</v>
      </c>
      <c r="C47" s="1"/>
      <c r="E47" s="1"/>
      <c r="F47" s="14" t="s">
        <v>162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163</v>
      </c>
      <c r="C56" s="1"/>
      <c r="D56" s="1"/>
      <c r="E56" s="1"/>
      <c r="F56" s="1" t="s">
        <v>163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164</v>
      </c>
      <c r="C57" s="1"/>
      <c r="D57" s="1"/>
      <c r="E57" s="1"/>
      <c r="F57" s="1" t="s">
        <v>164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2023-06-02T01:31:00Z</dcterms:created>
  <dcterms:modified xsi:type="dcterms:W3CDTF">2023-06-05T04:12:01Z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1EF37989A89E4CD59791E78976077807</vt:lpwstr>
  </property>
  <property fmtid="{D5CDD505-2E9C-101B-9397-08002B2CF9AE}" pid="3" name="KSOProductBuildVer">
    <vt:lpwstr>2057-11.2.0.11537</vt:lpwstr>
  </property>
</Properties>
</file>