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<sst xmlns="http://schemas.openxmlformats.org/spreadsheetml/2006/main" count="514" uniqueCount="174">
  <si>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</si>
  <si>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</si>
  <si>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</si>
  <si>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</si>
  <si>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</si>
  <si>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</si>
  <si>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</si>
  <si>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</si>
  <si>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</si>
  <si>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</si>
  <si>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Pimpinan]</t>
  </si>
  <si>
    <t>LANTAI-1 [Mushollah]</t>
  </si>
  <si>
    <t>LANTAI-1 [R. Kepala TU]</t>
  </si>
  <si>
    <t>LANTAI-1 [R. staff TU]</t>
  </si>
  <si>
    <t>LANTAI-1 [R. Analisis]</t>
  </si>
  <si>
    <t>LANTAI-1 [R. Audio Visual]</t>
  </si>
  <si>
    <t>LANTAI-1 [R. Artefak]</t>
  </si>
  <si>
    <t>LANTAI-1 [R. Keuangan]</t>
  </si>
  <si>
    <t>LANTAI-1 [Meeting room kecil]</t>
  </si>
  <si>
    <t>LANTAI-1 [Pantry]</t>
  </si>
  <si>
    <t>LANTAI-1 [Tangga Penghubung lt.1-2]</t>
  </si>
  <si>
    <t>LANTAI-1 [Toilet 1]</t>
  </si>
  <si>
    <t>LANTAI-2 [Koridor]</t>
  </si>
  <si>
    <t>LANTAI-2 [Meeting Room besar]</t>
  </si>
  <si>
    <t>LANTAI-2 [R. Peneliti 1-5]</t>
  </si>
  <si>
    <t>LANTAI-2 [Perpustakaan]</t>
  </si>
  <si>
    <t>LANTAI-2 [R. baca]</t>
  </si>
  <si>
    <t>LANTAI-2 [Tangga Penghubung lt.1-2]</t>
  </si>
  <si>
    <t>LANTAI-2 [Toilet 1]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</si>
  <si>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</si>
  <si>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</si>
  <si>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</si>
  <si>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</si>
  <si>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</si>
  <si>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maranikostantina78@gmail.com</t>
  </si>
  <si>
    <t>Kostantina Magdalena Marani, S.IP</t>
  </si>
  <si>
    <t>BAIK</t>
  </si>
  <si>
    <t>Kostantina Magdalena Marani,S.IP</t>
  </si>
  <si>
    <t>SANGATBAIK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</si>
  <si>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</si>
  <si>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</si>
  <si>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</si>
  <si>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</si>
  <si>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</si>
  <si>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</si>
  <si>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</si>
  <si>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</si>
  <si>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</si>
  <si>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</si>
  <si>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</si>
  <si>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</si>
  <si>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</si>
  <si>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</si>
  <si>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</si>
  <si>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</si>
  <si>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</si>
  <si>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</si>
  <si>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</si>
  <si>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</si>
  <si>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</si>
  <si>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</si>
  <si>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</si>
  <si>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</si>
  <si>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</si>
  <si>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</si>
  <si>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</si>
  <si>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</si>
  <si>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</si>
  <si>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</si>
  <si>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</si>
  <si>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</si>
  <si>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</si>
  <si>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</si>
  <si>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</si>
  <si>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</si>
  <si>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</si>
  <si>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</si>
  <si>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</si>
  <si>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</si>
  <si>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</si>
  <si>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</si>
  <si>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</si>
  <si>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</si>
  <si>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</si>
  <si>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</si>
  <si>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</si>
  <si>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</si>
  <si>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</si>
  <si>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</si>
  <si>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</si>
  <si>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</si>
  <si>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</si>
  <si>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</si>
  <si>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</si>
  <si>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</si>
  <si>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</si>
  <si>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</si>
  <si>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</si>
  <si>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</si>
  <si>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</si>
  <si>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</si>
  <si>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</si>
  <si>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</si>
  <si>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</si>
  <si>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</si>
  <si>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</si>
  <si>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</si>
  <si>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</si>
  <si>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</si>
  <si>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</si>
  <si>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</si>
  <si>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</si>
  <si>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</si>
  <si>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</si>
  <si>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</si>
  <si>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</si>
  <si>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</si>
  <si>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</si>
  <si>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</si>
  <si>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</si>
  <si>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</si>
  <si>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</si>
  <si>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</si>
  <si>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</si>
  <si>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</si>
  <si>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</si>
  <si>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</si>
  <si>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</si>
  <si>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</si>
  <si>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</si>
  <si>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</si>
  <si>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</si>
  <si>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</si>
  <si>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</si>
  <si>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</si>
  <si>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</si>
  <si>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</si>
  <si>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</si>
  <si>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</si>
  <si>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</si>
  <si>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</si>
  <si>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</si>
  <si>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</si>
  <si>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</si>
  <si>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</si>
  <si>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</si>
  <si>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</si>
  <si>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</si>
  <si>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</si>
  <si>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</si>
  <si>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</si>
  <si>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</si>
  <si>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</si>
  <si>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</si>
  <si>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</si>
  <si>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</si>
  <si>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</si>
  <si>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</si>
  <si>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</si>
  <si>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</si>
  <si>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</si>
  <si>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</si>
  <si>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</si>
  <si>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</si>
  <si>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</si>
  <si>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</si>
  <si>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</si>
  <si>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</si>
  <si>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</si>
  <si>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SUMAPA - ARKENAS BALAR PAPUA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</si>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</sst>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5" borderId="20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9" borderId="19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2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22" borderId="17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6994907407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5-30T09:42:52"/>
        <d v="2023-05-30T09:58:12"/>
        <d v="2023-05-30T10:03:20"/>
        <d v="2023-05-30T10:08:17"/>
        <n v="0"/>
      </sharedItems>
    </cacheField>
    <cacheField name="Email Address" numFmtId="0">
      <sharedItems containsNumber="1" containsInteger="1" containsMixedTypes="1" count="2">
        <s v="maranikostantina78@gmail.com"/>
        <n v="0"/>
      </sharedItems>
    </cacheField>
    <cacheField name="Full Name" numFmtId="0">
      <sharedItems containsNumber="1" containsInteger="1" containsMixedTypes="1" count="3">
        <s v="Kostantina Magdalena Marani, S.IP"/>
        <s v="Kostantina Magdalena Marani,S.IP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3-25T00:00:00"/>
        <d v="2023-02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30">
        <s v="Security [Security Functions]"/>
        <s v="Driver [Driving Safety]"/>
        <s v="Driver [ Attendance]"/>
        <s v="LANTAI-1 [Enterance]"/>
        <s v="LANTAI-1 [Lobby Utama]"/>
        <s v="LANTAI-1 [Koridor]"/>
        <s v="LANTAI-1 [R. Pimpinan]"/>
        <s v="LANTAI-1 [Mushollah]"/>
        <s v="LANTAI-1 [R. Kepala TU]"/>
        <s v="LANTAI-1 [R. staff TU]"/>
        <s v="LANTAI-1 [R. Analisis]"/>
        <s v="LANTAI-1 [R. Audio Visual]"/>
        <s v="LANTAI-1 [R. Artefak]"/>
        <s v="LANTAI-1 [R. Keuangan]"/>
        <s v="LANTAI-1 [Meeting room kecil]"/>
        <s v="LANTAI-1 [Pantry]"/>
        <s v="LANTAI-1 [Tangga Penghubung lt.1-2]"/>
        <s v="LANTAI-1 [Toilet 1]"/>
        <s v="LANTAI-2 [Koridor]"/>
        <s v="LANTAI-2 [Meeting Room besar]"/>
        <s v="LANTAI-2 [R. Peneliti 1-5]"/>
        <s v="LANTAI-2 [Perpustakaan]"/>
        <s v="LANTAI-2 [R. baca]"/>
        <s v="LANTAI-2 [Tangga Penghubung lt.1-2]"/>
        <s v="LANTAI-2 [Toilet 1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3">
        <s v="BAIK"/>
        <s v="SANGATBAIK"/>
        <e v="#N/A"/>
      </sharedItems>
    </cacheField>
    <cacheField name="Area" numFmtId="10">
      <sharedItems count="5">
        <s v="Security"/>
        <s v="Driver"/>
        <s v="LANTAI-1"/>
        <s v="LANTAI-2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0.95"/>
        <n v="1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12"/>
        <n v="8"/>
        <n v="17"/>
        <n v="0"/>
      </sharedItems>
    </cacheField>
    <cacheField name="Week" numFmtId="0">
      <sharedItems count="5">
        <s v="2023 - WEEK 04"/>
        <s v="2023 - WEEK 12"/>
        <s v="2023 - WEEK 08"/>
        <s v="2023 - WEEK 17"/>
        <s v="1900 - WEEK 00"/>
      </sharedItems>
    </cacheField>
    <cacheField name="Month" numFmtId="0">
      <sharedItems count="5">
        <s v="2023 - MONTH 01"/>
        <s v="2023 - MONTH 03"/>
        <s v="2023 - MONTH 02"/>
        <s v="2023 - MONTH 04"/>
        <s v="1900 - MONTH 01"/>
      </sharedItems>
    </cacheField>
    <cacheField name="Average Week" numFmtId="10">
      <sharedItems containsNumber="1" containsMixedTypes="1" count="5">
        <n v="0.95"/>
        <n v="0.968333333333333"/>
        <n v="0.97"/>
        <n v="0.981666666666667"/>
        <s v=" "/>
      </sharedItems>
    </cacheField>
    <cacheField name="Average Value Month" numFmtId="10">
      <sharedItems containsNumber="1" containsMixedTypes="1" count="5">
        <n v="0.95"/>
        <n v="0.968333333333333"/>
        <n v="0.97"/>
        <n v="0.981666666666667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2"/>
    <x v="2"/>
    <x v="0"/>
    <x v="0"/>
    <x v="0"/>
    <x v="0"/>
    <x v="0"/>
    <x v="0"/>
    <x v="0"/>
    <x v="0"/>
  </r>
  <r>
    <x v="0"/>
    <x v="0"/>
    <x v="0"/>
    <x v="0"/>
    <x v="0"/>
    <x v="15"/>
    <x v="0"/>
    <x v="2"/>
    <x v="2"/>
    <x v="0"/>
    <x v="0"/>
    <x v="0"/>
    <x v="0"/>
    <x v="0"/>
    <x v="0"/>
    <x v="0"/>
    <x v="0"/>
  </r>
  <r>
    <x v="0"/>
    <x v="0"/>
    <x v="0"/>
    <x v="0"/>
    <x v="0"/>
    <x v="16"/>
    <x v="0"/>
    <x v="2"/>
    <x v="2"/>
    <x v="0"/>
    <x v="0"/>
    <x v="0"/>
    <x v="0"/>
    <x v="0"/>
    <x v="0"/>
    <x v="0"/>
    <x v="0"/>
  </r>
  <r>
    <x v="0"/>
    <x v="0"/>
    <x v="0"/>
    <x v="0"/>
    <x v="0"/>
    <x v="17"/>
    <x v="0"/>
    <x v="2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3"/>
    <x v="2"/>
    <x v="0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1"/>
    <x v="0"/>
    <x v="1"/>
    <x v="1"/>
    <x v="1"/>
    <x v="0"/>
    <x v="1"/>
    <x v="0"/>
    <x v="0"/>
    <x v="1"/>
    <x v="1"/>
    <x v="1"/>
    <x v="1"/>
    <x v="1"/>
    <x v="1"/>
    <x v="1"/>
    <x v="1"/>
  </r>
  <r>
    <x v="1"/>
    <x v="0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1"/>
    <x v="1"/>
    <x v="1"/>
    <x v="2"/>
    <x v="1"/>
    <x v="1"/>
    <x v="1"/>
    <x v="1"/>
    <x v="1"/>
    <x v="1"/>
    <x v="1"/>
    <x v="1"/>
    <x v="1"/>
    <x v="1"/>
    <x v="1"/>
  </r>
  <r>
    <x v="1"/>
    <x v="0"/>
    <x v="1"/>
    <x v="1"/>
    <x v="1"/>
    <x v="3"/>
    <x v="0"/>
    <x v="2"/>
    <x v="2"/>
    <x v="0"/>
    <x v="1"/>
    <x v="1"/>
    <x v="1"/>
    <x v="1"/>
    <x v="1"/>
    <x v="1"/>
    <x v="1"/>
  </r>
  <r>
    <x v="1"/>
    <x v="0"/>
    <x v="1"/>
    <x v="1"/>
    <x v="1"/>
    <x v="4"/>
    <x v="1"/>
    <x v="2"/>
    <x v="2"/>
    <x v="1"/>
    <x v="1"/>
    <x v="1"/>
    <x v="1"/>
    <x v="1"/>
    <x v="1"/>
    <x v="1"/>
    <x v="1"/>
  </r>
  <r>
    <x v="1"/>
    <x v="0"/>
    <x v="1"/>
    <x v="1"/>
    <x v="1"/>
    <x v="5"/>
    <x v="0"/>
    <x v="2"/>
    <x v="2"/>
    <x v="0"/>
    <x v="1"/>
    <x v="1"/>
    <x v="1"/>
    <x v="1"/>
    <x v="1"/>
    <x v="1"/>
    <x v="1"/>
  </r>
  <r>
    <x v="1"/>
    <x v="0"/>
    <x v="1"/>
    <x v="1"/>
    <x v="1"/>
    <x v="6"/>
    <x v="0"/>
    <x v="2"/>
    <x v="2"/>
    <x v="0"/>
    <x v="1"/>
    <x v="1"/>
    <x v="1"/>
    <x v="1"/>
    <x v="1"/>
    <x v="1"/>
    <x v="1"/>
  </r>
  <r>
    <x v="1"/>
    <x v="0"/>
    <x v="1"/>
    <x v="1"/>
    <x v="1"/>
    <x v="7"/>
    <x v="0"/>
    <x v="2"/>
    <x v="2"/>
    <x v="0"/>
    <x v="1"/>
    <x v="1"/>
    <x v="1"/>
    <x v="1"/>
    <x v="1"/>
    <x v="1"/>
    <x v="1"/>
  </r>
  <r>
    <x v="1"/>
    <x v="0"/>
    <x v="1"/>
    <x v="1"/>
    <x v="1"/>
    <x v="8"/>
    <x v="0"/>
    <x v="2"/>
    <x v="2"/>
    <x v="0"/>
    <x v="1"/>
    <x v="1"/>
    <x v="1"/>
    <x v="1"/>
    <x v="1"/>
    <x v="1"/>
    <x v="1"/>
  </r>
  <r>
    <x v="1"/>
    <x v="0"/>
    <x v="1"/>
    <x v="1"/>
    <x v="1"/>
    <x v="9"/>
    <x v="1"/>
    <x v="2"/>
    <x v="2"/>
    <x v="1"/>
    <x v="1"/>
    <x v="1"/>
    <x v="1"/>
    <x v="1"/>
    <x v="1"/>
    <x v="1"/>
    <x v="1"/>
  </r>
  <r>
    <x v="1"/>
    <x v="0"/>
    <x v="1"/>
    <x v="1"/>
    <x v="1"/>
    <x v="10"/>
    <x v="1"/>
    <x v="2"/>
    <x v="2"/>
    <x v="1"/>
    <x v="1"/>
    <x v="1"/>
    <x v="1"/>
    <x v="1"/>
    <x v="1"/>
    <x v="1"/>
    <x v="1"/>
  </r>
  <r>
    <x v="1"/>
    <x v="0"/>
    <x v="1"/>
    <x v="1"/>
    <x v="1"/>
    <x v="11"/>
    <x v="1"/>
    <x v="2"/>
    <x v="2"/>
    <x v="1"/>
    <x v="1"/>
    <x v="1"/>
    <x v="1"/>
    <x v="1"/>
    <x v="1"/>
    <x v="1"/>
    <x v="1"/>
  </r>
  <r>
    <x v="1"/>
    <x v="0"/>
    <x v="1"/>
    <x v="1"/>
    <x v="1"/>
    <x v="12"/>
    <x v="1"/>
    <x v="2"/>
    <x v="2"/>
    <x v="1"/>
    <x v="1"/>
    <x v="1"/>
    <x v="1"/>
    <x v="1"/>
    <x v="1"/>
    <x v="1"/>
    <x v="1"/>
  </r>
  <r>
    <x v="1"/>
    <x v="0"/>
    <x v="1"/>
    <x v="1"/>
    <x v="1"/>
    <x v="13"/>
    <x v="0"/>
    <x v="2"/>
    <x v="2"/>
    <x v="0"/>
    <x v="1"/>
    <x v="1"/>
    <x v="1"/>
    <x v="1"/>
    <x v="1"/>
    <x v="1"/>
    <x v="1"/>
  </r>
  <r>
    <x v="1"/>
    <x v="0"/>
    <x v="1"/>
    <x v="1"/>
    <x v="1"/>
    <x v="14"/>
    <x v="0"/>
    <x v="2"/>
    <x v="2"/>
    <x v="0"/>
    <x v="1"/>
    <x v="1"/>
    <x v="1"/>
    <x v="1"/>
    <x v="1"/>
    <x v="1"/>
    <x v="1"/>
  </r>
  <r>
    <x v="1"/>
    <x v="0"/>
    <x v="1"/>
    <x v="1"/>
    <x v="1"/>
    <x v="15"/>
    <x v="0"/>
    <x v="2"/>
    <x v="2"/>
    <x v="0"/>
    <x v="1"/>
    <x v="1"/>
    <x v="1"/>
    <x v="1"/>
    <x v="1"/>
    <x v="1"/>
    <x v="1"/>
  </r>
  <r>
    <x v="1"/>
    <x v="0"/>
    <x v="1"/>
    <x v="1"/>
    <x v="1"/>
    <x v="16"/>
    <x v="0"/>
    <x v="2"/>
    <x v="2"/>
    <x v="0"/>
    <x v="1"/>
    <x v="1"/>
    <x v="1"/>
    <x v="1"/>
    <x v="1"/>
    <x v="1"/>
    <x v="1"/>
  </r>
  <r>
    <x v="1"/>
    <x v="0"/>
    <x v="1"/>
    <x v="1"/>
    <x v="1"/>
    <x v="17"/>
    <x v="0"/>
    <x v="2"/>
    <x v="2"/>
    <x v="0"/>
    <x v="1"/>
    <x v="1"/>
    <x v="1"/>
    <x v="1"/>
    <x v="1"/>
    <x v="1"/>
    <x v="1"/>
  </r>
  <r>
    <x v="1"/>
    <x v="0"/>
    <x v="1"/>
    <x v="1"/>
    <x v="1"/>
    <x v="18"/>
    <x v="1"/>
    <x v="3"/>
    <x v="2"/>
    <x v="1"/>
    <x v="1"/>
    <x v="1"/>
    <x v="1"/>
    <x v="1"/>
    <x v="1"/>
    <x v="1"/>
    <x v="1"/>
  </r>
  <r>
    <x v="1"/>
    <x v="0"/>
    <x v="1"/>
    <x v="1"/>
    <x v="1"/>
    <x v="19"/>
    <x v="0"/>
    <x v="3"/>
    <x v="2"/>
    <x v="0"/>
    <x v="1"/>
    <x v="1"/>
    <x v="1"/>
    <x v="1"/>
    <x v="1"/>
    <x v="1"/>
    <x v="1"/>
  </r>
  <r>
    <x v="1"/>
    <x v="0"/>
    <x v="1"/>
    <x v="1"/>
    <x v="1"/>
    <x v="20"/>
    <x v="0"/>
    <x v="3"/>
    <x v="2"/>
    <x v="0"/>
    <x v="1"/>
    <x v="1"/>
    <x v="1"/>
    <x v="1"/>
    <x v="1"/>
    <x v="1"/>
    <x v="1"/>
  </r>
  <r>
    <x v="1"/>
    <x v="0"/>
    <x v="1"/>
    <x v="1"/>
    <x v="1"/>
    <x v="21"/>
    <x v="0"/>
    <x v="3"/>
    <x v="2"/>
    <x v="0"/>
    <x v="1"/>
    <x v="1"/>
    <x v="1"/>
    <x v="1"/>
    <x v="1"/>
    <x v="1"/>
    <x v="1"/>
  </r>
  <r>
    <x v="1"/>
    <x v="0"/>
    <x v="1"/>
    <x v="1"/>
    <x v="1"/>
    <x v="22"/>
    <x v="0"/>
    <x v="3"/>
    <x v="2"/>
    <x v="0"/>
    <x v="1"/>
    <x v="1"/>
    <x v="1"/>
    <x v="1"/>
    <x v="1"/>
    <x v="1"/>
    <x v="1"/>
  </r>
  <r>
    <x v="1"/>
    <x v="0"/>
    <x v="1"/>
    <x v="1"/>
    <x v="1"/>
    <x v="23"/>
    <x v="0"/>
    <x v="3"/>
    <x v="2"/>
    <x v="0"/>
    <x v="1"/>
    <x v="1"/>
    <x v="1"/>
    <x v="1"/>
    <x v="1"/>
    <x v="1"/>
    <x v="1"/>
  </r>
  <r>
    <x v="1"/>
    <x v="0"/>
    <x v="1"/>
    <x v="1"/>
    <x v="1"/>
    <x v="24"/>
    <x v="0"/>
    <x v="3"/>
    <x v="2"/>
    <x v="0"/>
    <x v="1"/>
    <x v="1"/>
    <x v="1"/>
    <x v="1"/>
    <x v="1"/>
    <x v="1"/>
    <x v="1"/>
  </r>
  <r>
    <x v="1"/>
    <x v="0"/>
    <x v="1"/>
    <x v="1"/>
    <x v="1"/>
    <x v="25"/>
    <x v="1"/>
    <x v="4"/>
    <x v="2"/>
    <x v="1"/>
    <x v="1"/>
    <x v="1"/>
    <x v="1"/>
    <x v="1"/>
    <x v="1"/>
    <x v="1"/>
    <x v="1"/>
  </r>
  <r>
    <x v="1"/>
    <x v="0"/>
    <x v="1"/>
    <x v="1"/>
    <x v="1"/>
    <x v="26"/>
    <x v="1"/>
    <x v="4"/>
    <x v="2"/>
    <x v="1"/>
    <x v="1"/>
    <x v="1"/>
    <x v="1"/>
    <x v="1"/>
    <x v="1"/>
    <x v="1"/>
    <x v="1"/>
  </r>
  <r>
    <x v="1"/>
    <x v="0"/>
    <x v="1"/>
    <x v="1"/>
    <x v="1"/>
    <x v="27"/>
    <x v="0"/>
    <x v="4"/>
    <x v="2"/>
    <x v="0"/>
    <x v="1"/>
    <x v="1"/>
    <x v="1"/>
    <x v="1"/>
    <x v="1"/>
    <x v="1"/>
    <x v="1"/>
  </r>
  <r>
    <x v="1"/>
    <x v="0"/>
    <x v="1"/>
    <x v="1"/>
    <x v="1"/>
    <x v="28"/>
    <x v="0"/>
    <x v="4"/>
    <x v="2"/>
    <x v="0"/>
    <x v="1"/>
    <x v="1"/>
    <x v="1"/>
    <x v="1"/>
    <x v="1"/>
    <x v="1"/>
    <x v="1"/>
  </r>
  <r>
    <x v="1"/>
    <x v="0"/>
    <x v="1"/>
    <x v="1"/>
    <x v="1"/>
    <x v="29"/>
    <x v="0"/>
    <x v="4"/>
    <x v="2"/>
    <x v="0"/>
    <x v="1"/>
    <x v="1"/>
    <x v="1"/>
    <x v="1"/>
    <x v="1"/>
    <x v="1"/>
    <x v="1"/>
  </r>
  <r>
    <x v="2"/>
    <x v="0"/>
    <x v="1"/>
    <x v="2"/>
    <x v="1"/>
    <x v="0"/>
    <x v="1"/>
    <x v="0"/>
    <x v="0"/>
    <x v="1"/>
    <x v="2"/>
    <x v="2"/>
    <x v="2"/>
    <x v="2"/>
    <x v="2"/>
    <x v="1"/>
    <x v="1"/>
  </r>
  <r>
    <x v="2"/>
    <x v="0"/>
    <x v="1"/>
    <x v="2"/>
    <x v="1"/>
    <x v="1"/>
    <x v="1"/>
    <x v="1"/>
    <x v="1"/>
    <x v="1"/>
    <x v="2"/>
    <x v="2"/>
    <x v="2"/>
    <x v="2"/>
    <x v="2"/>
    <x v="1"/>
    <x v="1"/>
  </r>
  <r>
    <x v="2"/>
    <x v="0"/>
    <x v="1"/>
    <x v="2"/>
    <x v="1"/>
    <x v="2"/>
    <x v="1"/>
    <x v="1"/>
    <x v="1"/>
    <x v="1"/>
    <x v="2"/>
    <x v="2"/>
    <x v="2"/>
    <x v="2"/>
    <x v="2"/>
    <x v="1"/>
    <x v="1"/>
  </r>
  <r>
    <x v="2"/>
    <x v="0"/>
    <x v="1"/>
    <x v="2"/>
    <x v="1"/>
    <x v="3"/>
    <x v="1"/>
    <x v="2"/>
    <x v="2"/>
    <x v="1"/>
    <x v="2"/>
    <x v="2"/>
    <x v="2"/>
    <x v="2"/>
    <x v="2"/>
    <x v="1"/>
    <x v="1"/>
  </r>
  <r>
    <x v="2"/>
    <x v="0"/>
    <x v="1"/>
    <x v="2"/>
    <x v="1"/>
    <x v="4"/>
    <x v="1"/>
    <x v="2"/>
    <x v="2"/>
    <x v="1"/>
    <x v="2"/>
    <x v="2"/>
    <x v="2"/>
    <x v="2"/>
    <x v="2"/>
    <x v="1"/>
    <x v="1"/>
  </r>
  <r>
    <x v="2"/>
    <x v="0"/>
    <x v="1"/>
    <x v="2"/>
    <x v="1"/>
    <x v="5"/>
    <x v="0"/>
    <x v="2"/>
    <x v="2"/>
    <x v="0"/>
    <x v="2"/>
    <x v="2"/>
    <x v="2"/>
    <x v="2"/>
    <x v="2"/>
    <x v="1"/>
    <x v="1"/>
  </r>
  <r>
    <x v="2"/>
    <x v="0"/>
    <x v="1"/>
    <x v="2"/>
    <x v="1"/>
    <x v="6"/>
    <x v="0"/>
    <x v="2"/>
    <x v="2"/>
    <x v="0"/>
    <x v="2"/>
    <x v="2"/>
    <x v="2"/>
    <x v="2"/>
    <x v="2"/>
    <x v="1"/>
    <x v="1"/>
  </r>
  <r>
    <x v="2"/>
    <x v="0"/>
    <x v="1"/>
    <x v="2"/>
    <x v="1"/>
    <x v="7"/>
    <x v="0"/>
    <x v="2"/>
    <x v="2"/>
    <x v="0"/>
    <x v="2"/>
    <x v="2"/>
    <x v="2"/>
    <x v="2"/>
    <x v="2"/>
    <x v="1"/>
    <x v="1"/>
  </r>
  <r>
    <x v="2"/>
    <x v="0"/>
    <x v="1"/>
    <x v="2"/>
    <x v="1"/>
    <x v="8"/>
    <x v="0"/>
    <x v="2"/>
    <x v="2"/>
    <x v="0"/>
    <x v="2"/>
    <x v="2"/>
    <x v="2"/>
    <x v="2"/>
    <x v="2"/>
    <x v="1"/>
    <x v="1"/>
  </r>
  <r>
    <x v="2"/>
    <x v="0"/>
    <x v="1"/>
    <x v="2"/>
    <x v="1"/>
    <x v="9"/>
    <x v="0"/>
    <x v="2"/>
    <x v="2"/>
    <x v="0"/>
    <x v="2"/>
    <x v="2"/>
    <x v="2"/>
    <x v="2"/>
    <x v="2"/>
    <x v="1"/>
    <x v="1"/>
  </r>
  <r>
    <x v="2"/>
    <x v="0"/>
    <x v="1"/>
    <x v="2"/>
    <x v="1"/>
    <x v="10"/>
    <x v="1"/>
    <x v="2"/>
    <x v="2"/>
    <x v="1"/>
    <x v="2"/>
    <x v="2"/>
    <x v="2"/>
    <x v="2"/>
    <x v="2"/>
    <x v="1"/>
    <x v="1"/>
  </r>
  <r>
    <x v="2"/>
    <x v="0"/>
    <x v="1"/>
    <x v="2"/>
    <x v="1"/>
    <x v="11"/>
    <x v="0"/>
    <x v="2"/>
    <x v="2"/>
    <x v="0"/>
    <x v="2"/>
    <x v="2"/>
    <x v="2"/>
    <x v="2"/>
    <x v="2"/>
    <x v="1"/>
    <x v="1"/>
  </r>
  <r>
    <x v="2"/>
    <x v="0"/>
    <x v="1"/>
    <x v="2"/>
    <x v="1"/>
    <x v="12"/>
    <x v="1"/>
    <x v="2"/>
    <x v="2"/>
    <x v="1"/>
    <x v="2"/>
    <x v="2"/>
    <x v="2"/>
    <x v="2"/>
    <x v="2"/>
    <x v="1"/>
    <x v="1"/>
  </r>
  <r>
    <x v="2"/>
    <x v="0"/>
    <x v="1"/>
    <x v="2"/>
    <x v="1"/>
    <x v="13"/>
    <x v="0"/>
    <x v="2"/>
    <x v="2"/>
    <x v="0"/>
    <x v="2"/>
    <x v="2"/>
    <x v="2"/>
    <x v="2"/>
    <x v="2"/>
    <x v="1"/>
    <x v="1"/>
  </r>
  <r>
    <x v="2"/>
    <x v="0"/>
    <x v="1"/>
    <x v="2"/>
    <x v="1"/>
    <x v="14"/>
    <x v="0"/>
    <x v="2"/>
    <x v="2"/>
    <x v="0"/>
    <x v="2"/>
    <x v="2"/>
    <x v="2"/>
    <x v="2"/>
    <x v="2"/>
    <x v="1"/>
    <x v="1"/>
  </r>
  <r>
    <x v="2"/>
    <x v="0"/>
    <x v="1"/>
    <x v="2"/>
    <x v="1"/>
    <x v="15"/>
    <x v="0"/>
    <x v="2"/>
    <x v="2"/>
    <x v="0"/>
    <x v="2"/>
    <x v="2"/>
    <x v="2"/>
    <x v="2"/>
    <x v="2"/>
    <x v="1"/>
    <x v="1"/>
  </r>
  <r>
    <x v="2"/>
    <x v="0"/>
    <x v="1"/>
    <x v="2"/>
    <x v="1"/>
    <x v="16"/>
    <x v="1"/>
    <x v="2"/>
    <x v="2"/>
    <x v="1"/>
    <x v="2"/>
    <x v="2"/>
    <x v="2"/>
    <x v="2"/>
    <x v="2"/>
    <x v="1"/>
    <x v="1"/>
  </r>
  <r>
    <x v="2"/>
    <x v="0"/>
    <x v="1"/>
    <x v="2"/>
    <x v="1"/>
    <x v="17"/>
    <x v="1"/>
    <x v="2"/>
    <x v="2"/>
    <x v="1"/>
    <x v="2"/>
    <x v="2"/>
    <x v="2"/>
    <x v="2"/>
    <x v="2"/>
    <x v="1"/>
    <x v="1"/>
  </r>
  <r>
    <x v="2"/>
    <x v="0"/>
    <x v="1"/>
    <x v="2"/>
    <x v="1"/>
    <x v="18"/>
    <x v="0"/>
    <x v="3"/>
    <x v="2"/>
    <x v="0"/>
    <x v="2"/>
    <x v="2"/>
    <x v="2"/>
    <x v="2"/>
    <x v="2"/>
    <x v="1"/>
    <x v="1"/>
  </r>
  <r>
    <x v="2"/>
    <x v="0"/>
    <x v="1"/>
    <x v="2"/>
    <x v="1"/>
    <x v="19"/>
    <x v="1"/>
    <x v="3"/>
    <x v="2"/>
    <x v="1"/>
    <x v="2"/>
    <x v="2"/>
    <x v="2"/>
    <x v="2"/>
    <x v="2"/>
    <x v="1"/>
    <x v="1"/>
  </r>
  <r>
    <x v="2"/>
    <x v="0"/>
    <x v="1"/>
    <x v="2"/>
    <x v="1"/>
    <x v="20"/>
    <x v="1"/>
    <x v="3"/>
    <x v="2"/>
    <x v="1"/>
    <x v="2"/>
    <x v="2"/>
    <x v="2"/>
    <x v="2"/>
    <x v="2"/>
    <x v="1"/>
    <x v="1"/>
  </r>
  <r>
    <x v="2"/>
    <x v="0"/>
    <x v="1"/>
    <x v="2"/>
    <x v="1"/>
    <x v="21"/>
    <x v="0"/>
    <x v="3"/>
    <x v="2"/>
    <x v="0"/>
    <x v="2"/>
    <x v="2"/>
    <x v="2"/>
    <x v="2"/>
    <x v="2"/>
    <x v="1"/>
    <x v="1"/>
  </r>
  <r>
    <x v="2"/>
    <x v="0"/>
    <x v="1"/>
    <x v="2"/>
    <x v="1"/>
    <x v="22"/>
    <x v="0"/>
    <x v="3"/>
    <x v="2"/>
    <x v="0"/>
    <x v="2"/>
    <x v="2"/>
    <x v="2"/>
    <x v="2"/>
    <x v="2"/>
    <x v="1"/>
    <x v="1"/>
  </r>
  <r>
    <x v="2"/>
    <x v="0"/>
    <x v="1"/>
    <x v="2"/>
    <x v="1"/>
    <x v="23"/>
    <x v="0"/>
    <x v="3"/>
    <x v="2"/>
    <x v="0"/>
    <x v="2"/>
    <x v="2"/>
    <x v="2"/>
    <x v="2"/>
    <x v="2"/>
    <x v="1"/>
    <x v="1"/>
  </r>
  <r>
    <x v="2"/>
    <x v="0"/>
    <x v="1"/>
    <x v="2"/>
    <x v="1"/>
    <x v="24"/>
    <x v="1"/>
    <x v="3"/>
    <x v="2"/>
    <x v="1"/>
    <x v="2"/>
    <x v="2"/>
    <x v="2"/>
    <x v="2"/>
    <x v="2"/>
    <x v="1"/>
    <x v="1"/>
  </r>
  <r>
    <x v="2"/>
    <x v="0"/>
    <x v="1"/>
    <x v="2"/>
    <x v="1"/>
    <x v="25"/>
    <x v="0"/>
    <x v="4"/>
    <x v="2"/>
    <x v="0"/>
    <x v="2"/>
    <x v="2"/>
    <x v="2"/>
    <x v="2"/>
    <x v="2"/>
    <x v="1"/>
    <x v="1"/>
  </r>
  <r>
    <x v="2"/>
    <x v="0"/>
    <x v="1"/>
    <x v="2"/>
    <x v="1"/>
    <x v="26"/>
    <x v="0"/>
    <x v="4"/>
    <x v="2"/>
    <x v="0"/>
    <x v="2"/>
    <x v="2"/>
    <x v="2"/>
    <x v="2"/>
    <x v="2"/>
    <x v="1"/>
    <x v="1"/>
  </r>
  <r>
    <x v="2"/>
    <x v="0"/>
    <x v="1"/>
    <x v="2"/>
    <x v="1"/>
    <x v="27"/>
    <x v="0"/>
    <x v="4"/>
    <x v="2"/>
    <x v="0"/>
    <x v="2"/>
    <x v="2"/>
    <x v="2"/>
    <x v="2"/>
    <x v="2"/>
    <x v="1"/>
    <x v="1"/>
  </r>
  <r>
    <x v="2"/>
    <x v="0"/>
    <x v="1"/>
    <x v="2"/>
    <x v="1"/>
    <x v="28"/>
    <x v="0"/>
    <x v="4"/>
    <x v="2"/>
    <x v="0"/>
    <x v="2"/>
    <x v="2"/>
    <x v="2"/>
    <x v="2"/>
    <x v="2"/>
    <x v="1"/>
    <x v="1"/>
  </r>
  <r>
    <x v="2"/>
    <x v="0"/>
    <x v="1"/>
    <x v="2"/>
    <x v="1"/>
    <x v="29"/>
    <x v="0"/>
    <x v="4"/>
    <x v="2"/>
    <x v="0"/>
    <x v="2"/>
    <x v="2"/>
    <x v="2"/>
    <x v="2"/>
    <x v="2"/>
    <x v="1"/>
    <x v="1"/>
  </r>
  <r>
    <x v="3"/>
    <x v="0"/>
    <x v="1"/>
    <x v="3"/>
    <x v="2"/>
    <x v="0"/>
    <x v="1"/>
    <x v="0"/>
    <x v="0"/>
    <x v="1"/>
    <x v="3"/>
    <x v="3"/>
    <x v="3"/>
    <x v="3"/>
    <x v="3"/>
    <x v="1"/>
    <x v="1"/>
  </r>
  <r>
    <x v="3"/>
    <x v="0"/>
    <x v="1"/>
    <x v="3"/>
    <x v="2"/>
    <x v="1"/>
    <x v="1"/>
    <x v="1"/>
    <x v="1"/>
    <x v="1"/>
    <x v="3"/>
    <x v="3"/>
    <x v="3"/>
    <x v="3"/>
    <x v="3"/>
    <x v="1"/>
    <x v="1"/>
  </r>
  <r>
    <x v="3"/>
    <x v="0"/>
    <x v="1"/>
    <x v="3"/>
    <x v="2"/>
    <x v="2"/>
    <x v="1"/>
    <x v="1"/>
    <x v="1"/>
    <x v="1"/>
    <x v="3"/>
    <x v="3"/>
    <x v="3"/>
    <x v="3"/>
    <x v="3"/>
    <x v="1"/>
    <x v="1"/>
  </r>
  <r>
    <x v="3"/>
    <x v="0"/>
    <x v="1"/>
    <x v="3"/>
    <x v="2"/>
    <x v="3"/>
    <x v="0"/>
    <x v="2"/>
    <x v="2"/>
    <x v="0"/>
    <x v="3"/>
    <x v="3"/>
    <x v="3"/>
    <x v="3"/>
    <x v="3"/>
    <x v="1"/>
    <x v="1"/>
  </r>
  <r>
    <x v="3"/>
    <x v="0"/>
    <x v="1"/>
    <x v="3"/>
    <x v="2"/>
    <x v="4"/>
    <x v="1"/>
    <x v="2"/>
    <x v="2"/>
    <x v="1"/>
    <x v="3"/>
    <x v="3"/>
    <x v="3"/>
    <x v="3"/>
    <x v="3"/>
    <x v="1"/>
    <x v="1"/>
  </r>
  <r>
    <x v="3"/>
    <x v="0"/>
    <x v="1"/>
    <x v="3"/>
    <x v="2"/>
    <x v="5"/>
    <x v="0"/>
    <x v="2"/>
    <x v="2"/>
    <x v="0"/>
    <x v="3"/>
    <x v="3"/>
    <x v="3"/>
    <x v="3"/>
    <x v="3"/>
    <x v="1"/>
    <x v="1"/>
  </r>
  <r>
    <x v="3"/>
    <x v="0"/>
    <x v="1"/>
    <x v="3"/>
    <x v="2"/>
    <x v="6"/>
    <x v="0"/>
    <x v="2"/>
    <x v="2"/>
    <x v="0"/>
    <x v="3"/>
    <x v="3"/>
    <x v="3"/>
    <x v="3"/>
    <x v="3"/>
    <x v="1"/>
    <x v="1"/>
  </r>
  <r>
    <x v="3"/>
    <x v="0"/>
    <x v="1"/>
    <x v="3"/>
    <x v="2"/>
    <x v="7"/>
    <x v="0"/>
    <x v="2"/>
    <x v="2"/>
    <x v="0"/>
    <x v="3"/>
    <x v="3"/>
    <x v="3"/>
    <x v="3"/>
    <x v="3"/>
    <x v="1"/>
    <x v="1"/>
  </r>
  <r>
    <x v="3"/>
    <x v="0"/>
    <x v="1"/>
    <x v="3"/>
    <x v="2"/>
    <x v="8"/>
    <x v="0"/>
    <x v="2"/>
    <x v="2"/>
    <x v="0"/>
    <x v="3"/>
    <x v="3"/>
    <x v="3"/>
    <x v="3"/>
    <x v="3"/>
    <x v="1"/>
    <x v="1"/>
  </r>
  <r>
    <x v="3"/>
    <x v="0"/>
    <x v="1"/>
    <x v="3"/>
    <x v="2"/>
    <x v="9"/>
    <x v="1"/>
    <x v="2"/>
    <x v="2"/>
    <x v="1"/>
    <x v="3"/>
    <x v="3"/>
    <x v="3"/>
    <x v="3"/>
    <x v="3"/>
    <x v="1"/>
    <x v="1"/>
  </r>
  <r>
    <x v="3"/>
    <x v="0"/>
    <x v="1"/>
    <x v="3"/>
    <x v="2"/>
    <x v="10"/>
    <x v="1"/>
    <x v="2"/>
    <x v="2"/>
    <x v="1"/>
    <x v="3"/>
    <x v="3"/>
    <x v="3"/>
    <x v="3"/>
    <x v="3"/>
    <x v="1"/>
    <x v="1"/>
  </r>
  <r>
    <x v="3"/>
    <x v="0"/>
    <x v="1"/>
    <x v="3"/>
    <x v="2"/>
    <x v="11"/>
    <x v="1"/>
    <x v="2"/>
    <x v="2"/>
    <x v="1"/>
    <x v="3"/>
    <x v="3"/>
    <x v="3"/>
    <x v="3"/>
    <x v="3"/>
    <x v="1"/>
    <x v="1"/>
  </r>
  <r>
    <x v="3"/>
    <x v="0"/>
    <x v="1"/>
    <x v="3"/>
    <x v="2"/>
    <x v="12"/>
    <x v="1"/>
    <x v="2"/>
    <x v="2"/>
    <x v="1"/>
    <x v="3"/>
    <x v="3"/>
    <x v="3"/>
    <x v="3"/>
    <x v="3"/>
    <x v="1"/>
    <x v="1"/>
  </r>
  <r>
    <x v="3"/>
    <x v="0"/>
    <x v="1"/>
    <x v="3"/>
    <x v="2"/>
    <x v="13"/>
    <x v="0"/>
    <x v="2"/>
    <x v="2"/>
    <x v="0"/>
    <x v="3"/>
    <x v="3"/>
    <x v="3"/>
    <x v="3"/>
    <x v="3"/>
    <x v="1"/>
    <x v="1"/>
  </r>
  <r>
    <x v="3"/>
    <x v="0"/>
    <x v="1"/>
    <x v="3"/>
    <x v="2"/>
    <x v="14"/>
    <x v="0"/>
    <x v="2"/>
    <x v="2"/>
    <x v="0"/>
    <x v="3"/>
    <x v="3"/>
    <x v="3"/>
    <x v="3"/>
    <x v="3"/>
    <x v="1"/>
    <x v="1"/>
  </r>
  <r>
    <x v="3"/>
    <x v="0"/>
    <x v="1"/>
    <x v="3"/>
    <x v="2"/>
    <x v="15"/>
    <x v="0"/>
    <x v="2"/>
    <x v="2"/>
    <x v="0"/>
    <x v="3"/>
    <x v="3"/>
    <x v="3"/>
    <x v="3"/>
    <x v="3"/>
    <x v="1"/>
    <x v="1"/>
  </r>
  <r>
    <x v="3"/>
    <x v="0"/>
    <x v="1"/>
    <x v="3"/>
    <x v="2"/>
    <x v="16"/>
    <x v="1"/>
    <x v="2"/>
    <x v="2"/>
    <x v="1"/>
    <x v="3"/>
    <x v="3"/>
    <x v="3"/>
    <x v="3"/>
    <x v="3"/>
    <x v="1"/>
    <x v="1"/>
  </r>
  <r>
    <x v="3"/>
    <x v="0"/>
    <x v="1"/>
    <x v="3"/>
    <x v="2"/>
    <x v="17"/>
    <x v="1"/>
    <x v="2"/>
    <x v="2"/>
    <x v="1"/>
    <x v="3"/>
    <x v="3"/>
    <x v="3"/>
    <x v="3"/>
    <x v="3"/>
    <x v="1"/>
    <x v="1"/>
  </r>
  <r>
    <x v="3"/>
    <x v="0"/>
    <x v="1"/>
    <x v="3"/>
    <x v="2"/>
    <x v="18"/>
    <x v="0"/>
    <x v="3"/>
    <x v="2"/>
    <x v="0"/>
    <x v="3"/>
    <x v="3"/>
    <x v="3"/>
    <x v="3"/>
    <x v="3"/>
    <x v="1"/>
    <x v="1"/>
  </r>
  <r>
    <x v="3"/>
    <x v="0"/>
    <x v="1"/>
    <x v="3"/>
    <x v="2"/>
    <x v="19"/>
    <x v="1"/>
    <x v="3"/>
    <x v="2"/>
    <x v="1"/>
    <x v="3"/>
    <x v="3"/>
    <x v="3"/>
    <x v="3"/>
    <x v="3"/>
    <x v="1"/>
    <x v="1"/>
  </r>
  <r>
    <x v="3"/>
    <x v="0"/>
    <x v="1"/>
    <x v="3"/>
    <x v="2"/>
    <x v="20"/>
    <x v="1"/>
    <x v="3"/>
    <x v="2"/>
    <x v="1"/>
    <x v="3"/>
    <x v="3"/>
    <x v="3"/>
    <x v="3"/>
    <x v="3"/>
    <x v="1"/>
    <x v="1"/>
  </r>
  <r>
    <x v="3"/>
    <x v="0"/>
    <x v="1"/>
    <x v="3"/>
    <x v="2"/>
    <x v="21"/>
    <x v="1"/>
    <x v="3"/>
    <x v="2"/>
    <x v="1"/>
    <x v="3"/>
    <x v="3"/>
    <x v="3"/>
    <x v="3"/>
    <x v="3"/>
    <x v="1"/>
    <x v="1"/>
  </r>
  <r>
    <x v="3"/>
    <x v="0"/>
    <x v="1"/>
    <x v="3"/>
    <x v="2"/>
    <x v="22"/>
    <x v="1"/>
    <x v="3"/>
    <x v="2"/>
    <x v="1"/>
    <x v="3"/>
    <x v="3"/>
    <x v="3"/>
    <x v="3"/>
    <x v="3"/>
    <x v="1"/>
    <x v="1"/>
  </r>
  <r>
    <x v="3"/>
    <x v="0"/>
    <x v="1"/>
    <x v="3"/>
    <x v="2"/>
    <x v="23"/>
    <x v="1"/>
    <x v="3"/>
    <x v="2"/>
    <x v="1"/>
    <x v="3"/>
    <x v="3"/>
    <x v="3"/>
    <x v="3"/>
    <x v="3"/>
    <x v="1"/>
    <x v="1"/>
  </r>
  <r>
    <x v="3"/>
    <x v="0"/>
    <x v="1"/>
    <x v="3"/>
    <x v="2"/>
    <x v="24"/>
    <x v="1"/>
    <x v="3"/>
    <x v="2"/>
    <x v="1"/>
    <x v="3"/>
    <x v="3"/>
    <x v="3"/>
    <x v="3"/>
    <x v="3"/>
    <x v="1"/>
    <x v="1"/>
  </r>
  <r>
    <x v="3"/>
    <x v="0"/>
    <x v="1"/>
    <x v="3"/>
    <x v="2"/>
    <x v="25"/>
    <x v="0"/>
    <x v="4"/>
    <x v="2"/>
    <x v="0"/>
    <x v="3"/>
    <x v="3"/>
    <x v="3"/>
    <x v="3"/>
    <x v="3"/>
    <x v="1"/>
    <x v="1"/>
  </r>
  <r>
    <x v="3"/>
    <x v="0"/>
    <x v="1"/>
    <x v="3"/>
    <x v="2"/>
    <x v="26"/>
    <x v="1"/>
    <x v="4"/>
    <x v="2"/>
    <x v="1"/>
    <x v="3"/>
    <x v="3"/>
    <x v="3"/>
    <x v="3"/>
    <x v="3"/>
    <x v="1"/>
    <x v="1"/>
  </r>
  <r>
    <x v="3"/>
    <x v="0"/>
    <x v="1"/>
    <x v="3"/>
    <x v="2"/>
    <x v="27"/>
    <x v="1"/>
    <x v="4"/>
    <x v="2"/>
    <x v="1"/>
    <x v="3"/>
    <x v="3"/>
    <x v="3"/>
    <x v="3"/>
    <x v="3"/>
    <x v="1"/>
    <x v="1"/>
  </r>
  <r>
    <x v="3"/>
    <x v="0"/>
    <x v="1"/>
    <x v="3"/>
    <x v="2"/>
    <x v="28"/>
    <x v="1"/>
    <x v="4"/>
    <x v="2"/>
    <x v="1"/>
    <x v="3"/>
    <x v="3"/>
    <x v="3"/>
    <x v="3"/>
    <x v="3"/>
    <x v="1"/>
    <x v="1"/>
  </r>
  <r>
    <x v="3"/>
    <x v="0"/>
    <x v="1"/>
    <x v="3"/>
    <x v="2"/>
    <x v="29"/>
    <x v="0"/>
    <x v="4"/>
    <x v="2"/>
    <x v="0"/>
    <x v="3"/>
    <x v="3"/>
    <x v="3"/>
    <x v="3"/>
    <x v="3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I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outline="0" multipleItemSelectionAllowed="1" numFmtId="58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31"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2"/>
      <x v="3"/>
    </i>
    <i>
      <x v="3"/>
      <x v="1"/>
      <x v="2"/>
      <x v="2"/>
    </i>
    <i>
      <x v="4"/>
      <x v="1"/>
      <x v="2"/>
      <x v="4"/>
    </i>
  </rowItems>
  <colFields count="1">
    <field x="5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38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1"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4">
        <item x="0"/>
        <item x="1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axis="axisPage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4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t="default">
      <x/>
    </i>
    <i>
      <x v="1"/>
      <x/>
    </i>
    <i r="1">
      <x v="1"/>
    </i>
    <i t="default">
      <x v="1"/>
    </i>
    <i>
      <x v="2"/>
      <x v="24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1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1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1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1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1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1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40" width="18.8761904761905" customWidth="1"/>
  </cols>
  <sheetData>
    <row r="1" customHeight="1" spans="1:34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</row>
    <row r="2" customHeight="1" spans="1:34">
      <c r="A2" s="87">
        <v>45076.404769537</v>
      </c>
      <c r="B2" s="81" t="s">
        <v>34</v>
      </c>
      <c r="C2" s="81" t="s">
        <v>35</v>
      </c>
      <c r="D2" s="88">
        <v>44951</v>
      </c>
      <c r="E2" s="81" t="s">
        <v>36</v>
      </c>
      <c r="F2" s="81" t="s">
        <v>36</v>
      </c>
      <c r="G2" s="81" t="s">
        <v>36</v>
      </c>
      <c r="H2" s="81" t="s">
        <v>36</v>
      </c>
      <c r="I2" s="81" t="s">
        <v>36</v>
      </c>
      <c r="J2" s="81" t="s">
        <v>36</v>
      </c>
      <c r="K2" s="81" t="s">
        <v>36</v>
      </c>
      <c r="L2" s="81" t="s">
        <v>36</v>
      </c>
      <c r="M2" s="81" t="s">
        <v>36</v>
      </c>
      <c r="N2" s="81" t="s">
        <v>36</v>
      </c>
      <c r="O2" s="81" t="s">
        <v>36</v>
      </c>
      <c r="P2" s="81" t="s">
        <v>36</v>
      </c>
      <c r="Q2" s="81" t="s">
        <v>36</v>
      </c>
      <c r="R2" s="81" t="s">
        <v>36</v>
      </c>
      <c r="S2" s="81" t="s">
        <v>36</v>
      </c>
      <c r="T2" s="81" t="s">
        <v>36</v>
      </c>
      <c r="U2" s="81" t="s">
        <v>36</v>
      </c>
      <c r="V2" s="81" t="s">
        <v>36</v>
      </c>
      <c r="W2" s="81" t="s">
        <v>36</v>
      </c>
      <c r="X2" s="81" t="s">
        <v>36</v>
      </c>
      <c r="Y2" s="81" t="s">
        <v>36</v>
      </c>
      <c r="Z2" s="81" t="s">
        <v>36</v>
      </c>
      <c r="AA2" s="81" t="s">
        <v>36</v>
      </c>
      <c r="AB2" s="81" t="s">
        <v>36</v>
      </c>
      <c r="AC2" s="81" t="s">
        <v>36</v>
      </c>
      <c r="AD2" s="81" t="s">
        <v>36</v>
      </c>
      <c r="AE2" s="81" t="s">
        <v>36</v>
      </c>
      <c r="AF2" s="81" t="s">
        <v>36</v>
      </c>
      <c r="AG2" s="81" t="s">
        <v>36</v>
      </c>
      <c r="AH2" s="81" t="s">
        <v>36</v>
      </c>
    </row>
    <row r="3" customHeight="1" spans="1:34">
      <c r="A3" s="87">
        <v>45076.4154129514</v>
      </c>
      <c r="B3" s="81" t="s">
        <v>34</v>
      </c>
      <c r="C3" s="81" t="s">
        <v>37</v>
      </c>
      <c r="D3" s="88">
        <v>45010</v>
      </c>
      <c r="E3" s="81" t="s">
        <v>38</v>
      </c>
      <c r="F3" s="81" t="s">
        <v>38</v>
      </c>
      <c r="G3" s="81" t="s">
        <v>38</v>
      </c>
      <c r="H3" s="81" t="s">
        <v>36</v>
      </c>
      <c r="I3" s="81" t="s">
        <v>38</v>
      </c>
      <c r="J3" s="81" t="s">
        <v>36</v>
      </c>
      <c r="K3" s="81" t="s">
        <v>36</v>
      </c>
      <c r="L3" s="81" t="s">
        <v>36</v>
      </c>
      <c r="M3" s="81" t="s">
        <v>36</v>
      </c>
      <c r="N3" s="81" t="s">
        <v>38</v>
      </c>
      <c r="O3" s="81" t="s">
        <v>38</v>
      </c>
      <c r="P3" s="81" t="s">
        <v>38</v>
      </c>
      <c r="Q3" s="81" t="s">
        <v>38</v>
      </c>
      <c r="R3" s="81" t="s">
        <v>36</v>
      </c>
      <c r="S3" s="81" t="s">
        <v>36</v>
      </c>
      <c r="T3" s="81" t="s">
        <v>36</v>
      </c>
      <c r="U3" s="81" t="s">
        <v>36</v>
      </c>
      <c r="V3" s="81" t="s">
        <v>36</v>
      </c>
      <c r="W3" s="81" t="s">
        <v>38</v>
      </c>
      <c r="X3" s="81" t="s">
        <v>36</v>
      </c>
      <c r="Y3" s="81" t="s">
        <v>36</v>
      </c>
      <c r="Z3" s="81" t="s">
        <v>36</v>
      </c>
      <c r="AA3" s="81" t="s">
        <v>36</v>
      </c>
      <c r="AB3" s="81" t="s">
        <v>36</v>
      </c>
      <c r="AC3" s="81" t="s">
        <v>36</v>
      </c>
      <c r="AD3" s="81" t="s">
        <v>38</v>
      </c>
      <c r="AE3" s="81" t="s">
        <v>38</v>
      </c>
      <c r="AF3" s="81" t="s">
        <v>36</v>
      </c>
      <c r="AG3" s="81" t="s">
        <v>36</v>
      </c>
      <c r="AH3" s="81" t="s">
        <v>36</v>
      </c>
    </row>
    <row r="4" customHeight="1" spans="1:34">
      <c r="A4" s="87">
        <v>45076.4189810069</v>
      </c>
      <c r="B4" s="81" t="s">
        <v>34</v>
      </c>
      <c r="C4" s="81" t="s">
        <v>37</v>
      </c>
      <c r="D4" s="88">
        <v>44982</v>
      </c>
      <c r="E4" s="81" t="s">
        <v>38</v>
      </c>
      <c r="F4" s="81" t="s">
        <v>38</v>
      </c>
      <c r="G4" s="81" t="s">
        <v>38</v>
      </c>
      <c r="H4" s="81" t="s">
        <v>38</v>
      </c>
      <c r="I4" s="81" t="s">
        <v>38</v>
      </c>
      <c r="J4" s="81" t="s">
        <v>36</v>
      </c>
      <c r="K4" s="81" t="s">
        <v>36</v>
      </c>
      <c r="L4" s="81" t="s">
        <v>36</v>
      </c>
      <c r="M4" s="81" t="s">
        <v>36</v>
      </c>
      <c r="N4" s="81" t="s">
        <v>36</v>
      </c>
      <c r="O4" s="81" t="s">
        <v>38</v>
      </c>
      <c r="P4" s="81" t="s">
        <v>36</v>
      </c>
      <c r="Q4" s="81" t="s">
        <v>38</v>
      </c>
      <c r="R4" s="81" t="s">
        <v>36</v>
      </c>
      <c r="S4" s="81" t="s">
        <v>36</v>
      </c>
      <c r="T4" s="81" t="s">
        <v>36</v>
      </c>
      <c r="U4" s="81" t="s">
        <v>38</v>
      </c>
      <c r="V4" s="81" t="s">
        <v>38</v>
      </c>
      <c r="W4" s="81" t="s">
        <v>36</v>
      </c>
      <c r="X4" s="81" t="s">
        <v>38</v>
      </c>
      <c r="Y4" s="81" t="s">
        <v>38</v>
      </c>
      <c r="Z4" s="81" t="s">
        <v>36</v>
      </c>
      <c r="AA4" s="81" t="s">
        <v>36</v>
      </c>
      <c r="AB4" s="81" t="s">
        <v>36</v>
      </c>
      <c r="AC4" s="81" t="s">
        <v>38</v>
      </c>
      <c r="AD4" s="81" t="s">
        <v>36</v>
      </c>
      <c r="AE4" s="81" t="s">
        <v>36</v>
      </c>
      <c r="AF4" s="81" t="s">
        <v>36</v>
      </c>
      <c r="AG4" s="81" t="s">
        <v>36</v>
      </c>
      <c r="AH4" s="81" t="s">
        <v>36</v>
      </c>
    </row>
    <row r="5" customHeight="1" spans="1:34">
      <c r="A5" s="87">
        <v>45076.4224134259</v>
      </c>
      <c r="B5" s="81" t="s">
        <v>34</v>
      </c>
      <c r="C5" s="81" t="s">
        <v>37</v>
      </c>
      <c r="D5" s="88">
        <v>45041</v>
      </c>
      <c r="E5" s="81" t="s">
        <v>38</v>
      </c>
      <c r="F5" s="81" t="s">
        <v>38</v>
      </c>
      <c r="G5" s="81" t="s">
        <v>38</v>
      </c>
      <c r="H5" s="81" t="s">
        <v>36</v>
      </c>
      <c r="I5" s="81" t="s">
        <v>38</v>
      </c>
      <c r="J5" s="81" t="s">
        <v>36</v>
      </c>
      <c r="K5" s="81" t="s">
        <v>36</v>
      </c>
      <c r="L5" s="81" t="s">
        <v>36</v>
      </c>
      <c r="M5" s="81" t="s">
        <v>36</v>
      </c>
      <c r="N5" s="81" t="s">
        <v>38</v>
      </c>
      <c r="O5" s="81" t="s">
        <v>38</v>
      </c>
      <c r="P5" s="81" t="s">
        <v>38</v>
      </c>
      <c r="Q5" s="81" t="s">
        <v>38</v>
      </c>
      <c r="R5" s="81" t="s">
        <v>36</v>
      </c>
      <c r="S5" s="81" t="s">
        <v>36</v>
      </c>
      <c r="T5" s="81" t="s">
        <v>36</v>
      </c>
      <c r="U5" s="81" t="s">
        <v>38</v>
      </c>
      <c r="V5" s="81" t="s">
        <v>38</v>
      </c>
      <c r="W5" s="81" t="s">
        <v>36</v>
      </c>
      <c r="X5" s="81" t="s">
        <v>38</v>
      </c>
      <c r="Y5" s="81" t="s">
        <v>38</v>
      </c>
      <c r="Z5" s="81" t="s">
        <v>38</v>
      </c>
      <c r="AA5" s="81" t="s">
        <v>38</v>
      </c>
      <c r="AB5" s="81" t="s">
        <v>38</v>
      </c>
      <c r="AC5" s="81" t="s">
        <v>38</v>
      </c>
      <c r="AD5" s="81" t="s">
        <v>36</v>
      </c>
      <c r="AE5" s="81" t="s">
        <v>38</v>
      </c>
      <c r="AF5" s="81" t="s">
        <v>38</v>
      </c>
      <c r="AG5" s="81" t="s">
        <v>38</v>
      </c>
      <c r="AH5" s="8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39</v>
      </c>
      <c r="B1" s="81" t="s">
        <v>40</v>
      </c>
      <c r="C1" s="81" t="s">
        <v>41</v>
      </c>
      <c r="E1" s="81" t="s">
        <v>42</v>
      </c>
      <c r="F1" s="81" t="s">
        <v>43</v>
      </c>
      <c r="G1" s="81" t="s">
        <v>44</v>
      </c>
      <c r="I1" s="81" t="s">
        <v>45</v>
      </c>
    </row>
    <row r="2" customHeight="1" spans="1:9">
      <c r="A2" s="81" t="s">
        <v>38</v>
      </c>
      <c r="B2" s="81">
        <v>100</v>
      </c>
      <c r="C2" s="81" t="s">
        <v>46</v>
      </c>
      <c r="E2" s="81" t="s">
        <v>47</v>
      </c>
      <c r="F2" s="81" t="s">
        <v>48</v>
      </c>
      <c r="G2" s="81">
        <v>1</v>
      </c>
      <c r="I2" s="67" t="s">
        <v>49</v>
      </c>
    </row>
    <row r="3" customHeight="1" spans="1:9">
      <c r="A3" s="81" t="s">
        <v>36</v>
      </c>
      <c r="B3" s="81">
        <v>95</v>
      </c>
      <c r="C3" s="81" t="s">
        <v>50</v>
      </c>
      <c r="E3" s="81" t="s">
        <v>51</v>
      </c>
      <c r="F3" s="81" t="s">
        <v>52</v>
      </c>
      <c r="G3" s="81">
        <v>2</v>
      </c>
      <c r="I3" s="67" t="s">
        <v>53</v>
      </c>
    </row>
    <row r="4" customHeight="1" spans="1:9">
      <c r="A4" s="81" t="s">
        <v>54</v>
      </c>
      <c r="B4" s="81">
        <v>89</v>
      </c>
      <c r="C4" s="81" t="s">
        <v>55</v>
      </c>
      <c r="E4" s="81" t="s">
        <v>56</v>
      </c>
      <c r="F4" s="81" t="s">
        <v>57</v>
      </c>
      <c r="G4" s="81">
        <v>3</v>
      </c>
      <c r="I4" s="67" t="s">
        <v>58</v>
      </c>
    </row>
    <row r="5" customHeight="1" spans="1:9">
      <c r="A5" s="81" t="s">
        <v>59</v>
      </c>
      <c r="B5" s="81">
        <v>74</v>
      </c>
      <c r="C5" s="81" t="s">
        <v>60</v>
      </c>
      <c r="E5" s="81" t="s">
        <v>61</v>
      </c>
      <c r="F5" s="81" t="s">
        <v>62</v>
      </c>
      <c r="G5" s="81">
        <v>4</v>
      </c>
      <c r="I5" s="67" t="s">
        <v>63</v>
      </c>
    </row>
    <row r="6" customHeight="1" spans="5:9">
      <c r="E6" s="81" t="s">
        <v>64</v>
      </c>
      <c r="F6" s="81" t="s">
        <v>65</v>
      </c>
      <c r="G6" s="81">
        <v>5</v>
      </c>
      <c r="I6" s="67" t="s">
        <v>66</v>
      </c>
    </row>
    <row r="7" customHeight="1" spans="5:9">
      <c r="E7" s="81" t="s">
        <v>67</v>
      </c>
      <c r="F7" s="81" t="s">
        <v>68</v>
      </c>
      <c r="G7" s="81">
        <v>6</v>
      </c>
      <c r="I7" s="67" t="s">
        <v>69</v>
      </c>
    </row>
    <row r="8" customHeight="1" spans="5:9">
      <c r="E8" s="81" t="s">
        <v>70</v>
      </c>
      <c r="F8" s="81" t="s">
        <v>71</v>
      </c>
      <c r="G8" s="81">
        <v>7</v>
      </c>
      <c r="I8" s="67" t="s">
        <v>72</v>
      </c>
    </row>
    <row r="9" customHeight="1" spans="5:9">
      <c r="E9" s="81" t="s">
        <v>73</v>
      </c>
      <c r="F9" s="81" t="s">
        <v>74</v>
      </c>
      <c r="G9" s="81">
        <v>8</v>
      </c>
      <c r="I9" s="67" t="s">
        <v>75</v>
      </c>
    </row>
    <row r="10" customHeight="1" spans="5:9">
      <c r="E10" s="81" t="s">
        <v>76</v>
      </c>
      <c r="F10" s="81" t="s">
        <v>77</v>
      </c>
      <c r="G10" s="81">
        <v>9</v>
      </c>
      <c r="I10" s="67" t="s">
        <v>78</v>
      </c>
    </row>
    <row r="11" customHeight="1" spans="5:9">
      <c r="E11" s="81" t="s">
        <v>79</v>
      </c>
      <c r="F11" s="81" t="s">
        <v>80</v>
      </c>
      <c r="G11" s="81">
        <v>10</v>
      </c>
      <c r="I11" s="67" t="s">
        <v>81</v>
      </c>
    </row>
    <row r="12" customHeight="1" spans="5:9">
      <c r="E12" s="81" t="s">
        <v>82</v>
      </c>
      <c r="F12" s="81" t="s">
        <v>83</v>
      </c>
      <c r="G12" s="81">
        <v>11</v>
      </c>
      <c r="I12" s="67" t="s">
        <v>84</v>
      </c>
    </row>
    <row r="13" customHeight="1" spans="5:9">
      <c r="E13" s="81" t="s">
        <v>85</v>
      </c>
      <c r="F13" s="81" t="s">
        <v>86</v>
      </c>
      <c r="G13" s="81">
        <v>12</v>
      </c>
      <c r="I13" s="67" t="s">
        <v>87</v>
      </c>
    </row>
    <row r="14" customHeight="1" spans="9:9">
      <c r="I14" s="67" t="s">
        <v>88</v>
      </c>
    </row>
    <row r="15" customHeight="1" spans="9:9">
      <c r="I15" s="67" t="s">
        <v>89</v>
      </c>
    </row>
    <row r="16" customHeight="1" spans="9:9">
      <c r="I16" s="67" t="s">
        <v>90</v>
      </c>
    </row>
    <row r="17" customHeight="1" spans="9:9">
      <c r="I17" s="67" t="s">
        <v>91</v>
      </c>
    </row>
    <row r="18" customHeight="1" spans="9:9">
      <c r="I18" s="67" t="s">
        <v>92</v>
      </c>
    </row>
    <row r="19" customHeight="1" spans="9:9">
      <c r="I19" s="67" t="s">
        <v>93</v>
      </c>
    </row>
    <row r="20" customHeight="1" spans="9:9">
      <c r="I20" s="67" t="s">
        <v>94</v>
      </c>
    </row>
    <row r="21" customHeight="1" spans="9:9">
      <c r="I21" s="67" t="s">
        <v>95</v>
      </c>
    </row>
    <row r="22" customHeight="1" spans="9:9">
      <c r="I22" s="67" t="s">
        <v>96</v>
      </c>
    </row>
    <row r="23" customHeight="1" spans="9:9">
      <c r="I23" s="67" t="s">
        <v>97</v>
      </c>
    </row>
    <row r="24" customHeight="1" spans="9:9">
      <c r="I24" s="67" t="s">
        <v>98</v>
      </c>
    </row>
    <row r="25" customHeight="1" spans="9:9">
      <c r="I25" s="67" t="s">
        <v>99</v>
      </c>
    </row>
    <row r="26" customHeight="1" spans="9:9">
      <c r="I26" s="67" t="s">
        <v>100</v>
      </c>
    </row>
    <row r="27" customHeight="1" spans="9:9">
      <c r="I27" s="67" t="s">
        <v>101</v>
      </c>
    </row>
    <row r="28" customHeight="1" spans="9:9">
      <c r="I28" s="67" t="s">
        <v>102</v>
      </c>
    </row>
    <row r="29" customHeight="1" spans="9:9">
      <c r="I29" s="67" t="s">
        <v>103</v>
      </c>
    </row>
    <row r="30" customHeight="1" spans="9:9">
      <c r="I30" s="67" t="s">
        <v>104</v>
      </c>
    </row>
    <row r="31" customHeight="1" spans="9:9">
      <c r="I31" s="67" t="s">
        <v>105</v>
      </c>
    </row>
    <row r="32" customHeight="1" spans="9:9">
      <c r="I32" s="67" t="s">
        <v>106</v>
      </c>
    </row>
    <row r="33" customHeight="1" spans="9:9">
      <c r="I33" s="67" t="s">
        <v>107</v>
      </c>
    </row>
    <row r="34" customHeight="1" spans="9:9">
      <c r="I34" s="67" t="s">
        <v>108</v>
      </c>
    </row>
    <row r="35" customHeight="1" spans="9:9">
      <c r="I35" s="67" t="s">
        <v>109</v>
      </c>
    </row>
    <row r="36" customHeight="1" spans="9:9">
      <c r="I36" s="67" t="s">
        <v>110</v>
      </c>
    </row>
    <row r="37" customHeight="1" spans="9:9">
      <c r="I37" s="67" t="s">
        <v>111</v>
      </c>
    </row>
    <row r="38" customHeight="1" spans="9:9">
      <c r="I38" s="67" t="s">
        <v>112</v>
      </c>
    </row>
    <row r="39" customHeight="1" spans="9:9">
      <c r="I39" s="67" t="s">
        <v>113</v>
      </c>
    </row>
    <row r="40" customHeight="1" spans="9:9">
      <c r="I40" s="67" t="s">
        <v>114</v>
      </c>
    </row>
    <row r="41" customHeight="1" spans="9:9">
      <c r="I41" s="67" t="s">
        <v>115</v>
      </c>
    </row>
    <row r="42" customHeight="1" spans="9:9">
      <c r="I42" s="67" t="s">
        <v>116</v>
      </c>
    </row>
    <row r="43" customHeight="1" spans="9:9">
      <c r="I43" s="67" t="s">
        <v>117</v>
      </c>
    </row>
    <row r="44" customHeight="1" spans="9:9">
      <c r="I44" s="67" t="s">
        <v>118</v>
      </c>
    </row>
    <row r="45" customHeight="1" spans="9:9">
      <c r="I45" s="67" t="s">
        <v>119</v>
      </c>
    </row>
    <row r="46" customHeight="1" spans="9:9">
      <c r="I46" s="67" t="s">
        <v>120</v>
      </c>
    </row>
    <row r="47" customHeight="1" spans="9:9">
      <c r="I47" s="67" t="s">
        <v>121</v>
      </c>
    </row>
    <row r="48" customHeight="1" spans="9:9">
      <c r="I48" s="67" t="s">
        <v>122</v>
      </c>
    </row>
    <row r="49" customHeight="1" spans="9:9">
      <c r="I49" s="67" t="s">
        <v>123</v>
      </c>
    </row>
    <row r="50" customHeight="1" spans="9:9">
      <c r="I50" s="67" t="s">
        <v>124</v>
      </c>
    </row>
    <row r="51" customHeight="1" spans="9:9">
      <c r="I51" s="67" t="s">
        <v>125</v>
      </c>
    </row>
    <row r="52" customHeight="1" spans="9:9">
      <c r="I52" s="67" t="s">
        <v>126</v>
      </c>
    </row>
    <row r="53" customHeight="1" spans="9:9">
      <c r="I53" s="67" t="s">
        <v>127</v>
      </c>
    </row>
    <row r="54" customHeight="1" spans="9:9">
      <c r="I54" s="67" t="s">
        <v>128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121" sqref="H2:I12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81" t="s">
        <v>129</v>
      </c>
      <c r="F1" s="81" t="s">
        <v>130</v>
      </c>
      <c r="G1" s="81" t="s">
        <v>131</v>
      </c>
      <c r="H1" s="81" t="s">
        <v>132</v>
      </c>
      <c r="I1" s="81" t="s">
        <v>130</v>
      </c>
      <c r="J1" s="81" t="s">
        <v>133</v>
      </c>
      <c r="K1" s="86" t="s">
        <v>134</v>
      </c>
      <c r="L1" s="81" t="s">
        <v>135</v>
      </c>
      <c r="M1" s="81" t="s">
        <v>136</v>
      </c>
      <c r="N1" s="81" t="s">
        <v>137</v>
      </c>
      <c r="O1" s="81" t="s">
        <v>138</v>
      </c>
      <c r="P1" s="81" t="s">
        <v>139</v>
      </c>
      <c r="Q1" s="81" t="s">
        <v>140</v>
      </c>
      <c r="R1" s="81" t="s">
        <v>141</v>
      </c>
      <c r="S1" s="67"/>
      <c r="T1" s="67"/>
    </row>
    <row r="2" customHeight="1" spans="1:18">
      <c r="A2" s="82">
        <f ca="1">INDIRECT(ADDRESS(2+QUOTIENT(ROW()-2,COUNTA('Form Responses 1'!$1:$1)-4),1,,TRUE,"Form Responses 1"))</f>
        <v>45076.404769537</v>
      </c>
      <c r="B2" s="67" t="str">
        <f ca="1">INDIRECT(ADDRESS(2+QUOTIENT(ROW()-2,COUNTA('Form Responses 1'!$1:$1)-4),2,,TRUE,"Form Responses 1"))</f>
        <v>maranikostantina78@gmail.com</v>
      </c>
      <c r="C2" s="67" t="str">
        <f ca="1">INDIRECT(ADDRESS(2+QUOTIENT(ROW()-2,COUNTA('Form Responses 1'!$1:$1)-4),3,,TRUE,"Form Responses 1"))</f>
        <v>Kostantina Magdalena Marani, S.IP</v>
      </c>
      <c r="D2" s="83">
        <f ca="1">INDIRECT(ADDRESS(2+QUOTIENT(ROW()-2,COUNTA('Form Responses 1'!$1:$1)-4),4,,TRUE,"Form Responses 1"))</f>
        <v>44951</v>
      </c>
      <c r="E2" s="84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>MID(F2,FIND("[",F2)+1,LEN(F2)-FIND("[",F2)-1)</f>
        <v>Security Functions</v>
      </c>
      <c r="J2" s="85" t="str">
        <f ca="1" t="shared" ref="J2:J1000" si="2">IF(H2=" "," ",IF(UPPER(H2)="SECURITY","SECURITY SERVICE",IF(UPPER(H2)="DRIVER","LABOR SERVICE","CLEANING SERVICE")))</f>
        <v>SECURITY SERVICE</v>
      </c>
      <c r="K2" s="85">
        <f ca="1" t="array" ref="K2">IFERROR(INDEX(MASTER!B:B,MATCH(G2,MASTER!A:A,0))/100," ")</f>
        <v>0.95</v>
      </c>
      <c r="L2" s="67">
        <f ca="1" t="shared" ref="L2:L1000" si="3">IF(ISBLANK(D2)," ",WEEKNUM(D2))</f>
        <v>4</v>
      </c>
      <c r="M2" s="67" t="str">
        <f ca="1" t="shared" ref="M2:M1000" si="4">IF(ISBLANK(A2)," ",CONCATENATE(TEXT($D2,"YYY")," - WEEK ",TEXT(WEEKNUM($D2),"00")))</f>
        <v>2023 - WEEK 04</v>
      </c>
      <c r="N2" s="67" t="str">
        <f ca="1" t="shared" ref="N2:N1000" si="5">IF(ISBLANK(A2)," ",CONCATENATE(TEXT($D2,"YYY")," - MONTH ",TEXT($D2,"MM")))</f>
        <v>2023 - MONTH 01</v>
      </c>
      <c r="O2" s="85">
        <f ca="1" t="shared" ref="O2:P2" si="6">IFERROR(AVERAGEIF(M:M,M2,$K:$K)," ")</f>
        <v>0.95</v>
      </c>
      <c r="P2" s="85">
        <f ca="1" t="shared" si="6"/>
        <v>0.95</v>
      </c>
      <c r="Q2" s="67" t="str">
        <f ca="1">IF(ISBLANK(A2)," ",IF(O2&gt;MASTER!$B$3/100,"SB",IF(O2&gt;MASTER!$B$4/100,"B",IF(O2&gt;MASTER!$B$5/100,"C","K"))))</f>
        <v>B</v>
      </c>
      <c r="R2" s="67" t="str">
        <f ca="1">IF(ISBLANK(B2)," ",IF(P2&gt;MASTER!$B$3/100,"SB",IF(P2&gt;MASTER!$B$4/100,"B",IF(P2&gt;MASTER!$B$5/100,"C","K"))))</f>
        <v>B</v>
      </c>
    </row>
    <row r="3" customHeight="1" spans="1:18">
      <c r="A3" s="82">
        <f ca="1">INDIRECT(ADDRESS(2+QUOTIENT(ROW()-2,COUNTA('Form Responses 1'!$1:$1)-4),1,,TRUE,"Form Responses 1"))</f>
        <v>45076.404769537</v>
      </c>
      <c r="B3" s="67" t="str">
        <f ca="1">INDIRECT(ADDRESS(2+QUOTIENT(ROW()-2,COUNTA('Form Responses 1'!$1:$1)-4),2,,TRUE,"Form Responses 1"))</f>
        <v>maranikostantina78@gmail.com</v>
      </c>
      <c r="C3" s="67" t="str">
        <f ca="1">INDIRECT(ADDRESS(2+QUOTIENT(ROW()-2,COUNTA('Form Responses 1'!$1:$1)-4),3,,TRUE,"Form Responses 1"))</f>
        <v>Kostantina Magdalena Marani, S.IP</v>
      </c>
      <c r="D3" s="83">
        <f ca="1">INDIRECT(ADDRESS(2+QUOTIENT(ROW()-2,COUNTA('Form Responses 1'!$1:$1)-4),4,,TRUE,"Form Responses 1"))</f>
        <v>44951</v>
      </c>
      <c r="E3" s="84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Driver</v>
      </c>
      <c r="I3" s="85" t="str">
        <f ca="1" t="shared" ref="I3:I66" si="7">MID(F3,FIND("[",F3)+1,LEN(F3)-FIND("[",F3)-1)</f>
        <v>Driving Safety</v>
      </c>
      <c r="J3" s="85" t="str">
        <f ca="1" t="shared" si="2"/>
        <v>LABOR SERVICE</v>
      </c>
      <c r="K3" s="85">
        <f ca="1" t="array" ref="K3">IFERROR(INDEX(MASTER!B:B,MATCH(G3,MASTER!A:A,0))/100," ")</f>
        <v>0.95</v>
      </c>
      <c r="L3" s="67">
        <f ca="1" t="shared" si="3"/>
        <v>4</v>
      </c>
      <c r="M3" s="67" t="str">
        <f ca="1" t="shared" si="4"/>
        <v>2023 - WEEK 04</v>
      </c>
      <c r="N3" s="67" t="str">
        <f ca="1" t="shared" si="5"/>
        <v>2023 - MONTH 01</v>
      </c>
      <c r="O3" s="85">
        <f ca="1" t="shared" ref="O3:P3" si="8">IFERROR(AVERAGEIF(M:M,M3,$K:$K)," ")</f>
        <v>0.95</v>
      </c>
      <c r="P3" s="85">
        <f ca="1" t="shared" si="8"/>
        <v>0.95</v>
      </c>
      <c r="Q3" s="67" t="str">
        <f ca="1">IF(ISBLANK(A3)," ",IF(O3&gt;MASTER!$B$3/100,"SB",IF(O3&gt;MASTER!$B$4/100,"B",IF(O3&gt;MASTER!$B$5/100,"C","K"))))</f>
        <v>B</v>
      </c>
      <c r="R3" s="67" t="str">
        <f ca="1">IF(ISBLANK(B3)," ",IF(P3&gt;MASTER!$B$3/100,"SB",IF(P3&gt;MASTER!$B$4/100,"B",IF(P3&gt;MASTER!$B$5/100,"C","K"))))</f>
        <v>B</v>
      </c>
    </row>
    <row r="4" customHeight="1" spans="1:18">
      <c r="A4" s="82">
        <f ca="1">INDIRECT(ADDRESS(2+QUOTIENT(ROW()-2,COUNTA('Form Responses 1'!$1:$1)-4),1,,TRUE,"Form Responses 1"))</f>
        <v>45076.404769537</v>
      </c>
      <c r="B4" s="67" t="str">
        <f ca="1">INDIRECT(ADDRESS(2+QUOTIENT(ROW()-2,COUNTA('Form Responses 1'!$1:$1)-4),2,,TRUE,"Form Responses 1"))</f>
        <v>maranikostantina78@gmail.com</v>
      </c>
      <c r="C4" s="67" t="str">
        <f ca="1">INDIRECT(ADDRESS(2+QUOTIENT(ROW()-2,COUNTA('Form Responses 1'!$1:$1)-4),3,,TRUE,"Form Responses 1"))</f>
        <v>Kostantina Magdalena Marani, S.IP</v>
      </c>
      <c r="D4" s="83">
        <f ca="1">INDIRECT(ADDRESS(2+QUOTIENT(ROW()-2,COUNTA('Form Responses 1'!$1:$1)-4),4,,TRUE,"Form Responses 1"))</f>
        <v>44951</v>
      </c>
      <c r="E4" s="84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Driver</v>
      </c>
      <c r="I4" s="85" t="str">
        <f ca="1" t="shared" si="7"/>
        <v> Attendance</v>
      </c>
      <c r="J4" s="85" t="str">
        <f ca="1" t="shared" si="2"/>
        <v>LABOR SERVICE</v>
      </c>
      <c r="K4" s="85">
        <f ca="1" t="array" ref="K4">IFERROR(INDEX(MASTER!B:B,MATCH(G4,MASTER!A:A,0))/100," ")</f>
        <v>0.95</v>
      </c>
      <c r="L4" s="67">
        <f ca="1" t="shared" si="3"/>
        <v>4</v>
      </c>
      <c r="M4" s="67" t="str">
        <f ca="1" t="shared" si="4"/>
        <v>2023 - WEEK 04</v>
      </c>
      <c r="N4" s="67" t="str">
        <f ca="1" t="shared" si="5"/>
        <v>2023 - MONTH 01</v>
      </c>
      <c r="O4" s="85">
        <f ca="1" t="shared" ref="O4:P4" si="9">IFERROR(AVERAGEIF(M:M,M4,$K:$K)," ")</f>
        <v>0.95</v>
      </c>
      <c r="P4" s="85">
        <f ca="1" t="shared" si="9"/>
        <v>0.95</v>
      </c>
      <c r="Q4" s="67" t="str">
        <f ca="1">IF(ISBLANK(A4)," ",IF(O4&gt;MASTER!$B$3/100,"SB",IF(O4&gt;MASTER!$B$4/100,"B",IF(O4&gt;MASTER!$B$5/100,"C","K"))))</f>
        <v>B</v>
      </c>
      <c r="R4" s="67" t="str">
        <f ca="1">IF(ISBLANK(B4)," ",IF(P4&gt;MASTER!$B$3/100,"SB",IF(P4&gt;MASTER!$B$4/100,"B",IF(P4&gt;MASTER!$B$5/100,"C","K"))))</f>
        <v>B</v>
      </c>
    </row>
    <row r="5" customHeight="1" spans="1:18">
      <c r="A5" s="82">
        <f ca="1">INDIRECT(ADDRESS(2+QUOTIENT(ROW()-2,COUNTA('Form Responses 1'!$1:$1)-4),1,,TRUE,"Form Responses 1"))</f>
        <v>45076.404769537</v>
      </c>
      <c r="B5" s="67" t="str">
        <f ca="1">INDIRECT(ADDRESS(2+QUOTIENT(ROW()-2,COUNTA('Form Responses 1'!$1:$1)-4),2,,TRUE,"Form Responses 1"))</f>
        <v>maranikostantina78@gmail.com</v>
      </c>
      <c r="C5" s="67" t="str">
        <f ca="1">INDIRECT(ADDRESS(2+QUOTIENT(ROW()-2,COUNTA('Form Responses 1'!$1:$1)-4),3,,TRUE,"Form Responses 1"))</f>
        <v>Kostantina Magdalena Marani, S.IP</v>
      </c>
      <c r="D5" s="83">
        <f ca="1">INDIRECT(ADDRESS(2+QUOTIENT(ROW()-2,COUNTA('Form Responses 1'!$1:$1)-4),4,,TRUE,"Form Responses 1"))</f>
        <v>44951</v>
      </c>
      <c r="E5" s="84">
        <f ca="1" t="shared" si="0"/>
        <v>3</v>
      </c>
      <c r="F5" s="67" t="str">
        <f ca="1">IF(ISBLANK(A5)," ",INDIRECT(ADDRESS(1,5+MOD(ROW()-2,COUNTA('Form Responses 1'!$1:$1)-4),,TRUE,"Form Responses 1")))</f>
        <v>LANTAI-1 [Enterance]</v>
      </c>
      <c r="G5" s="67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LANTAI-1</v>
      </c>
      <c r="I5" s="85" t="str">
        <f ca="1" t="shared" si="7"/>
        <v>Enterance</v>
      </c>
      <c r="J5" s="85" t="str">
        <f ca="1" t="shared" si="2"/>
        <v>CLEANING SERVICE</v>
      </c>
      <c r="K5" s="85">
        <f ca="1" t="array" ref="K5">IFERROR(INDEX(MASTER!B:B,MATCH(G5,MASTER!A:A,0))/100," ")</f>
        <v>0.95</v>
      </c>
      <c r="L5" s="67">
        <f ca="1" t="shared" si="3"/>
        <v>4</v>
      </c>
      <c r="M5" s="67" t="str">
        <f ca="1" t="shared" si="4"/>
        <v>2023 - WEEK 04</v>
      </c>
      <c r="N5" s="67" t="str">
        <f ca="1" t="shared" si="5"/>
        <v>2023 - MONTH 01</v>
      </c>
      <c r="O5" s="85">
        <f ca="1" t="shared" ref="O5:P5" si="10">IFERROR(AVERAGEIF(M:M,M5,$K:$K)," ")</f>
        <v>0.95</v>
      </c>
      <c r="P5" s="85">
        <f ca="1" t="shared" si="10"/>
        <v>0.95</v>
      </c>
      <c r="Q5" s="67" t="str">
        <f ca="1">IF(ISBLANK(A5)," ",IF(O5&gt;MASTER!$B$3/100,"SB",IF(O5&gt;MASTER!$B$4/100,"B",IF(O5&gt;MASTER!$B$5/100,"C","K"))))</f>
        <v>B</v>
      </c>
      <c r="R5" s="67" t="str">
        <f ca="1">IF(ISBLANK(B5)," ",IF(P5&gt;MASTER!$B$3/100,"SB",IF(P5&gt;MASTER!$B$4/100,"B",IF(P5&gt;MASTER!$B$5/100,"C","K"))))</f>
        <v>B</v>
      </c>
    </row>
    <row r="6" customHeight="1" spans="1:18">
      <c r="A6" s="82">
        <f ca="1">INDIRECT(ADDRESS(2+QUOTIENT(ROW()-2,COUNTA('Form Responses 1'!$1:$1)-4),1,,TRUE,"Form Responses 1"))</f>
        <v>45076.404769537</v>
      </c>
      <c r="B6" s="67" t="str">
        <f ca="1">INDIRECT(ADDRESS(2+QUOTIENT(ROW()-2,COUNTA('Form Responses 1'!$1:$1)-4),2,,TRUE,"Form Responses 1"))</f>
        <v>maranikostantina78@gmail.com</v>
      </c>
      <c r="C6" s="67" t="str">
        <f ca="1">INDIRECT(ADDRESS(2+QUOTIENT(ROW()-2,COUNTA('Form Responses 1'!$1:$1)-4),3,,TRUE,"Form Responses 1"))</f>
        <v>Kostantina Magdalena Marani, S.IP</v>
      </c>
      <c r="D6" s="83">
        <f ca="1">INDIRECT(ADDRESS(2+QUOTIENT(ROW()-2,COUNTA('Form Responses 1'!$1:$1)-4),4,,TRUE,"Form Responses 1"))</f>
        <v>44951</v>
      </c>
      <c r="E6" s="84">
        <f ca="1" t="shared" si="0"/>
        <v>3</v>
      </c>
      <c r="F6" s="67" t="str">
        <f ca="1">IF(ISBLANK(A6)," ",INDIRECT(ADDRESS(1,5+MOD(ROW()-2,COUNTA('Form Responses 1'!$1:$1)-4),,TRUE,"Form Responses 1")))</f>
        <v>LANTAI-1 [Lobby Utama]</v>
      </c>
      <c r="G6" s="67" t="str">
        <f ca="1">IF(ISBLANK(A6)," ",INDIRECT(ADDRESS(MATCH(A6,'Form Responses 1'!A:A,0),5+MOD(ROW()-2,COUNTA('Form Responses 1'!$1:$1)-4),,TRUE,"Form Responses 1")))</f>
        <v>BAIK</v>
      </c>
      <c r="H6" s="85" t="str">
        <f ca="1" t="shared" si="1"/>
        <v>LANTAI-1</v>
      </c>
      <c r="I6" s="85" t="str">
        <f ca="1" t="shared" si="7"/>
        <v>Lobby Utama</v>
      </c>
      <c r="J6" s="85" t="str">
        <f ca="1" t="shared" si="2"/>
        <v>CLEANING SERVICE</v>
      </c>
      <c r="K6" s="85">
        <f ca="1" t="array" ref="K6">IFERROR(INDEX(MASTER!B:B,MATCH(G6,MASTER!A:A,0))/100," ")</f>
        <v>0.95</v>
      </c>
      <c r="L6" s="67">
        <f ca="1" t="shared" si="3"/>
        <v>4</v>
      </c>
      <c r="M6" s="67" t="str">
        <f ca="1" t="shared" si="4"/>
        <v>2023 - WEEK 04</v>
      </c>
      <c r="N6" s="67" t="str">
        <f ca="1" t="shared" si="5"/>
        <v>2023 - MONTH 01</v>
      </c>
      <c r="O6" s="85">
        <f ca="1" t="shared" ref="O6:P6" si="11">IFERROR(AVERAGEIF(M:M,M6,$K:$K)," ")</f>
        <v>0.95</v>
      </c>
      <c r="P6" s="85">
        <f ca="1" t="shared" si="11"/>
        <v>0.95</v>
      </c>
      <c r="Q6" s="67" t="str">
        <f ca="1">IF(ISBLANK(A6)," ",IF(O6&gt;MASTER!$B$3/100,"SB",IF(O6&gt;MASTER!$B$4/100,"B",IF(O6&gt;MASTER!$B$5/100,"C","K"))))</f>
        <v>B</v>
      </c>
      <c r="R6" s="67" t="str">
        <f ca="1">IF(ISBLANK(B6)," ",IF(P6&gt;MASTER!$B$3/100,"SB",IF(P6&gt;MASTER!$B$4/100,"B",IF(P6&gt;MASTER!$B$5/100,"C","K"))))</f>
        <v>B</v>
      </c>
    </row>
    <row r="7" customHeight="1" spans="1:35">
      <c r="A7" s="82">
        <f ca="1">INDIRECT(ADDRESS(2+QUOTIENT(ROW()-2,COUNTA('Form Responses 1'!$1:$1)-4),1,,TRUE,"Form Responses 1"))</f>
        <v>45076.404769537</v>
      </c>
      <c r="B7" s="67" t="str">
        <f ca="1">INDIRECT(ADDRESS(2+QUOTIENT(ROW()-2,COUNTA('Form Responses 1'!$1:$1)-4),2,,TRUE,"Form Responses 1"))</f>
        <v>maranikostantina78@gmail.com</v>
      </c>
      <c r="C7" s="67" t="str">
        <f ca="1">INDIRECT(ADDRESS(2+QUOTIENT(ROW()-2,COUNTA('Form Responses 1'!$1:$1)-4),3,,TRUE,"Form Responses 1"))</f>
        <v>Kostantina Magdalena Marani, S.IP</v>
      </c>
      <c r="D7" s="83">
        <f ca="1">INDIRECT(ADDRESS(2+QUOTIENT(ROW()-2,COUNTA('Form Responses 1'!$1:$1)-4),4,,TRUE,"Form Responses 1"))</f>
        <v>44951</v>
      </c>
      <c r="E7" s="84">
        <f ca="1" t="shared" si="0"/>
        <v>3</v>
      </c>
      <c r="F7" s="67" t="str">
        <f ca="1">IF(ISBLANK(A7)," ",INDIRECT(ADDRESS(1,5+MOD(ROW()-2,COUNTA('Form Responses 1'!$1:$1)-4),,TRUE,"Form Responses 1")))</f>
        <v>LANTAI-1 [Koridor]</v>
      </c>
      <c r="G7" s="67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LANTAI-1</v>
      </c>
      <c r="I7" s="85" t="str">
        <f ca="1" t="shared" si="7"/>
        <v>Koridor</v>
      </c>
      <c r="J7" s="85" t="str">
        <f ca="1" t="shared" si="2"/>
        <v>CLEANING SERVICE</v>
      </c>
      <c r="K7" s="85">
        <f ca="1" t="array" ref="K7">IFERROR(INDEX(MASTER!B:B,MATCH(G7,MASTER!A:A,0))/100," ")</f>
        <v>0.95</v>
      </c>
      <c r="L7" s="67">
        <f ca="1" t="shared" si="3"/>
        <v>4</v>
      </c>
      <c r="M7" s="67" t="str">
        <f ca="1" t="shared" si="4"/>
        <v>2023 - WEEK 04</v>
      </c>
      <c r="N7" s="67" t="str">
        <f ca="1" t="shared" si="5"/>
        <v>2023 - MONTH 01</v>
      </c>
      <c r="O7" s="85">
        <f ca="1" t="shared" ref="O7:P7" si="12">IFERROR(AVERAGEIF(M:M,M7,$K:$K)," ")</f>
        <v>0.95</v>
      </c>
      <c r="P7" s="85">
        <f ca="1" t="shared" si="12"/>
        <v>0.95</v>
      </c>
      <c r="Q7" s="67" t="str">
        <f ca="1">IF(ISBLANK(A7)," ",IF(O7&gt;MASTER!$B$3/100,"SB",IF(O7&gt;MASTER!$B$4/100,"B",IF(O7&gt;MASTER!$B$5/100,"C","K"))))</f>
        <v>B</v>
      </c>
      <c r="R7" s="67" t="str">
        <f ca="1">IF(ISBLANK(B7)," ",IF(P7&gt;MASTER!$B$3/100,"SB",IF(P7&gt;MASTER!$B$4/100,"B",IF(P7&gt;MASTER!$B$5/100,"C","K"))))</f>
        <v>B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4</v>
      </c>
      <c r="AG7" s="67" t="str">
        <f ca="1" t="shared" ref="AG7:AG106" si="14">IF(ISBLANK(D7)," ",TEXT(D7,"YYY MM"))</f>
        <v>2023 01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2">
        <f ca="1">INDIRECT(ADDRESS(2+QUOTIENT(ROW()-2,COUNTA('Form Responses 1'!$1:$1)-4),1,,TRUE,"Form Responses 1"))</f>
        <v>45076.404769537</v>
      </c>
      <c r="B8" s="67" t="str">
        <f ca="1">INDIRECT(ADDRESS(2+QUOTIENT(ROW()-2,COUNTA('Form Responses 1'!$1:$1)-4),2,,TRUE,"Form Responses 1"))</f>
        <v>maranikostantina78@gmail.com</v>
      </c>
      <c r="C8" s="67" t="str">
        <f ca="1">INDIRECT(ADDRESS(2+QUOTIENT(ROW()-2,COUNTA('Form Responses 1'!$1:$1)-4),3,,TRUE,"Form Responses 1"))</f>
        <v>Kostantina Magdalena Marani, S.IP</v>
      </c>
      <c r="D8" s="83">
        <f ca="1">INDIRECT(ADDRESS(2+QUOTIENT(ROW()-2,COUNTA('Form Responses 1'!$1:$1)-4),4,,TRUE,"Form Responses 1"))</f>
        <v>44951</v>
      </c>
      <c r="E8" s="84">
        <f ca="1" t="shared" si="0"/>
        <v>3</v>
      </c>
      <c r="F8" s="67" t="str">
        <f ca="1">IF(ISBLANK(A8)," ",INDIRECT(ADDRESS(1,5+MOD(ROW()-2,COUNTA('Form Responses 1'!$1:$1)-4),,TRUE,"Form Responses 1")))</f>
        <v>LANTAI-1 [R. Pimpinan]</v>
      </c>
      <c r="G8" s="67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LANTAI-1</v>
      </c>
      <c r="I8" s="85" t="str">
        <f ca="1" t="shared" si="7"/>
        <v>R. Pimpinan</v>
      </c>
      <c r="J8" s="85" t="str">
        <f ca="1" t="shared" si="2"/>
        <v>CLEANING SERVICE</v>
      </c>
      <c r="K8" s="85">
        <f ca="1" t="array" ref="K8">IFERROR(INDEX(MASTER!B:B,MATCH(G8,MASTER!A:A,0))/100," ")</f>
        <v>0.95</v>
      </c>
      <c r="L8" s="67">
        <f ca="1" t="shared" si="3"/>
        <v>4</v>
      </c>
      <c r="M8" s="67" t="str">
        <f ca="1" t="shared" si="4"/>
        <v>2023 - WEEK 04</v>
      </c>
      <c r="N8" s="67" t="str">
        <f ca="1" t="shared" si="5"/>
        <v>2023 - MONTH 01</v>
      </c>
      <c r="O8" s="85">
        <f ca="1" t="shared" ref="O8:P8" si="17">IFERROR(AVERAGEIF(M:M,M8,$K:$K)," ")</f>
        <v>0.95</v>
      </c>
      <c r="P8" s="85">
        <f ca="1" t="shared" si="17"/>
        <v>0.95</v>
      </c>
      <c r="Q8" s="67" t="str">
        <f ca="1">IF(ISBLANK(A8)," ",IF(O8&gt;MASTER!$B$3/100,"SB",IF(O8&gt;MASTER!$B$4/100,"B",IF(O8&gt;MASTER!$B$5/100,"C","K"))))</f>
        <v>B</v>
      </c>
      <c r="R8" s="67" t="str">
        <f ca="1">IF(ISBLANK(B8)," ",IF(P8&gt;MASTER!$B$3/100,"SB",IF(P8&gt;MASTER!$B$4/100,"B",IF(P8&gt;MASTER!$B$5/100,"C","K"))))</f>
        <v>B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4</v>
      </c>
      <c r="AG8" s="67" t="str">
        <f ca="1" t="shared" si="14"/>
        <v>2023 01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2">
        <f ca="1">INDIRECT(ADDRESS(2+QUOTIENT(ROW()-2,COUNTA('Form Responses 1'!$1:$1)-4),1,,TRUE,"Form Responses 1"))</f>
        <v>45076.404769537</v>
      </c>
      <c r="B9" s="67" t="str">
        <f ca="1">INDIRECT(ADDRESS(2+QUOTIENT(ROW()-2,COUNTA('Form Responses 1'!$1:$1)-4),2,,TRUE,"Form Responses 1"))</f>
        <v>maranikostantina78@gmail.com</v>
      </c>
      <c r="C9" s="67" t="str">
        <f ca="1">INDIRECT(ADDRESS(2+QUOTIENT(ROW()-2,COUNTA('Form Responses 1'!$1:$1)-4),3,,TRUE,"Form Responses 1"))</f>
        <v>Kostantina Magdalena Marani, S.IP</v>
      </c>
      <c r="D9" s="83">
        <f ca="1">INDIRECT(ADDRESS(2+QUOTIENT(ROW()-2,COUNTA('Form Responses 1'!$1:$1)-4),4,,TRUE,"Form Responses 1"))</f>
        <v>44951</v>
      </c>
      <c r="E9" s="84">
        <f ca="1" t="shared" si="0"/>
        <v>3</v>
      </c>
      <c r="F9" s="67" t="str">
        <f ca="1">IF(ISBLANK(A9)," ",INDIRECT(ADDRESS(1,5+MOD(ROW()-2,COUNTA('Form Responses 1'!$1:$1)-4),,TRUE,"Form Responses 1")))</f>
        <v>LANTAI-1 [Mushollah]</v>
      </c>
      <c r="G9" s="67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LANTAI-1</v>
      </c>
      <c r="I9" s="85" t="str">
        <f ca="1" t="shared" si="7"/>
        <v>Mushollah</v>
      </c>
      <c r="J9" s="85" t="str">
        <f ca="1" t="shared" si="2"/>
        <v>CLEANING SERVICE</v>
      </c>
      <c r="K9" s="85">
        <f ca="1" t="array" ref="K9">IFERROR(INDEX(MASTER!B:B,MATCH(G9,MASTER!A:A,0))/100," ")</f>
        <v>0.95</v>
      </c>
      <c r="L9" s="67">
        <f ca="1" t="shared" si="3"/>
        <v>4</v>
      </c>
      <c r="M9" s="67" t="str">
        <f ca="1" t="shared" si="4"/>
        <v>2023 - WEEK 04</v>
      </c>
      <c r="N9" s="67" t="str">
        <f ca="1" t="shared" si="5"/>
        <v>2023 - MONTH 01</v>
      </c>
      <c r="O9" s="85">
        <f ca="1" t="shared" ref="O9:P9" si="18">IFERROR(AVERAGEIF(M:M,M9,$K:$K)," ")</f>
        <v>0.95</v>
      </c>
      <c r="P9" s="85">
        <f ca="1" t="shared" si="18"/>
        <v>0.95</v>
      </c>
      <c r="Q9" s="67" t="str">
        <f ca="1">IF(ISBLANK(A9)," ",IF(O9&gt;MASTER!$B$3/100,"SB",IF(O9&gt;MASTER!$B$4/100,"B",IF(O9&gt;MASTER!$B$5/100,"C","K"))))</f>
        <v>B</v>
      </c>
      <c r="R9" s="67" t="str">
        <f ca="1">IF(ISBLANK(B9)," ",IF(P9&gt;MASTER!$B$3/100,"SB",IF(P9&gt;MASTER!$B$4/100,"B",IF(P9&gt;MASTER!$B$5/100,"C","K"))))</f>
        <v>B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4</v>
      </c>
      <c r="AG9" s="67" t="str">
        <f ca="1" t="shared" si="14"/>
        <v>2023 01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2">
        <f ca="1">INDIRECT(ADDRESS(2+QUOTIENT(ROW()-2,COUNTA('Form Responses 1'!$1:$1)-4),1,,TRUE,"Form Responses 1"))</f>
        <v>45076.404769537</v>
      </c>
      <c r="B10" s="67" t="str">
        <f ca="1">INDIRECT(ADDRESS(2+QUOTIENT(ROW()-2,COUNTA('Form Responses 1'!$1:$1)-4),2,,TRUE,"Form Responses 1"))</f>
        <v>maranikostantina78@gmail.com</v>
      </c>
      <c r="C10" s="67" t="str">
        <f ca="1">INDIRECT(ADDRESS(2+QUOTIENT(ROW()-2,COUNTA('Form Responses 1'!$1:$1)-4),3,,TRUE,"Form Responses 1"))</f>
        <v>Kostantina Magdalena Marani, S.IP</v>
      </c>
      <c r="D10" s="83">
        <f ca="1">INDIRECT(ADDRESS(2+QUOTIENT(ROW()-2,COUNTA('Form Responses 1'!$1:$1)-4),4,,TRUE,"Form Responses 1"))</f>
        <v>44951</v>
      </c>
      <c r="E10" s="84">
        <f ca="1" t="shared" si="0"/>
        <v>3</v>
      </c>
      <c r="F10" s="67" t="str">
        <f ca="1">IF(ISBLANK(A10)," ",INDIRECT(ADDRESS(1,5+MOD(ROW()-2,COUNTA('Form Responses 1'!$1:$1)-4),,TRUE,"Form Responses 1")))</f>
        <v>LANTAI-1 [R. Kepala TU]</v>
      </c>
      <c r="G10" s="67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LANTAI-1</v>
      </c>
      <c r="I10" s="85" t="str">
        <f ca="1" t="shared" si="7"/>
        <v>R. Kepala TU</v>
      </c>
      <c r="J10" s="85" t="str">
        <f ca="1" t="shared" si="2"/>
        <v>CLEANING SERVICE</v>
      </c>
      <c r="K10" s="85">
        <f ca="1" t="array" ref="K10">IFERROR(INDEX(MASTER!B:B,MATCH(G10,MASTER!A:A,0))/100," ")</f>
        <v>0.95</v>
      </c>
      <c r="L10" s="67">
        <f ca="1" t="shared" si="3"/>
        <v>4</v>
      </c>
      <c r="M10" s="67" t="str">
        <f ca="1" t="shared" si="4"/>
        <v>2023 - WEEK 04</v>
      </c>
      <c r="N10" s="67" t="str">
        <f ca="1" t="shared" si="5"/>
        <v>2023 - MONTH 01</v>
      </c>
      <c r="O10" s="85">
        <f ca="1" t="shared" ref="O10:P10" si="19">IFERROR(AVERAGEIF(M:M,M10,$K:$K)," ")</f>
        <v>0.95</v>
      </c>
      <c r="P10" s="85">
        <f ca="1" t="shared" si="19"/>
        <v>0.95</v>
      </c>
      <c r="Q10" s="67" t="str">
        <f ca="1">IF(ISBLANK(A10)," ",IF(O10&gt;MASTER!$B$3/100,"SB",IF(O10&gt;MASTER!$B$4/100,"B",IF(O10&gt;MASTER!$B$5/100,"C","K"))))</f>
        <v>B</v>
      </c>
      <c r="R10" s="67" t="str">
        <f ca="1">IF(ISBLANK(B10)," ",IF(P10&gt;MASTER!$B$3/100,"SB",IF(P10&gt;MASTER!$B$4/100,"B",IF(P10&gt;MASTER!$B$5/100,"C","K"))))</f>
        <v>B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4</v>
      </c>
      <c r="AG10" s="67" t="str">
        <f ca="1" t="shared" si="14"/>
        <v>2023 01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2">
        <f ca="1">INDIRECT(ADDRESS(2+QUOTIENT(ROW()-2,COUNTA('Form Responses 1'!$1:$1)-4),1,,TRUE,"Form Responses 1"))</f>
        <v>45076.404769537</v>
      </c>
      <c r="B11" s="67" t="str">
        <f ca="1">INDIRECT(ADDRESS(2+QUOTIENT(ROW()-2,COUNTA('Form Responses 1'!$1:$1)-4),2,,TRUE,"Form Responses 1"))</f>
        <v>maranikostantina78@gmail.com</v>
      </c>
      <c r="C11" s="67" t="str">
        <f ca="1">INDIRECT(ADDRESS(2+QUOTIENT(ROW()-2,COUNTA('Form Responses 1'!$1:$1)-4),3,,TRUE,"Form Responses 1"))</f>
        <v>Kostantina Magdalena Marani, S.IP</v>
      </c>
      <c r="D11" s="83">
        <f ca="1">INDIRECT(ADDRESS(2+QUOTIENT(ROW()-2,COUNTA('Form Responses 1'!$1:$1)-4),4,,TRUE,"Form Responses 1"))</f>
        <v>44951</v>
      </c>
      <c r="E11" s="84">
        <f ca="1" t="shared" si="0"/>
        <v>3</v>
      </c>
      <c r="F11" s="67" t="str">
        <f ca="1">IF(ISBLANK(A11)," ",INDIRECT(ADDRESS(1,5+MOD(ROW()-2,COUNTA('Form Responses 1'!$1:$1)-4),,TRUE,"Form Responses 1")))</f>
        <v>LANTAI-1 [R. staff TU]</v>
      </c>
      <c r="G11" s="67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LANTAI-1</v>
      </c>
      <c r="I11" s="85" t="str">
        <f ca="1" t="shared" si="7"/>
        <v>R. staff TU</v>
      </c>
      <c r="J11" s="85" t="str">
        <f ca="1" t="shared" si="2"/>
        <v>CLEANING SERVICE</v>
      </c>
      <c r="K11" s="85">
        <f ca="1" t="array" ref="K11">IFERROR(INDEX(MASTER!B:B,MATCH(G11,MASTER!A:A,0))/100," ")</f>
        <v>0.95</v>
      </c>
      <c r="L11" s="67">
        <f ca="1" t="shared" si="3"/>
        <v>4</v>
      </c>
      <c r="M11" s="67" t="str">
        <f ca="1" t="shared" si="4"/>
        <v>2023 - WEEK 04</v>
      </c>
      <c r="N11" s="67" t="str">
        <f ca="1" t="shared" si="5"/>
        <v>2023 - MONTH 01</v>
      </c>
      <c r="O11" s="85">
        <f ca="1" t="shared" ref="O11:P11" si="20">IFERROR(AVERAGEIF(M:M,M11,$K:$K)," ")</f>
        <v>0.95</v>
      </c>
      <c r="P11" s="85">
        <f ca="1" t="shared" si="20"/>
        <v>0.95</v>
      </c>
      <c r="Q11" s="67" t="str">
        <f ca="1">IF(ISBLANK(A11)," ",IF(O11&gt;MASTER!$B$3/100,"SB",IF(O11&gt;MASTER!$B$4/100,"B",IF(O11&gt;MASTER!$B$5/100,"C","K"))))</f>
        <v>B</v>
      </c>
      <c r="R11" s="67" t="str">
        <f ca="1">IF(ISBLANK(B11)," ",IF(P11&gt;MASTER!$B$3/100,"SB",IF(P11&gt;MASTER!$B$4/100,"B",IF(P11&gt;MASTER!$B$5/100,"C","K"))))</f>
        <v>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4</v>
      </c>
      <c r="AG11" s="67" t="str">
        <f ca="1" t="shared" si="14"/>
        <v>2023 01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2">
        <f ca="1">INDIRECT(ADDRESS(2+QUOTIENT(ROW()-2,COUNTA('Form Responses 1'!$1:$1)-4),1,,TRUE,"Form Responses 1"))</f>
        <v>45076.404769537</v>
      </c>
      <c r="B12" s="67" t="str">
        <f ca="1">INDIRECT(ADDRESS(2+QUOTIENT(ROW()-2,COUNTA('Form Responses 1'!$1:$1)-4),2,,TRUE,"Form Responses 1"))</f>
        <v>maranikostantina78@gmail.com</v>
      </c>
      <c r="C12" s="67" t="str">
        <f ca="1">INDIRECT(ADDRESS(2+QUOTIENT(ROW()-2,COUNTA('Form Responses 1'!$1:$1)-4),3,,TRUE,"Form Responses 1"))</f>
        <v>Kostantina Magdalena Marani, S.IP</v>
      </c>
      <c r="D12" s="83">
        <f ca="1">INDIRECT(ADDRESS(2+QUOTIENT(ROW()-2,COUNTA('Form Responses 1'!$1:$1)-4),4,,TRUE,"Form Responses 1"))</f>
        <v>44951</v>
      </c>
      <c r="E12" s="84">
        <f ca="1" t="shared" si="0"/>
        <v>3</v>
      </c>
      <c r="F12" s="67" t="str">
        <f ca="1">IF(ISBLANK(A12)," ",INDIRECT(ADDRESS(1,5+MOD(ROW()-2,COUNTA('Form Responses 1'!$1:$1)-4),,TRUE,"Form Responses 1")))</f>
        <v>LANTAI-1 [R. Analisis]</v>
      </c>
      <c r="G12" s="67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LANTAI-1</v>
      </c>
      <c r="I12" s="85" t="str">
        <f ca="1" t="shared" si="7"/>
        <v>R. Analisis</v>
      </c>
      <c r="J12" s="85" t="str">
        <f ca="1" t="shared" si="2"/>
        <v>CLEANING SERVICE</v>
      </c>
      <c r="K12" s="85">
        <f ca="1" t="array" ref="K12">IFERROR(INDEX(MASTER!B:B,MATCH(G12,MASTER!A:A,0))/100," ")</f>
        <v>0.95</v>
      </c>
      <c r="L12" s="67">
        <f ca="1" t="shared" si="3"/>
        <v>4</v>
      </c>
      <c r="M12" s="67" t="str">
        <f ca="1" t="shared" si="4"/>
        <v>2023 - WEEK 04</v>
      </c>
      <c r="N12" s="67" t="str">
        <f ca="1" t="shared" si="5"/>
        <v>2023 - MONTH 01</v>
      </c>
      <c r="O12" s="85">
        <f ca="1" t="shared" ref="O12:P12" si="21">IFERROR(AVERAGEIF(M:M,M12,$K:$K)," ")</f>
        <v>0.95</v>
      </c>
      <c r="P12" s="85">
        <f ca="1" t="shared" si="21"/>
        <v>0.95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4</v>
      </c>
      <c r="AG12" s="67" t="str">
        <f ca="1" t="shared" si="14"/>
        <v>2023 01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2">
        <f ca="1">INDIRECT(ADDRESS(2+QUOTIENT(ROW()-2,COUNTA('Form Responses 1'!$1:$1)-4),1,,TRUE,"Form Responses 1"))</f>
        <v>45076.404769537</v>
      </c>
      <c r="B13" s="67" t="str">
        <f ca="1">INDIRECT(ADDRESS(2+QUOTIENT(ROW()-2,COUNTA('Form Responses 1'!$1:$1)-4),2,,TRUE,"Form Responses 1"))</f>
        <v>maranikostantina78@gmail.com</v>
      </c>
      <c r="C13" s="67" t="str">
        <f ca="1">INDIRECT(ADDRESS(2+QUOTIENT(ROW()-2,COUNTA('Form Responses 1'!$1:$1)-4),3,,TRUE,"Form Responses 1"))</f>
        <v>Kostantina Magdalena Marani, S.IP</v>
      </c>
      <c r="D13" s="83">
        <f ca="1">INDIRECT(ADDRESS(2+QUOTIENT(ROW()-2,COUNTA('Form Responses 1'!$1:$1)-4),4,,TRUE,"Form Responses 1"))</f>
        <v>44951</v>
      </c>
      <c r="E13" s="84">
        <f ca="1" t="shared" si="0"/>
        <v>3</v>
      </c>
      <c r="F13" s="67" t="str">
        <f ca="1">IF(ISBLANK(A13)," ",INDIRECT(ADDRESS(1,5+MOD(ROW()-2,COUNTA('Form Responses 1'!$1:$1)-4),,TRUE,"Form Responses 1")))</f>
        <v>LANTAI-1 [R. Audio Visual]</v>
      </c>
      <c r="G13" s="67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LANTAI-1</v>
      </c>
      <c r="I13" s="85" t="str">
        <f ca="1" t="shared" si="7"/>
        <v>R. Audio Visual</v>
      </c>
      <c r="J13" s="85" t="str">
        <f ca="1" t="shared" si="2"/>
        <v>CLEANING SERVICE</v>
      </c>
      <c r="K13" s="85">
        <f ca="1" t="array" ref="K13">IFERROR(INDEX(MASTER!B:B,MATCH(G13,MASTER!A:A,0))/100," ")</f>
        <v>0.95</v>
      </c>
      <c r="L13" s="67">
        <f ca="1" t="shared" si="3"/>
        <v>4</v>
      </c>
      <c r="M13" s="67" t="str">
        <f ca="1" t="shared" si="4"/>
        <v>2023 - WEEK 04</v>
      </c>
      <c r="N13" s="67" t="str">
        <f ca="1" t="shared" si="5"/>
        <v>2023 - MONTH 01</v>
      </c>
      <c r="O13" s="85">
        <f ca="1" t="shared" ref="O13:P13" si="22">IFERROR(AVERAGEIF(M:M,M13,$K:$K)," ")</f>
        <v>0.95</v>
      </c>
      <c r="P13" s="85">
        <f ca="1" t="shared" si="22"/>
        <v>0.95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4</v>
      </c>
      <c r="AG13" s="67" t="str">
        <f ca="1" t="shared" si="14"/>
        <v>2023 01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2">
        <f ca="1">INDIRECT(ADDRESS(2+QUOTIENT(ROW()-2,COUNTA('Form Responses 1'!$1:$1)-4),1,,TRUE,"Form Responses 1"))</f>
        <v>45076.404769537</v>
      </c>
      <c r="B14" s="67" t="str">
        <f ca="1">INDIRECT(ADDRESS(2+QUOTIENT(ROW()-2,COUNTA('Form Responses 1'!$1:$1)-4),2,,TRUE,"Form Responses 1"))</f>
        <v>maranikostantina78@gmail.com</v>
      </c>
      <c r="C14" s="67" t="str">
        <f ca="1">INDIRECT(ADDRESS(2+QUOTIENT(ROW()-2,COUNTA('Form Responses 1'!$1:$1)-4),3,,TRUE,"Form Responses 1"))</f>
        <v>Kostantina Magdalena Marani, S.IP</v>
      </c>
      <c r="D14" s="83">
        <f ca="1">INDIRECT(ADDRESS(2+QUOTIENT(ROW()-2,COUNTA('Form Responses 1'!$1:$1)-4),4,,TRUE,"Form Responses 1"))</f>
        <v>44951</v>
      </c>
      <c r="E14" s="84">
        <f ca="1" t="shared" si="0"/>
        <v>3</v>
      </c>
      <c r="F14" s="67" t="str">
        <f ca="1">IF(ISBLANK(A14)," ",INDIRECT(ADDRESS(1,5+MOD(ROW()-2,COUNTA('Form Responses 1'!$1:$1)-4),,TRUE,"Form Responses 1")))</f>
        <v>LANTAI-1 [R. Artefak]</v>
      </c>
      <c r="G14" s="67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LANTAI-1</v>
      </c>
      <c r="I14" s="85" t="str">
        <f ca="1" t="shared" si="7"/>
        <v>R. Artefak</v>
      </c>
      <c r="J14" s="85" t="str">
        <f ca="1" t="shared" si="2"/>
        <v>CLEANING SERVICE</v>
      </c>
      <c r="K14" s="85">
        <f ca="1" t="array" ref="K14">IFERROR(INDEX(MASTER!B:B,MATCH(G14,MASTER!A:A,0))/100," ")</f>
        <v>0.95</v>
      </c>
      <c r="L14" s="67">
        <f ca="1" t="shared" si="3"/>
        <v>4</v>
      </c>
      <c r="M14" s="67" t="str">
        <f ca="1" t="shared" si="4"/>
        <v>2023 - WEEK 04</v>
      </c>
      <c r="N14" s="67" t="str">
        <f ca="1" t="shared" si="5"/>
        <v>2023 - MONTH 01</v>
      </c>
      <c r="O14" s="85">
        <f ca="1" t="shared" ref="O14:P14" si="23">IFERROR(AVERAGEIF(M:M,M14,$K:$K)," ")</f>
        <v>0.95</v>
      </c>
      <c r="P14" s="85">
        <f ca="1" t="shared" si="23"/>
        <v>0.95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4</v>
      </c>
      <c r="AG14" s="67" t="str">
        <f ca="1" t="shared" si="14"/>
        <v>2023 01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2">
        <f ca="1">INDIRECT(ADDRESS(2+QUOTIENT(ROW()-2,COUNTA('Form Responses 1'!$1:$1)-4),1,,TRUE,"Form Responses 1"))</f>
        <v>45076.404769537</v>
      </c>
      <c r="B15" s="67" t="str">
        <f ca="1">INDIRECT(ADDRESS(2+QUOTIENT(ROW()-2,COUNTA('Form Responses 1'!$1:$1)-4),2,,TRUE,"Form Responses 1"))</f>
        <v>maranikostantina78@gmail.com</v>
      </c>
      <c r="C15" s="67" t="str">
        <f ca="1">INDIRECT(ADDRESS(2+QUOTIENT(ROW()-2,COUNTA('Form Responses 1'!$1:$1)-4),3,,TRUE,"Form Responses 1"))</f>
        <v>Kostantina Magdalena Marani, S.IP</v>
      </c>
      <c r="D15" s="83">
        <f ca="1">INDIRECT(ADDRESS(2+QUOTIENT(ROW()-2,COUNTA('Form Responses 1'!$1:$1)-4),4,,TRUE,"Form Responses 1"))</f>
        <v>44951</v>
      </c>
      <c r="E15" s="84">
        <f ca="1" t="shared" si="0"/>
        <v>3</v>
      </c>
      <c r="F15" s="67" t="str">
        <f ca="1">IF(ISBLANK(A15)," ",INDIRECT(ADDRESS(1,5+MOD(ROW()-2,COUNTA('Form Responses 1'!$1:$1)-4),,TRUE,"Form Responses 1")))</f>
        <v>LANTAI-1 [R. Keuangan]</v>
      </c>
      <c r="G15" s="67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LANTAI-1</v>
      </c>
      <c r="I15" s="85" t="str">
        <f ca="1" t="shared" si="7"/>
        <v>R. Keuangan</v>
      </c>
      <c r="J15" s="85" t="str">
        <f ca="1" t="shared" si="2"/>
        <v>CLEANING SERVICE</v>
      </c>
      <c r="K15" s="85">
        <f ca="1" t="array" ref="K15">IFERROR(INDEX(MASTER!B:B,MATCH(G15,MASTER!A:A,0))/100," ")</f>
        <v>0.95</v>
      </c>
      <c r="L15" s="67">
        <f ca="1" t="shared" si="3"/>
        <v>4</v>
      </c>
      <c r="M15" s="67" t="str">
        <f ca="1" t="shared" si="4"/>
        <v>2023 - WEEK 04</v>
      </c>
      <c r="N15" s="67" t="str">
        <f ca="1" t="shared" si="5"/>
        <v>2023 - MONTH 01</v>
      </c>
      <c r="O15" s="85">
        <f ca="1" t="shared" ref="O15:P15" si="24">IFERROR(AVERAGEIF(M:M,M15,$K:$K)," ")</f>
        <v>0.95</v>
      </c>
      <c r="P15" s="85">
        <f ca="1" t="shared" si="24"/>
        <v>0.95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4</v>
      </c>
      <c r="AG15" s="67" t="str">
        <f ca="1" t="shared" si="14"/>
        <v>2023 01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2">
        <f ca="1">INDIRECT(ADDRESS(2+QUOTIENT(ROW()-2,COUNTA('Form Responses 1'!$1:$1)-4),1,,TRUE,"Form Responses 1"))</f>
        <v>45076.404769537</v>
      </c>
      <c r="B16" s="67" t="str">
        <f ca="1">INDIRECT(ADDRESS(2+QUOTIENT(ROW()-2,COUNTA('Form Responses 1'!$1:$1)-4),2,,TRUE,"Form Responses 1"))</f>
        <v>maranikostantina78@gmail.com</v>
      </c>
      <c r="C16" s="67" t="str">
        <f ca="1">INDIRECT(ADDRESS(2+QUOTIENT(ROW()-2,COUNTA('Form Responses 1'!$1:$1)-4),3,,TRUE,"Form Responses 1"))</f>
        <v>Kostantina Magdalena Marani, S.IP</v>
      </c>
      <c r="D16" s="83">
        <f ca="1">INDIRECT(ADDRESS(2+QUOTIENT(ROW()-2,COUNTA('Form Responses 1'!$1:$1)-4),4,,TRUE,"Form Responses 1"))</f>
        <v>44951</v>
      </c>
      <c r="E16" s="84">
        <f ca="1" t="shared" si="0"/>
        <v>3</v>
      </c>
      <c r="F16" s="67" t="str">
        <f ca="1">IF(ISBLANK(A16)," ",INDIRECT(ADDRESS(1,5+MOD(ROW()-2,COUNTA('Form Responses 1'!$1:$1)-4),,TRUE,"Form Responses 1")))</f>
        <v>LANTAI-1 [Meeting room kecil]</v>
      </c>
      <c r="G16" s="67" t="str">
        <f ca="1">IF(ISBLANK(A16)," ",INDIRECT(ADDRESS(MATCH(A16,'Form Responses 1'!A:A,0),5+MOD(ROW()-2,COUNTA('Form Responses 1'!$1:$1)-4),,TRUE,"Form Responses 1")))</f>
        <v>BAIK</v>
      </c>
      <c r="H16" s="85" t="str">
        <f ca="1" t="shared" si="1"/>
        <v>LANTAI-1</v>
      </c>
      <c r="I16" s="85" t="str">
        <f ca="1" t="shared" si="7"/>
        <v>Meeting room kecil</v>
      </c>
      <c r="J16" s="85" t="str">
        <f ca="1" t="shared" si="2"/>
        <v>CLEANING SERVICE</v>
      </c>
      <c r="K16" s="85">
        <f ca="1" t="array" ref="K16">IFERROR(INDEX(MASTER!B:B,MATCH(G16,MASTER!A:A,0))/100," ")</f>
        <v>0.95</v>
      </c>
      <c r="L16" s="67">
        <f ca="1" t="shared" si="3"/>
        <v>4</v>
      </c>
      <c r="M16" s="67" t="str">
        <f ca="1" t="shared" si="4"/>
        <v>2023 - WEEK 04</v>
      </c>
      <c r="N16" s="67" t="str">
        <f ca="1" t="shared" si="5"/>
        <v>2023 - MONTH 01</v>
      </c>
      <c r="O16" s="85">
        <f ca="1" t="shared" ref="O16:P16" si="25">IFERROR(AVERAGEIF(M:M,M16,$K:$K)," ")</f>
        <v>0.95</v>
      </c>
      <c r="P16" s="85">
        <f ca="1" t="shared" si="25"/>
        <v>0.95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4</v>
      </c>
      <c r="AG16" s="67" t="str">
        <f ca="1" t="shared" si="14"/>
        <v>2023 01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2">
        <f ca="1">INDIRECT(ADDRESS(2+QUOTIENT(ROW()-2,COUNTA('Form Responses 1'!$1:$1)-4),1,,TRUE,"Form Responses 1"))</f>
        <v>45076.404769537</v>
      </c>
      <c r="B17" s="67" t="str">
        <f ca="1">INDIRECT(ADDRESS(2+QUOTIENT(ROW()-2,COUNTA('Form Responses 1'!$1:$1)-4),2,,TRUE,"Form Responses 1"))</f>
        <v>maranikostantina78@gmail.com</v>
      </c>
      <c r="C17" s="67" t="str">
        <f ca="1">INDIRECT(ADDRESS(2+QUOTIENT(ROW()-2,COUNTA('Form Responses 1'!$1:$1)-4),3,,TRUE,"Form Responses 1"))</f>
        <v>Kostantina Magdalena Marani, S.IP</v>
      </c>
      <c r="D17" s="83">
        <f ca="1">INDIRECT(ADDRESS(2+QUOTIENT(ROW()-2,COUNTA('Form Responses 1'!$1:$1)-4),4,,TRUE,"Form Responses 1"))</f>
        <v>44951</v>
      </c>
      <c r="E17" s="84">
        <f ca="1" t="shared" si="0"/>
        <v>3</v>
      </c>
      <c r="F17" s="67" t="str">
        <f ca="1">IF(ISBLANK(A17)," ",INDIRECT(ADDRESS(1,5+MOD(ROW()-2,COUNTA('Form Responses 1'!$1:$1)-4),,TRUE,"Form Responses 1")))</f>
        <v>LANTAI-1 [Pantry]</v>
      </c>
      <c r="G17" s="67" t="str">
        <f ca="1">IF(ISBLANK(A17)," ",INDIRECT(ADDRESS(MATCH(A17,'Form Responses 1'!A:A,0),5+MOD(ROW()-2,COUNTA('Form Responses 1'!$1:$1)-4),,TRUE,"Form Responses 1")))</f>
        <v>BAIK</v>
      </c>
      <c r="H17" s="85" t="str">
        <f ca="1" t="shared" si="1"/>
        <v>LANTAI-1</v>
      </c>
      <c r="I17" s="85" t="str">
        <f ca="1" t="shared" si="7"/>
        <v>Pantry</v>
      </c>
      <c r="J17" s="85" t="str">
        <f ca="1" t="shared" si="2"/>
        <v>CLEANING SERVICE</v>
      </c>
      <c r="K17" s="85">
        <f ca="1" t="array" ref="K17">IFERROR(INDEX(MASTER!B:B,MATCH(G17,MASTER!A:A,0))/100," ")</f>
        <v>0.95</v>
      </c>
      <c r="L17" s="67">
        <f ca="1" t="shared" si="3"/>
        <v>4</v>
      </c>
      <c r="M17" s="67" t="str">
        <f ca="1" t="shared" si="4"/>
        <v>2023 - WEEK 04</v>
      </c>
      <c r="N17" s="67" t="str">
        <f ca="1" t="shared" si="5"/>
        <v>2023 - MONTH 01</v>
      </c>
      <c r="O17" s="85">
        <f ca="1" t="shared" ref="O17:P17" si="26">IFERROR(AVERAGEIF(M:M,M17,$K:$K)," ")</f>
        <v>0.95</v>
      </c>
      <c r="P17" s="85">
        <f ca="1" t="shared" si="26"/>
        <v>0.95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4</v>
      </c>
      <c r="AG17" s="67" t="str">
        <f ca="1" t="shared" si="14"/>
        <v>2023 01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2">
        <f ca="1">INDIRECT(ADDRESS(2+QUOTIENT(ROW()-2,COUNTA('Form Responses 1'!$1:$1)-4),1,,TRUE,"Form Responses 1"))</f>
        <v>45076.404769537</v>
      </c>
      <c r="B18" s="67" t="str">
        <f ca="1">INDIRECT(ADDRESS(2+QUOTIENT(ROW()-2,COUNTA('Form Responses 1'!$1:$1)-4),2,,TRUE,"Form Responses 1"))</f>
        <v>maranikostantina78@gmail.com</v>
      </c>
      <c r="C18" s="67" t="str">
        <f ca="1">INDIRECT(ADDRESS(2+QUOTIENT(ROW()-2,COUNTA('Form Responses 1'!$1:$1)-4),3,,TRUE,"Form Responses 1"))</f>
        <v>Kostantina Magdalena Marani, S.IP</v>
      </c>
      <c r="D18" s="83">
        <f ca="1">INDIRECT(ADDRESS(2+QUOTIENT(ROW()-2,COUNTA('Form Responses 1'!$1:$1)-4),4,,TRUE,"Form Responses 1"))</f>
        <v>44951</v>
      </c>
      <c r="E18" s="84">
        <f ca="1" t="shared" si="0"/>
        <v>3</v>
      </c>
      <c r="F18" s="67" t="str">
        <f ca="1">IF(ISBLANK(A18)," ",INDIRECT(ADDRESS(1,5+MOD(ROW()-2,COUNTA('Form Responses 1'!$1:$1)-4),,TRUE,"Form Responses 1")))</f>
        <v>LANTAI-1 [Tangga Penghubung lt.1-2]</v>
      </c>
      <c r="G18" s="67" t="str">
        <f ca="1">IF(ISBLANK(A18)," ",INDIRECT(ADDRESS(MATCH(A18,'Form Responses 1'!A:A,0),5+MOD(ROW()-2,COUNTA('Form Responses 1'!$1:$1)-4),,TRUE,"Form Responses 1")))</f>
        <v>BAIK</v>
      </c>
      <c r="H18" s="85" t="str">
        <f ca="1" t="shared" si="1"/>
        <v>LANTAI-1</v>
      </c>
      <c r="I18" s="85" t="str">
        <f ca="1" t="shared" si="7"/>
        <v>Tangga Penghubung lt.1-2</v>
      </c>
      <c r="J18" s="85" t="str">
        <f ca="1" t="shared" si="2"/>
        <v>CLEANING SERVICE</v>
      </c>
      <c r="K18" s="85">
        <f ca="1" t="array" ref="K18">IFERROR(INDEX(MASTER!B:B,MATCH(G18,MASTER!A:A,0))/100," ")</f>
        <v>0.95</v>
      </c>
      <c r="L18" s="67">
        <f ca="1" t="shared" si="3"/>
        <v>4</v>
      </c>
      <c r="M18" s="67" t="str">
        <f ca="1" t="shared" si="4"/>
        <v>2023 - WEEK 04</v>
      </c>
      <c r="N18" s="67" t="str">
        <f ca="1" t="shared" si="5"/>
        <v>2023 - MONTH 01</v>
      </c>
      <c r="O18" s="85">
        <f ca="1" t="shared" ref="O18:P18" si="27">IFERROR(AVERAGEIF(M:M,M18,$K:$K)," ")</f>
        <v>0.95</v>
      </c>
      <c r="P18" s="85">
        <f ca="1" t="shared" si="27"/>
        <v>0.95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4</v>
      </c>
      <c r="AG18" s="67" t="str">
        <f ca="1" t="shared" si="14"/>
        <v>2023 01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2">
        <f ca="1">INDIRECT(ADDRESS(2+QUOTIENT(ROW()-2,COUNTA('Form Responses 1'!$1:$1)-4),1,,TRUE,"Form Responses 1"))</f>
        <v>45076.404769537</v>
      </c>
      <c r="B19" s="67" t="str">
        <f ca="1">INDIRECT(ADDRESS(2+QUOTIENT(ROW()-2,COUNTA('Form Responses 1'!$1:$1)-4),2,,TRUE,"Form Responses 1"))</f>
        <v>maranikostantina78@gmail.com</v>
      </c>
      <c r="C19" s="67" t="str">
        <f ca="1">INDIRECT(ADDRESS(2+QUOTIENT(ROW()-2,COUNTA('Form Responses 1'!$1:$1)-4),3,,TRUE,"Form Responses 1"))</f>
        <v>Kostantina Magdalena Marani, S.IP</v>
      </c>
      <c r="D19" s="83">
        <f ca="1">INDIRECT(ADDRESS(2+QUOTIENT(ROW()-2,COUNTA('Form Responses 1'!$1:$1)-4),4,,TRUE,"Form Responses 1"))</f>
        <v>44951</v>
      </c>
      <c r="E19" s="84">
        <f ca="1" t="shared" si="0"/>
        <v>3</v>
      </c>
      <c r="F19" s="67" t="str">
        <f ca="1">IF(ISBLANK(A19)," ",INDIRECT(ADDRESS(1,5+MOD(ROW()-2,COUNTA('Form Responses 1'!$1:$1)-4),,TRUE,"Form Responses 1")))</f>
        <v>LANTAI-1 [Toilet 1]</v>
      </c>
      <c r="G19" s="67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LANTAI-1</v>
      </c>
      <c r="I19" s="85" t="str">
        <f ca="1" t="shared" si="7"/>
        <v>Toilet 1</v>
      </c>
      <c r="J19" s="85" t="str">
        <f ca="1" t="shared" si="2"/>
        <v>CLEANING SERVICE</v>
      </c>
      <c r="K19" s="85">
        <f ca="1" t="array" ref="K19">IFERROR(INDEX(MASTER!B:B,MATCH(G19,MASTER!A:A,0))/100," ")</f>
        <v>0.95</v>
      </c>
      <c r="L19" s="67">
        <f ca="1" t="shared" si="3"/>
        <v>4</v>
      </c>
      <c r="M19" s="67" t="str">
        <f ca="1" t="shared" si="4"/>
        <v>2023 - WEEK 04</v>
      </c>
      <c r="N19" s="67" t="str">
        <f ca="1" t="shared" si="5"/>
        <v>2023 - MONTH 01</v>
      </c>
      <c r="O19" s="85">
        <f ca="1" t="shared" ref="O19:P19" si="28">IFERROR(AVERAGEIF(M:M,M19,$K:$K)," ")</f>
        <v>0.95</v>
      </c>
      <c r="P19" s="85">
        <f ca="1" t="shared" si="28"/>
        <v>0.95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4</v>
      </c>
      <c r="AG19" s="67" t="str">
        <f ca="1" t="shared" si="14"/>
        <v>2023 01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2">
        <f ca="1">INDIRECT(ADDRESS(2+QUOTIENT(ROW()-2,COUNTA('Form Responses 1'!$1:$1)-4),1,,TRUE,"Form Responses 1"))</f>
        <v>45076.404769537</v>
      </c>
      <c r="B20" s="67" t="str">
        <f ca="1">INDIRECT(ADDRESS(2+QUOTIENT(ROW()-2,COUNTA('Form Responses 1'!$1:$1)-4),2,,TRUE,"Form Responses 1"))</f>
        <v>maranikostantina78@gmail.com</v>
      </c>
      <c r="C20" s="67" t="str">
        <f ca="1">INDIRECT(ADDRESS(2+QUOTIENT(ROW()-2,COUNTA('Form Responses 1'!$1:$1)-4),3,,TRUE,"Form Responses 1"))</f>
        <v>Kostantina Magdalena Marani, S.IP</v>
      </c>
      <c r="D20" s="83">
        <f ca="1">INDIRECT(ADDRESS(2+QUOTIENT(ROW()-2,COUNTA('Form Responses 1'!$1:$1)-4),4,,TRUE,"Form Responses 1"))</f>
        <v>44951</v>
      </c>
      <c r="E20" s="84">
        <f ca="1" t="shared" si="0"/>
        <v>3</v>
      </c>
      <c r="F20" s="67" t="str">
        <f ca="1">IF(ISBLANK(A20)," ",INDIRECT(ADDRESS(1,5+MOD(ROW()-2,COUNTA('Form Responses 1'!$1:$1)-4),,TRUE,"Form Responses 1")))</f>
        <v>LANTAI-2 [Koridor]</v>
      </c>
      <c r="G20" s="67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LANTAI-2</v>
      </c>
      <c r="I20" s="85" t="str">
        <f ca="1" t="shared" si="7"/>
        <v>Koridor</v>
      </c>
      <c r="J20" s="85" t="str">
        <f ca="1" t="shared" si="2"/>
        <v>CLEANING SERVICE</v>
      </c>
      <c r="K20" s="85">
        <f ca="1" t="array" ref="K20">IFERROR(INDEX(MASTER!B:B,MATCH(G20,MASTER!A:A,0))/100," ")</f>
        <v>0.95</v>
      </c>
      <c r="L20" s="67">
        <f ca="1" t="shared" si="3"/>
        <v>4</v>
      </c>
      <c r="M20" s="67" t="str">
        <f ca="1" t="shared" si="4"/>
        <v>2023 - WEEK 04</v>
      </c>
      <c r="N20" s="67" t="str">
        <f ca="1" t="shared" si="5"/>
        <v>2023 - MONTH 01</v>
      </c>
      <c r="O20" s="85">
        <f ca="1" t="shared" ref="O20:P20" si="29">IFERROR(AVERAGEIF(M:M,M20,$K:$K)," ")</f>
        <v>0.95</v>
      </c>
      <c r="P20" s="85">
        <f ca="1" t="shared" si="29"/>
        <v>0.95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4</v>
      </c>
      <c r="AG20" s="67" t="str">
        <f ca="1" t="shared" si="14"/>
        <v>2023 01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2">
        <f ca="1">INDIRECT(ADDRESS(2+QUOTIENT(ROW()-2,COUNTA('Form Responses 1'!$1:$1)-4),1,,TRUE,"Form Responses 1"))</f>
        <v>45076.404769537</v>
      </c>
      <c r="B21" s="67" t="str">
        <f ca="1">INDIRECT(ADDRESS(2+QUOTIENT(ROW()-2,COUNTA('Form Responses 1'!$1:$1)-4),2,,TRUE,"Form Responses 1"))</f>
        <v>maranikostantina78@gmail.com</v>
      </c>
      <c r="C21" s="67" t="str">
        <f ca="1">INDIRECT(ADDRESS(2+QUOTIENT(ROW()-2,COUNTA('Form Responses 1'!$1:$1)-4),3,,TRUE,"Form Responses 1"))</f>
        <v>Kostantina Magdalena Marani, S.IP</v>
      </c>
      <c r="D21" s="83">
        <f ca="1">INDIRECT(ADDRESS(2+QUOTIENT(ROW()-2,COUNTA('Form Responses 1'!$1:$1)-4),4,,TRUE,"Form Responses 1"))</f>
        <v>44951</v>
      </c>
      <c r="E21" s="84">
        <f ca="1" t="shared" si="0"/>
        <v>3</v>
      </c>
      <c r="F21" s="67" t="str">
        <f ca="1">IF(ISBLANK(A21)," ",INDIRECT(ADDRESS(1,5+MOD(ROW()-2,COUNTA('Form Responses 1'!$1:$1)-4),,TRUE,"Form Responses 1")))</f>
        <v>LANTAI-2 [Meeting Room besar]</v>
      </c>
      <c r="G21" s="67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LANTAI-2</v>
      </c>
      <c r="I21" s="85" t="str">
        <f ca="1" t="shared" si="7"/>
        <v>Meeting Room besar</v>
      </c>
      <c r="J21" s="85" t="str">
        <f ca="1" t="shared" si="2"/>
        <v>CLEANING SERVICE</v>
      </c>
      <c r="K21" s="85">
        <f ca="1" t="array" ref="K21">IFERROR(INDEX(MASTER!B:B,MATCH(G21,MASTER!A:A,0))/100," ")</f>
        <v>0.95</v>
      </c>
      <c r="L21" s="67">
        <f ca="1" t="shared" si="3"/>
        <v>4</v>
      </c>
      <c r="M21" s="67" t="str">
        <f ca="1" t="shared" si="4"/>
        <v>2023 - WEEK 04</v>
      </c>
      <c r="N21" s="67" t="str">
        <f ca="1" t="shared" si="5"/>
        <v>2023 - MONTH 01</v>
      </c>
      <c r="O21" s="85">
        <f ca="1" t="shared" ref="O21:P21" si="30">IFERROR(AVERAGEIF(M:M,M21,$K:$K)," ")</f>
        <v>0.95</v>
      </c>
      <c r="P21" s="85">
        <f ca="1" t="shared" si="30"/>
        <v>0.95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4</v>
      </c>
      <c r="AG21" s="67" t="str">
        <f ca="1" t="shared" si="14"/>
        <v>2023 01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2">
        <f ca="1">INDIRECT(ADDRESS(2+QUOTIENT(ROW()-2,COUNTA('Form Responses 1'!$1:$1)-4),1,,TRUE,"Form Responses 1"))</f>
        <v>45076.404769537</v>
      </c>
      <c r="B22" s="67" t="str">
        <f ca="1">INDIRECT(ADDRESS(2+QUOTIENT(ROW()-2,COUNTA('Form Responses 1'!$1:$1)-4),2,,TRUE,"Form Responses 1"))</f>
        <v>maranikostantina78@gmail.com</v>
      </c>
      <c r="C22" s="67" t="str">
        <f ca="1">INDIRECT(ADDRESS(2+QUOTIENT(ROW()-2,COUNTA('Form Responses 1'!$1:$1)-4),3,,TRUE,"Form Responses 1"))</f>
        <v>Kostantina Magdalena Marani, S.IP</v>
      </c>
      <c r="D22" s="83">
        <f ca="1">INDIRECT(ADDRESS(2+QUOTIENT(ROW()-2,COUNTA('Form Responses 1'!$1:$1)-4),4,,TRUE,"Form Responses 1"))</f>
        <v>44951</v>
      </c>
      <c r="E22" s="84">
        <f ca="1" t="shared" si="0"/>
        <v>3</v>
      </c>
      <c r="F22" s="67" t="str">
        <f ca="1">IF(ISBLANK(A22)," ",INDIRECT(ADDRESS(1,5+MOD(ROW()-2,COUNTA('Form Responses 1'!$1:$1)-4),,TRUE,"Form Responses 1")))</f>
        <v>LANTAI-2 [R. Peneliti 1-5]</v>
      </c>
      <c r="G22" s="67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LANTAI-2</v>
      </c>
      <c r="I22" s="85" t="str">
        <f ca="1" t="shared" si="7"/>
        <v>R. Peneliti 1-5</v>
      </c>
      <c r="J22" s="85" t="str">
        <f ca="1" t="shared" si="2"/>
        <v>CLEANING SERVICE</v>
      </c>
      <c r="K22" s="85">
        <f ca="1" t="array" ref="K22">IFERROR(INDEX(MASTER!B:B,MATCH(G22,MASTER!A:A,0))/100," ")</f>
        <v>0.95</v>
      </c>
      <c r="L22" s="67">
        <f ca="1" t="shared" si="3"/>
        <v>4</v>
      </c>
      <c r="M22" s="67" t="str">
        <f ca="1" t="shared" si="4"/>
        <v>2023 - WEEK 04</v>
      </c>
      <c r="N22" s="67" t="str">
        <f ca="1" t="shared" si="5"/>
        <v>2023 - MONTH 01</v>
      </c>
      <c r="O22" s="85">
        <f ca="1" t="shared" ref="O22:P22" si="31">IFERROR(AVERAGEIF(M:M,M22,$K:$K)," ")</f>
        <v>0.95</v>
      </c>
      <c r="P22" s="85">
        <f ca="1" t="shared" si="31"/>
        <v>0.95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4</v>
      </c>
      <c r="AG22" s="67" t="str">
        <f ca="1" t="shared" si="14"/>
        <v>2023 01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2">
        <f ca="1">INDIRECT(ADDRESS(2+QUOTIENT(ROW()-2,COUNTA('Form Responses 1'!$1:$1)-4),1,,TRUE,"Form Responses 1"))</f>
        <v>45076.404769537</v>
      </c>
      <c r="B23" s="67" t="str">
        <f ca="1">INDIRECT(ADDRESS(2+QUOTIENT(ROW()-2,COUNTA('Form Responses 1'!$1:$1)-4),2,,TRUE,"Form Responses 1"))</f>
        <v>maranikostantina78@gmail.com</v>
      </c>
      <c r="C23" s="67" t="str">
        <f ca="1">INDIRECT(ADDRESS(2+QUOTIENT(ROW()-2,COUNTA('Form Responses 1'!$1:$1)-4),3,,TRUE,"Form Responses 1"))</f>
        <v>Kostantina Magdalena Marani, S.IP</v>
      </c>
      <c r="D23" s="83">
        <f ca="1">INDIRECT(ADDRESS(2+QUOTIENT(ROW()-2,COUNTA('Form Responses 1'!$1:$1)-4),4,,TRUE,"Form Responses 1"))</f>
        <v>44951</v>
      </c>
      <c r="E23" s="84">
        <f ca="1" t="shared" si="0"/>
        <v>3</v>
      </c>
      <c r="F23" s="67" t="str">
        <f ca="1">IF(ISBLANK(A23)," ",INDIRECT(ADDRESS(1,5+MOD(ROW()-2,COUNTA('Form Responses 1'!$1:$1)-4),,TRUE,"Form Responses 1")))</f>
        <v>LANTAI-2 [Perpustakaan]</v>
      </c>
      <c r="G23" s="67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LANTAI-2</v>
      </c>
      <c r="I23" s="85" t="str">
        <f ca="1" t="shared" si="7"/>
        <v>Perpustakaan</v>
      </c>
      <c r="J23" s="85" t="str">
        <f ca="1" t="shared" si="2"/>
        <v>CLEANING SERVICE</v>
      </c>
      <c r="K23" s="85">
        <f ca="1" t="array" ref="K23">IFERROR(INDEX(MASTER!B:B,MATCH(G23,MASTER!A:A,0))/100," ")</f>
        <v>0.95</v>
      </c>
      <c r="L23" s="67">
        <f ca="1" t="shared" si="3"/>
        <v>4</v>
      </c>
      <c r="M23" s="67" t="str">
        <f ca="1" t="shared" si="4"/>
        <v>2023 - WEEK 04</v>
      </c>
      <c r="N23" s="67" t="str">
        <f ca="1" t="shared" si="5"/>
        <v>2023 - MONTH 01</v>
      </c>
      <c r="O23" s="85">
        <f ca="1" t="shared" ref="O23:P23" si="32">IFERROR(AVERAGEIF(M:M,M23,$K:$K)," ")</f>
        <v>0.95</v>
      </c>
      <c r="P23" s="85">
        <f ca="1" t="shared" si="32"/>
        <v>0.95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4</v>
      </c>
      <c r="AG23" s="67" t="str">
        <f ca="1" t="shared" si="14"/>
        <v>2023 01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2">
        <f ca="1">INDIRECT(ADDRESS(2+QUOTIENT(ROW()-2,COUNTA('Form Responses 1'!$1:$1)-4),1,,TRUE,"Form Responses 1"))</f>
        <v>45076.404769537</v>
      </c>
      <c r="B24" s="67" t="str">
        <f ca="1">INDIRECT(ADDRESS(2+QUOTIENT(ROW()-2,COUNTA('Form Responses 1'!$1:$1)-4),2,,TRUE,"Form Responses 1"))</f>
        <v>maranikostantina78@gmail.com</v>
      </c>
      <c r="C24" s="67" t="str">
        <f ca="1">INDIRECT(ADDRESS(2+QUOTIENT(ROW()-2,COUNTA('Form Responses 1'!$1:$1)-4),3,,TRUE,"Form Responses 1"))</f>
        <v>Kostantina Magdalena Marani, S.IP</v>
      </c>
      <c r="D24" s="83">
        <f ca="1">INDIRECT(ADDRESS(2+QUOTIENT(ROW()-2,COUNTA('Form Responses 1'!$1:$1)-4),4,,TRUE,"Form Responses 1"))</f>
        <v>44951</v>
      </c>
      <c r="E24" s="84">
        <f ca="1" t="shared" si="0"/>
        <v>3</v>
      </c>
      <c r="F24" s="67" t="str">
        <f ca="1">IF(ISBLANK(A24)," ",INDIRECT(ADDRESS(1,5+MOD(ROW()-2,COUNTA('Form Responses 1'!$1:$1)-4),,TRUE,"Form Responses 1")))</f>
        <v>LANTAI-2 [R. baca]</v>
      </c>
      <c r="G24" s="67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LANTAI-2</v>
      </c>
      <c r="I24" s="85" t="str">
        <f ca="1" t="shared" si="7"/>
        <v>R. baca</v>
      </c>
      <c r="J24" s="85" t="str">
        <f ca="1" t="shared" si="2"/>
        <v>CLEANING SERVICE</v>
      </c>
      <c r="K24" s="85">
        <f ca="1" t="array" ref="K24">IFERROR(INDEX(MASTER!B:B,MATCH(G24,MASTER!A:A,0))/100," ")</f>
        <v>0.95</v>
      </c>
      <c r="L24" s="67">
        <f ca="1" t="shared" si="3"/>
        <v>4</v>
      </c>
      <c r="M24" s="67" t="str">
        <f ca="1" t="shared" si="4"/>
        <v>2023 - WEEK 04</v>
      </c>
      <c r="N24" s="67" t="str">
        <f ca="1" t="shared" si="5"/>
        <v>2023 - MONTH 01</v>
      </c>
      <c r="O24" s="85">
        <f ca="1" t="shared" ref="O24:P24" si="33">IFERROR(AVERAGEIF(M:M,M24,$K:$K)," ")</f>
        <v>0.95</v>
      </c>
      <c r="P24" s="85">
        <f ca="1" t="shared" si="33"/>
        <v>0.95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4</v>
      </c>
      <c r="AG24" s="67" t="str">
        <f ca="1" t="shared" si="14"/>
        <v>2023 01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2">
        <f ca="1">INDIRECT(ADDRESS(2+QUOTIENT(ROW()-2,COUNTA('Form Responses 1'!$1:$1)-4),1,,TRUE,"Form Responses 1"))</f>
        <v>45076.404769537</v>
      </c>
      <c r="B25" s="67" t="str">
        <f ca="1">INDIRECT(ADDRESS(2+QUOTIENT(ROW()-2,COUNTA('Form Responses 1'!$1:$1)-4),2,,TRUE,"Form Responses 1"))</f>
        <v>maranikostantina78@gmail.com</v>
      </c>
      <c r="C25" s="67" t="str">
        <f ca="1">INDIRECT(ADDRESS(2+QUOTIENT(ROW()-2,COUNTA('Form Responses 1'!$1:$1)-4),3,,TRUE,"Form Responses 1"))</f>
        <v>Kostantina Magdalena Marani, S.IP</v>
      </c>
      <c r="D25" s="83">
        <f ca="1">INDIRECT(ADDRESS(2+QUOTIENT(ROW()-2,COUNTA('Form Responses 1'!$1:$1)-4),4,,TRUE,"Form Responses 1"))</f>
        <v>44951</v>
      </c>
      <c r="E25" s="84">
        <f ca="1" t="shared" si="0"/>
        <v>3</v>
      </c>
      <c r="F25" s="67" t="str">
        <f ca="1">IF(ISBLANK(A25)," ",INDIRECT(ADDRESS(1,5+MOD(ROW()-2,COUNTA('Form Responses 1'!$1:$1)-4),,TRUE,"Form Responses 1")))</f>
        <v>LANTAI-2 [Tangga Penghubung lt.1-2]</v>
      </c>
      <c r="G25" s="67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LANTAI-2</v>
      </c>
      <c r="I25" s="85" t="str">
        <f ca="1" t="shared" si="7"/>
        <v>Tangga Penghubung lt.1-2</v>
      </c>
      <c r="J25" s="85" t="str">
        <f ca="1" t="shared" si="2"/>
        <v>CLEANING SERVICE</v>
      </c>
      <c r="K25" s="85">
        <f ca="1" t="array" ref="K25">IFERROR(INDEX(MASTER!B:B,MATCH(G25,MASTER!A:A,0))/100," ")</f>
        <v>0.95</v>
      </c>
      <c r="L25" s="67">
        <f ca="1" t="shared" si="3"/>
        <v>4</v>
      </c>
      <c r="M25" s="67" t="str">
        <f ca="1" t="shared" si="4"/>
        <v>2023 - WEEK 04</v>
      </c>
      <c r="N25" s="67" t="str">
        <f ca="1" t="shared" si="5"/>
        <v>2023 - MONTH 01</v>
      </c>
      <c r="O25" s="85">
        <f ca="1" t="shared" ref="O25:P25" si="34">IFERROR(AVERAGEIF(M:M,M25,$K:$K)," ")</f>
        <v>0.95</v>
      </c>
      <c r="P25" s="85">
        <f ca="1" t="shared" si="34"/>
        <v>0.95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4</v>
      </c>
      <c r="AG25" s="67" t="str">
        <f ca="1" t="shared" si="14"/>
        <v>2023 01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2">
        <f ca="1">INDIRECT(ADDRESS(2+QUOTIENT(ROW()-2,COUNTA('Form Responses 1'!$1:$1)-4),1,,TRUE,"Form Responses 1"))</f>
        <v>45076.404769537</v>
      </c>
      <c r="B26" s="67" t="str">
        <f ca="1">INDIRECT(ADDRESS(2+QUOTIENT(ROW()-2,COUNTA('Form Responses 1'!$1:$1)-4),2,,TRUE,"Form Responses 1"))</f>
        <v>maranikostantina78@gmail.com</v>
      </c>
      <c r="C26" s="67" t="str">
        <f ca="1">INDIRECT(ADDRESS(2+QUOTIENT(ROW()-2,COUNTA('Form Responses 1'!$1:$1)-4),3,,TRUE,"Form Responses 1"))</f>
        <v>Kostantina Magdalena Marani, S.IP</v>
      </c>
      <c r="D26" s="83">
        <f ca="1">INDIRECT(ADDRESS(2+QUOTIENT(ROW()-2,COUNTA('Form Responses 1'!$1:$1)-4),4,,TRUE,"Form Responses 1"))</f>
        <v>44951</v>
      </c>
      <c r="E26" s="84">
        <f ca="1" t="shared" si="0"/>
        <v>3</v>
      </c>
      <c r="F26" s="67" t="str">
        <f ca="1">IF(ISBLANK(A26)," ",INDIRECT(ADDRESS(1,5+MOD(ROW()-2,COUNTA('Form Responses 1'!$1:$1)-4),,TRUE,"Form Responses 1")))</f>
        <v>LANTAI-2 [Toilet 1]</v>
      </c>
      <c r="G26" s="67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LANTAI-2</v>
      </c>
      <c r="I26" s="85" t="str">
        <f ca="1" t="shared" si="7"/>
        <v>Toilet 1</v>
      </c>
      <c r="J26" s="85" t="str">
        <f ca="1" t="shared" si="2"/>
        <v>CLEANING SERVICE</v>
      </c>
      <c r="K26" s="85">
        <f ca="1" t="array" ref="K26">IFERROR(INDEX(MASTER!B:B,MATCH(G26,MASTER!A:A,0))/100," ")</f>
        <v>0.95</v>
      </c>
      <c r="L26" s="67">
        <f ca="1" t="shared" si="3"/>
        <v>4</v>
      </c>
      <c r="M26" s="67" t="str">
        <f ca="1" t="shared" si="4"/>
        <v>2023 - WEEK 04</v>
      </c>
      <c r="N26" s="67" t="str">
        <f ca="1" t="shared" si="5"/>
        <v>2023 - MONTH 01</v>
      </c>
      <c r="O26" s="85">
        <f ca="1" t="shared" ref="O26:P26" si="35">IFERROR(AVERAGEIF(M:M,M26,$K:$K)," ")</f>
        <v>0.95</v>
      </c>
      <c r="P26" s="85">
        <f ca="1" t="shared" si="35"/>
        <v>0.95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4</v>
      </c>
      <c r="AG26" s="67" t="str">
        <f ca="1" t="shared" si="14"/>
        <v>2023 01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2">
        <f ca="1">INDIRECT(ADDRESS(2+QUOTIENT(ROW()-2,COUNTA('Form Responses 1'!$1:$1)-4),1,,TRUE,"Form Responses 1"))</f>
        <v>45076.404769537</v>
      </c>
      <c r="B27" s="67" t="str">
        <f ca="1">INDIRECT(ADDRESS(2+QUOTIENT(ROW()-2,COUNTA('Form Responses 1'!$1:$1)-4),2,,TRUE,"Form Responses 1"))</f>
        <v>maranikostantina78@gmail.com</v>
      </c>
      <c r="C27" s="67" t="str">
        <f ca="1">INDIRECT(ADDRESS(2+QUOTIENT(ROW()-2,COUNTA('Form Responses 1'!$1:$1)-4),3,,TRUE,"Form Responses 1"))</f>
        <v>Kostantina Magdalena Marani, S.IP</v>
      </c>
      <c r="D27" s="83">
        <f ca="1">INDIRECT(ADDRESS(2+QUOTIENT(ROW()-2,COUNTA('Form Responses 1'!$1:$1)-4),4,,TRUE,"Form Responses 1"))</f>
        <v>44951</v>
      </c>
      <c r="E27" s="84">
        <f ca="1" t="shared" si="0"/>
        <v>3</v>
      </c>
      <c r="F27" s="67" t="str">
        <f ca="1">IF(ISBLANK(A27)," ",INDIRECT(ADDRESS(1,5+MOD(ROW()-2,COUNTA('Form Responses 1'!$1:$1)-4),,TRUE,"Form Responses 1")))</f>
        <v>TAMAN DAN AREA PARKIR [Area parkir mobil]</v>
      </c>
      <c r="G27" s="67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TAMAN DAN AREA PARKIR</v>
      </c>
      <c r="I27" s="85" t="str">
        <f ca="1" t="shared" si="7"/>
        <v>Area parkir mobil</v>
      </c>
      <c r="J27" s="85" t="str">
        <f ca="1" t="shared" si="2"/>
        <v>CLEANING SERVICE</v>
      </c>
      <c r="K27" s="85">
        <f ca="1" t="array" ref="K27">IFERROR(INDEX(MASTER!B:B,MATCH(G27,MASTER!A:A,0))/100," ")</f>
        <v>0.95</v>
      </c>
      <c r="L27" s="67">
        <f ca="1" t="shared" si="3"/>
        <v>4</v>
      </c>
      <c r="M27" s="67" t="str">
        <f ca="1" t="shared" si="4"/>
        <v>2023 - WEEK 04</v>
      </c>
      <c r="N27" s="67" t="str">
        <f ca="1" t="shared" si="5"/>
        <v>2023 - MONTH 01</v>
      </c>
      <c r="O27" s="85">
        <f ca="1" t="shared" ref="O27:P27" si="36">IFERROR(AVERAGEIF(M:M,M27,$K:$K)," ")</f>
        <v>0.95</v>
      </c>
      <c r="P27" s="85">
        <f ca="1" t="shared" si="36"/>
        <v>0.95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4</v>
      </c>
      <c r="AG27" s="67" t="str">
        <f ca="1" t="shared" si="14"/>
        <v>2023 01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2">
        <f ca="1">INDIRECT(ADDRESS(2+QUOTIENT(ROW()-2,COUNTA('Form Responses 1'!$1:$1)-4),1,,TRUE,"Form Responses 1"))</f>
        <v>45076.404769537</v>
      </c>
      <c r="B28" s="67" t="str">
        <f ca="1">INDIRECT(ADDRESS(2+QUOTIENT(ROW()-2,COUNTA('Form Responses 1'!$1:$1)-4),2,,TRUE,"Form Responses 1"))</f>
        <v>maranikostantina78@gmail.com</v>
      </c>
      <c r="C28" s="67" t="str">
        <f ca="1">INDIRECT(ADDRESS(2+QUOTIENT(ROW()-2,COUNTA('Form Responses 1'!$1:$1)-4),3,,TRUE,"Form Responses 1"))</f>
        <v>Kostantina Magdalena Marani, S.IP</v>
      </c>
      <c r="D28" s="83">
        <f ca="1">INDIRECT(ADDRESS(2+QUOTIENT(ROW()-2,COUNTA('Form Responses 1'!$1:$1)-4),4,,TRUE,"Form Responses 1"))</f>
        <v>44951</v>
      </c>
      <c r="E28" s="84">
        <f ca="1" t="shared" si="0"/>
        <v>3</v>
      </c>
      <c r="F28" s="67" t="str">
        <f ca="1">IF(ISBLANK(A28)," ",INDIRECT(ADDRESS(1,5+MOD(ROW()-2,COUNTA('Form Responses 1'!$1:$1)-4),,TRUE,"Form Responses 1")))</f>
        <v>TAMAN DAN AREA PARKIR [Area parkir motor]</v>
      </c>
      <c r="G28" s="67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TAMAN DAN AREA PARKIR</v>
      </c>
      <c r="I28" s="85" t="str">
        <f ca="1" t="shared" si="7"/>
        <v>Area parkir motor</v>
      </c>
      <c r="J28" s="85" t="str">
        <f ca="1" t="shared" si="2"/>
        <v>CLEANING SERVICE</v>
      </c>
      <c r="K28" s="85">
        <f ca="1" t="array" ref="K28">IFERROR(INDEX(MASTER!B:B,MATCH(G28,MASTER!A:A,0))/100," ")</f>
        <v>0.95</v>
      </c>
      <c r="L28" s="67">
        <f ca="1" t="shared" si="3"/>
        <v>4</v>
      </c>
      <c r="M28" s="67" t="str">
        <f ca="1" t="shared" si="4"/>
        <v>2023 - WEEK 04</v>
      </c>
      <c r="N28" s="67" t="str">
        <f ca="1" t="shared" si="5"/>
        <v>2023 - MONTH 01</v>
      </c>
      <c r="O28" s="85">
        <f ca="1" t="shared" ref="O28:P28" si="37">IFERROR(AVERAGEIF(M:M,M28,$K:$K)," ")</f>
        <v>0.95</v>
      </c>
      <c r="P28" s="85">
        <f ca="1" t="shared" si="37"/>
        <v>0.95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4</v>
      </c>
      <c r="AG28" s="67" t="str">
        <f ca="1" t="shared" si="14"/>
        <v>2023 01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2">
        <f ca="1">INDIRECT(ADDRESS(2+QUOTIENT(ROW()-2,COUNTA('Form Responses 1'!$1:$1)-4),1,,TRUE,"Form Responses 1"))</f>
        <v>45076.404769537</v>
      </c>
      <c r="B29" s="67" t="str">
        <f ca="1">INDIRECT(ADDRESS(2+QUOTIENT(ROW()-2,COUNTA('Form Responses 1'!$1:$1)-4),2,,TRUE,"Form Responses 1"))</f>
        <v>maranikostantina78@gmail.com</v>
      </c>
      <c r="C29" s="67" t="str">
        <f ca="1">INDIRECT(ADDRESS(2+QUOTIENT(ROW()-2,COUNTA('Form Responses 1'!$1:$1)-4),3,,TRUE,"Form Responses 1"))</f>
        <v>Kostantina Magdalena Marani, S.IP</v>
      </c>
      <c r="D29" s="83">
        <f ca="1">INDIRECT(ADDRESS(2+QUOTIENT(ROW()-2,COUNTA('Form Responses 1'!$1:$1)-4),4,,TRUE,"Form Responses 1"))</f>
        <v>44951</v>
      </c>
      <c r="E29" s="84">
        <f ca="1" t="shared" si="0"/>
        <v>3</v>
      </c>
      <c r="F29" s="67" t="str">
        <f ca="1">IF(ISBLANK(A29)," ",INDIRECT(ADDRESS(1,5+MOD(ROW()-2,COUNTA('Form Responses 1'!$1:$1)-4),,TRUE,"Form Responses 1")))</f>
        <v>TAMAN DAN AREA PARKIR [Taman depan]</v>
      </c>
      <c r="G29" s="67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TAMAN DAN AREA PARKIR</v>
      </c>
      <c r="I29" s="85" t="str">
        <f ca="1" t="shared" si="7"/>
        <v>Taman depan</v>
      </c>
      <c r="J29" s="85" t="str">
        <f ca="1" t="shared" si="2"/>
        <v>CLEANING SERVICE</v>
      </c>
      <c r="K29" s="85">
        <f ca="1" t="array" ref="K29">IFERROR(INDEX(MASTER!B:B,MATCH(G29,MASTER!A:A,0))/100," ")</f>
        <v>0.95</v>
      </c>
      <c r="L29" s="67">
        <f ca="1" t="shared" si="3"/>
        <v>4</v>
      </c>
      <c r="M29" s="67" t="str">
        <f ca="1" t="shared" si="4"/>
        <v>2023 - WEEK 04</v>
      </c>
      <c r="N29" s="67" t="str">
        <f ca="1" t="shared" si="5"/>
        <v>2023 - MONTH 01</v>
      </c>
      <c r="O29" s="85">
        <f ca="1" t="shared" ref="O29:P29" si="38">IFERROR(AVERAGEIF(M:M,M29,$K:$K)," ")</f>
        <v>0.95</v>
      </c>
      <c r="P29" s="85">
        <f ca="1" t="shared" si="38"/>
        <v>0.95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4</v>
      </c>
      <c r="AG29" s="67" t="str">
        <f ca="1" t="shared" si="14"/>
        <v>2023 01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2">
        <f ca="1">INDIRECT(ADDRESS(2+QUOTIENT(ROW()-2,COUNTA('Form Responses 1'!$1:$1)-4),1,,TRUE,"Form Responses 1"))</f>
        <v>45076.404769537</v>
      </c>
      <c r="B30" s="67" t="str">
        <f ca="1">INDIRECT(ADDRESS(2+QUOTIENT(ROW()-2,COUNTA('Form Responses 1'!$1:$1)-4),2,,TRUE,"Form Responses 1"))</f>
        <v>maranikostantina78@gmail.com</v>
      </c>
      <c r="C30" s="67" t="str">
        <f ca="1">INDIRECT(ADDRESS(2+QUOTIENT(ROW()-2,COUNTA('Form Responses 1'!$1:$1)-4),3,,TRUE,"Form Responses 1"))</f>
        <v>Kostantina Magdalena Marani, S.IP</v>
      </c>
      <c r="D30" s="83">
        <f ca="1">INDIRECT(ADDRESS(2+QUOTIENT(ROW()-2,COUNTA('Form Responses 1'!$1:$1)-4),4,,TRUE,"Form Responses 1"))</f>
        <v>44951</v>
      </c>
      <c r="E30" s="84">
        <f ca="1" t="shared" si="0"/>
        <v>3</v>
      </c>
      <c r="F30" s="67" t="str">
        <f ca="1">IF(ISBLANK(A30)," ",INDIRECT(ADDRESS(1,5+MOD(ROW()-2,COUNTA('Form Responses 1'!$1:$1)-4),,TRUE,"Form Responses 1")))</f>
        <v>TAMAN DAN AREA PARKIR [Pos Security]</v>
      </c>
      <c r="G30" s="67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TAMAN DAN AREA PARKIR</v>
      </c>
      <c r="I30" s="85" t="str">
        <f ca="1" t="shared" si="7"/>
        <v>Pos Security</v>
      </c>
      <c r="J30" s="85" t="str">
        <f ca="1" t="shared" si="2"/>
        <v>CLEANING SERVICE</v>
      </c>
      <c r="K30" s="85">
        <f ca="1" t="array" ref="K30">IFERROR(INDEX(MASTER!B:B,MATCH(G30,MASTER!A:A,0))/100," ")</f>
        <v>0.95</v>
      </c>
      <c r="L30" s="67">
        <f ca="1" t="shared" si="3"/>
        <v>4</v>
      </c>
      <c r="M30" s="67" t="str">
        <f ca="1" t="shared" si="4"/>
        <v>2023 - WEEK 04</v>
      </c>
      <c r="N30" s="67" t="str">
        <f ca="1" t="shared" si="5"/>
        <v>2023 - MONTH 01</v>
      </c>
      <c r="O30" s="85">
        <f ca="1" t="shared" ref="O30:P30" si="39">IFERROR(AVERAGEIF(M:M,M30,$K:$K)," ")</f>
        <v>0.95</v>
      </c>
      <c r="P30" s="85">
        <f ca="1" t="shared" si="39"/>
        <v>0.95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4</v>
      </c>
      <c r="AG30" s="67" t="str">
        <f ca="1" t="shared" si="14"/>
        <v>2023 01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2">
        <f ca="1">INDIRECT(ADDRESS(2+QUOTIENT(ROW()-2,COUNTA('Form Responses 1'!$1:$1)-4),1,,TRUE,"Form Responses 1"))</f>
        <v>45076.404769537</v>
      </c>
      <c r="B31" s="67" t="str">
        <f ca="1">INDIRECT(ADDRESS(2+QUOTIENT(ROW()-2,COUNTA('Form Responses 1'!$1:$1)-4),2,,TRUE,"Form Responses 1"))</f>
        <v>maranikostantina78@gmail.com</v>
      </c>
      <c r="C31" s="67" t="str">
        <f ca="1">INDIRECT(ADDRESS(2+QUOTIENT(ROW()-2,COUNTA('Form Responses 1'!$1:$1)-4),3,,TRUE,"Form Responses 1"))</f>
        <v>Kostantina Magdalena Marani, S.IP</v>
      </c>
      <c r="D31" s="83">
        <f ca="1">INDIRECT(ADDRESS(2+QUOTIENT(ROW()-2,COUNTA('Form Responses 1'!$1:$1)-4),4,,TRUE,"Form Responses 1"))</f>
        <v>44951</v>
      </c>
      <c r="E31" s="84">
        <f ca="1" t="shared" si="0"/>
        <v>3</v>
      </c>
      <c r="F31" s="67" t="str">
        <f ca="1">IF(ISBLANK(A31)," ",INDIRECT(ADDRESS(1,5+MOD(ROW()-2,COUNTA('Form Responses 1'!$1:$1)-4),,TRUE,"Form Responses 1")))</f>
        <v>TAMAN DAN AREA PARKIR [TPS]</v>
      </c>
      <c r="G31" s="67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TAMAN DAN AREA PARKIR</v>
      </c>
      <c r="I31" s="85" t="str">
        <f ca="1" t="shared" si="7"/>
        <v>TPS</v>
      </c>
      <c r="J31" s="85" t="str">
        <f ca="1" t="shared" si="2"/>
        <v>CLEANING SERVICE</v>
      </c>
      <c r="K31" s="85">
        <f ca="1" t="array" ref="K31">IFERROR(INDEX(MASTER!B:B,MATCH(G31,MASTER!A:A,0))/100," ")</f>
        <v>0.95</v>
      </c>
      <c r="L31" s="67">
        <f ca="1" t="shared" si="3"/>
        <v>4</v>
      </c>
      <c r="M31" s="67" t="str">
        <f ca="1" t="shared" si="4"/>
        <v>2023 - WEEK 04</v>
      </c>
      <c r="N31" s="67" t="str">
        <f ca="1" t="shared" si="5"/>
        <v>2023 - MONTH 01</v>
      </c>
      <c r="O31" s="85">
        <f ca="1" t="shared" ref="O31:P31" si="40">IFERROR(AVERAGEIF(M:M,M31,$K:$K)," ")</f>
        <v>0.95</v>
      </c>
      <c r="P31" s="85">
        <f ca="1" t="shared" si="40"/>
        <v>0.95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4</v>
      </c>
      <c r="AG31" s="67" t="str">
        <f ca="1" t="shared" si="14"/>
        <v>2023 01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2">
        <f ca="1">INDIRECT(ADDRESS(2+QUOTIENT(ROW()-2,COUNTA('Form Responses 1'!$1:$1)-4),1,,TRUE,"Form Responses 1"))</f>
        <v>45076.4154129514</v>
      </c>
      <c r="B32" s="67" t="str">
        <f ca="1">INDIRECT(ADDRESS(2+QUOTIENT(ROW()-2,COUNTA('Form Responses 1'!$1:$1)-4),2,,TRUE,"Form Responses 1"))</f>
        <v>maranikostantina78@gmail.com</v>
      </c>
      <c r="C32" s="67" t="str">
        <f ca="1">INDIRECT(ADDRESS(2+QUOTIENT(ROW()-2,COUNTA('Form Responses 1'!$1:$1)-4),3,,TRUE,"Form Responses 1"))</f>
        <v>Kostantina Magdalena Marani,S.IP</v>
      </c>
      <c r="D32" s="83">
        <f ca="1">INDIRECT(ADDRESS(2+QUOTIENT(ROW()-2,COUNTA('Form Responses 1'!$1:$1)-4),4,,TRUE,"Form Responses 1"))</f>
        <v>45010</v>
      </c>
      <c r="E32" s="84">
        <f ca="1" t="shared" si="0"/>
        <v>6</v>
      </c>
      <c r="F32" s="67" t="str">
        <f ca="1">IF(ISBLANK(A32)," ",INDIRECT(ADDRESS(1,5+MOD(ROW()-2,COUNTA('Form Responses 1'!$1:$1)-4),,TRUE,"Form Responses 1")))</f>
        <v>Security [Security Functions]</v>
      </c>
      <c r="G32" s="67" t="str">
        <f ca="1">IF(ISBLANK(A32)," ",INDIRECT(ADDRESS(MATCH(A32,'Form Responses 1'!A:A,0),5+MOD(ROW()-2,COUNTA('Form Responses 1'!$1:$1)-4),,TRUE,"Form Responses 1")))</f>
        <v>SANGATBAIK</v>
      </c>
      <c r="H32" s="85" t="str">
        <f ca="1" t="shared" si="1"/>
        <v>Security</v>
      </c>
      <c r="I32" s="85" t="str">
        <f ca="1" t="shared" si="7"/>
        <v>Security Functions</v>
      </c>
      <c r="J32" s="85" t="str">
        <f ca="1" t="shared" si="2"/>
        <v>SECURITY SERVICE</v>
      </c>
      <c r="K32" s="85">
        <f ca="1" t="array" ref="K32">IFERROR(INDEX(MASTER!B:B,MATCH(G32,MASTER!A:A,0))/100," ")</f>
        <v>1</v>
      </c>
      <c r="L32" s="67">
        <f ca="1" t="shared" si="3"/>
        <v>12</v>
      </c>
      <c r="M32" s="67" t="str">
        <f ca="1" t="shared" si="4"/>
        <v>2023 - WEEK 12</v>
      </c>
      <c r="N32" s="67" t="str">
        <f ca="1" t="shared" si="5"/>
        <v>2023 - MONTH 03</v>
      </c>
      <c r="O32" s="85">
        <f ca="1" t="shared" ref="O32:P32" si="41">IFERROR(AVERAGEIF(M:M,M32,$K:$K)," ")</f>
        <v>0.968333333333333</v>
      </c>
      <c r="P32" s="85">
        <f ca="1" t="shared" si="41"/>
        <v>0.968333333333333</v>
      </c>
      <c r="Q32" s="67" t="str">
        <f ca="1">IF(ISBLANK(A32)," ",IF(O32&gt;MASTER!$B$3/100,"SB",IF(O32&gt;MASTER!$B$4/100,"B",IF(O32&gt;MASTER!$B$5/100,"C","K"))))</f>
        <v>SB</v>
      </c>
      <c r="R32" s="67" t="str">
        <f ca="1">IF(ISBLANK(B32)," ",IF(P32&gt;MASTER!$B$3/100,"SB",IF(P32&gt;MASTER!$B$4/100,"B",IF(P32&gt;MASTER!$B$5/100,"C","K"))))</f>
        <v>SB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12</v>
      </c>
      <c r="AG32" s="67" t="str">
        <f ca="1" t="shared" si="14"/>
        <v>2023 03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2">
        <f ca="1">INDIRECT(ADDRESS(2+QUOTIENT(ROW()-2,COUNTA('Form Responses 1'!$1:$1)-4),1,,TRUE,"Form Responses 1"))</f>
        <v>45076.4154129514</v>
      </c>
      <c r="B33" s="67" t="str">
        <f ca="1">INDIRECT(ADDRESS(2+QUOTIENT(ROW()-2,COUNTA('Form Responses 1'!$1:$1)-4),2,,TRUE,"Form Responses 1"))</f>
        <v>maranikostantina78@gmail.com</v>
      </c>
      <c r="C33" s="67" t="str">
        <f ca="1">INDIRECT(ADDRESS(2+QUOTIENT(ROW()-2,COUNTA('Form Responses 1'!$1:$1)-4),3,,TRUE,"Form Responses 1"))</f>
        <v>Kostantina Magdalena Marani,S.IP</v>
      </c>
      <c r="D33" s="83">
        <f ca="1">INDIRECT(ADDRESS(2+QUOTIENT(ROW()-2,COUNTA('Form Responses 1'!$1:$1)-4),4,,TRUE,"Form Responses 1"))</f>
        <v>45010</v>
      </c>
      <c r="E33" s="84">
        <f ca="1" t="shared" si="0"/>
        <v>6</v>
      </c>
      <c r="F33" s="67" t="str">
        <f ca="1">IF(ISBLANK(A33)," ",INDIRECT(ADDRESS(1,5+MOD(ROW()-2,COUNTA('Form Responses 1'!$1:$1)-4),,TRUE,"Form Responses 1")))</f>
        <v>Driver [Driving Safety]</v>
      </c>
      <c r="G33" s="67" t="str">
        <f ca="1">IF(ISBLANK(A33)," ",INDIRECT(ADDRESS(MATCH(A33,'Form Responses 1'!A:A,0),5+MOD(ROW()-2,COUNTA('Form Responses 1'!$1:$1)-4),,TRUE,"Form Responses 1")))</f>
        <v>SANGATBAIK</v>
      </c>
      <c r="H33" s="85" t="str">
        <f ca="1" t="shared" si="1"/>
        <v>Driver</v>
      </c>
      <c r="I33" s="85" t="str">
        <f ca="1" t="shared" si="7"/>
        <v>Driving Safety</v>
      </c>
      <c r="J33" s="85" t="str">
        <f ca="1" t="shared" si="2"/>
        <v>LABOR SERVICE</v>
      </c>
      <c r="K33" s="85">
        <f ca="1" t="array" ref="K33">IFERROR(INDEX(MASTER!B:B,MATCH(G33,MASTER!A:A,0))/100," ")</f>
        <v>1</v>
      </c>
      <c r="L33" s="67">
        <f ca="1" t="shared" si="3"/>
        <v>12</v>
      </c>
      <c r="M33" s="67" t="str">
        <f ca="1" t="shared" si="4"/>
        <v>2023 - WEEK 12</v>
      </c>
      <c r="N33" s="67" t="str">
        <f ca="1" t="shared" si="5"/>
        <v>2023 - MONTH 03</v>
      </c>
      <c r="O33" s="85">
        <f ca="1" t="shared" ref="O33:P33" si="42">IFERROR(AVERAGEIF(M:M,M33,$K:$K)," ")</f>
        <v>0.968333333333333</v>
      </c>
      <c r="P33" s="85">
        <f ca="1" t="shared" si="42"/>
        <v>0.968333333333333</v>
      </c>
      <c r="Q33" s="67" t="str">
        <f ca="1">IF(ISBLANK(A33)," ",IF(O33&gt;MASTER!$B$3/100,"SB",IF(O33&gt;MASTER!$B$4/100,"B",IF(O33&gt;MASTER!$B$5/100,"C","K"))))</f>
        <v>SB</v>
      </c>
      <c r="R33" s="67" t="str">
        <f ca="1">IF(ISBLANK(B33)," ",IF(P33&gt;MASTER!$B$3/100,"SB",IF(P33&gt;MASTER!$B$4/100,"B",IF(P33&gt;MASTER!$B$5/100,"C","K"))))</f>
        <v>SB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12</v>
      </c>
      <c r="AG33" s="67" t="str">
        <f ca="1" t="shared" si="14"/>
        <v>2023 03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2">
        <f ca="1">INDIRECT(ADDRESS(2+QUOTIENT(ROW()-2,COUNTA('Form Responses 1'!$1:$1)-4),1,,TRUE,"Form Responses 1"))</f>
        <v>45076.4154129514</v>
      </c>
      <c r="B34" s="67" t="str">
        <f ca="1">INDIRECT(ADDRESS(2+QUOTIENT(ROW()-2,COUNTA('Form Responses 1'!$1:$1)-4),2,,TRUE,"Form Responses 1"))</f>
        <v>maranikostantina78@gmail.com</v>
      </c>
      <c r="C34" s="67" t="str">
        <f ca="1">INDIRECT(ADDRESS(2+QUOTIENT(ROW()-2,COUNTA('Form Responses 1'!$1:$1)-4),3,,TRUE,"Form Responses 1"))</f>
        <v>Kostantina Magdalena Marani,S.IP</v>
      </c>
      <c r="D34" s="83">
        <f ca="1">INDIRECT(ADDRESS(2+QUOTIENT(ROW()-2,COUNTA('Form Responses 1'!$1:$1)-4),4,,TRUE,"Form Responses 1"))</f>
        <v>45010</v>
      </c>
      <c r="E34" s="84">
        <f ca="1" t="shared" si="0"/>
        <v>6</v>
      </c>
      <c r="F34" s="67" t="str">
        <f ca="1">IF(ISBLANK(A34)," ",INDIRECT(ADDRESS(1,5+MOD(ROW()-2,COUNTA('Form Responses 1'!$1:$1)-4),,TRUE,"Form Responses 1")))</f>
        <v>Driver [ Attendance]</v>
      </c>
      <c r="G34" s="67" t="str">
        <f ca="1">IF(ISBLANK(A34)," ",INDIRECT(ADDRESS(MATCH(A34,'Form Responses 1'!A:A,0),5+MOD(ROW()-2,COUNTA('Form Responses 1'!$1:$1)-4),,TRUE,"Form Responses 1")))</f>
        <v>SANGATBAIK</v>
      </c>
      <c r="H34" s="85" t="str">
        <f ca="1" t="shared" si="1"/>
        <v>Driver</v>
      </c>
      <c r="I34" s="85" t="str">
        <f ca="1" t="shared" si="7"/>
        <v> Attendance</v>
      </c>
      <c r="J34" s="85" t="str">
        <f ca="1" t="shared" si="2"/>
        <v>LABOR SERVICE</v>
      </c>
      <c r="K34" s="85">
        <f ca="1" t="array" ref="K34">IFERROR(INDEX(MASTER!B:B,MATCH(G34,MASTER!A:A,0))/100," ")</f>
        <v>1</v>
      </c>
      <c r="L34" s="67">
        <f ca="1" t="shared" si="3"/>
        <v>12</v>
      </c>
      <c r="M34" s="67" t="str">
        <f ca="1" t="shared" si="4"/>
        <v>2023 - WEEK 12</v>
      </c>
      <c r="N34" s="67" t="str">
        <f ca="1" t="shared" si="5"/>
        <v>2023 - MONTH 03</v>
      </c>
      <c r="O34" s="85">
        <f ca="1" t="shared" ref="O34:P34" si="43">IFERROR(AVERAGEIF(M:M,M34,$K:$K)," ")</f>
        <v>0.968333333333333</v>
      </c>
      <c r="P34" s="85">
        <f ca="1" t="shared" si="43"/>
        <v>0.968333333333333</v>
      </c>
      <c r="Q34" s="67" t="str">
        <f ca="1">IF(ISBLANK(A34)," ",IF(O34&gt;MASTER!$B$3/100,"SB",IF(O34&gt;MASTER!$B$4/100,"B",IF(O34&gt;MASTER!$B$5/100,"C","K"))))</f>
        <v>SB</v>
      </c>
      <c r="R34" s="67" t="str">
        <f ca="1">IF(ISBLANK(B34)," ",IF(P34&gt;MASTER!$B$3/100,"SB",IF(P34&gt;MASTER!$B$4/100,"B",IF(P34&gt;MASTER!$B$5/100,"C","K"))))</f>
        <v>SB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12</v>
      </c>
      <c r="AG34" s="67" t="str">
        <f ca="1" t="shared" si="14"/>
        <v>2023 03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2">
        <f ca="1">INDIRECT(ADDRESS(2+QUOTIENT(ROW()-2,COUNTA('Form Responses 1'!$1:$1)-4),1,,TRUE,"Form Responses 1"))</f>
        <v>45076.4154129514</v>
      </c>
      <c r="B35" s="67" t="str">
        <f ca="1">INDIRECT(ADDRESS(2+QUOTIENT(ROW()-2,COUNTA('Form Responses 1'!$1:$1)-4),2,,TRUE,"Form Responses 1"))</f>
        <v>maranikostantina78@gmail.com</v>
      </c>
      <c r="C35" s="67" t="str">
        <f ca="1">INDIRECT(ADDRESS(2+QUOTIENT(ROW()-2,COUNTA('Form Responses 1'!$1:$1)-4),3,,TRUE,"Form Responses 1"))</f>
        <v>Kostantina Magdalena Marani,S.IP</v>
      </c>
      <c r="D35" s="83">
        <f ca="1">INDIRECT(ADDRESS(2+QUOTIENT(ROW()-2,COUNTA('Form Responses 1'!$1:$1)-4),4,,TRUE,"Form Responses 1"))</f>
        <v>45010</v>
      </c>
      <c r="E35" s="84">
        <f ca="1" t="shared" si="0"/>
        <v>6</v>
      </c>
      <c r="F35" s="67" t="str">
        <f ca="1">IF(ISBLANK(A35)," ",INDIRECT(ADDRESS(1,5+MOD(ROW()-2,COUNTA('Form Responses 1'!$1:$1)-4),,TRUE,"Form Responses 1")))</f>
        <v>LANTAI-1 [Enterance]</v>
      </c>
      <c r="G35" s="67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LANTAI-1</v>
      </c>
      <c r="I35" s="85" t="str">
        <f ca="1" t="shared" si="7"/>
        <v>Enterance</v>
      </c>
      <c r="J35" s="85" t="str">
        <f ca="1" t="shared" si="2"/>
        <v>CLEANING SERVICE</v>
      </c>
      <c r="K35" s="85">
        <f ca="1" t="array" ref="K35">IFERROR(INDEX(MASTER!B:B,MATCH(G35,MASTER!A:A,0))/100," ")</f>
        <v>0.95</v>
      </c>
      <c r="L35" s="67">
        <f ca="1" t="shared" si="3"/>
        <v>12</v>
      </c>
      <c r="M35" s="67" t="str">
        <f ca="1" t="shared" si="4"/>
        <v>2023 - WEEK 12</v>
      </c>
      <c r="N35" s="67" t="str">
        <f ca="1" t="shared" si="5"/>
        <v>2023 - MONTH 03</v>
      </c>
      <c r="O35" s="85">
        <f ca="1" t="shared" ref="O35:P35" si="44">IFERROR(AVERAGEIF(M:M,M35,$K:$K)," ")</f>
        <v>0.968333333333333</v>
      </c>
      <c r="P35" s="85">
        <f ca="1" t="shared" si="44"/>
        <v>0.968333333333333</v>
      </c>
      <c r="Q35" s="67" t="str">
        <f ca="1">IF(ISBLANK(A35)," ",IF(O35&gt;MASTER!$B$3/100,"SB",IF(O35&gt;MASTER!$B$4/100,"B",IF(O35&gt;MASTER!$B$5/100,"C","K"))))</f>
        <v>SB</v>
      </c>
      <c r="R35" s="67" t="str">
        <f ca="1">IF(ISBLANK(B35)," ",IF(P35&gt;MASTER!$B$3/100,"SB",IF(P35&gt;MASTER!$B$4/100,"B",IF(P35&gt;MASTER!$B$5/100,"C","K"))))</f>
        <v>SB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12</v>
      </c>
      <c r="AG35" s="67" t="str">
        <f ca="1" t="shared" si="14"/>
        <v>2023 03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2">
        <f ca="1">INDIRECT(ADDRESS(2+QUOTIENT(ROW()-2,COUNTA('Form Responses 1'!$1:$1)-4),1,,TRUE,"Form Responses 1"))</f>
        <v>45076.4154129514</v>
      </c>
      <c r="B36" s="67" t="str">
        <f ca="1">INDIRECT(ADDRESS(2+QUOTIENT(ROW()-2,COUNTA('Form Responses 1'!$1:$1)-4),2,,TRUE,"Form Responses 1"))</f>
        <v>maranikostantina78@gmail.com</v>
      </c>
      <c r="C36" s="67" t="str">
        <f ca="1">INDIRECT(ADDRESS(2+QUOTIENT(ROW()-2,COUNTA('Form Responses 1'!$1:$1)-4),3,,TRUE,"Form Responses 1"))</f>
        <v>Kostantina Magdalena Marani,S.IP</v>
      </c>
      <c r="D36" s="83">
        <f ca="1">INDIRECT(ADDRESS(2+QUOTIENT(ROW()-2,COUNTA('Form Responses 1'!$1:$1)-4),4,,TRUE,"Form Responses 1"))</f>
        <v>45010</v>
      </c>
      <c r="E36" s="84">
        <f ca="1" t="shared" si="0"/>
        <v>6</v>
      </c>
      <c r="F36" s="67" t="str">
        <f ca="1">IF(ISBLANK(A36)," ",INDIRECT(ADDRESS(1,5+MOD(ROW()-2,COUNTA('Form Responses 1'!$1:$1)-4),,TRUE,"Form Responses 1")))</f>
        <v>LANTAI-1 [Lobby Utama]</v>
      </c>
      <c r="G36" s="67" t="str">
        <f ca="1">IF(ISBLANK(A36)," ",INDIRECT(ADDRESS(MATCH(A36,'Form Responses 1'!A:A,0),5+MOD(ROW()-2,COUNTA('Form Responses 1'!$1:$1)-4),,TRUE,"Form Responses 1")))</f>
        <v>SANGATBAIK</v>
      </c>
      <c r="H36" s="85" t="str">
        <f ca="1" t="shared" si="1"/>
        <v>LANTAI-1</v>
      </c>
      <c r="I36" s="85" t="str">
        <f ca="1" t="shared" si="7"/>
        <v>Lobby Utama</v>
      </c>
      <c r="J36" s="85" t="str">
        <f ca="1" t="shared" si="2"/>
        <v>CLEANING SERVICE</v>
      </c>
      <c r="K36" s="85">
        <f ca="1" t="array" ref="K36">IFERROR(INDEX(MASTER!B:B,MATCH(G36,MASTER!A:A,0))/100," ")</f>
        <v>1</v>
      </c>
      <c r="L36" s="67">
        <f ca="1" t="shared" si="3"/>
        <v>12</v>
      </c>
      <c r="M36" s="67" t="str">
        <f ca="1" t="shared" si="4"/>
        <v>2023 - WEEK 12</v>
      </c>
      <c r="N36" s="67" t="str">
        <f ca="1" t="shared" si="5"/>
        <v>2023 - MONTH 03</v>
      </c>
      <c r="O36" s="85">
        <f ca="1" t="shared" ref="O36:P36" si="45">IFERROR(AVERAGEIF(M:M,M36,$K:$K)," ")</f>
        <v>0.968333333333333</v>
      </c>
      <c r="P36" s="85">
        <f ca="1" t="shared" si="45"/>
        <v>0.968333333333333</v>
      </c>
      <c r="Q36" s="67" t="str">
        <f ca="1">IF(ISBLANK(A36)," ",IF(O36&gt;MASTER!$B$3/100,"SB",IF(O36&gt;MASTER!$B$4/100,"B",IF(O36&gt;MASTER!$B$5/100,"C","K"))))</f>
        <v>SB</v>
      </c>
      <c r="R36" s="67" t="str">
        <f ca="1">IF(ISBLANK(B36)," ",IF(P36&gt;MASTER!$B$3/100,"SB",IF(P36&gt;MASTER!$B$4/100,"B",IF(P36&gt;MASTER!$B$5/100,"C","K"))))</f>
        <v>SB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12</v>
      </c>
      <c r="AG36" s="67" t="str">
        <f ca="1" t="shared" si="14"/>
        <v>2023 03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2">
        <f ca="1">INDIRECT(ADDRESS(2+QUOTIENT(ROW()-2,COUNTA('Form Responses 1'!$1:$1)-4),1,,TRUE,"Form Responses 1"))</f>
        <v>45076.4154129514</v>
      </c>
      <c r="B37" s="67" t="str">
        <f ca="1">INDIRECT(ADDRESS(2+QUOTIENT(ROW()-2,COUNTA('Form Responses 1'!$1:$1)-4),2,,TRUE,"Form Responses 1"))</f>
        <v>maranikostantina78@gmail.com</v>
      </c>
      <c r="C37" s="67" t="str">
        <f ca="1">INDIRECT(ADDRESS(2+QUOTIENT(ROW()-2,COUNTA('Form Responses 1'!$1:$1)-4),3,,TRUE,"Form Responses 1"))</f>
        <v>Kostantina Magdalena Marani,S.IP</v>
      </c>
      <c r="D37" s="83">
        <f ca="1">INDIRECT(ADDRESS(2+QUOTIENT(ROW()-2,COUNTA('Form Responses 1'!$1:$1)-4),4,,TRUE,"Form Responses 1"))</f>
        <v>45010</v>
      </c>
      <c r="E37" s="84">
        <f ca="1" t="shared" si="0"/>
        <v>6</v>
      </c>
      <c r="F37" s="67" t="str">
        <f ca="1">IF(ISBLANK(A37)," ",INDIRECT(ADDRESS(1,5+MOD(ROW()-2,COUNTA('Form Responses 1'!$1:$1)-4),,TRUE,"Form Responses 1")))</f>
        <v>LANTAI-1 [Koridor]</v>
      </c>
      <c r="G37" s="67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LANTAI-1</v>
      </c>
      <c r="I37" s="85" t="str">
        <f ca="1" t="shared" si="7"/>
        <v>Koridor</v>
      </c>
      <c r="J37" s="85" t="str">
        <f ca="1" t="shared" si="2"/>
        <v>CLEANING SERVICE</v>
      </c>
      <c r="K37" s="85">
        <f ca="1" t="array" ref="K37">IFERROR(INDEX(MASTER!B:B,MATCH(G37,MASTER!A:A,0))/100," ")</f>
        <v>0.95</v>
      </c>
      <c r="L37" s="67">
        <f ca="1" t="shared" si="3"/>
        <v>12</v>
      </c>
      <c r="M37" s="67" t="str">
        <f ca="1" t="shared" si="4"/>
        <v>2023 - WEEK 12</v>
      </c>
      <c r="N37" s="67" t="str">
        <f ca="1" t="shared" si="5"/>
        <v>2023 - MONTH 03</v>
      </c>
      <c r="O37" s="85">
        <f ca="1" t="shared" ref="O37:P37" si="46">IFERROR(AVERAGEIF(M:M,M37,$K:$K)," ")</f>
        <v>0.968333333333333</v>
      </c>
      <c r="P37" s="85">
        <f ca="1" t="shared" si="46"/>
        <v>0.968333333333333</v>
      </c>
      <c r="Q37" s="67" t="str">
        <f ca="1">IF(ISBLANK(A37)," ",IF(O37&gt;MASTER!$B$3/100,"SB",IF(O37&gt;MASTER!$B$4/100,"B",IF(O37&gt;MASTER!$B$5/100,"C","K"))))</f>
        <v>SB</v>
      </c>
      <c r="R37" s="67" t="str">
        <f ca="1">IF(ISBLANK(B37)," ",IF(P37&gt;MASTER!$B$3/100,"SB",IF(P37&gt;MASTER!$B$4/100,"B",IF(P37&gt;MASTER!$B$5/100,"C","K"))))</f>
        <v>SB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12</v>
      </c>
      <c r="AG37" s="67" t="str">
        <f ca="1" t="shared" si="14"/>
        <v>2023 03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2">
        <f ca="1">INDIRECT(ADDRESS(2+QUOTIENT(ROW()-2,COUNTA('Form Responses 1'!$1:$1)-4),1,,TRUE,"Form Responses 1"))</f>
        <v>45076.4154129514</v>
      </c>
      <c r="B38" s="67" t="str">
        <f ca="1">INDIRECT(ADDRESS(2+QUOTIENT(ROW()-2,COUNTA('Form Responses 1'!$1:$1)-4),2,,TRUE,"Form Responses 1"))</f>
        <v>maranikostantina78@gmail.com</v>
      </c>
      <c r="C38" s="67" t="str">
        <f ca="1">INDIRECT(ADDRESS(2+QUOTIENT(ROW()-2,COUNTA('Form Responses 1'!$1:$1)-4),3,,TRUE,"Form Responses 1"))</f>
        <v>Kostantina Magdalena Marani,S.IP</v>
      </c>
      <c r="D38" s="83">
        <f ca="1">INDIRECT(ADDRESS(2+QUOTIENT(ROW()-2,COUNTA('Form Responses 1'!$1:$1)-4),4,,TRUE,"Form Responses 1"))</f>
        <v>45010</v>
      </c>
      <c r="E38" s="84">
        <f ca="1" t="shared" si="0"/>
        <v>6</v>
      </c>
      <c r="F38" s="67" t="str">
        <f ca="1">IF(ISBLANK(A38)," ",INDIRECT(ADDRESS(1,5+MOD(ROW()-2,COUNTA('Form Responses 1'!$1:$1)-4),,TRUE,"Form Responses 1")))</f>
        <v>LANTAI-1 [R. Pimpinan]</v>
      </c>
      <c r="G38" s="67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LANTAI-1</v>
      </c>
      <c r="I38" s="85" t="str">
        <f ca="1" t="shared" si="7"/>
        <v>R. Pimpinan</v>
      </c>
      <c r="J38" s="85" t="str">
        <f ca="1" t="shared" si="2"/>
        <v>CLEANING SERVICE</v>
      </c>
      <c r="K38" s="85">
        <f ca="1" t="array" ref="K38">IFERROR(INDEX(MASTER!B:B,MATCH(G38,MASTER!A:A,0))/100," ")</f>
        <v>0.95</v>
      </c>
      <c r="L38" s="67">
        <f ca="1" t="shared" si="3"/>
        <v>12</v>
      </c>
      <c r="M38" s="67" t="str">
        <f ca="1" t="shared" si="4"/>
        <v>2023 - WEEK 12</v>
      </c>
      <c r="N38" s="67" t="str">
        <f ca="1" t="shared" si="5"/>
        <v>2023 - MONTH 03</v>
      </c>
      <c r="O38" s="85">
        <f ca="1" t="shared" ref="O38:P38" si="47">IFERROR(AVERAGEIF(M:M,M38,$K:$K)," ")</f>
        <v>0.968333333333333</v>
      </c>
      <c r="P38" s="85">
        <f ca="1" t="shared" si="47"/>
        <v>0.968333333333333</v>
      </c>
      <c r="Q38" s="67" t="str">
        <f ca="1">IF(ISBLANK(A38)," ",IF(O38&gt;MASTER!$B$3/100,"SB",IF(O38&gt;MASTER!$B$4/100,"B",IF(O38&gt;MASTER!$B$5/100,"C","K"))))</f>
        <v>SB</v>
      </c>
      <c r="R38" s="67" t="str">
        <f ca="1">IF(ISBLANK(B38)," ",IF(P38&gt;MASTER!$B$3/100,"SB",IF(P38&gt;MASTER!$B$4/100,"B",IF(P38&gt;MASTER!$B$5/100,"C","K"))))</f>
        <v>SB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12</v>
      </c>
      <c r="AG38" s="67" t="str">
        <f ca="1" t="shared" si="14"/>
        <v>2023 03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2">
        <f ca="1">INDIRECT(ADDRESS(2+QUOTIENT(ROW()-2,COUNTA('Form Responses 1'!$1:$1)-4),1,,TRUE,"Form Responses 1"))</f>
        <v>45076.4154129514</v>
      </c>
      <c r="B39" s="67" t="str">
        <f ca="1">INDIRECT(ADDRESS(2+QUOTIENT(ROW()-2,COUNTA('Form Responses 1'!$1:$1)-4),2,,TRUE,"Form Responses 1"))</f>
        <v>maranikostantina78@gmail.com</v>
      </c>
      <c r="C39" s="67" t="str">
        <f ca="1">INDIRECT(ADDRESS(2+QUOTIENT(ROW()-2,COUNTA('Form Responses 1'!$1:$1)-4),3,,TRUE,"Form Responses 1"))</f>
        <v>Kostantina Magdalena Marani,S.IP</v>
      </c>
      <c r="D39" s="83">
        <f ca="1">INDIRECT(ADDRESS(2+QUOTIENT(ROW()-2,COUNTA('Form Responses 1'!$1:$1)-4),4,,TRUE,"Form Responses 1"))</f>
        <v>45010</v>
      </c>
      <c r="E39" s="84">
        <f ca="1" t="shared" si="0"/>
        <v>6</v>
      </c>
      <c r="F39" s="67" t="str">
        <f ca="1">IF(ISBLANK(A39)," ",INDIRECT(ADDRESS(1,5+MOD(ROW()-2,COUNTA('Form Responses 1'!$1:$1)-4),,TRUE,"Form Responses 1")))</f>
        <v>LANTAI-1 [Mushollah]</v>
      </c>
      <c r="G39" s="67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LANTAI-1</v>
      </c>
      <c r="I39" s="85" t="str">
        <f ca="1" t="shared" si="7"/>
        <v>Mushollah</v>
      </c>
      <c r="J39" s="85" t="str">
        <f ca="1" t="shared" si="2"/>
        <v>CLEANING SERVICE</v>
      </c>
      <c r="K39" s="85">
        <f ca="1" t="array" ref="K39">IFERROR(INDEX(MASTER!B:B,MATCH(G39,MASTER!A:A,0))/100," ")</f>
        <v>0.95</v>
      </c>
      <c r="L39" s="67">
        <f ca="1" t="shared" si="3"/>
        <v>12</v>
      </c>
      <c r="M39" s="67" t="str">
        <f ca="1" t="shared" si="4"/>
        <v>2023 - WEEK 12</v>
      </c>
      <c r="N39" s="67" t="str">
        <f ca="1" t="shared" si="5"/>
        <v>2023 - MONTH 03</v>
      </c>
      <c r="O39" s="85">
        <f ca="1" t="shared" ref="O39:P39" si="48">IFERROR(AVERAGEIF(M:M,M39,$K:$K)," ")</f>
        <v>0.968333333333333</v>
      </c>
      <c r="P39" s="85">
        <f ca="1" t="shared" si="48"/>
        <v>0.968333333333333</v>
      </c>
      <c r="Q39" s="67" t="str">
        <f ca="1">IF(ISBLANK(A39)," ",IF(O39&gt;MASTER!$B$3/100,"SB",IF(O39&gt;MASTER!$B$4/100,"B",IF(O39&gt;MASTER!$B$5/100,"C","K"))))</f>
        <v>SB</v>
      </c>
      <c r="R39" s="67" t="str">
        <f ca="1">IF(ISBLANK(B39)," ",IF(P39&gt;MASTER!$B$3/100,"SB",IF(P39&gt;MASTER!$B$4/100,"B",IF(P39&gt;MASTER!$B$5/100,"C","K"))))</f>
        <v>SB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12</v>
      </c>
      <c r="AG39" s="67" t="str">
        <f ca="1" t="shared" si="14"/>
        <v>2023 03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2">
        <f ca="1">INDIRECT(ADDRESS(2+QUOTIENT(ROW()-2,COUNTA('Form Responses 1'!$1:$1)-4),1,,TRUE,"Form Responses 1"))</f>
        <v>45076.4154129514</v>
      </c>
      <c r="B40" s="67" t="str">
        <f ca="1">INDIRECT(ADDRESS(2+QUOTIENT(ROW()-2,COUNTA('Form Responses 1'!$1:$1)-4),2,,TRUE,"Form Responses 1"))</f>
        <v>maranikostantina78@gmail.com</v>
      </c>
      <c r="C40" s="67" t="str">
        <f ca="1">INDIRECT(ADDRESS(2+QUOTIENT(ROW()-2,COUNTA('Form Responses 1'!$1:$1)-4),3,,TRUE,"Form Responses 1"))</f>
        <v>Kostantina Magdalena Marani,S.IP</v>
      </c>
      <c r="D40" s="83">
        <f ca="1">INDIRECT(ADDRESS(2+QUOTIENT(ROW()-2,COUNTA('Form Responses 1'!$1:$1)-4),4,,TRUE,"Form Responses 1"))</f>
        <v>45010</v>
      </c>
      <c r="E40" s="84">
        <f ca="1" t="shared" si="0"/>
        <v>6</v>
      </c>
      <c r="F40" s="67" t="str">
        <f ca="1">IF(ISBLANK(A40)," ",INDIRECT(ADDRESS(1,5+MOD(ROW()-2,COUNTA('Form Responses 1'!$1:$1)-4),,TRUE,"Form Responses 1")))</f>
        <v>LANTAI-1 [R. Kepala TU]</v>
      </c>
      <c r="G40" s="67" t="str">
        <f ca="1">IF(ISBLANK(A40)," ",INDIRECT(ADDRESS(MATCH(A40,'Form Responses 1'!A:A,0),5+MOD(ROW()-2,COUNTA('Form Responses 1'!$1:$1)-4),,TRUE,"Form Responses 1")))</f>
        <v>BAIK</v>
      </c>
      <c r="H40" s="85" t="str">
        <f ca="1" t="shared" si="1"/>
        <v>LANTAI-1</v>
      </c>
      <c r="I40" s="85" t="str">
        <f ca="1" t="shared" si="7"/>
        <v>R. Kepala TU</v>
      </c>
      <c r="J40" s="85" t="str">
        <f ca="1" t="shared" si="2"/>
        <v>CLEANING SERVICE</v>
      </c>
      <c r="K40" s="85">
        <f ca="1" t="array" ref="K40">IFERROR(INDEX(MASTER!B:B,MATCH(G40,MASTER!A:A,0))/100," ")</f>
        <v>0.95</v>
      </c>
      <c r="L40" s="67">
        <f ca="1" t="shared" si="3"/>
        <v>12</v>
      </c>
      <c r="M40" s="67" t="str">
        <f ca="1" t="shared" si="4"/>
        <v>2023 - WEEK 12</v>
      </c>
      <c r="N40" s="67" t="str">
        <f ca="1" t="shared" si="5"/>
        <v>2023 - MONTH 03</v>
      </c>
      <c r="O40" s="85">
        <f ca="1" t="shared" ref="O40:P40" si="49">IFERROR(AVERAGEIF(M:M,M40,$K:$K)," ")</f>
        <v>0.968333333333333</v>
      </c>
      <c r="P40" s="85">
        <f ca="1" t="shared" si="49"/>
        <v>0.968333333333333</v>
      </c>
      <c r="Q40" s="67" t="str">
        <f ca="1">IF(ISBLANK(A40)," ",IF(O40&gt;MASTER!$B$3/100,"SB",IF(O40&gt;MASTER!$B$4/100,"B",IF(O40&gt;MASTER!$B$5/100,"C","K"))))</f>
        <v>SB</v>
      </c>
      <c r="R40" s="67" t="str">
        <f ca="1">IF(ISBLANK(B40)," ",IF(P40&gt;MASTER!$B$3/100,"SB",IF(P40&gt;MASTER!$B$4/100,"B",IF(P40&gt;MASTER!$B$5/100,"C","K"))))</f>
        <v>SB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12</v>
      </c>
      <c r="AG40" s="67" t="str">
        <f ca="1" t="shared" si="14"/>
        <v>2023 03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2">
        <f ca="1">INDIRECT(ADDRESS(2+QUOTIENT(ROW()-2,COUNTA('Form Responses 1'!$1:$1)-4),1,,TRUE,"Form Responses 1"))</f>
        <v>45076.4154129514</v>
      </c>
      <c r="B41" s="67" t="str">
        <f ca="1">INDIRECT(ADDRESS(2+QUOTIENT(ROW()-2,COUNTA('Form Responses 1'!$1:$1)-4),2,,TRUE,"Form Responses 1"))</f>
        <v>maranikostantina78@gmail.com</v>
      </c>
      <c r="C41" s="67" t="str">
        <f ca="1">INDIRECT(ADDRESS(2+QUOTIENT(ROW()-2,COUNTA('Form Responses 1'!$1:$1)-4),3,,TRUE,"Form Responses 1"))</f>
        <v>Kostantina Magdalena Marani,S.IP</v>
      </c>
      <c r="D41" s="83">
        <f ca="1">INDIRECT(ADDRESS(2+QUOTIENT(ROW()-2,COUNTA('Form Responses 1'!$1:$1)-4),4,,TRUE,"Form Responses 1"))</f>
        <v>45010</v>
      </c>
      <c r="E41" s="84">
        <f ca="1" t="shared" si="0"/>
        <v>6</v>
      </c>
      <c r="F41" s="67" t="str">
        <f ca="1">IF(ISBLANK(A41)," ",INDIRECT(ADDRESS(1,5+MOD(ROW()-2,COUNTA('Form Responses 1'!$1:$1)-4),,TRUE,"Form Responses 1")))</f>
        <v>LANTAI-1 [R. staff TU]</v>
      </c>
      <c r="G41" s="67" t="str">
        <f ca="1">IF(ISBLANK(A41)," ",INDIRECT(ADDRESS(MATCH(A41,'Form Responses 1'!A:A,0),5+MOD(ROW()-2,COUNTA('Form Responses 1'!$1:$1)-4),,TRUE,"Form Responses 1")))</f>
        <v>SANGATBAIK</v>
      </c>
      <c r="H41" s="85" t="str">
        <f ca="1" t="shared" si="1"/>
        <v>LANTAI-1</v>
      </c>
      <c r="I41" s="85" t="str">
        <f ca="1" t="shared" si="7"/>
        <v>R. staff TU</v>
      </c>
      <c r="J41" s="85" t="str">
        <f ca="1" t="shared" si="2"/>
        <v>CLEANING SERVICE</v>
      </c>
      <c r="K41" s="85">
        <f ca="1" t="array" ref="K41">IFERROR(INDEX(MASTER!B:B,MATCH(G41,MASTER!A:A,0))/100," ")</f>
        <v>1</v>
      </c>
      <c r="L41" s="67">
        <f ca="1" t="shared" si="3"/>
        <v>12</v>
      </c>
      <c r="M41" s="67" t="str">
        <f ca="1" t="shared" si="4"/>
        <v>2023 - WEEK 12</v>
      </c>
      <c r="N41" s="67" t="str">
        <f ca="1" t="shared" si="5"/>
        <v>2023 - MONTH 03</v>
      </c>
      <c r="O41" s="85">
        <f ca="1" t="shared" ref="O41:P41" si="50">IFERROR(AVERAGEIF(M:M,M41,$K:$K)," ")</f>
        <v>0.968333333333333</v>
      </c>
      <c r="P41" s="85">
        <f ca="1" t="shared" si="50"/>
        <v>0.968333333333333</v>
      </c>
      <c r="Q41" s="67" t="str">
        <f ca="1">IF(ISBLANK(A41)," ",IF(O41&gt;MASTER!$B$3/100,"SB",IF(O41&gt;MASTER!$B$4/100,"B",IF(O41&gt;MASTER!$B$5/100,"C","K"))))</f>
        <v>SB</v>
      </c>
      <c r="R41" s="67" t="str">
        <f ca="1">IF(ISBLANK(B41)," ",IF(P41&gt;MASTER!$B$3/100,"SB",IF(P41&gt;MASTER!$B$4/100,"B",IF(P41&gt;MASTER!$B$5/100,"C","K"))))</f>
        <v>SB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12</v>
      </c>
      <c r="AG41" s="67" t="str">
        <f ca="1" t="shared" si="14"/>
        <v>2023 03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2">
        <f ca="1">INDIRECT(ADDRESS(2+QUOTIENT(ROW()-2,COUNTA('Form Responses 1'!$1:$1)-4),1,,TRUE,"Form Responses 1"))</f>
        <v>45076.4154129514</v>
      </c>
      <c r="B42" s="67" t="str">
        <f ca="1">INDIRECT(ADDRESS(2+QUOTIENT(ROW()-2,COUNTA('Form Responses 1'!$1:$1)-4),2,,TRUE,"Form Responses 1"))</f>
        <v>maranikostantina78@gmail.com</v>
      </c>
      <c r="C42" s="67" t="str">
        <f ca="1">INDIRECT(ADDRESS(2+QUOTIENT(ROW()-2,COUNTA('Form Responses 1'!$1:$1)-4),3,,TRUE,"Form Responses 1"))</f>
        <v>Kostantina Magdalena Marani,S.IP</v>
      </c>
      <c r="D42" s="83">
        <f ca="1">INDIRECT(ADDRESS(2+QUOTIENT(ROW()-2,COUNTA('Form Responses 1'!$1:$1)-4),4,,TRUE,"Form Responses 1"))</f>
        <v>45010</v>
      </c>
      <c r="E42" s="84">
        <f ca="1" t="shared" si="0"/>
        <v>6</v>
      </c>
      <c r="F42" s="67" t="str">
        <f ca="1">IF(ISBLANK(A42)," ",INDIRECT(ADDRESS(1,5+MOD(ROW()-2,COUNTA('Form Responses 1'!$1:$1)-4),,TRUE,"Form Responses 1")))</f>
        <v>LANTAI-1 [R. Analisis]</v>
      </c>
      <c r="G42" s="67" t="str">
        <f ca="1">IF(ISBLANK(A42)," ",INDIRECT(ADDRESS(MATCH(A42,'Form Responses 1'!A:A,0),5+MOD(ROW()-2,COUNTA('Form Responses 1'!$1:$1)-4),,TRUE,"Form Responses 1")))</f>
        <v>SANGATBAIK</v>
      </c>
      <c r="H42" s="85" t="str">
        <f ca="1" t="shared" si="1"/>
        <v>LANTAI-1</v>
      </c>
      <c r="I42" s="85" t="str">
        <f ca="1" t="shared" si="7"/>
        <v>R. Analisis</v>
      </c>
      <c r="J42" s="85" t="str">
        <f ca="1" t="shared" si="2"/>
        <v>CLEANING SERVICE</v>
      </c>
      <c r="K42" s="85">
        <f ca="1" t="array" ref="K42">IFERROR(INDEX(MASTER!B:B,MATCH(G42,MASTER!A:A,0))/100," ")</f>
        <v>1</v>
      </c>
      <c r="L42" s="67">
        <f ca="1" t="shared" si="3"/>
        <v>12</v>
      </c>
      <c r="M42" s="67" t="str">
        <f ca="1" t="shared" si="4"/>
        <v>2023 - WEEK 12</v>
      </c>
      <c r="N42" s="67" t="str">
        <f ca="1" t="shared" si="5"/>
        <v>2023 - MONTH 03</v>
      </c>
      <c r="O42" s="85">
        <f ca="1" t="shared" ref="O42:P42" si="51">IFERROR(AVERAGEIF(M:M,M42,$K:$K)," ")</f>
        <v>0.968333333333333</v>
      </c>
      <c r="P42" s="85">
        <f ca="1" t="shared" si="51"/>
        <v>0.968333333333333</v>
      </c>
      <c r="Q42" s="67" t="str">
        <f ca="1">IF(ISBLANK(A42)," ",IF(O42&gt;MASTER!$B$3/100,"SB",IF(O42&gt;MASTER!$B$4/100,"B",IF(O42&gt;MASTER!$B$5/100,"C","K"))))</f>
        <v>SB</v>
      </c>
      <c r="R42" s="67" t="str">
        <f ca="1">IF(ISBLANK(B42)," ",IF(P42&gt;MASTER!$B$3/100,"SB",IF(P42&gt;MASTER!$B$4/100,"B",IF(P42&gt;MASTER!$B$5/100,"C","K"))))</f>
        <v>SB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12</v>
      </c>
      <c r="AG42" s="67" t="str">
        <f ca="1" t="shared" si="14"/>
        <v>2023 03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2">
        <f ca="1">INDIRECT(ADDRESS(2+QUOTIENT(ROW()-2,COUNTA('Form Responses 1'!$1:$1)-4),1,,TRUE,"Form Responses 1"))</f>
        <v>45076.4154129514</v>
      </c>
      <c r="B43" s="67" t="str">
        <f ca="1">INDIRECT(ADDRESS(2+QUOTIENT(ROW()-2,COUNTA('Form Responses 1'!$1:$1)-4),2,,TRUE,"Form Responses 1"))</f>
        <v>maranikostantina78@gmail.com</v>
      </c>
      <c r="C43" s="67" t="str">
        <f ca="1">INDIRECT(ADDRESS(2+QUOTIENT(ROW()-2,COUNTA('Form Responses 1'!$1:$1)-4),3,,TRUE,"Form Responses 1"))</f>
        <v>Kostantina Magdalena Marani,S.IP</v>
      </c>
      <c r="D43" s="83">
        <f ca="1">INDIRECT(ADDRESS(2+QUOTIENT(ROW()-2,COUNTA('Form Responses 1'!$1:$1)-4),4,,TRUE,"Form Responses 1"))</f>
        <v>45010</v>
      </c>
      <c r="E43" s="84">
        <f ca="1" t="shared" si="0"/>
        <v>6</v>
      </c>
      <c r="F43" s="67" t="str">
        <f ca="1">IF(ISBLANK(A43)," ",INDIRECT(ADDRESS(1,5+MOD(ROW()-2,COUNTA('Form Responses 1'!$1:$1)-4),,TRUE,"Form Responses 1")))</f>
        <v>LANTAI-1 [R. Audio Visual]</v>
      </c>
      <c r="G43" s="67" t="str">
        <f ca="1">IF(ISBLANK(A43)," ",INDIRECT(ADDRESS(MATCH(A43,'Form Responses 1'!A:A,0),5+MOD(ROW()-2,COUNTA('Form Responses 1'!$1:$1)-4),,TRUE,"Form Responses 1")))</f>
        <v>SANGATBAIK</v>
      </c>
      <c r="H43" s="85" t="str">
        <f ca="1" t="shared" si="1"/>
        <v>LANTAI-1</v>
      </c>
      <c r="I43" s="85" t="str">
        <f ca="1" t="shared" si="7"/>
        <v>R. Audio Visual</v>
      </c>
      <c r="J43" s="85" t="str">
        <f ca="1" t="shared" si="2"/>
        <v>CLEANING SERVICE</v>
      </c>
      <c r="K43" s="85">
        <f ca="1" t="array" ref="K43">IFERROR(INDEX(MASTER!B:B,MATCH(G43,MASTER!A:A,0))/100," ")</f>
        <v>1</v>
      </c>
      <c r="L43" s="67">
        <f ca="1" t="shared" si="3"/>
        <v>12</v>
      </c>
      <c r="M43" s="67" t="str">
        <f ca="1" t="shared" si="4"/>
        <v>2023 - WEEK 12</v>
      </c>
      <c r="N43" s="67" t="str">
        <f ca="1" t="shared" si="5"/>
        <v>2023 - MONTH 03</v>
      </c>
      <c r="O43" s="85">
        <f ca="1" t="shared" ref="O43:P43" si="52">IFERROR(AVERAGEIF(M:M,M43,$K:$K)," ")</f>
        <v>0.968333333333333</v>
      </c>
      <c r="P43" s="85">
        <f ca="1" t="shared" si="52"/>
        <v>0.968333333333333</v>
      </c>
      <c r="Q43" s="67" t="str">
        <f ca="1">IF(ISBLANK(A43)," ",IF(O43&gt;MASTER!$B$3/100,"SB",IF(O43&gt;MASTER!$B$4/100,"B",IF(O43&gt;MASTER!$B$5/100,"C","K"))))</f>
        <v>SB</v>
      </c>
      <c r="R43" s="67" t="str">
        <f ca="1">IF(ISBLANK(B43)," ",IF(P43&gt;MASTER!$B$3/100,"SB",IF(P43&gt;MASTER!$B$4/100,"B",IF(P43&gt;MASTER!$B$5/100,"C","K"))))</f>
        <v>SB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12</v>
      </c>
      <c r="AG43" s="67" t="str">
        <f ca="1" t="shared" si="14"/>
        <v>2023 03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2">
        <f ca="1">INDIRECT(ADDRESS(2+QUOTIENT(ROW()-2,COUNTA('Form Responses 1'!$1:$1)-4),1,,TRUE,"Form Responses 1"))</f>
        <v>45076.4154129514</v>
      </c>
      <c r="B44" s="67" t="str">
        <f ca="1">INDIRECT(ADDRESS(2+QUOTIENT(ROW()-2,COUNTA('Form Responses 1'!$1:$1)-4),2,,TRUE,"Form Responses 1"))</f>
        <v>maranikostantina78@gmail.com</v>
      </c>
      <c r="C44" s="67" t="str">
        <f ca="1">INDIRECT(ADDRESS(2+QUOTIENT(ROW()-2,COUNTA('Form Responses 1'!$1:$1)-4),3,,TRUE,"Form Responses 1"))</f>
        <v>Kostantina Magdalena Marani,S.IP</v>
      </c>
      <c r="D44" s="83">
        <f ca="1">INDIRECT(ADDRESS(2+QUOTIENT(ROW()-2,COUNTA('Form Responses 1'!$1:$1)-4),4,,TRUE,"Form Responses 1"))</f>
        <v>45010</v>
      </c>
      <c r="E44" s="84">
        <f ca="1" t="shared" si="0"/>
        <v>6</v>
      </c>
      <c r="F44" s="67" t="str">
        <f ca="1">IF(ISBLANK(A44)," ",INDIRECT(ADDRESS(1,5+MOD(ROW()-2,COUNTA('Form Responses 1'!$1:$1)-4),,TRUE,"Form Responses 1")))</f>
        <v>LANTAI-1 [R. Artefak]</v>
      </c>
      <c r="G44" s="67" t="str">
        <f ca="1">IF(ISBLANK(A44)," ",INDIRECT(ADDRESS(MATCH(A44,'Form Responses 1'!A:A,0),5+MOD(ROW()-2,COUNTA('Form Responses 1'!$1:$1)-4),,TRUE,"Form Responses 1")))</f>
        <v>SANGATBAIK</v>
      </c>
      <c r="H44" s="85" t="str">
        <f ca="1" t="shared" si="1"/>
        <v>LANTAI-1</v>
      </c>
      <c r="I44" s="85" t="str">
        <f ca="1" t="shared" si="7"/>
        <v>R. Artefak</v>
      </c>
      <c r="J44" s="85" t="str">
        <f ca="1" t="shared" si="2"/>
        <v>CLEANING SERVICE</v>
      </c>
      <c r="K44" s="85">
        <f ca="1" t="array" ref="K44">IFERROR(INDEX(MASTER!B:B,MATCH(G44,MASTER!A:A,0))/100," ")</f>
        <v>1</v>
      </c>
      <c r="L44" s="67">
        <f ca="1" t="shared" si="3"/>
        <v>12</v>
      </c>
      <c r="M44" s="67" t="str">
        <f ca="1" t="shared" si="4"/>
        <v>2023 - WEEK 12</v>
      </c>
      <c r="N44" s="67" t="str">
        <f ca="1" t="shared" si="5"/>
        <v>2023 - MONTH 03</v>
      </c>
      <c r="O44" s="85">
        <f ca="1" t="shared" ref="O44:P44" si="53">IFERROR(AVERAGEIF(M:M,M44,$K:$K)," ")</f>
        <v>0.968333333333333</v>
      </c>
      <c r="P44" s="85">
        <f ca="1" t="shared" si="53"/>
        <v>0.968333333333333</v>
      </c>
      <c r="Q44" s="67" t="str">
        <f ca="1">IF(ISBLANK(A44)," ",IF(O44&gt;MASTER!$B$3/100,"SB",IF(O44&gt;MASTER!$B$4/100,"B",IF(O44&gt;MASTER!$B$5/100,"C","K"))))</f>
        <v>SB</v>
      </c>
      <c r="R44" s="67" t="str">
        <f ca="1">IF(ISBLANK(B44)," ",IF(P44&gt;MASTER!$B$3/100,"SB",IF(P44&gt;MASTER!$B$4/100,"B",IF(P44&gt;MASTER!$B$5/100,"C","K"))))</f>
        <v>SB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12</v>
      </c>
      <c r="AG44" s="67" t="str">
        <f ca="1" t="shared" si="14"/>
        <v>2023 03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2">
        <f ca="1">INDIRECT(ADDRESS(2+QUOTIENT(ROW()-2,COUNTA('Form Responses 1'!$1:$1)-4),1,,TRUE,"Form Responses 1"))</f>
        <v>45076.4154129514</v>
      </c>
      <c r="B45" s="67" t="str">
        <f ca="1">INDIRECT(ADDRESS(2+QUOTIENT(ROW()-2,COUNTA('Form Responses 1'!$1:$1)-4),2,,TRUE,"Form Responses 1"))</f>
        <v>maranikostantina78@gmail.com</v>
      </c>
      <c r="C45" s="67" t="str">
        <f ca="1">INDIRECT(ADDRESS(2+QUOTIENT(ROW()-2,COUNTA('Form Responses 1'!$1:$1)-4),3,,TRUE,"Form Responses 1"))</f>
        <v>Kostantina Magdalena Marani,S.IP</v>
      </c>
      <c r="D45" s="83">
        <f ca="1">INDIRECT(ADDRESS(2+QUOTIENT(ROW()-2,COUNTA('Form Responses 1'!$1:$1)-4),4,,TRUE,"Form Responses 1"))</f>
        <v>45010</v>
      </c>
      <c r="E45" s="84">
        <f ca="1" t="shared" si="0"/>
        <v>6</v>
      </c>
      <c r="F45" s="67" t="str">
        <f ca="1">IF(ISBLANK(A45)," ",INDIRECT(ADDRESS(1,5+MOD(ROW()-2,COUNTA('Form Responses 1'!$1:$1)-4),,TRUE,"Form Responses 1")))</f>
        <v>LANTAI-1 [R. Keuangan]</v>
      </c>
      <c r="G45" s="67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LANTAI-1</v>
      </c>
      <c r="I45" s="85" t="str">
        <f ca="1" t="shared" si="7"/>
        <v>R. Keuangan</v>
      </c>
      <c r="J45" s="85" t="str">
        <f ca="1" t="shared" si="2"/>
        <v>CLEANING SERVICE</v>
      </c>
      <c r="K45" s="85">
        <f ca="1" t="array" ref="K45">IFERROR(INDEX(MASTER!B:B,MATCH(G45,MASTER!A:A,0))/100," ")</f>
        <v>0.95</v>
      </c>
      <c r="L45" s="67">
        <f ca="1" t="shared" si="3"/>
        <v>12</v>
      </c>
      <c r="M45" s="67" t="str">
        <f ca="1" t="shared" si="4"/>
        <v>2023 - WEEK 12</v>
      </c>
      <c r="N45" s="67" t="str">
        <f ca="1" t="shared" si="5"/>
        <v>2023 - MONTH 03</v>
      </c>
      <c r="O45" s="85">
        <f ca="1" t="shared" ref="O45:P45" si="54">IFERROR(AVERAGEIF(M:M,M45,$K:$K)," ")</f>
        <v>0.968333333333333</v>
      </c>
      <c r="P45" s="85">
        <f ca="1" t="shared" si="54"/>
        <v>0.968333333333333</v>
      </c>
      <c r="Q45" s="67" t="str">
        <f ca="1">IF(ISBLANK(A45)," ",IF(O45&gt;MASTER!$B$3/100,"SB",IF(O45&gt;MASTER!$B$4/100,"B",IF(O45&gt;MASTER!$B$5/100,"C","K"))))</f>
        <v>SB</v>
      </c>
      <c r="R45" s="67" t="str">
        <f ca="1">IF(ISBLANK(B45)," ",IF(P45&gt;MASTER!$B$3/100,"SB",IF(P45&gt;MASTER!$B$4/100,"B",IF(P45&gt;MASTER!$B$5/100,"C","K"))))</f>
        <v>SB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12</v>
      </c>
      <c r="AG45" s="67" t="str">
        <f ca="1" t="shared" si="14"/>
        <v>2023 03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2">
        <f ca="1">INDIRECT(ADDRESS(2+QUOTIENT(ROW()-2,COUNTA('Form Responses 1'!$1:$1)-4),1,,TRUE,"Form Responses 1"))</f>
        <v>45076.4154129514</v>
      </c>
      <c r="B46" s="67" t="str">
        <f ca="1">INDIRECT(ADDRESS(2+QUOTIENT(ROW()-2,COUNTA('Form Responses 1'!$1:$1)-4),2,,TRUE,"Form Responses 1"))</f>
        <v>maranikostantina78@gmail.com</v>
      </c>
      <c r="C46" s="67" t="str">
        <f ca="1">INDIRECT(ADDRESS(2+QUOTIENT(ROW()-2,COUNTA('Form Responses 1'!$1:$1)-4),3,,TRUE,"Form Responses 1"))</f>
        <v>Kostantina Magdalena Marani,S.IP</v>
      </c>
      <c r="D46" s="83">
        <f ca="1">INDIRECT(ADDRESS(2+QUOTIENT(ROW()-2,COUNTA('Form Responses 1'!$1:$1)-4),4,,TRUE,"Form Responses 1"))</f>
        <v>45010</v>
      </c>
      <c r="E46" s="84">
        <f ca="1" t="shared" si="0"/>
        <v>6</v>
      </c>
      <c r="F46" s="67" t="str">
        <f ca="1">IF(ISBLANK(A46)," ",INDIRECT(ADDRESS(1,5+MOD(ROW()-2,COUNTA('Form Responses 1'!$1:$1)-4),,TRUE,"Form Responses 1")))</f>
        <v>LANTAI-1 [Meeting room kecil]</v>
      </c>
      <c r="G46" s="67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LANTAI-1</v>
      </c>
      <c r="I46" s="85" t="str">
        <f ca="1" t="shared" si="7"/>
        <v>Meeting room kecil</v>
      </c>
      <c r="J46" s="85" t="str">
        <f ca="1" t="shared" si="2"/>
        <v>CLEANING SERVICE</v>
      </c>
      <c r="K46" s="85">
        <f ca="1" t="array" ref="K46">IFERROR(INDEX(MASTER!B:B,MATCH(G46,MASTER!A:A,0))/100," ")</f>
        <v>0.95</v>
      </c>
      <c r="L46" s="67">
        <f ca="1" t="shared" si="3"/>
        <v>12</v>
      </c>
      <c r="M46" s="67" t="str">
        <f ca="1" t="shared" si="4"/>
        <v>2023 - WEEK 12</v>
      </c>
      <c r="N46" s="67" t="str">
        <f ca="1" t="shared" si="5"/>
        <v>2023 - MONTH 03</v>
      </c>
      <c r="O46" s="85">
        <f ca="1" t="shared" ref="O46:P46" si="55">IFERROR(AVERAGEIF(M:M,M46,$K:$K)," ")</f>
        <v>0.968333333333333</v>
      </c>
      <c r="P46" s="85">
        <f ca="1" t="shared" si="55"/>
        <v>0.968333333333333</v>
      </c>
      <c r="Q46" s="67" t="str">
        <f ca="1">IF(ISBLANK(A46)," ",IF(O46&gt;MASTER!$B$3/100,"SB",IF(O46&gt;MASTER!$B$4/100,"B",IF(O46&gt;MASTER!$B$5/100,"C","K"))))</f>
        <v>SB</v>
      </c>
      <c r="R46" s="67" t="str">
        <f ca="1">IF(ISBLANK(B46)," ",IF(P46&gt;MASTER!$B$3/100,"SB",IF(P46&gt;MASTER!$B$4/100,"B",IF(P46&gt;MASTER!$B$5/100,"C","K"))))</f>
        <v>SB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12</v>
      </c>
      <c r="AG46" s="67" t="str">
        <f ca="1" t="shared" si="14"/>
        <v>2023 03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2">
        <f ca="1">INDIRECT(ADDRESS(2+QUOTIENT(ROW()-2,COUNTA('Form Responses 1'!$1:$1)-4),1,,TRUE,"Form Responses 1"))</f>
        <v>45076.4154129514</v>
      </c>
      <c r="B47" s="67" t="str">
        <f ca="1">INDIRECT(ADDRESS(2+QUOTIENT(ROW()-2,COUNTA('Form Responses 1'!$1:$1)-4),2,,TRUE,"Form Responses 1"))</f>
        <v>maranikostantina78@gmail.com</v>
      </c>
      <c r="C47" s="67" t="str">
        <f ca="1">INDIRECT(ADDRESS(2+QUOTIENT(ROW()-2,COUNTA('Form Responses 1'!$1:$1)-4),3,,TRUE,"Form Responses 1"))</f>
        <v>Kostantina Magdalena Marani,S.IP</v>
      </c>
      <c r="D47" s="83">
        <f ca="1">INDIRECT(ADDRESS(2+QUOTIENT(ROW()-2,COUNTA('Form Responses 1'!$1:$1)-4),4,,TRUE,"Form Responses 1"))</f>
        <v>45010</v>
      </c>
      <c r="E47" s="84">
        <f ca="1" t="shared" si="0"/>
        <v>6</v>
      </c>
      <c r="F47" s="67" t="str">
        <f ca="1">IF(ISBLANK(A47)," ",INDIRECT(ADDRESS(1,5+MOD(ROW()-2,COUNTA('Form Responses 1'!$1:$1)-4),,TRUE,"Form Responses 1")))</f>
        <v>LANTAI-1 [Pantry]</v>
      </c>
      <c r="G47" s="67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LANTAI-1</v>
      </c>
      <c r="I47" s="85" t="str">
        <f ca="1" t="shared" si="7"/>
        <v>Pantry</v>
      </c>
      <c r="J47" s="85" t="str">
        <f ca="1" t="shared" si="2"/>
        <v>CLEANING SERVICE</v>
      </c>
      <c r="K47" s="85">
        <f ca="1" t="array" ref="K47">IFERROR(INDEX(MASTER!B:B,MATCH(G47,MASTER!A:A,0))/100," ")</f>
        <v>0.95</v>
      </c>
      <c r="L47" s="67">
        <f ca="1" t="shared" si="3"/>
        <v>12</v>
      </c>
      <c r="M47" s="67" t="str">
        <f ca="1" t="shared" si="4"/>
        <v>2023 - WEEK 12</v>
      </c>
      <c r="N47" s="67" t="str">
        <f ca="1" t="shared" si="5"/>
        <v>2023 - MONTH 03</v>
      </c>
      <c r="O47" s="85">
        <f ca="1" t="shared" ref="O47:P47" si="56">IFERROR(AVERAGEIF(M:M,M47,$K:$K)," ")</f>
        <v>0.968333333333333</v>
      </c>
      <c r="P47" s="85">
        <f ca="1" t="shared" si="56"/>
        <v>0.968333333333333</v>
      </c>
      <c r="Q47" s="67" t="str">
        <f ca="1">IF(ISBLANK(A47)," ",IF(O47&gt;MASTER!$B$3/100,"SB",IF(O47&gt;MASTER!$B$4/100,"B",IF(O47&gt;MASTER!$B$5/100,"C","K"))))</f>
        <v>SB</v>
      </c>
      <c r="R47" s="67" t="str">
        <f ca="1">IF(ISBLANK(B47)," ",IF(P47&gt;MASTER!$B$3/100,"SB",IF(P47&gt;MASTER!$B$4/100,"B",IF(P47&gt;MASTER!$B$5/100,"C","K"))))</f>
        <v>SB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12</v>
      </c>
      <c r="AG47" s="67" t="str">
        <f ca="1" t="shared" si="14"/>
        <v>2023 03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2">
        <f ca="1">INDIRECT(ADDRESS(2+QUOTIENT(ROW()-2,COUNTA('Form Responses 1'!$1:$1)-4),1,,TRUE,"Form Responses 1"))</f>
        <v>45076.4154129514</v>
      </c>
      <c r="B48" s="67" t="str">
        <f ca="1">INDIRECT(ADDRESS(2+QUOTIENT(ROW()-2,COUNTA('Form Responses 1'!$1:$1)-4),2,,TRUE,"Form Responses 1"))</f>
        <v>maranikostantina78@gmail.com</v>
      </c>
      <c r="C48" s="67" t="str">
        <f ca="1">INDIRECT(ADDRESS(2+QUOTIENT(ROW()-2,COUNTA('Form Responses 1'!$1:$1)-4),3,,TRUE,"Form Responses 1"))</f>
        <v>Kostantina Magdalena Marani,S.IP</v>
      </c>
      <c r="D48" s="83">
        <f ca="1">INDIRECT(ADDRESS(2+QUOTIENT(ROW()-2,COUNTA('Form Responses 1'!$1:$1)-4),4,,TRUE,"Form Responses 1"))</f>
        <v>45010</v>
      </c>
      <c r="E48" s="84">
        <f ca="1" t="shared" si="0"/>
        <v>6</v>
      </c>
      <c r="F48" s="67" t="str">
        <f ca="1">IF(ISBLANK(A48)," ",INDIRECT(ADDRESS(1,5+MOD(ROW()-2,COUNTA('Form Responses 1'!$1:$1)-4),,TRUE,"Form Responses 1")))</f>
        <v>LANTAI-1 [Tangga Penghubung lt.1-2]</v>
      </c>
      <c r="G48" s="67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LANTAI-1</v>
      </c>
      <c r="I48" s="85" t="str">
        <f ca="1" t="shared" si="7"/>
        <v>Tangga Penghubung lt.1-2</v>
      </c>
      <c r="J48" s="85" t="str">
        <f ca="1" t="shared" si="2"/>
        <v>CLEANING SERVICE</v>
      </c>
      <c r="K48" s="85">
        <f ca="1" t="array" ref="K48">IFERROR(INDEX(MASTER!B:B,MATCH(G48,MASTER!A:A,0))/100," ")</f>
        <v>0.95</v>
      </c>
      <c r="L48" s="67">
        <f ca="1" t="shared" si="3"/>
        <v>12</v>
      </c>
      <c r="M48" s="67" t="str">
        <f ca="1" t="shared" si="4"/>
        <v>2023 - WEEK 12</v>
      </c>
      <c r="N48" s="67" t="str">
        <f ca="1" t="shared" si="5"/>
        <v>2023 - MONTH 03</v>
      </c>
      <c r="O48" s="85">
        <f ca="1" t="shared" ref="O48:P48" si="57">IFERROR(AVERAGEIF(M:M,M48,$K:$K)," ")</f>
        <v>0.968333333333333</v>
      </c>
      <c r="P48" s="85">
        <f ca="1" t="shared" si="57"/>
        <v>0.968333333333333</v>
      </c>
      <c r="Q48" s="67" t="str">
        <f ca="1">IF(ISBLANK(A48)," ",IF(O48&gt;MASTER!$B$3/100,"SB",IF(O48&gt;MASTER!$B$4/100,"B",IF(O48&gt;MASTER!$B$5/100,"C","K"))))</f>
        <v>SB</v>
      </c>
      <c r="R48" s="67" t="str">
        <f ca="1">IF(ISBLANK(B48)," ",IF(P48&gt;MASTER!$B$3/100,"SB",IF(P48&gt;MASTER!$B$4/100,"B",IF(P48&gt;MASTER!$B$5/100,"C","K"))))</f>
        <v>SB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12</v>
      </c>
      <c r="AG48" s="67" t="str">
        <f ca="1" t="shared" si="14"/>
        <v>2023 03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2">
        <f ca="1">INDIRECT(ADDRESS(2+QUOTIENT(ROW()-2,COUNTA('Form Responses 1'!$1:$1)-4),1,,TRUE,"Form Responses 1"))</f>
        <v>45076.4154129514</v>
      </c>
      <c r="B49" s="67" t="str">
        <f ca="1">INDIRECT(ADDRESS(2+QUOTIENT(ROW()-2,COUNTA('Form Responses 1'!$1:$1)-4),2,,TRUE,"Form Responses 1"))</f>
        <v>maranikostantina78@gmail.com</v>
      </c>
      <c r="C49" s="67" t="str">
        <f ca="1">INDIRECT(ADDRESS(2+QUOTIENT(ROW()-2,COUNTA('Form Responses 1'!$1:$1)-4),3,,TRUE,"Form Responses 1"))</f>
        <v>Kostantina Magdalena Marani,S.IP</v>
      </c>
      <c r="D49" s="83">
        <f ca="1">INDIRECT(ADDRESS(2+QUOTIENT(ROW()-2,COUNTA('Form Responses 1'!$1:$1)-4),4,,TRUE,"Form Responses 1"))</f>
        <v>45010</v>
      </c>
      <c r="E49" s="84">
        <f ca="1" t="shared" si="0"/>
        <v>6</v>
      </c>
      <c r="F49" s="67" t="str">
        <f ca="1">IF(ISBLANK(A49)," ",INDIRECT(ADDRESS(1,5+MOD(ROW()-2,COUNTA('Form Responses 1'!$1:$1)-4),,TRUE,"Form Responses 1")))</f>
        <v>LANTAI-1 [Toilet 1]</v>
      </c>
      <c r="G49" s="67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LANTAI-1</v>
      </c>
      <c r="I49" s="85" t="str">
        <f ca="1" t="shared" si="7"/>
        <v>Toilet 1</v>
      </c>
      <c r="J49" s="85" t="str">
        <f ca="1" t="shared" si="2"/>
        <v>CLEANING SERVICE</v>
      </c>
      <c r="K49" s="85">
        <f ca="1" t="array" ref="K49">IFERROR(INDEX(MASTER!B:B,MATCH(G49,MASTER!A:A,0))/100," ")</f>
        <v>0.95</v>
      </c>
      <c r="L49" s="67">
        <f ca="1" t="shared" si="3"/>
        <v>12</v>
      </c>
      <c r="M49" s="67" t="str">
        <f ca="1" t="shared" si="4"/>
        <v>2023 - WEEK 12</v>
      </c>
      <c r="N49" s="67" t="str">
        <f ca="1" t="shared" si="5"/>
        <v>2023 - MONTH 03</v>
      </c>
      <c r="O49" s="85">
        <f ca="1" t="shared" ref="O49:P49" si="58">IFERROR(AVERAGEIF(M:M,M49,$K:$K)," ")</f>
        <v>0.968333333333333</v>
      </c>
      <c r="P49" s="85">
        <f ca="1" t="shared" si="58"/>
        <v>0.968333333333333</v>
      </c>
      <c r="Q49" s="67" t="str">
        <f ca="1">IF(ISBLANK(A49)," ",IF(O49&gt;MASTER!$B$3/100,"SB",IF(O49&gt;MASTER!$B$4/100,"B",IF(O49&gt;MASTER!$B$5/100,"C","K"))))</f>
        <v>SB</v>
      </c>
      <c r="R49" s="67" t="str">
        <f ca="1">IF(ISBLANK(B49)," ",IF(P49&gt;MASTER!$B$3/100,"SB",IF(P49&gt;MASTER!$B$4/100,"B",IF(P49&gt;MASTER!$B$5/100,"C","K"))))</f>
        <v>SB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12</v>
      </c>
      <c r="AG49" s="67" t="str">
        <f ca="1" t="shared" si="14"/>
        <v>2023 03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2">
        <f ca="1">INDIRECT(ADDRESS(2+QUOTIENT(ROW()-2,COUNTA('Form Responses 1'!$1:$1)-4),1,,TRUE,"Form Responses 1"))</f>
        <v>45076.4154129514</v>
      </c>
      <c r="B50" s="67" t="str">
        <f ca="1">INDIRECT(ADDRESS(2+QUOTIENT(ROW()-2,COUNTA('Form Responses 1'!$1:$1)-4),2,,TRUE,"Form Responses 1"))</f>
        <v>maranikostantina78@gmail.com</v>
      </c>
      <c r="C50" s="67" t="str">
        <f ca="1">INDIRECT(ADDRESS(2+QUOTIENT(ROW()-2,COUNTA('Form Responses 1'!$1:$1)-4),3,,TRUE,"Form Responses 1"))</f>
        <v>Kostantina Magdalena Marani,S.IP</v>
      </c>
      <c r="D50" s="83">
        <f ca="1">INDIRECT(ADDRESS(2+QUOTIENT(ROW()-2,COUNTA('Form Responses 1'!$1:$1)-4),4,,TRUE,"Form Responses 1"))</f>
        <v>45010</v>
      </c>
      <c r="E50" s="84">
        <f ca="1" t="shared" si="0"/>
        <v>6</v>
      </c>
      <c r="F50" s="67" t="str">
        <f ca="1">IF(ISBLANK(A50)," ",INDIRECT(ADDRESS(1,5+MOD(ROW()-2,COUNTA('Form Responses 1'!$1:$1)-4),,TRUE,"Form Responses 1")))</f>
        <v>LANTAI-2 [Koridor]</v>
      </c>
      <c r="G50" s="67" t="str">
        <f ca="1">IF(ISBLANK(A50)," ",INDIRECT(ADDRESS(MATCH(A50,'Form Responses 1'!A:A,0),5+MOD(ROW()-2,COUNTA('Form Responses 1'!$1:$1)-4),,TRUE,"Form Responses 1")))</f>
        <v>SANGATBAIK</v>
      </c>
      <c r="H50" s="85" t="str">
        <f ca="1" t="shared" si="1"/>
        <v>LANTAI-2</v>
      </c>
      <c r="I50" s="85" t="str">
        <f ca="1" t="shared" si="7"/>
        <v>Koridor</v>
      </c>
      <c r="J50" s="85" t="str">
        <f ca="1" t="shared" si="2"/>
        <v>CLEANING SERVICE</v>
      </c>
      <c r="K50" s="85">
        <f ca="1" t="array" ref="K50">IFERROR(INDEX(MASTER!B:B,MATCH(G50,MASTER!A:A,0))/100," ")</f>
        <v>1</v>
      </c>
      <c r="L50" s="67">
        <f ca="1" t="shared" si="3"/>
        <v>12</v>
      </c>
      <c r="M50" s="67" t="str">
        <f ca="1" t="shared" si="4"/>
        <v>2023 - WEEK 12</v>
      </c>
      <c r="N50" s="67" t="str">
        <f ca="1" t="shared" si="5"/>
        <v>2023 - MONTH 03</v>
      </c>
      <c r="O50" s="85">
        <f ca="1" t="shared" ref="O50:P50" si="59">IFERROR(AVERAGEIF(M:M,M50,$K:$K)," ")</f>
        <v>0.968333333333333</v>
      </c>
      <c r="P50" s="85">
        <f ca="1" t="shared" si="59"/>
        <v>0.968333333333333</v>
      </c>
      <c r="Q50" s="67" t="str">
        <f ca="1">IF(ISBLANK(A50)," ",IF(O50&gt;MASTER!$B$3/100,"SB",IF(O50&gt;MASTER!$B$4/100,"B",IF(O50&gt;MASTER!$B$5/100,"C","K"))))</f>
        <v>SB</v>
      </c>
      <c r="R50" s="67" t="str">
        <f ca="1">IF(ISBLANK(B50)," ",IF(P50&gt;MASTER!$B$3/100,"SB",IF(P50&gt;MASTER!$B$4/100,"B",IF(P50&gt;MASTER!$B$5/100,"C","K"))))</f>
        <v>SB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12</v>
      </c>
      <c r="AG50" s="67" t="str">
        <f ca="1" t="shared" si="14"/>
        <v>2023 03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2">
        <f ca="1">INDIRECT(ADDRESS(2+QUOTIENT(ROW()-2,COUNTA('Form Responses 1'!$1:$1)-4),1,,TRUE,"Form Responses 1"))</f>
        <v>45076.4154129514</v>
      </c>
      <c r="B51" s="67" t="str">
        <f ca="1">INDIRECT(ADDRESS(2+QUOTIENT(ROW()-2,COUNTA('Form Responses 1'!$1:$1)-4),2,,TRUE,"Form Responses 1"))</f>
        <v>maranikostantina78@gmail.com</v>
      </c>
      <c r="C51" s="67" t="str">
        <f ca="1">INDIRECT(ADDRESS(2+QUOTIENT(ROW()-2,COUNTA('Form Responses 1'!$1:$1)-4),3,,TRUE,"Form Responses 1"))</f>
        <v>Kostantina Magdalena Marani,S.IP</v>
      </c>
      <c r="D51" s="83">
        <f ca="1">INDIRECT(ADDRESS(2+QUOTIENT(ROW()-2,COUNTA('Form Responses 1'!$1:$1)-4),4,,TRUE,"Form Responses 1"))</f>
        <v>45010</v>
      </c>
      <c r="E51" s="84">
        <f ca="1" t="shared" si="0"/>
        <v>6</v>
      </c>
      <c r="F51" s="67" t="str">
        <f ca="1">IF(ISBLANK(A51)," ",INDIRECT(ADDRESS(1,5+MOD(ROW()-2,COUNTA('Form Responses 1'!$1:$1)-4),,TRUE,"Form Responses 1")))</f>
        <v>LANTAI-2 [Meeting Room besar]</v>
      </c>
      <c r="G51" s="67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LANTAI-2</v>
      </c>
      <c r="I51" s="85" t="str">
        <f ca="1" t="shared" si="7"/>
        <v>Meeting Room besar</v>
      </c>
      <c r="J51" s="85" t="str">
        <f ca="1" t="shared" si="2"/>
        <v>CLEANING SERVICE</v>
      </c>
      <c r="K51" s="85">
        <f ca="1" t="array" ref="K51">IFERROR(INDEX(MASTER!B:B,MATCH(G51,MASTER!A:A,0))/100," ")</f>
        <v>0.95</v>
      </c>
      <c r="L51" s="67">
        <f ca="1" t="shared" si="3"/>
        <v>12</v>
      </c>
      <c r="M51" s="67" t="str">
        <f ca="1" t="shared" si="4"/>
        <v>2023 - WEEK 12</v>
      </c>
      <c r="N51" s="67" t="str">
        <f ca="1" t="shared" si="5"/>
        <v>2023 - MONTH 03</v>
      </c>
      <c r="O51" s="85">
        <f ca="1" t="shared" ref="O51:P51" si="60">IFERROR(AVERAGEIF(M:M,M51,$K:$K)," ")</f>
        <v>0.968333333333333</v>
      </c>
      <c r="P51" s="85">
        <f ca="1" t="shared" si="60"/>
        <v>0.968333333333333</v>
      </c>
      <c r="Q51" s="67" t="str">
        <f ca="1">IF(ISBLANK(A51)," ",IF(O51&gt;MASTER!$B$3/100,"SB",IF(O51&gt;MASTER!$B$4/100,"B",IF(O51&gt;MASTER!$B$5/100,"C","K"))))</f>
        <v>SB</v>
      </c>
      <c r="R51" s="67" t="str">
        <f ca="1">IF(ISBLANK(B51)," ",IF(P51&gt;MASTER!$B$3/100,"SB",IF(P51&gt;MASTER!$B$4/100,"B",IF(P51&gt;MASTER!$B$5/100,"C","K"))))</f>
        <v>SB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12</v>
      </c>
      <c r="AG51" s="67" t="str">
        <f ca="1" t="shared" si="14"/>
        <v>2023 03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2">
        <f ca="1">INDIRECT(ADDRESS(2+QUOTIENT(ROW()-2,COUNTA('Form Responses 1'!$1:$1)-4),1,,TRUE,"Form Responses 1"))</f>
        <v>45076.4154129514</v>
      </c>
      <c r="B52" s="67" t="str">
        <f ca="1">INDIRECT(ADDRESS(2+QUOTIENT(ROW()-2,COUNTA('Form Responses 1'!$1:$1)-4),2,,TRUE,"Form Responses 1"))</f>
        <v>maranikostantina78@gmail.com</v>
      </c>
      <c r="C52" s="67" t="str">
        <f ca="1">INDIRECT(ADDRESS(2+QUOTIENT(ROW()-2,COUNTA('Form Responses 1'!$1:$1)-4),3,,TRUE,"Form Responses 1"))</f>
        <v>Kostantina Magdalena Marani,S.IP</v>
      </c>
      <c r="D52" s="83">
        <f ca="1">INDIRECT(ADDRESS(2+QUOTIENT(ROW()-2,COUNTA('Form Responses 1'!$1:$1)-4),4,,TRUE,"Form Responses 1"))</f>
        <v>45010</v>
      </c>
      <c r="E52" s="84">
        <f ca="1" t="shared" si="0"/>
        <v>6</v>
      </c>
      <c r="F52" s="67" t="str">
        <f ca="1">IF(ISBLANK(A52)," ",INDIRECT(ADDRESS(1,5+MOD(ROW()-2,COUNTA('Form Responses 1'!$1:$1)-4),,TRUE,"Form Responses 1")))</f>
        <v>LANTAI-2 [R. Peneliti 1-5]</v>
      </c>
      <c r="G52" s="67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LANTAI-2</v>
      </c>
      <c r="I52" s="85" t="str">
        <f ca="1" t="shared" si="7"/>
        <v>R. Peneliti 1-5</v>
      </c>
      <c r="J52" s="85" t="str">
        <f ca="1" t="shared" si="2"/>
        <v>CLEANING SERVICE</v>
      </c>
      <c r="K52" s="85">
        <f ca="1" t="array" ref="K52">IFERROR(INDEX(MASTER!B:B,MATCH(G52,MASTER!A:A,0))/100," ")</f>
        <v>0.95</v>
      </c>
      <c r="L52" s="67">
        <f ca="1" t="shared" si="3"/>
        <v>12</v>
      </c>
      <c r="M52" s="67" t="str">
        <f ca="1" t="shared" si="4"/>
        <v>2023 - WEEK 12</v>
      </c>
      <c r="N52" s="67" t="str">
        <f ca="1" t="shared" si="5"/>
        <v>2023 - MONTH 03</v>
      </c>
      <c r="O52" s="85">
        <f ca="1" t="shared" ref="O52:P52" si="61">IFERROR(AVERAGEIF(M:M,M52,$K:$K)," ")</f>
        <v>0.968333333333333</v>
      </c>
      <c r="P52" s="85">
        <f ca="1" t="shared" si="61"/>
        <v>0.968333333333333</v>
      </c>
      <c r="Q52" s="67" t="str">
        <f ca="1">IF(ISBLANK(A52)," ",IF(O52&gt;MASTER!$B$3/100,"SB",IF(O52&gt;MASTER!$B$4/100,"B",IF(O52&gt;MASTER!$B$5/100,"C","K"))))</f>
        <v>SB</v>
      </c>
      <c r="R52" s="67" t="str">
        <f ca="1">IF(ISBLANK(B52)," ",IF(P52&gt;MASTER!$B$3/100,"SB",IF(P52&gt;MASTER!$B$4/100,"B",IF(P52&gt;MASTER!$B$5/100,"C","K"))))</f>
        <v>SB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12</v>
      </c>
      <c r="AG52" s="67" t="str">
        <f ca="1" t="shared" si="14"/>
        <v>2023 03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2">
        <f ca="1">INDIRECT(ADDRESS(2+QUOTIENT(ROW()-2,COUNTA('Form Responses 1'!$1:$1)-4),1,,TRUE,"Form Responses 1"))</f>
        <v>45076.4154129514</v>
      </c>
      <c r="B53" s="67" t="str">
        <f ca="1">INDIRECT(ADDRESS(2+QUOTIENT(ROW()-2,COUNTA('Form Responses 1'!$1:$1)-4),2,,TRUE,"Form Responses 1"))</f>
        <v>maranikostantina78@gmail.com</v>
      </c>
      <c r="C53" s="67" t="str">
        <f ca="1">INDIRECT(ADDRESS(2+QUOTIENT(ROW()-2,COUNTA('Form Responses 1'!$1:$1)-4),3,,TRUE,"Form Responses 1"))</f>
        <v>Kostantina Magdalena Marani,S.IP</v>
      </c>
      <c r="D53" s="83">
        <f ca="1">INDIRECT(ADDRESS(2+QUOTIENT(ROW()-2,COUNTA('Form Responses 1'!$1:$1)-4),4,,TRUE,"Form Responses 1"))</f>
        <v>45010</v>
      </c>
      <c r="E53" s="84">
        <f ca="1" t="shared" si="0"/>
        <v>6</v>
      </c>
      <c r="F53" s="67" t="str">
        <f ca="1">IF(ISBLANK(A53)," ",INDIRECT(ADDRESS(1,5+MOD(ROW()-2,COUNTA('Form Responses 1'!$1:$1)-4),,TRUE,"Form Responses 1")))</f>
        <v>LANTAI-2 [Perpustakaan]</v>
      </c>
      <c r="G53" s="67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LANTAI-2</v>
      </c>
      <c r="I53" s="85" t="str">
        <f ca="1" t="shared" si="7"/>
        <v>Perpustakaan</v>
      </c>
      <c r="J53" s="85" t="str">
        <f ca="1" t="shared" si="2"/>
        <v>CLEANING SERVICE</v>
      </c>
      <c r="K53" s="85">
        <f ca="1" t="array" ref="K53">IFERROR(INDEX(MASTER!B:B,MATCH(G53,MASTER!A:A,0))/100," ")</f>
        <v>0.95</v>
      </c>
      <c r="L53" s="67">
        <f ca="1" t="shared" si="3"/>
        <v>12</v>
      </c>
      <c r="M53" s="67" t="str">
        <f ca="1" t="shared" si="4"/>
        <v>2023 - WEEK 12</v>
      </c>
      <c r="N53" s="67" t="str">
        <f ca="1" t="shared" si="5"/>
        <v>2023 - MONTH 03</v>
      </c>
      <c r="O53" s="85">
        <f ca="1" t="shared" ref="O53:P53" si="62">IFERROR(AVERAGEIF(M:M,M53,$K:$K)," ")</f>
        <v>0.968333333333333</v>
      </c>
      <c r="P53" s="85">
        <f ca="1" t="shared" si="62"/>
        <v>0.968333333333333</v>
      </c>
      <c r="Q53" s="67" t="str">
        <f ca="1">IF(ISBLANK(A53)," ",IF(O53&gt;MASTER!$B$3/100,"SB",IF(O53&gt;MASTER!$B$4/100,"B",IF(O53&gt;MASTER!$B$5/100,"C","K"))))</f>
        <v>SB</v>
      </c>
      <c r="R53" s="67" t="str">
        <f ca="1">IF(ISBLANK(B53)," ",IF(P53&gt;MASTER!$B$3/100,"SB",IF(P53&gt;MASTER!$B$4/100,"B",IF(P53&gt;MASTER!$B$5/100,"C","K"))))</f>
        <v>SB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12</v>
      </c>
      <c r="AG53" s="67" t="str">
        <f ca="1" t="shared" si="14"/>
        <v>2023 03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2">
        <f ca="1">INDIRECT(ADDRESS(2+QUOTIENT(ROW()-2,COUNTA('Form Responses 1'!$1:$1)-4),1,,TRUE,"Form Responses 1"))</f>
        <v>45076.4154129514</v>
      </c>
      <c r="B54" s="67" t="str">
        <f ca="1">INDIRECT(ADDRESS(2+QUOTIENT(ROW()-2,COUNTA('Form Responses 1'!$1:$1)-4),2,,TRUE,"Form Responses 1"))</f>
        <v>maranikostantina78@gmail.com</v>
      </c>
      <c r="C54" s="67" t="str">
        <f ca="1">INDIRECT(ADDRESS(2+QUOTIENT(ROW()-2,COUNTA('Form Responses 1'!$1:$1)-4),3,,TRUE,"Form Responses 1"))</f>
        <v>Kostantina Magdalena Marani,S.IP</v>
      </c>
      <c r="D54" s="83">
        <f ca="1">INDIRECT(ADDRESS(2+QUOTIENT(ROW()-2,COUNTA('Form Responses 1'!$1:$1)-4),4,,TRUE,"Form Responses 1"))</f>
        <v>45010</v>
      </c>
      <c r="E54" s="84">
        <f ca="1" t="shared" si="0"/>
        <v>6</v>
      </c>
      <c r="F54" s="67" t="str">
        <f ca="1">IF(ISBLANK(A54)," ",INDIRECT(ADDRESS(1,5+MOD(ROW()-2,COUNTA('Form Responses 1'!$1:$1)-4),,TRUE,"Form Responses 1")))</f>
        <v>LANTAI-2 [R. baca]</v>
      </c>
      <c r="G54" s="67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LANTAI-2</v>
      </c>
      <c r="I54" s="85" t="str">
        <f ca="1" t="shared" si="7"/>
        <v>R. baca</v>
      </c>
      <c r="J54" s="85" t="str">
        <f ca="1" t="shared" si="2"/>
        <v>CLEANING SERVICE</v>
      </c>
      <c r="K54" s="85">
        <f ca="1" t="array" ref="K54">IFERROR(INDEX(MASTER!B:B,MATCH(G54,MASTER!A:A,0))/100," ")</f>
        <v>0.95</v>
      </c>
      <c r="L54" s="67">
        <f ca="1" t="shared" si="3"/>
        <v>12</v>
      </c>
      <c r="M54" s="67" t="str">
        <f ca="1" t="shared" si="4"/>
        <v>2023 - WEEK 12</v>
      </c>
      <c r="N54" s="67" t="str">
        <f ca="1" t="shared" si="5"/>
        <v>2023 - MONTH 03</v>
      </c>
      <c r="O54" s="85">
        <f ca="1" t="shared" ref="O54:P54" si="63">IFERROR(AVERAGEIF(M:M,M54,$K:$K)," ")</f>
        <v>0.968333333333333</v>
      </c>
      <c r="P54" s="85">
        <f ca="1" t="shared" si="63"/>
        <v>0.968333333333333</v>
      </c>
      <c r="Q54" s="67" t="str">
        <f ca="1">IF(ISBLANK(A54)," ",IF(O54&gt;MASTER!$B$3/100,"SB",IF(O54&gt;MASTER!$B$4/100,"B",IF(O54&gt;MASTER!$B$5/100,"C","K"))))</f>
        <v>SB</v>
      </c>
      <c r="R54" s="67" t="str">
        <f ca="1">IF(ISBLANK(B54)," ",IF(P54&gt;MASTER!$B$3/100,"SB",IF(P54&gt;MASTER!$B$4/100,"B",IF(P54&gt;MASTER!$B$5/100,"C","K"))))</f>
        <v>SB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12</v>
      </c>
      <c r="AG54" s="67" t="str">
        <f ca="1" t="shared" si="14"/>
        <v>2023 03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2">
        <f ca="1">INDIRECT(ADDRESS(2+QUOTIENT(ROW()-2,COUNTA('Form Responses 1'!$1:$1)-4),1,,TRUE,"Form Responses 1"))</f>
        <v>45076.4154129514</v>
      </c>
      <c r="B55" s="67" t="str">
        <f ca="1">INDIRECT(ADDRESS(2+QUOTIENT(ROW()-2,COUNTA('Form Responses 1'!$1:$1)-4),2,,TRUE,"Form Responses 1"))</f>
        <v>maranikostantina78@gmail.com</v>
      </c>
      <c r="C55" s="67" t="str">
        <f ca="1">INDIRECT(ADDRESS(2+QUOTIENT(ROW()-2,COUNTA('Form Responses 1'!$1:$1)-4),3,,TRUE,"Form Responses 1"))</f>
        <v>Kostantina Magdalena Marani,S.IP</v>
      </c>
      <c r="D55" s="83">
        <f ca="1">INDIRECT(ADDRESS(2+QUOTIENT(ROW()-2,COUNTA('Form Responses 1'!$1:$1)-4),4,,TRUE,"Form Responses 1"))</f>
        <v>45010</v>
      </c>
      <c r="E55" s="84">
        <f ca="1" t="shared" si="0"/>
        <v>6</v>
      </c>
      <c r="F55" s="67" t="str">
        <f ca="1">IF(ISBLANK(A55)," ",INDIRECT(ADDRESS(1,5+MOD(ROW()-2,COUNTA('Form Responses 1'!$1:$1)-4),,TRUE,"Form Responses 1")))</f>
        <v>LANTAI-2 [Tangga Penghubung lt.1-2]</v>
      </c>
      <c r="G55" s="67" t="str">
        <f ca="1">IF(ISBLANK(A55)," ",INDIRECT(ADDRESS(MATCH(A55,'Form Responses 1'!A:A,0),5+MOD(ROW()-2,COUNTA('Form Responses 1'!$1:$1)-4),,TRUE,"Form Responses 1")))</f>
        <v>BAIK</v>
      </c>
      <c r="H55" s="85" t="str">
        <f ca="1" t="shared" si="1"/>
        <v>LANTAI-2</v>
      </c>
      <c r="I55" s="85" t="str">
        <f ca="1" t="shared" si="7"/>
        <v>Tangga Penghubung lt.1-2</v>
      </c>
      <c r="J55" s="85" t="str">
        <f ca="1" t="shared" si="2"/>
        <v>CLEANING SERVICE</v>
      </c>
      <c r="K55" s="85">
        <f ca="1" t="array" ref="K55">IFERROR(INDEX(MASTER!B:B,MATCH(G55,MASTER!A:A,0))/100," ")</f>
        <v>0.95</v>
      </c>
      <c r="L55" s="67">
        <f ca="1" t="shared" si="3"/>
        <v>12</v>
      </c>
      <c r="M55" s="67" t="str">
        <f ca="1" t="shared" si="4"/>
        <v>2023 - WEEK 12</v>
      </c>
      <c r="N55" s="67" t="str">
        <f ca="1" t="shared" si="5"/>
        <v>2023 - MONTH 03</v>
      </c>
      <c r="O55" s="85">
        <f ca="1" t="shared" ref="O55:P55" si="64">IFERROR(AVERAGEIF(M:M,M55,$K:$K)," ")</f>
        <v>0.968333333333333</v>
      </c>
      <c r="P55" s="85">
        <f ca="1" t="shared" si="64"/>
        <v>0.968333333333333</v>
      </c>
      <c r="Q55" s="67" t="str">
        <f ca="1">IF(ISBLANK(A55)," ",IF(O55&gt;MASTER!$B$3/100,"SB",IF(O55&gt;MASTER!$B$4/100,"B",IF(O55&gt;MASTER!$B$5/100,"C","K"))))</f>
        <v>SB</v>
      </c>
      <c r="R55" s="67" t="str">
        <f ca="1">IF(ISBLANK(B55)," ",IF(P55&gt;MASTER!$B$3/100,"SB",IF(P55&gt;MASTER!$B$4/100,"B",IF(P55&gt;MASTER!$B$5/100,"C","K"))))</f>
        <v>SB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12</v>
      </c>
      <c r="AG55" s="67" t="str">
        <f ca="1" t="shared" si="14"/>
        <v>2023 03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2">
        <f ca="1">INDIRECT(ADDRESS(2+QUOTIENT(ROW()-2,COUNTA('Form Responses 1'!$1:$1)-4),1,,TRUE,"Form Responses 1"))</f>
        <v>45076.4154129514</v>
      </c>
      <c r="B56" s="67" t="str">
        <f ca="1">INDIRECT(ADDRESS(2+QUOTIENT(ROW()-2,COUNTA('Form Responses 1'!$1:$1)-4),2,,TRUE,"Form Responses 1"))</f>
        <v>maranikostantina78@gmail.com</v>
      </c>
      <c r="C56" s="67" t="str">
        <f ca="1">INDIRECT(ADDRESS(2+QUOTIENT(ROW()-2,COUNTA('Form Responses 1'!$1:$1)-4),3,,TRUE,"Form Responses 1"))</f>
        <v>Kostantina Magdalena Marani,S.IP</v>
      </c>
      <c r="D56" s="83">
        <f ca="1">INDIRECT(ADDRESS(2+QUOTIENT(ROW()-2,COUNTA('Form Responses 1'!$1:$1)-4),4,,TRUE,"Form Responses 1"))</f>
        <v>45010</v>
      </c>
      <c r="E56" s="84">
        <f ca="1" t="shared" si="0"/>
        <v>6</v>
      </c>
      <c r="F56" s="67" t="str">
        <f ca="1">IF(ISBLANK(A56)," ",INDIRECT(ADDRESS(1,5+MOD(ROW()-2,COUNTA('Form Responses 1'!$1:$1)-4),,TRUE,"Form Responses 1")))</f>
        <v>LANTAI-2 [Toilet 1]</v>
      </c>
      <c r="G56" s="67" t="str">
        <f ca="1">IF(ISBLANK(A56)," ",INDIRECT(ADDRESS(MATCH(A56,'Form Responses 1'!A:A,0),5+MOD(ROW()-2,COUNTA('Form Responses 1'!$1:$1)-4),,TRUE,"Form Responses 1")))</f>
        <v>BAIK</v>
      </c>
      <c r="H56" s="85" t="str">
        <f ca="1" t="shared" si="1"/>
        <v>LANTAI-2</v>
      </c>
      <c r="I56" s="85" t="str">
        <f ca="1" t="shared" si="7"/>
        <v>Toilet 1</v>
      </c>
      <c r="J56" s="85" t="str">
        <f ca="1" t="shared" si="2"/>
        <v>CLEANING SERVICE</v>
      </c>
      <c r="K56" s="85">
        <f ca="1" t="array" ref="K56">IFERROR(INDEX(MASTER!B:B,MATCH(G56,MASTER!A:A,0))/100," ")</f>
        <v>0.95</v>
      </c>
      <c r="L56" s="67">
        <f ca="1" t="shared" si="3"/>
        <v>12</v>
      </c>
      <c r="M56" s="67" t="str">
        <f ca="1" t="shared" si="4"/>
        <v>2023 - WEEK 12</v>
      </c>
      <c r="N56" s="67" t="str">
        <f ca="1" t="shared" si="5"/>
        <v>2023 - MONTH 03</v>
      </c>
      <c r="O56" s="85">
        <f ca="1" t="shared" ref="O56:P56" si="65">IFERROR(AVERAGEIF(M:M,M56,$K:$K)," ")</f>
        <v>0.968333333333333</v>
      </c>
      <c r="P56" s="85">
        <f ca="1" t="shared" si="65"/>
        <v>0.968333333333333</v>
      </c>
      <c r="Q56" s="67" t="str">
        <f ca="1">IF(ISBLANK(A56)," ",IF(O56&gt;MASTER!$B$3/100,"SB",IF(O56&gt;MASTER!$B$4/100,"B",IF(O56&gt;MASTER!$B$5/100,"C","K"))))</f>
        <v>SB</v>
      </c>
      <c r="R56" s="67" t="str">
        <f ca="1">IF(ISBLANK(B56)," ",IF(P56&gt;MASTER!$B$3/100,"SB",IF(P56&gt;MASTER!$B$4/100,"B",IF(P56&gt;MASTER!$B$5/100,"C","K"))))</f>
        <v>SB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12</v>
      </c>
      <c r="AG56" s="67" t="str">
        <f ca="1" t="shared" si="14"/>
        <v>2023 03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2">
        <f ca="1">INDIRECT(ADDRESS(2+QUOTIENT(ROW()-2,COUNTA('Form Responses 1'!$1:$1)-4),1,,TRUE,"Form Responses 1"))</f>
        <v>45076.4154129514</v>
      </c>
      <c r="B57" s="67" t="str">
        <f ca="1">INDIRECT(ADDRESS(2+QUOTIENT(ROW()-2,COUNTA('Form Responses 1'!$1:$1)-4),2,,TRUE,"Form Responses 1"))</f>
        <v>maranikostantina78@gmail.com</v>
      </c>
      <c r="C57" s="67" t="str">
        <f ca="1">INDIRECT(ADDRESS(2+QUOTIENT(ROW()-2,COUNTA('Form Responses 1'!$1:$1)-4),3,,TRUE,"Form Responses 1"))</f>
        <v>Kostantina Magdalena Marani,S.IP</v>
      </c>
      <c r="D57" s="83">
        <f ca="1">INDIRECT(ADDRESS(2+QUOTIENT(ROW()-2,COUNTA('Form Responses 1'!$1:$1)-4),4,,TRUE,"Form Responses 1"))</f>
        <v>45010</v>
      </c>
      <c r="E57" s="84">
        <f ca="1" t="shared" si="0"/>
        <v>6</v>
      </c>
      <c r="F57" s="67" t="str">
        <f ca="1">IF(ISBLANK(A57)," ",INDIRECT(ADDRESS(1,5+MOD(ROW()-2,COUNTA('Form Responses 1'!$1:$1)-4),,TRUE,"Form Responses 1")))</f>
        <v>TAMAN DAN AREA PARKIR [Area parkir mobil]</v>
      </c>
      <c r="G57" s="67" t="str">
        <f ca="1">IF(ISBLANK(A57)," ",INDIRECT(ADDRESS(MATCH(A57,'Form Responses 1'!A:A,0),5+MOD(ROW()-2,COUNTA('Form Responses 1'!$1:$1)-4),,TRUE,"Form Responses 1")))</f>
        <v>SANGATBAIK</v>
      </c>
      <c r="H57" s="85" t="str">
        <f ca="1" t="shared" si="1"/>
        <v>TAMAN DAN AREA PARKIR</v>
      </c>
      <c r="I57" s="85" t="str">
        <f ca="1" t="shared" si="7"/>
        <v>Area parkir mobil</v>
      </c>
      <c r="J57" s="85" t="str">
        <f ca="1" t="shared" si="2"/>
        <v>CLEANING SERVICE</v>
      </c>
      <c r="K57" s="85">
        <f ca="1" t="array" ref="K57">IFERROR(INDEX(MASTER!B:B,MATCH(G57,MASTER!A:A,0))/100," ")</f>
        <v>1</v>
      </c>
      <c r="L57" s="67">
        <f ca="1" t="shared" si="3"/>
        <v>12</v>
      </c>
      <c r="M57" s="67" t="str">
        <f ca="1" t="shared" si="4"/>
        <v>2023 - WEEK 12</v>
      </c>
      <c r="N57" s="67" t="str">
        <f ca="1" t="shared" si="5"/>
        <v>2023 - MONTH 03</v>
      </c>
      <c r="O57" s="85">
        <f ca="1" t="shared" ref="O57:P57" si="66">IFERROR(AVERAGEIF(M:M,M57,$K:$K)," ")</f>
        <v>0.968333333333333</v>
      </c>
      <c r="P57" s="85">
        <f ca="1" t="shared" si="66"/>
        <v>0.968333333333333</v>
      </c>
      <c r="Q57" s="67" t="str">
        <f ca="1">IF(ISBLANK(A57)," ",IF(O57&gt;MASTER!$B$3/100,"SB",IF(O57&gt;MASTER!$B$4/100,"B",IF(O57&gt;MASTER!$B$5/100,"C","K"))))</f>
        <v>SB</v>
      </c>
      <c r="R57" s="67" t="str">
        <f ca="1">IF(ISBLANK(B57)," ",IF(P57&gt;MASTER!$B$3/100,"SB",IF(P57&gt;MASTER!$B$4/100,"B",IF(P57&gt;MASTER!$B$5/100,"C","K"))))</f>
        <v>SB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12</v>
      </c>
      <c r="AG57" s="67" t="str">
        <f ca="1" t="shared" si="14"/>
        <v>2023 03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82">
        <f ca="1">INDIRECT(ADDRESS(2+QUOTIENT(ROW()-2,COUNTA('Form Responses 1'!$1:$1)-4),1,,TRUE,"Form Responses 1"))</f>
        <v>45076.4154129514</v>
      </c>
      <c r="B58" s="67" t="str">
        <f ca="1">INDIRECT(ADDRESS(2+QUOTIENT(ROW()-2,COUNTA('Form Responses 1'!$1:$1)-4),2,,TRUE,"Form Responses 1"))</f>
        <v>maranikostantina78@gmail.com</v>
      </c>
      <c r="C58" s="67" t="str">
        <f ca="1">INDIRECT(ADDRESS(2+QUOTIENT(ROW()-2,COUNTA('Form Responses 1'!$1:$1)-4),3,,TRUE,"Form Responses 1"))</f>
        <v>Kostantina Magdalena Marani,S.IP</v>
      </c>
      <c r="D58" s="83">
        <f ca="1">INDIRECT(ADDRESS(2+QUOTIENT(ROW()-2,COUNTA('Form Responses 1'!$1:$1)-4),4,,TRUE,"Form Responses 1"))</f>
        <v>45010</v>
      </c>
      <c r="E58" s="84">
        <f ca="1" t="shared" si="0"/>
        <v>6</v>
      </c>
      <c r="F58" s="67" t="str">
        <f ca="1">IF(ISBLANK(A58)," ",INDIRECT(ADDRESS(1,5+MOD(ROW()-2,COUNTA('Form Responses 1'!$1:$1)-4),,TRUE,"Form Responses 1")))</f>
        <v>TAMAN DAN AREA PARKIR [Area parkir motor]</v>
      </c>
      <c r="G58" s="67" t="str">
        <f ca="1">IF(ISBLANK(A58)," ",INDIRECT(ADDRESS(MATCH(A58,'Form Responses 1'!A:A,0),5+MOD(ROW()-2,COUNTA('Form Responses 1'!$1:$1)-4),,TRUE,"Form Responses 1")))</f>
        <v>SANGATBAIK</v>
      </c>
      <c r="H58" s="85" t="str">
        <f ca="1" t="shared" si="1"/>
        <v>TAMAN DAN AREA PARKIR</v>
      </c>
      <c r="I58" s="85" t="str">
        <f ca="1" t="shared" si="7"/>
        <v>Area parkir motor</v>
      </c>
      <c r="J58" s="85" t="str">
        <f ca="1" t="shared" si="2"/>
        <v>CLEANING SERVICE</v>
      </c>
      <c r="K58" s="85">
        <f ca="1" t="array" ref="K58">IFERROR(INDEX(MASTER!B:B,MATCH(G58,MASTER!A:A,0))/100," ")</f>
        <v>1</v>
      </c>
      <c r="L58" s="67">
        <f ca="1" t="shared" si="3"/>
        <v>12</v>
      </c>
      <c r="M58" s="67" t="str">
        <f ca="1" t="shared" si="4"/>
        <v>2023 - WEEK 12</v>
      </c>
      <c r="N58" s="67" t="str">
        <f ca="1" t="shared" si="5"/>
        <v>2023 - MONTH 03</v>
      </c>
      <c r="O58" s="85">
        <f ca="1" t="shared" ref="O58:P58" si="67">IFERROR(AVERAGEIF(M:M,M58,$K:$K)," ")</f>
        <v>0.968333333333333</v>
      </c>
      <c r="P58" s="85">
        <f ca="1" t="shared" si="67"/>
        <v>0.968333333333333</v>
      </c>
      <c r="Q58" s="67" t="str">
        <f ca="1">IF(ISBLANK(A58)," ",IF(O58&gt;MASTER!$B$3/100,"SB",IF(O58&gt;MASTER!$B$4/100,"B",IF(O58&gt;MASTER!$B$5/100,"C","K"))))</f>
        <v>SB</v>
      </c>
      <c r="R58" s="67" t="str">
        <f ca="1">IF(ISBLANK(B58)," ",IF(P58&gt;MASTER!$B$3/100,"SB",IF(P58&gt;MASTER!$B$4/100,"B",IF(P58&gt;MASTER!$B$5/100,"C","K"))))</f>
        <v>SB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12</v>
      </c>
      <c r="AG58" s="67" t="str">
        <f ca="1" t="shared" si="14"/>
        <v>2023 03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82">
        <f ca="1">INDIRECT(ADDRESS(2+QUOTIENT(ROW()-2,COUNTA('Form Responses 1'!$1:$1)-4),1,,TRUE,"Form Responses 1"))</f>
        <v>45076.4154129514</v>
      </c>
      <c r="B59" s="67" t="str">
        <f ca="1">INDIRECT(ADDRESS(2+QUOTIENT(ROW()-2,COUNTA('Form Responses 1'!$1:$1)-4),2,,TRUE,"Form Responses 1"))</f>
        <v>maranikostantina78@gmail.com</v>
      </c>
      <c r="C59" s="67" t="str">
        <f ca="1">INDIRECT(ADDRESS(2+QUOTIENT(ROW()-2,COUNTA('Form Responses 1'!$1:$1)-4),3,,TRUE,"Form Responses 1"))</f>
        <v>Kostantina Magdalena Marani,S.IP</v>
      </c>
      <c r="D59" s="83">
        <f ca="1">INDIRECT(ADDRESS(2+QUOTIENT(ROW()-2,COUNTA('Form Responses 1'!$1:$1)-4),4,,TRUE,"Form Responses 1"))</f>
        <v>45010</v>
      </c>
      <c r="E59" s="84">
        <f ca="1" t="shared" si="0"/>
        <v>6</v>
      </c>
      <c r="F59" s="67" t="str">
        <f ca="1">IF(ISBLANK(A59)," ",INDIRECT(ADDRESS(1,5+MOD(ROW()-2,COUNTA('Form Responses 1'!$1:$1)-4),,TRUE,"Form Responses 1")))</f>
        <v>TAMAN DAN AREA PARKIR [Taman depan]</v>
      </c>
      <c r="G59" s="67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TAMAN DAN AREA PARKIR</v>
      </c>
      <c r="I59" s="85" t="str">
        <f ca="1" t="shared" si="7"/>
        <v>Taman depan</v>
      </c>
      <c r="J59" s="85" t="str">
        <f ca="1" t="shared" si="2"/>
        <v>CLEANING SERVICE</v>
      </c>
      <c r="K59" s="85">
        <f ca="1" t="array" ref="K59">IFERROR(INDEX(MASTER!B:B,MATCH(G59,MASTER!A:A,0))/100," ")</f>
        <v>0.95</v>
      </c>
      <c r="L59" s="67">
        <f ca="1" t="shared" si="3"/>
        <v>12</v>
      </c>
      <c r="M59" s="67" t="str">
        <f ca="1" t="shared" si="4"/>
        <v>2023 - WEEK 12</v>
      </c>
      <c r="N59" s="67" t="str">
        <f ca="1" t="shared" si="5"/>
        <v>2023 - MONTH 03</v>
      </c>
      <c r="O59" s="85">
        <f ca="1" t="shared" ref="O59:P59" si="68">IFERROR(AVERAGEIF(M:M,M59,$K:$K)," ")</f>
        <v>0.968333333333333</v>
      </c>
      <c r="P59" s="85">
        <f ca="1" t="shared" si="68"/>
        <v>0.968333333333333</v>
      </c>
      <c r="Q59" s="67" t="str">
        <f ca="1">IF(ISBLANK(A59)," ",IF(O59&gt;MASTER!$B$3/100,"SB",IF(O59&gt;MASTER!$B$4/100,"B",IF(O59&gt;MASTER!$B$5/100,"C","K"))))</f>
        <v>SB</v>
      </c>
      <c r="R59" s="67" t="str">
        <f ca="1">IF(ISBLANK(B59)," ",IF(P59&gt;MASTER!$B$3/100,"SB",IF(P59&gt;MASTER!$B$4/100,"B",IF(P59&gt;MASTER!$B$5/100,"C","K"))))</f>
        <v>SB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12</v>
      </c>
      <c r="AG59" s="67" t="str">
        <f ca="1" t="shared" si="14"/>
        <v>2023 03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82">
        <f ca="1">INDIRECT(ADDRESS(2+QUOTIENT(ROW()-2,COUNTA('Form Responses 1'!$1:$1)-4),1,,TRUE,"Form Responses 1"))</f>
        <v>45076.4154129514</v>
      </c>
      <c r="B60" s="67" t="str">
        <f ca="1">INDIRECT(ADDRESS(2+QUOTIENT(ROW()-2,COUNTA('Form Responses 1'!$1:$1)-4),2,,TRUE,"Form Responses 1"))</f>
        <v>maranikostantina78@gmail.com</v>
      </c>
      <c r="C60" s="67" t="str">
        <f ca="1">INDIRECT(ADDRESS(2+QUOTIENT(ROW()-2,COUNTA('Form Responses 1'!$1:$1)-4),3,,TRUE,"Form Responses 1"))</f>
        <v>Kostantina Magdalena Marani,S.IP</v>
      </c>
      <c r="D60" s="83">
        <f ca="1">INDIRECT(ADDRESS(2+QUOTIENT(ROW()-2,COUNTA('Form Responses 1'!$1:$1)-4),4,,TRUE,"Form Responses 1"))</f>
        <v>45010</v>
      </c>
      <c r="E60" s="84">
        <f ca="1" t="shared" si="0"/>
        <v>6</v>
      </c>
      <c r="F60" s="67" t="str">
        <f ca="1">IF(ISBLANK(A60)," ",INDIRECT(ADDRESS(1,5+MOD(ROW()-2,COUNTA('Form Responses 1'!$1:$1)-4),,TRUE,"Form Responses 1")))</f>
        <v>TAMAN DAN AREA PARKIR [Pos Security]</v>
      </c>
      <c r="G60" s="67" t="str">
        <f ca="1">IF(ISBLANK(A60)," ",INDIRECT(ADDRESS(MATCH(A60,'Form Responses 1'!A:A,0),5+MOD(ROW()-2,COUNTA('Form Responses 1'!$1:$1)-4),,TRUE,"Form Responses 1")))</f>
        <v>BAIK</v>
      </c>
      <c r="H60" s="85" t="str">
        <f ca="1" t="shared" si="1"/>
        <v>TAMAN DAN AREA PARKIR</v>
      </c>
      <c r="I60" s="85" t="str">
        <f ca="1" t="shared" si="7"/>
        <v>Pos Security</v>
      </c>
      <c r="J60" s="85" t="str">
        <f ca="1" t="shared" si="2"/>
        <v>CLEANING SERVICE</v>
      </c>
      <c r="K60" s="85">
        <f ca="1" t="array" ref="K60">IFERROR(INDEX(MASTER!B:B,MATCH(G60,MASTER!A:A,0))/100," ")</f>
        <v>0.95</v>
      </c>
      <c r="L60" s="67">
        <f ca="1" t="shared" si="3"/>
        <v>12</v>
      </c>
      <c r="M60" s="67" t="str">
        <f ca="1" t="shared" si="4"/>
        <v>2023 - WEEK 12</v>
      </c>
      <c r="N60" s="67" t="str">
        <f ca="1" t="shared" si="5"/>
        <v>2023 - MONTH 03</v>
      </c>
      <c r="O60" s="85">
        <f ca="1" t="shared" ref="O60:P60" si="69">IFERROR(AVERAGEIF(M:M,M60,$K:$K)," ")</f>
        <v>0.968333333333333</v>
      </c>
      <c r="P60" s="85">
        <f ca="1" t="shared" si="69"/>
        <v>0.968333333333333</v>
      </c>
      <c r="Q60" s="67" t="str">
        <f ca="1">IF(ISBLANK(A60)," ",IF(O60&gt;MASTER!$B$3/100,"SB",IF(O60&gt;MASTER!$B$4/100,"B",IF(O60&gt;MASTER!$B$5/100,"C","K"))))</f>
        <v>SB</v>
      </c>
      <c r="R60" s="67" t="str">
        <f ca="1">IF(ISBLANK(B60)," ",IF(P60&gt;MASTER!$B$3/100,"SB",IF(P60&gt;MASTER!$B$4/100,"B",IF(P60&gt;MASTER!$B$5/100,"C","K"))))</f>
        <v>SB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12</v>
      </c>
      <c r="AG60" s="67" t="str">
        <f ca="1" t="shared" si="14"/>
        <v>2023 03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82">
        <f ca="1">INDIRECT(ADDRESS(2+QUOTIENT(ROW()-2,COUNTA('Form Responses 1'!$1:$1)-4),1,,TRUE,"Form Responses 1"))</f>
        <v>45076.4154129514</v>
      </c>
      <c r="B61" s="67" t="str">
        <f ca="1">INDIRECT(ADDRESS(2+QUOTIENT(ROW()-2,COUNTA('Form Responses 1'!$1:$1)-4),2,,TRUE,"Form Responses 1"))</f>
        <v>maranikostantina78@gmail.com</v>
      </c>
      <c r="C61" s="67" t="str">
        <f ca="1">INDIRECT(ADDRESS(2+QUOTIENT(ROW()-2,COUNTA('Form Responses 1'!$1:$1)-4),3,,TRUE,"Form Responses 1"))</f>
        <v>Kostantina Magdalena Marani,S.IP</v>
      </c>
      <c r="D61" s="83">
        <f ca="1">INDIRECT(ADDRESS(2+QUOTIENT(ROW()-2,COUNTA('Form Responses 1'!$1:$1)-4),4,,TRUE,"Form Responses 1"))</f>
        <v>45010</v>
      </c>
      <c r="E61" s="84">
        <f ca="1" t="shared" si="0"/>
        <v>6</v>
      </c>
      <c r="F61" s="67" t="str">
        <f ca="1">IF(ISBLANK(A61)," ",INDIRECT(ADDRESS(1,5+MOD(ROW()-2,COUNTA('Form Responses 1'!$1:$1)-4),,TRUE,"Form Responses 1")))</f>
        <v>TAMAN DAN AREA PARKIR [TPS]</v>
      </c>
      <c r="G61" s="67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TAMAN DAN AREA PARKIR</v>
      </c>
      <c r="I61" s="85" t="str">
        <f ca="1" t="shared" si="7"/>
        <v>TPS</v>
      </c>
      <c r="J61" s="85" t="str">
        <f ca="1" t="shared" si="2"/>
        <v>CLEANING SERVICE</v>
      </c>
      <c r="K61" s="85">
        <f ca="1" t="array" ref="K61">IFERROR(INDEX(MASTER!B:B,MATCH(G61,MASTER!A:A,0))/100," ")</f>
        <v>0.95</v>
      </c>
      <c r="L61" s="67">
        <f ca="1" t="shared" si="3"/>
        <v>12</v>
      </c>
      <c r="M61" s="67" t="str">
        <f ca="1" t="shared" si="4"/>
        <v>2023 - WEEK 12</v>
      </c>
      <c r="N61" s="67" t="str">
        <f ca="1" t="shared" si="5"/>
        <v>2023 - MONTH 03</v>
      </c>
      <c r="O61" s="85">
        <f ca="1" t="shared" ref="O61:P61" si="70">IFERROR(AVERAGEIF(M:M,M61,$K:$K)," ")</f>
        <v>0.968333333333333</v>
      </c>
      <c r="P61" s="85">
        <f ca="1" t="shared" si="70"/>
        <v>0.968333333333333</v>
      </c>
      <c r="Q61" s="67" t="str">
        <f ca="1">IF(ISBLANK(A61)," ",IF(O61&gt;MASTER!$B$3/100,"SB",IF(O61&gt;MASTER!$B$4/100,"B",IF(O61&gt;MASTER!$B$5/100,"C","K"))))</f>
        <v>SB</v>
      </c>
      <c r="R61" s="67" t="str">
        <f ca="1">IF(ISBLANK(B61)," ",IF(P61&gt;MASTER!$B$3/100,"SB",IF(P61&gt;MASTER!$B$4/100,"B",IF(P61&gt;MASTER!$B$5/100,"C","K"))))</f>
        <v>SB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12</v>
      </c>
      <c r="AG61" s="67" t="str">
        <f ca="1" t="shared" si="14"/>
        <v>2023 03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82">
        <f ca="1">INDIRECT(ADDRESS(2+QUOTIENT(ROW()-2,COUNTA('Form Responses 1'!$1:$1)-4),1,,TRUE,"Form Responses 1"))</f>
        <v>45076.4189810069</v>
      </c>
      <c r="B62" s="67" t="str">
        <f ca="1">INDIRECT(ADDRESS(2+QUOTIENT(ROW()-2,COUNTA('Form Responses 1'!$1:$1)-4),2,,TRUE,"Form Responses 1"))</f>
        <v>maranikostantina78@gmail.com</v>
      </c>
      <c r="C62" s="67" t="str">
        <f ca="1">INDIRECT(ADDRESS(2+QUOTIENT(ROW()-2,COUNTA('Form Responses 1'!$1:$1)-4),3,,TRUE,"Form Responses 1"))</f>
        <v>Kostantina Magdalena Marani,S.IP</v>
      </c>
      <c r="D62" s="83">
        <f ca="1">INDIRECT(ADDRESS(2+QUOTIENT(ROW()-2,COUNTA('Form Responses 1'!$1:$1)-4),4,,TRUE,"Form Responses 1"))</f>
        <v>44982</v>
      </c>
      <c r="E62" s="84">
        <f ca="1" t="shared" si="0"/>
        <v>6</v>
      </c>
      <c r="F62" s="67" t="str">
        <f ca="1">IF(ISBLANK(A62)," ",INDIRECT(ADDRESS(1,5+MOD(ROW()-2,COUNTA('Form Responses 1'!$1:$1)-4),,TRUE,"Form Responses 1")))</f>
        <v>Security [Security Functions]</v>
      </c>
      <c r="G62" s="67" t="str">
        <f ca="1">IF(ISBLANK(A62)," ",INDIRECT(ADDRESS(MATCH(A62,'Form Responses 1'!A:A,0),5+MOD(ROW()-2,COUNTA('Form Responses 1'!$1:$1)-4),,TRUE,"Form Responses 1")))</f>
        <v>SANGATBAIK</v>
      </c>
      <c r="H62" s="85" t="str">
        <f ca="1" t="shared" si="1"/>
        <v>Security</v>
      </c>
      <c r="I62" s="85" t="str">
        <f ca="1" t="shared" si="7"/>
        <v>Security Functions</v>
      </c>
      <c r="J62" s="85" t="str">
        <f ca="1" t="shared" si="2"/>
        <v>SECURITY SERVICE</v>
      </c>
      <c r="K62" s="85">
        <f ca="1" t="array" ref="K62">IFERROR(INDEX(MASTER!B:B,MATCH(G62,MASTER!A:A,0))/100," ")</f>
        <v>1</v>
      </c>
      <c r="L62" s="67">
        <f ca="1" t="shared" si="3"/>
        <v>8</v>
      </c>
      <c r="M62" s="67" t="str">
        <f ca="1" t="shared" si="4"/>
        <v>2023 - WEEK 08</v>
      </c>
      <c r="N62" s="67" t="str">
        <f ca="1" t="shared" si="5"/>
        <v>2023 - MONTH 02</v>
      </c>
      <c r="O62" s="85">
        <f ca="1" t="shared" ref="O62:P62" si="71">IFERROR(AVERAGEIF(M:M,M62,$K:$K)," ")</f>
        <v>0.97</v>
      </c>
      <c r="P62" s="85">
        <f ca="1" t="shared" si="71"/>
        <v>0.97</v>
      </c>
      <c r="Q62" s="67" t="str">
        <f ca="1">IF(ISBLANK(A62)," ",IF(O62&gt;MASTER!$B$3/100,"SB",IF(O62&gt;MASTER!$B$4/100,"B",IF(O62&gt;MASTER!$B$5/100,"C","K"))))</f>
        <v>SB</v>
      </c>
      <c r="R62" s="67" t="str">
        <f ca="1">IF(ISBLANK(B62)," ",IF(P62&gt;MASTER!$B$3/100,"SB",IF(P62&gt;MASTER!$B$4/100,"B",IF(P62&gt;MASTER!$B$5/100,"C","K"))))</f>
        <v>SB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8</v>
      </c>
      <c r="AG62" s="67" t="str">
        <f ca="1" t="shared" si="14"/>
        <v>2023 02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82">
        <f ca="1">INDIRECT(ADDRESS(2+QUOTIENT(ROW()-2,COUNTA('Form Responses 1'!$1:$1)-4),1,,TRUE,"Form Responses 1"))</f>
        <v>45076.4189810069</v>
      </c>
      <c r="B63" s="67" t="str">
        <f ca="1">INDIRECT(ADDRESS(2+QUOTIENT(ROW()-2,COUNTA('Form Responses 1'!$1:$1)-4),2,,TRUE,"Form Responses 1"))</f>
        <v>maranikostantina78@gmail.com</v>
      </c>
      <c r="C63" s="67" t="str">
        <f ca="1">INDIRECT(ADDRESS(2+QUOTIENT(ROW()-2,COUNTA('Form Responses 1'!$1:$1)-4),3,,TRUE,"Form Responses 1"))</f>
        <v>Kostantina Magdalena Marani,S.IP</v>
      </c>
      <c r="D63" s="83">
        <f ca="1">INDIRECT(ADDRESS(2+QUOTIENT(ROW()-2,COUNTA('Form Responses 1'!$1:$1)-4),4,,TRUE,"Form Responses 1"))</f>
        <v>44982</v>
      </c>
      <c r="E63" s="84">
        <f ca="1" t="shared" si="0"/>
        <v>6</v>
      </c>
      <c r="F63" s="67" t="str">
        <f ca="1">IF(ISBLANK(A63)," ",INDIRECT(ADDRESS(1,5+MOD(ROW()-2,COUNTA('Form Responses 1'!$1:$1)-4),,TRUE,"Form Responses 1")))</f>
        <v>Driver [Driving Safety]</v>
      </c>
      <c r="G63" s="67" t="str">
        <f ca="1">IF(ISBLANK(A63)," ",INDIRECT(ADDRESS(MATCH(A63,'Form Responses 1'!A:A,0),5+MOD(ROW()-2,COUNTA('Form Responses 1'!$1:$1)-4),,TRUE,"Form Responses 1")))</f>
        <v>SANGATBAIK</v>
      </c>
      <c r="H63" s="85" t="str">
        <f ca="1" t="shared" si="1"/>
        <v>Driver</v>
      </c>
      <c r="I63" s="85" t="str">
        <f ca="1" t="shared" si="7"/>
        <v>Driving Safety</v>
      </c>
      <c r="J63" s="85" t="str">
        <f ca="1" t="shared" si="2"/>
        <v>LABOR SERVICE</v>
      </c>
      <c r="K63" s="85">
        <f ca="1" t="array" ref="K63">IFERROR(INDEX(MASTER!B:B,MATCH(G63,MASTER!A:A,0))/100," ")</f>
        <v>1</v>
      </c>
      <c r="L63" s="67">
        <f ca="1" t="shared" si="3"/>
        <v>8</v>
      </c>
      <c r="M63" s="67" t="str">
        <f ca="1" t="shared" si="4"/>
        <v>2023 - WEEK 08</v>
      </c>
      <c r="N63" s="67" t="str">
        <f ca="1" t="shared" si="5"/>
        <v>2023 - MONTH 02</v>
      </c>
      <c r="O63" s="85">
        <f ca="1" t="shared" ref="O63:P63" si="72">IFERROR(AVERAGEIF(M:M,M63,$K:$K)," ")</f>
        <v>0.97</v>
      </c>
      <c r="P63" s="85">
        <f ca="1" t="shared" si="72"/>
        <v>0.97</v>
      </c>
      <c r="Q63" s="67" t="str">
        <f ca="1">IF(ISBLANK(A63)," ",IF(O63&gt;MASTER!$B$3/100,"SB",IF(O63&gt;MASTER!$B$4/100,"B",IF(O63&gt;MASTER!$B$5/100,"C","K"))))</f>
        <v>SB</v>
      </c>
      <c r="R63" s="67" t="str">
        <f ca="1">IF(ISBLANK(B63)," ",IF(P63&gt;MASTER!$B$3/100,"SB",IF(P63&gt;MASTER!$B$4/100,"B",IF(P63&gt;MASTER!$B$5/100,"C","K"))))</f>
        <v>SB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8</v>
      </c>
      <c r="AG63" s="67" t="str">
        <f ca="1" t="shared" si="14"/>
        <v>2023 02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82">
        <f ca="1">INDIRECT(ADDRESS(2+QUOTIENT(ROW()-2,COUNTA('Form Responses 1'!$1:$1)-4),1,,TRUE,"Form Responses 1"))</f>
        <v>45076.4189810069</v>
      </c>
      <c r="B64" s="67" t="str">
        <f ca="1">INDIRECT(ADDRESS(2+QUOTIENT(ROW()-2,COUNTA('Form Responses 1'!$1:$1)-4),2,,TRUE,"Form Responses 1"))</f>
        <v>maranikostantina78@gmail.com</v>
      </c>
      <c r="C64" s="67" t="str">
        <f ca="1">INDIRECT(ADDRESS(2+QUOTIENT(ROW()-2,COUNTA('Form Responses 1'!$1:$1)-4),3,,TRUE,"Form Responses 1"))</f>
        <v>Kostantina Magdalena Marani,S.IP</v>
      </c>
      <c r="D64" s="83">
        <f ca="1">INDIRECT(ADDRESS(2+QUOTIENT(ROW()-2,COUNTA('Form Responses 1'!$1:$1)-4),4,,TRUE,"Form Responses 1"))</f>
        <v>44982</v>
      </c>
      <c r="E64" s="84">
        <f ca="1" t="shared" si="0"/>
        <v>6</v>
      </c>
      <c r="F64" s="67" t="str">
        <f ca="1">IF(ISBLANK(A64)," ",INDIRECT(ADDRESS(1,5+MOD(ROW()-2,COUNTA('Form Responses 1'!$1:$1)-4),,TRUE,"Form Responses 1")))</f>
        <v>Driver [ Attendance]</v>
      </c>
      <c r="G64" s="67" t="str">
        <f ca="1">IF(ISBLANK(A64)," ",INDIRECT(ADDRESS(MATCH(A64,'Form Responses 1'!A:A,0),5+MOD(ROW()-2,COUNTA('Form Responses 1'!$1:$1)-4),,TRUE,"Form Responses 1")))</f>
        <v>SANGATBAIK</v>
      </c>
      <c r="H64" s="85" t="str">
        <f ca="1" t="shared" si="1"/>
        <v>Driver</v>
      </c>
      <c r="I64" s="85" t="str">
        <f ca="1" t="shared" si="7"/>
        <v> Attendance</v>
      </c>
      <c r="J64" s="85" t="str">
        <f ca="1" t="shared" si="2"/>
        <v>LABOR SERVICE</v>
      </c>
      <c r="K64" s="85">
        <f ca="1" t="array" ref="K64">IFERROR(INDEX(MASTER!B:B,MATCH(G64,MASTER!A:A,0))/100," ")</f>
        <v>1</v>
      </c>
      <c r="L64" s="67">
        <f ca="1" t="shared" si="3"/>
        <v>8</v>
      </c>
      <c r="M64" s="67" t="str">
        <f ca="1" t="shared" si="4"/>
        <v>2023 - WEEK 08</v>
      </c>
      <c r="N64" s="67" t="str">
        <f ca="1" t="shared" si="5"/>
        <v>2023 - MONTH 02</v>
      </c>
      <c r="O64" s="85">
        <f ca="1" t="shared" ref="O64:P64" si="73">IFERROR(AVERAGEIF(M:M,M64,$K:$K)," ")</f>
        <v>0.97</v>
      </c>
      <c r="P64" s="85">
        <f ca="1" t="shared" si="73"/>
        <v>0.97</v>
      </c>
      <c r="Q64" s="67" t="str">
        <f ca="1">IF(ISBLANK(A64)," ",IF(O64&gt;MASTER!$B$3/100,"SB",IF(O64&gt;MASTER!$B$4/100,"B",IF(O64&gt;MASTER!$B$5/100,"C","K"))))</f>
        <v>SB</v>
      </c>
      <c r="R64" s="67" t="str">
        <f ca="1">IF(ISBLANK(B64)," ",IF(P64&gt;MASTER!$B$3/100,"SB",IF(P64&gt;MASTER!$B$4/100,"B",IF(P64&gt;MASTER!$B$5/100,"C","K"))))</f>
        <v>SB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8</v>
      </c>
      <c r="AG64" s="67" t="str">
        <f ca="1" t="shared" si="14"/>
        <v>2023 02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82">
        <f ca="1">INDIRECT(ADDRESS(2+QUOTIENT(ROW()-2,COUNTA('Form Responses 1'!$1:$1)-4),1,,TRUE,"Form Responses 1"))</f>
        <v>45076.4189810069</v>
      </c>
      <c r="B65" s="67" t="str">
        <f ca="1">INDIRECT(ADDRESS(2+QUOTIENT(ROW()-2,COUNTA('Form Responses 1'!$1:$1)-4),2,,TRUE,"Form Responses 1"))</f>
        <v>maranikostantina78@gmail.com</v>
      </c>
      <c r="C65" s="67" t="str">
        <f ca="1">INDIRECT(ADDRESS(2+QUOTIENT(ROW()-2,COUNTA('Form Responses 1'!$1:$1)-4),3,,TRUE,"Form Responses 1"))</f>
        <v>Kostantina Magdalena Marani,S.IP</v>
      </c>
      <c r="D65" s="83">
        <f ca="1">INDIRECT(ADDRESS(2+QUOTIENT(ROW()-2,COUNTA('Form Responses 1'!$1:$1)-4),4,,TRUE,"Form Responses 1"))</f>
        <v>44982</v>
      </c>
      <c r="E65" s="84">
        <f ca="1" t="shared" si="0"/>
        <v>6</v>
      </c>
      <c r="F65" s="67" t="str">
        <f ca="1">IF(ISBLANK(A65)," ",INDIRECT(ADDRESS(1,5+MOD(ROW()-2,COUNTA('Form Responses 1'!$1:$1)-4),,TRUE,"Form Responses 1")))</f>
        <v>LANTAI-1 [Enterance]</v>
      </c>
      <c r="G65" s="67" t="str">
        <f ca="1">IF(ISBLANK(A65)," ",INDIRECT(ADDRESS(MATCH(A65,'Form Responses 1'!A:A,0),5+MOD(ROW()-2,COUNTA('Form Responses 1'!$1:$1)-4),,TRUE,"Form Responses 1")))</f>
        <v>SANGATBAIK</v>
      </c>
      <c r="H65" s="85" t="str">
        <f ca="1" t="shared" si="1"/>
        <v>LANTAI-1</v>
      </c>
      <c r="I65" s="85" t="str">
        <f ca="1" t="shared" si="7"/>
        <v>Enterance</v>
      </c>
      <c r="J65" s="85" t="str">
        <f ca="1" t="shared" si="2"/>
        <v>CLEANING SERVICE</v>
      </c>
      <c r="K65" s="85">
        <f ca="1" t="array" ref="K65">IFERROR(INDEX(MASTER!B:B,MATCH(G65,MASTER!A:A,0))/100," ")</f>
        <v>1</v>
      </c>
      <c r="L65" s="67">
        <f ca="1" t="shared" si="3"/>
        <v>8</v>
      </c>
      <c r="M65" s="67" t="str">
        <f ca="1" t="shared" si="4"/>
        <v>2023 - WEEK 08</v>
      </c>
      <c r="N65" s="67" t="str">
        <f ca="1" t="shared" si="5"/>
        <v>2023 - MONTH 02</v>
      </c>
      <c r="O65" s="85">
        <f ca="1" t="shared" ref="O65:P65" si="74">IFERROR(AVERAGEIF(M:M,M65,$K:$K)," ")</f>
        <v>0.97</v>
      </c>
      <c r="P65" s="85">
        <f ca="1" t="shared" si="74"/>
        <v>0.97</v>
      </c>
      <c r="Q65" s="67" t="str">
        <f ca="1">IF(ISBLANK(A65)," ",IF(O65&gt;MASTER!$B$3/100,"SB",IF(O65&gt;MASTER!$B$4/100,"B",IF(O65&gt;MASTER!$B$5/100,"C","K"))))</f>
        <v>SB</v>
      </c>
      <c r="R65" s="67" t="str">
        <f ca="1">IF(ISBLANK(B65)," ",IF(P65&gt;MASTER!$B$3/100,"SB",IF(P65&gt;MASTER!$B$4/100,"B",IF(P65&gt;MASTER!$B$5/100,"C","K"))))</f>
        <v>SB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8</v>
      </c>
      <c r="AG65" s="67" t="str">
        <f ca="1" t="shared" si="14"/>
        <v>2023 02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82">
        <f ca="1">INDIRECT(ADDRESS(2+QUOTIENT(ROW()-2,COUNTA('Form Responses 1'!$1:$1)-4),1,,TRUE,"Form Responses 1"))</f>
        <v>45076.4189810069</v>
      </c>
      <c r="B66" s="67" t="str">
        <f ca="1">INDIRECT(ADDRESS(2+QUOTIENT(ROW()-2,COUNTA('Form Responses 1'!$1:$1)-4),2,,TRUE,"Form Responses 1"))</f>
        <v>maranikostantina78@gmail.com</v>
      </c>
      <c r="C66" s="67" t="str">
        <f ca="1">INDIRECT(ADDRESS(2+QUOTIENT(ROW()-2,COUNTA('Form Responses 1'!$1:$1)-4),3,,TRUE,"Form Responses 1"))</f>
        <v>Kostantina Magdalena Marani,S.IP</v>
      </c>
      <c r="D66" s="83">
        <f ca="1">INDIRECT(ADDRESS(2+QUOTIENT(ROW()-2,COUNTA('Form Responses 1'!$1:$1)-4),4,,TRUE,"Form Responses 1"))</f>
        <v>44982</v>
      </c>
      <c r="E66" s="84">
        <f ca="1" t="shared" si="0"/>
        <v>6</v>
      </c>
      <c r="F66" s="67" t="str">
        <f ca="1">IF(ISBLANK(A66)," ",INDIRECT(ADDRESS(1,5+MOD(ROW()-2,COUNTA('Form Responses 1'!$1:$1)-4),,TRUE,"Form Responses 1")))</f>
        <v>LANTAI-1 [Lobby Utama]</v>
      </c>
      <c r="G66" s="67" t="str">
        <f ca="1">IF(ISBLANK(A66)," ",INDIRECT(ADDRESS(MATCH(A66,'Form Responses 1'!A:A,0),5+MOD(ROW()-2,COUNTA('Form Responses 1'!$1:$1)-4),,TRUE,"Form Responses 1")))</f>
        <v>SANGATBAIK</v>
      </c>
      <c r="H66" s="85" t="str">
        <f ca="1" t="shared" si="1"/>
        <v>LANTAI-1</v>
      </c>
      <c r="I66" s="85" t="str">
        <f ca="1" t="shared" si="7"/>
        <v>Lobby Utama</v>
      </c>
      <c r="J66" s="85" t="str">
        <f ca="1" t="shared" si="2"/>
        <v>CLEANING SERVICE</v>
      </c>
      <c r="K66" s="85">
        <f ca="1" t="array" ref="K66">IFERROR(INDEX(MASTER!B:B,MATCH(G66,MASTER!A:A,0))/100," ")</f>
        <v>1</v>
      </c>
      <c r="L66" s="67">
        <f ca="1" t="shared" si="3"/>
        <v>8</v>
      </c>
      <c r="M66" s="67" t="str">
        <f ca="1" t="shared" si="4"/>
        <v>2023 - WEEK 08</v>
      </c>
      <c r="N66" s="67" t="str">
        <f ca="1" t="shared" si="5"/>
        <v>2023 - MONTH 02</v>
      </c>
      <c r="O66" s="85">
        <f ca="1" t="shared" ref="O66:P66" si="75">IFERROR(AVERAGEIF(M:M,M66,$K:$K)," ")</f>
        <v>0.97</v>
      </c>
      <c r="P66" s="85">
        <f ca="1" t="shared" si="75"/>
        <v>0.97</v>
      </c>
      <c r="Q66" s="67" t="str">
        <f ca="1">IF(ISBLANK(A66)," ",IF(O66&gt;MASTER!$B$3/100,"SB",IF(O66&gt;MASTER!$B$4/100,"B",IF(O66&gt;MASTER!$B$5/100,"C","K"))))</f>
        <v>SB</v>
      </c>
      <c r="R66" s="67" t="str">
        <f ca="1">IF(ISBLANK(B66)," ",IF(P66&gt;MASTER!$B$3/100,"SB",IF(P66&gt;MASTER!$B$4/100,"B",IF(P66&gt;MASTER!$B$5/100,"C","K"))))</f>
        <v>SB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8</v>
      </c>
      <c r="AG66" s="67" t="str">
        <f ca="1" t="shared" si="14"/>
        <v>2023 02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82">
        <f ca="1">INDIRECT(ADDRESS(2+QUOTIENT(ROW()-2,COUNTA('Form Responses 1'!$1:$1)-4),1,,TRUE,"Form Responses 1"))</f>
        <v>45076.4189810069</v>
      </c>
      <c r="B67" s="67" t="str">
        <f ca="1">INDIRECT(ADDRESS(2+QUOTIENT(ROW()-2,COUNTA('Form Responses 1'!$1:$1)-4),2,,TRUE,"Form Responses 1"))</f>
        <v>maranikostantina78@gmail.com</v>
      </c>
      <c r="C67" s="67" t="str">
        <f ca="1">INDIRECT(ADDRESS(2+QUOTIENT(ROW()-2,COUNTA('Form Responses 1'!$1:$1)-4),3,,TRUE,"Form Responses 1"))</f>
        <v>Kostantina Magdalena Marani,S.IP</v>
      </c>
      <c r="D67" s="83">
        <f ca="1">INDIRECT(ADDRESS(2+QUOTIENT(ROW()-2,COUNTA('Form Responses 1'!$1:$1)-4),4,,TRUE,"Form Responses 1"))</f>
        <v>44982</v>
      </c>
      <c r="E67" s="84">
        <f ca="1" t="shared" si="0"/>
        <v>6</v>
      </c>
      <c r="F67" s="67" t="str">
        <f ca="1">IF(ISBLANK(A67)," ",INDIRECT(ADDRESS(1,5+MOD(ROW()-2,COUNTA('Form Responses 1'!$1:$1)-4),,TRUE,"Form Responses 1")))</f>
        <v>LANTAI-1 [Koridor]</v>
      </c>
      <c r="G67" s="67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LANTAI-1</v>
      </c>
      <c r="I67" s="85" t="str">
        <f ca="1" t="shared" ref="I67:I130" si="76">MID(F67,FIND("[",F67)+1,LEN(F67)-FIND("[",F67)-1)</f>
        <v>Koridor</v>
      </c>
      <c r="J67" s="85" t="str">
        <f ca="1" t="shared" si="2"/>
        <v>CLEANING SERVICE</v>
      </c>
      <c r="K67" s="85">
        <f ca="1" t="array" ref="K67">IFERROR(INDEX(MASTER!B:B,MATCH(G67,MASTER!A:A,0))/100," ")</f>
        <v>0.95</v>
      </c>
      <c r="L67" s="67">
        <f ca="1" t="shared" si="3"/>
        <v>8</v>
      </c>
      <c r="M67" s="67" t="str">
        <f ca="1" t="shared" si="4"/>
        <v>2023 - WEEK 08</v>
      </c>
      <c r="N67" s="67" t="str">
        <f ca="1" t="shared" si="5"/>
        <v>2023 - MONTH 02</v>
      </c>
      <c r="O67" s="85">
        <f ca="1" t="shared" ref="O67:P67" si="77">IFERROR(AVERAGEIF(M:M,M67,$K:$K)," ")</f>
        <v>0.97</v>
      </c>
      <c r="P67" s="85">
        <f ca="1" t="shared" si="77"/>
        <v>0.97</v>
      </c>
      <c r="Q67" s="67" t="str">
        <f ca="1">IF(ISBLANK(A67)," ",IF(O67&gt;MASTER!$B$3/100,"SB",IF(O67&gt;MASTER!$B$4/100,"B",IF(O67&gt;MASTER!$B$5/100,"C","K"))))</f>
        <v>SB</v>
      </c>
      <c r="R67" s="67" t="str">
        <f ca="1">IF(ISBLANK(B67)," ",IF(P67&gt;MASTER!$B$3/100,"SB",IF(P67&gt;MASTER!$B$4/100,"B",IF(P67&gt;MASTER!$B$5/100,"C","K"))))</f>
        <v>SB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8</v>
      </c>
      <c r="AG67" s="67" t="str">
        <f ca="1" t="shared" si="14"/>
        <v>2023 02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82">
        <f ca="1">INDIRECT(ADDRESS(2+QUOTIENT(ROW()-2,COUNTA('Form Responses 1'!$1:$1)-4),1,,TRUE,"Form Responses 1"))</f>
        <v>45076.4189810069</v>
      </c>
      <c r="B68" s="67" t="str">
        <f ca="1">INDIRECT(ADDRESS(2+QUOTIENT(ROW()-2,COUNTA('Form Responses 1'!$1:$1)-4),2,,TRUE,"Form Responses 1"))</f>
        <v>maranikostantina78@gmail.com</v>
      </c>
      <c r="C68" s="67" t="str">
        <f ca="1">INDIRECT(ADDRESS(2+QUOTIENT(ROW()-2,COUNTA('Form Responses 1'!$1:$1)-4),3,,TRUE,"Form Responses 1"))</f>
        <v>Kostantina Magdalena Marani,S.IP</v>
      </c>
      <c r="D68" s="83">
        <f ca="1">INDIRECT(ADDRESS(2+QUOTIENT(ROW()-2,COUNTA('Form Responses 1'!$1:$1)-4),4,,TRUE,"Form Responses 1"))</f>
        <v>44982</v>
      </c>
      <c r="E68" s="84">
        <f ca="1" t="shared" si="0"/>
        <v>6</v>
      </c>
      <c r="F68" s="67" t="str">
        <f ca="1">IF(ISBLANK(A68)," ",INDIRECT(ADDRESS(1,5+MOD(ROW()-2,COUNTA('Form Responses 1'!$1:$1)-4),,TRUE,"Form Responses 1")))</f>
        <v>LANTAI-1 [R. Pimpinan]</v>
      </c>
      <c r="G68" s="67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LANTAI-1</v>
      </c>
      <c r="I68" s="85" t="str">
        <f ca="1" t="shared" si="76"/>
        <v>R. Pimpinan</v>
      </c>
      <c r="J68" s="85" t="str">
        <f ca="1" t="shared" si="2"/>
        <v>CLEANING SERVICE</v>
      </c>
      <c r="K68" s="85">
        <f ca="1" t="array" ref="K68">IFERROR(INDEX(MASTER!B:B,MATCH(G68,MASTER!A:A,0))/100," ")</f>
        <v>0.95</v>
      </c>
      <c r="L68" s="67">
        <f ca="1" t="shared" si="3"/>
        <v>8</v>
      </c>
      <c r="M68" s="67" t="str">
        <f ca="1" t="shared" si="4"/>
        <v>2023 - WEEK 08</v>
      </c>
      <c r="N68" s="67" t="str">
        <f ca="1" t="shared" si="5"/>
        <v>2023 - MONTH 02</v>
      </c>
      <c r="O68" s="85">
        <f ca="1" t="shared" ref="O68:P68" si="78">IFERROR(AVERAGEIF(M:M,M68,$K:$K)," ")</f>
        <v>0.97</v>
      </c>
      <c r="P68" s="85">
        <f ca="1" t="shared" si="78"/>
        <v>0.97</v>
      </c>
      <c r="Q68" s="67" t="str">
        <f ca="1">IF(ISBLANK(A68)," ",IF(O68&gt;MASTER!$B$3/100,"SB",IF(O68&gt;MASTER!$B$4/100,"B",IF(O68&gt;MASTER!$B$5/100,"C","K"))))</f>
        <v>SB</v>
      </c>
      <c r="R68" s="67" t="str">
        <f ca="1">IF(ISBLANK(B68)," ",IF(P68&gt;MASTER!$B$3/100,"SB",IF(P68&gt;MASTER!$B$4/100,"B",IF(P68&gt;MASTER!$B$5/100,"C","K"))))</f>
        <v>SB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8</v>
      </c>
      <c r="AG68" s="67" t="str">
        <f ca="1" t="shared" si="14"/>
        <v>2023 02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82">
        <f ca="1">INDIRECT(ADDRESS(2+QUOTIENT(ROW()-2,COUNTA('Form Responses 1'!$1:$1)-4),1,,TRUE,"Form Responses 1"))</f>
        <v>45076.4189810069</v>
      </c>
      <c r="B69" s="67" t="str">
        <f ca="1">INDIRECT(ADDRESS(2+QUOTIENT(ROW()-2,COUNTA('Form Responses 1'!$1:$1)-4),2,,TRUE,"Form Responses 1"))</f>
        <v>maranikostantina78@gmail.com</v>
      </c>
      <c r="C69" s="67" t="str">
        <f ca="1">INDIRECT(ADDRESS(2+QUOTIENT(ROW()-2,COUNTA('Form Responses 1'!$1:$1)-4),3,,TRUE,"Form Responses 1"))</f>
        <v>Kostantina Magdalena Marani,S.IP</v>
      </c>
      <c r="D69" s="83">
        <f ca="1">INDIRECT(ADDRESS(2+QUOTIENT(ROW()-2,COUNTA('Form Responses 1'!$1:$1)-4),4,,TRUE,"Form Responses 1"))</f>
        <v>44982</v>
      </c>
      <c r="E69" s="84">
        <f ca="1" t="shared" si="0"/>
        <v>6</v>
      </c>
      <c r="F69" s="67" t="str">
        <f ca="1">IF(ISBLANK(A69)," ",INDIRECT(ADDRESS(1,5+MOD(ROW()-2,COUNTA('Form Responses 1'!$1:$1)-4),,TRUE,"Form Responses 1")))</f>
        <v>LANTAI-1 [Mushollah]</v>
      </c>
      <c r="G69" s="67" t="str">
        <f ca="1">IF(ISBLANK(A69)," ",INDIRECT(ADDRESS(MATCH(A69,'Form Responses 1'!A:A,0),5+MOD(ROW()-2,COUNTA('Form Responses 1'!$1:$1)-4),,TRUE,"Form Responses 1")))</f>
        <v>BAIK</v>
      </c>
      <c r="H69" s="85" t="str">
        <f ca="1" t="shared" si="1"/>
        <v>LANTAI-1</v>
      </c>
      <c r="I69" s="85" t="str">
        <f ca="1" t="shared" si="76"/>
        <v>Mushollah</v>
      </c>
      <c r="J69" s="85" t="str">
        <f ca="1" t="shared" si="2"/>
        <v>CLEANING SERVICE</v>
      </c>
      <c r="K69" s="85">
        <f ca="1" t="array" ref="K69">IFERROR(INDEX(MASTER!B:B,MATCH(G69,MASTER!A:A,0))/100," ")</f>
        <v>0.95</v>
      </c>
      <c r="L69" s="67">
        <f ca="1" t="shared" si="3"/>
        <v>8</v>
      </c>
      <c r="M69" s="67" t="str">
        <f ca="1" t="shared" si="4"/>
        <v>2023 - WEEK 08</v>
      </c>
      <c r="N69" s="67" t="str">
        <f ca="1" t="shared" si="5"/>
        <v>2023 - MONTH 02</v>
      </c>
      <c r="O69" s="85">
        <f ca="1" t="shared" ref="O69:P69" si="79">IFERROR(AVERAGEIF(M:M,M69,$K:$K)," ")</f>
        <v>0.97</v>
      </c>
      <c r="P69" s="85">
        <f ca="1" t="shared" si="79"/>
        <v>0.97</v>
      </c>
      <c r="Q69" s="67" t="str">
        <f ca="1">IF(ISBLANK(A69)," ",IF(O69&gt;MASTER!$B$3/100,"SB",IF(O69&gt;MASTER!$B$4/100,"B",IF(O69&gt;MASTER!$B$5/100,"C","K"))))</f>
        <v>SB</v>
      </c>
      <c r="R69" s="67" t="str">
        <f ca="1">IF(ISBLANK(B69)," ",IF(P69&gt;MASTER!$B$3/100,"SB",IF(P69&gt;MASTER!$B$4/100,"B",IF(P69&gt;MASTER!$B$5/100,"C","K"))))</f>
        <v>SB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8</v>
      </c>
      <c r="AG69" s="67" t="str">
        <f ca="1" t="shared" si="14"/>
        <v>2023 02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82">
        <f ca="1">INDIRECT(ADDRESS(2+QUOTIENT(ROW()-2,COUNTA('Form Responses 1'!$1:$1)-4),1,,TRUE,"Form Responses 1"))</f>
        <v>45076.4189810069</v>
      </c>
      <c r="B70" s="67" t="str">
        <f ca="1">INDIRECT(ADDRESS(2+QUOTIENT(ROW()-2,COUNTA('Form Responses 1'!$1:$1)-4),2,,TRUE,"Form Responses 1"))</f>
        <v>maranikostantina78@gmail.com</v>
      </c>
      <c r="C70" s="67" t="str">
        <f ca="1">INDIRECT(ADDRESS(2+QUOTIENT(ROW()-2,COUNTA('Form Responses 1'!$1:$1)-4),3,,TRUE,"Form Responses 1"))</f>
        <v>Kostantina Magdalena Marani,S.IP</v>
      </c>
      <c r="D70" s="83">
        <f ca="1">INDIRECT(ADDRESS(2+QUOTIENT(ROW()-2,COUNTA('Form Responses 1'!$1:$1)-4),4,,TRUE,"Form Responses 1"))</f>
        <v>44982</v>
      </c>
      <c r="E70" s="84">
        <f ca="1" t="shared" si="0"/>
        <v>6</v>
      </c>
      <c r="F70" s="67" t="str">
        <f ca="1">IF(ISBLANK(A70)," ",INDIRECT(ADDRESS(1,5+MOD(ROW()-2,COUNTA('Form Responses 1'!$1:$1)-4),,TRUE,"Form Responses 1")))</f>
        <v>LANTAI-1 [R. Kepala TU]</v>
      </c>
      <c r="G70" s="67" t="str">
        <f ca="1">IF(ISBLANK(A70)," ",INDIRECT(ADDRESS(MATCH(A70,'Form Responses 1'!A:A,0),5+MOD(ROW()-2,COUNTA('Form Responses 1'!$1:$1)-4),,TRUE,"Form Responses 1")))</f>
        <v>BAIK</v>
      </c>
      <c r="H70" s="85" t="str">
        <f ca="1" t="shared" si="1"/>
        <v>LANTAI-1</v>
      </c>
      <c r="I70" s="85" t="str">
        <f ca="1" t="shared" si="76"/>
        <v>R. Kepala TU</v>
      </c>
      <c r="J70" s="85" t="str">
        <f ca="1" t="shared" si="2"/>
        <v>CLEANING SERVICE</v>
      </c>
      <c r="K70" s="85">
        <f ca="1" t="array" ref="K70">IFERROR(INDEX(MASTER!B:B,MATCH(G70,MASTER!A:A,0))/100," ")</f>
        <v>0.95</v>
      </c>
      <c r="L70" s="67">
        <f ca="1" t="shared" si="3"/>
        <v>8</v>
      </c>
      <c r="M70" s="67" t="str">
        <f ca="1" t="shared" si="4"/>
        <v>2023 - WEEK 08</v>
      </c>
      <c r="N70" s="67" t="str">
        <f ca="1" t="shared" si="5"/>
        <v>2023 - MONTH 02</v>
      </c>
      <c r="O70" s="85">
        <f ca="1" t="shared" ref="O70:P70" si="80">IFERROR(AVERAGEIF(M:M,M70,$K:$K)," ")</f>
        <v>0.97</v>
      </c>
      <c r="P70" s="85">
        <f ca="1" t="shared" si="80"/>
        <v>0.97</v>
      </c>
      <c r="Q70" s="67" t="str">
        <f ca="1">IF(ISBLANK(A70)," ",IF(O70&gt;MASTER!$B$3/100,"SB",IF(O70&gt;MASTER!$B$4/100,"B",IF(O70&gt;MASTER!$B$5/100,"C","K"))))</f>
        <v>SB</v>
      </c>
      <c r="R70" s="67" t="str">
        <f ca="1">IF(ISBLANK(B70)," ",IF(P70&gt;MASTER!$B$3/100,"SB",IF(P70&gt;MASTER!$B$4/100,"B",IF(P70&gt;MASTER!$B$5/100,"C","K"))))</f>
        <v>SB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8</v>
      </c>
      <c r="AG70" s="67" t="str">
        <f ca="1" t="shared" si="14"/>
        <v>2023 02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82">
        <f ca="1">INDIRECT(ADDRESS(2+QUOTIENT(ROW()-2,COUNTA('Form Responses 1'!$1:$1)-4),1,,TRUE,"Form Responses 1"))</f>
        <v>45076.4189810069</v>
      </c>
      <c r="B71" s="67" t="str">
        <f ca="1">INDIRECT(ADDRESS(2+QUOTIENT(ROW()-2,COUNTA('Form Responses 1'!$1:$1)-4),2,,TRUE,"Form Responses 1"))</f>
        <v>maranikostantina78@gmail.com</v>
      </c>
      <c r="C71" s="67" t="str">
        <f ca="1">INDIRECT(ADDRESS(2+QUOTIENT(ROW()-2,COUNTA('Form Responses 1'!$1:$1)-4),3,,TRUE,"Form Responses 1"))</f>
        <v>Kostantina Magdalena Marani,S.IP</v>
      </c>
      <c r="D71" s="83">
        <f ca="1">INDIRECT(ADDRESS(2+QUOTIENT(ROW()-2,COUNTA('Form Responses 1'!$1:$1)-4),4,,TRUE,"Form Responses 1"))</f>
        <v>44982</v>
      </c>
      <c r="E71" s="84">
        <f ca="1" t="shared" si="0"/>
        <v>6</v>
      </c>
      <c r="F71" s="67" t="str">
        <f ca="1">IF(ISBLANK(A71)," ",INDIRECT(ADDRESS(1,5+MOD(ROW()-2,COUNTA('Form Responses 1'!$1:$1)-4),,TRUE,"Form Responses 1")))</f>
        <v>LANTAI-1 [R. staff TU]</v>
      </c>
      <c r="G71" s="67" t="str">
        <f ca="1">IF(ISBLANK(A71)," ",INDIRECT(ADDRESS(MATCH(A71,'Form Responses 1'!A:A,0),5+MOD(ROW()-2,COUNTA('Form Responses 1'!$1:$1)-4),,TRUE,"Form Responses 1")))</f>
        <v>BAIK</v>
      </c>
      <c r="H71" s="85" t="str">
        <f ca="1" t="shared" si="1"/>
        <v>LANTAI-1</v>
      </c>
      <c r="I71" s="85" t="str">
        <f ca="1" t="shared" si="76"/>
        <v>R. staff TU</v>
      </c>
      <c r="J71" s="85" t="str">
        <f ca="1" t="shared" si="2"/>
        <v>CLEANING SERVICE</v>
      </c>
      <c r="K71" s="85">
        <f ca="1" t="array" ref="K71">IFERROR(INDEX(MASTER!B:B,MATCH(G71,MASTER!A:A,0))/100," ")</f>
        <v>0.95</v>
      </c>
      <c r="L71" s="67">
        <f ca="1" t="shared" si="3"/>
        <v>8</v>
      </c>
      <c r="M71" s="67" t="str">
        <f ca="1" t="shared" si="4"/>
        <v>2023 - WEEK 08</v>
      </c>
      <c r="N71" s="67" t="str">
        <f ca="1" t="shared" si="5"/>
        <v>2023 - MONTH 02</v>
      </c>
      <c r="O71" s="85">
        <f ca="1" t="shared" ref="O71:P71" si="81">IFERROR(AVERAGEIF(M:M,M71,$K:$K)," ")</f>
        <v>0.97</v>
      </c>
      <c r="P71" s="85">
        <f ca="1" t="shared" si="81"/>
        <v>0.97</v>
      </c>
      <c r="Q71" s="67" t="str">
        <f ca="1">IF(ISBLANK(A71)," ",IF(O71&gt;MASTER!$B$3/100,"SB",IF(O71&gt;MASTER!$B$4/100,"B",IF(O71&gt;MASTER!$B$5/100,"C","K"))))</f>
        <v>SB</v>
      </c>
      <c r="R71" s="67" t="str">
        <f ca="1">IF(ISBLANK(B71)," ",IF(P71&gt;MASTER!$B$3/100,"SB",IF(P71&gt;MASTER!$B$4/100,"B",IF(P71&gt;MASTER!$B$5/100,"C","K"))))</f>
        <v>SB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8</v>
      </c>
      <c r="AG71" s="67" t="str">
        <f ca="1" t="shared" si="14"/>
        <v>2023 02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82">
        <f ca="1">INDIRECT(ADDRESS(2+QUOTIENT(ROW()-2,COUNTA('Form Responses 1'!$1:$1)-4),1,,TRUE,"Form Responses 1"))</f>
        <v>45076.4189810069</v>
      </c>
      <c r="B72" s="67" t="str">
        <f ca="1">INDIRECT(ADDRESS(2+QUOTIENT(ROW()-2,COUNTA('Form Responses 1'!$1:$1)-4),2,,TRUE,"Form Responses 1"))</f>
        <v>maranikostantina78@gmail.com</v>
      </c>
      <c r="C72" s="67" t="str">
        <f ca="1">INDIRECT(ADDRESS(2+QUOTIENT(ROW()-2,COUNTA('Form Responses 1'!$1:$1)-4),3,,TRUE,"Form Responses 1"))</f>
        <v>Kostantina Magdalena Marani,S.IP</v>
      </c>
      <c r="D72" s="83">
        <f ca="1">INDIRECT(ADDRESS(2+QUOTIENT(ROW()-2,COUNTA('Form Responses 1'!$1:$1)-4),4,,TRUE,"Form Responses 1"))</f>
        <v>44982</v>
      </c>
      <c r="E72" s="84">
        <f ca="1" t="shared" si="0"/>
        <v>6</v>
      </c>
      <c r="F72" s="67" t="str">
        <f ca="1">IF(ISBLANK(A72)," ",INDIRECT(ADDRESS(1,5+MOD(ROW()-2,COUNTA('Form Responses 1'!$1:$1)-4),,TRUE,"Form Responses 1")))</f>
        <v>LANTAI-1 [R. Analisis]</v>
      </c>
      <c r="G72" s="67" t="str">
        <f ca="1">IF(ISBLANK(A72)," ",INDIRECT(ADDRESS(MATCH(A72,'Form Responses 1'!A:A,0),5+MOD(ROW()-2,COUNTA('Form Responses 1'!$1:$1)-4),,TRUE,"Form Responses 1")))</f>
        <v>SANGATBAIK</v>
      </c>
      <c r="H72" s="85" t="str">
        <f ca="1" t="shared" si="1"/>
        <v>LANTAI-1</v>
      </c>
      <c r="I72" s="85" t="str">
        <f ca="1" t="shared" si="76"/>
        <v>R. Analisis</v>
      </c>
      <c r="J72" s="85" t="str">
        <f ca="1" t="shared" si="2"/>
        <v>CLEANING SERVICE</v>
      </c>
      <c r="K72" s="85">
        <f ca="1" t="array" ref="K72">IFERROR(INDEX(MASTER!B:B,MATCH(G72,MASTER!A:A,0))/100," ")</f>
        <v>1</v>
      </c>
      <c r="L72" s="67">
        <f ca="1" t="shared" si="3"/>
        <v>8</v>
      </c>
      <c r="M72" s="67" t="str">
        <f ca="1" t="shared" si="4"/>
        <v>2023 - WEEK 08</v>
      </c>
      <c r="N72" s="67" t="str">
        <f ca="1" t="shared" si="5"/>
        <v>2023 - MONTH 02</v>
      </c>
      <c r="O72" s="85">
        <f ca="1" t="shared" ref="O72:P72" si="82">IFERROR(AVERAGEIF(M:M,M72,$K:$K)," ")</f>
        <v>0.97</v>
      </c>
      <c r="P72" s="85">
        <f ca="1" t="shared" si="82"/>
        <v>0.97</v>
      </c>
      <c r="Q72" s="67" t="str">
        <f ca="1">IF(ISBLANK(A72)," ",IF(O72&gt;MASTER!$B$3/100,"SB",IF(O72&gt;MASTER!$B$4/100,"B",IF(O72&gt;MASTER!$B$5/100,"C","K"))))</f>
        <v>SB</v>
      </c>
      <c r="R72" s="67" t="str">
        <f ca="1">IF(ISBLANK(B72)," ",IF(P72&gt;MASTER!$B$3/100,"SB",IF(P72&gt;MASTER!$B$4/100,"B",IF(P72&gt;MASTER!$B$5/100,"C","K"))))</f>
        <v>SB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8</v>
      </c>
      <c r="AG72" s="67" t="str">
        <f ca="1" t="shared" si="14"/>
        <v>2023 02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82">
        <f ca="1">INDIRECT(ADDRESS(2+QUOTIENT(ROW()-2,COUNTA('Form Responses 1'!$1:$1)-4),1,,TRUE,"Form Responses 1"))</f>
        <v>45076.4189810069</v>
      </c>
      <c r="B73" s="67" t="str">
        <f ca="1">INDIRECT(ADDRESS(2+QUOTIENT(ROW()-2,COUNTA('Form Responses 1'!$1:$1)-4),2,,TRUE,"Form Responses 1"))</f>
        <v>maranikostantina78@gmail.com</v>
      </c>
      <c r="C73" s="67" t="str">
        <f ca="1">INDIRECT(ADDRESS(2+QUOTIENT(ROW()-2,COUNTA('Form Responses 1'!$1:$1)-4),3,,TRUE,"Form Responses 1"))</f>
        <v>Kostantina Magdalena Marani,S.IP</v>
      </c>
      <c r="D73" s="83">
        <f ca="1">INDIRECT(ADDRESS(2+QUOTIENT(ROW()-2,COUNTA('Form Responses 1'!$1:$1)-4),4,,TRUE,"Form Responses 1"))</f>
        <v>44982</v>
      </c>
      <c r="E73" s="84">
        <f ca="1" t="shared" si="0"/>
        <v>6</v>
      </c>
      <c r="F73" s="67" t="str">
        <f ca="1">IF(ISBLANK(A73)," ",INDIRECT(ADDRESS(1,5+MOD(ROW()-2,COUNTA('Form Responses 1'!$1:$1)-4),,TRUE,"Form Responses 1")))</f>
        <v>LANTAI-1 [R. Audio Visual]</v>
      </c>
      <c r="G73" s="67" t="str">
        <f ca="1">IF(ISBLANK(A73)," ",INDIRECT(ADDRESS(MATCH(A73,'Form Responses 1'!A:A,0),5+MOD(ROW()-2,COUNTA('Form Responses 1'!$1:$1)-4),,TRUE,"Form Responses 1")))</f>
        <v>BAIK</v>
      </c>
      <c r="H73" s="85" t="str">
        <f ca="1" t="shared" si="1"/>
        <v>LANTAI-1</v>
      </c>
      <c r="I73" s="85" t="str">
        <f ca="1" t="shared" si="76"/>
        <v>R. Audio Visual</v>
      </c>
      <c r="J73" s="85" t="str">
        <f ca="1" t="shared" si="2"/>
        <v>CLEANING SERVICE</v>
      </c>
      <c r="K73" s="85">
        <f ca="1" t="array" ref="K73">IFERROR(INDEX(MASTER!B:B,MATCH(G73,MASTER!A:A,0))/100," ")</f>
        <v>0.95</v>
      </c>
      <c r="L73" s="67">
        <f ca="1" t="shared" si="3"/>
        <v>8</v>
      </c>
      <c r="M73" s="67" t="str">
        <f ca="1" t="shared" si="4"/>
        <v>2023 - WEEK 08</v>
      </c>
      <c r="N73" s="67" t="str">
        <f ca="1" t="shared" si="5"/>
        <v>2023 - MONTH 02</v>
      </c>
      <c r="O73" s="85">
        <f ca="1" t="shared" ref="O73:P73" si="83">IFERROR(AVERAGEIF(M:M,M73,$K:$K)," ")</f>
        <v>0.97</v>
      </c>
      <c r="P73" s="85">
        <f ca="1" t="shared" si="83"/>
        <v>0.97</v>
      </c>
      <c r="Q73" s="67" t="str">
        <f ca="1">IF(ISBLANK(A73)," ",IF(O73&gt;MASTER!$B$3/100,"SB",IF(O73&gt;MASTER!$B$4/100,"B",IF(O73&gt;MASTER!$B$5/100,"C","K"))))</f>
        <v>SB</v>
      </c>
      <c r="R73" s="67" t="str">
        <f ca="1">IF(ISBLANK(B73)," ",IF(P73&gt;MASTER!$B$3/100,"SB",IF(P73&gt;MASTER!$B$4/100,"B",IF(P73&gt;MASTER!$B$5/100,"C","K"))))</f>
        <v>SB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8</v>
      </c>
      <c r="AG73" s="67" t="str">
        <f ca="1" t="shared" si="14"/>
        <v>2023 02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82">
        <f ca="1">INDIRECT(ADDRESS(2+QUOTIENT(ROW()-2,COUNTA('Form Responses 1'!$1:$1)-4),1,,TRUE,"Form Responses 1"))</f>
        <v>45076.4189810069</v>
      </c>
      <c r="B74" s="67" t="str">
        <f ca="1">INDIRECT(ADDRESS(2+QUOTIENT(ROW()-2,COUNTA('Form Responses 1'!$1:$1)-4),2,,TRUE,"Form Responses 1"))</f>
        <v>maranikostantina78@gmail.com</v>
      </c>
      <c r="C74" s="67" t="str">
        <f ca="1">INDIRECT(ADDRESS(2+QUOTIENT(ROW()-2,COUNTA('Form Responses 1'!$1:$1)-4),3,,TRUE,"Form Responses 1"))</f>
        <v>Kostantina Magdalena Marani,S.IP</v>
      </c>
      <c r="D74" s="83">
        <f ca="1">INDIRECT(ADDRESS(2+QUOTIENT(ROW()-2,COUNTA('Form Responses 1'!$1:$1)-4),4,,TRUE,"Form Responses 1"))</f>
        <v>44982</v>
      </c>
      <c r="E74" s="84">
        <f ca="1" t="shared" si="0"/>
        <v>6</v>
      </c>
      <c r="F74" s="67" t="str">
        <f ca="1">IF(ISBLANK(A74)," ",INDIRECT(ADDRESS(1,5+MOD(ROW()-2,COUNTA('Form Responses 1'!$1:$1)-4),,TRUE,"Form Responses 1")))</f>
        <v>LANTAI-1 [R. Artefak]</v>
      </c>
      <c r="G74" s="67" t="str">
        <f ca="1">IF(ISBLANK(A74)," ",INDIRECT(ADDRESS(MATCH(A74,'Form Responses 1'!A:A,0),5+MOD(ROW()-2,COUNTA('Form Responses 1'!$1:$1)-4),,TRUE,"Form Responses 1")))</f>
        <v>SANGATBAIK</v>
      </c>
      <c r="H74" s="85" t="str">
        <f ca="1" t="shared" si="1"/>
        <v>LANTAI-1</v>
      </c>
      <c r="I74" s="85" t="str">
        <f ca="1" t="shared" si="76"/>
        <v>R. Artefak</v>
      </c>
      <c r="J74" s="85" t="str">
        <f ca="1" t="shared" si="2"/>
        <v>CLEANING SERVICE</v>
      </c>
      <c r="K74" s="85">
        <f ca="1" t="array" ref="K74">IFERROR(INDEX(MASTER!B:B,MATCH(G74,MASTER!A:A,0))/100," ")</f>
        <v>1</v>
      </c>
      <c r="L74" s="67">
        <f ca="1" t="shared" si="3"/>
        <v>8</v>
      </c>
      <c r="M74" s="67" t="str">
        <f ca="1" t="shared" si="4"/>
        <v>2023 - WEEK 08</v>
      </c>
      <c r="N74" s="67" t="str">
        <f ca="1" t="shared" si="5"/>
        <v>2023 - MONTH 02</v>
      </c>
      <c r="O74" s="85">
        <f ca="1" t="shared" ref="O74:P74" si="84">IFERROR(AVERAGEIF(M:M,M74,$K:$K)," ")</f>
        <v>0.97</v>
      </c>
      <c r="P74" s="85">
        <f ca="1" t="shared" si="84"/>
        <v>0.97</v>
      </c>
      <c r="Q74" s="67" t="str">
        <f ca="1">IF(ISBLANK(A74)," ",IF(O74&gt;MASTER!$B$3/100,"SB",IF(O74&gt;MASTER!$B$4/100,"B",IF(O74&gt;MASTER!$B$5/100,"C","K"))))</f>
        <v>SB</v>
      </c>
      <c r="R74" s="67" t="str">
        <f ca="1">IF(ISBLANK(B74)," ",IF(P74&gt;MASTER!$B$3/100,"SB",IF(P74&gt;MASTER!$B$4/100,"B",IF(P74&gt;MASTER!$B$5/100,"C","K"))))</f>
        <v>SB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8</v>
      </c>
      <c r="AG74" s="67" t="str">
        <f ca="1" t="shared" si="14"/>
        <v>2023 02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82">
        <f ca="1">INDIRECT(ADDRESS(2+QUOTIENT(ROW()-2,COUNTA('Form Responses 1'!$1:$1)-4),1,,TRUE,"Form Responses 1"))</f>
        <v>45076.4189810069</v>
      </c>
      <c r="B75" s="67" t="str">
        <f ca="1">INDIRECT(ADDRESS(2+QUOTIENT(ROW()-2,COUNTA('Form Responses 1'!$1:$1)-4),2,,TRUE,"Form Responses 1"))</f>
        <v>maranikostantina78@gmail.com</v>
      </c>
      <c r="C75" s="67" t="str">
        <f ca="1">INDIRECT(ADDRESS(2+QUOTIENT(ROW()-2,COUNTA('Form Responses 1'!$1:$1)-4),3,,TRUE,"Form Responses 1"))</f>
        <v>Kostantina Magdalena Marani,S.IP</v>
      </c>
      <c r="D75" s="83">
        <f ca="1">INDIRECT(ADDRESS(2+QUOTIENT(ROW()-2,COUNTA('Form Responses 1'!$1:$1)-4),4,,TRUE,"Form Responses 1"))</f>
        <v>44982</v>
      </c>
      <c r="E75" s="84">
        <f ca="1" t="shared" si="0"/>
        <v>6</v>
      </c>
      <c r="F75" s="67" t="str">
        <f ca="1">IF(ISBLANK(A75)," ",INDIRECT(ADDRESS(1,5+MOD(ROW()-2,COUNTA('Form Responses 1'!$1:$1)-4),,TRUE,"Form Responses 1")))</f>
        <v>LANTAI-1 [R. Keuangan]</v>
      </c>
      <c r="G75" s="67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LANTAI-1</v>
      </c>
      <c r="I75" s="85" t="str">
        <f ca="1" t="shared" si="76"/>
        <v>R. Keuangan</v>
      </c>
      <c r="J75" s="85" t="str">
        <f ca="1" t="shared" si="2"/>
        <v>CLEANING SERVICE</v>
      </c>
      <c r="K75" s="85">
        <f ca="1" t="array" ref="K75">IFERROR(INDEX(MASTER!B:B,MATCH(G75,MASTER!A:A,0))/100," ")</f>
        <v>0.95</v>
      </c>
      <c r="L75" s="67">
        <f ca="1" t="shared" si="3"/>
        <v>8</v>
      </c>
      <c r="M75" s="67" t="str">
        <f ca="1" t="shared" si="4"/>
        <v>2023 - WEEK 08</v>
      </c>
      <c r="N75" s="67" t="str">
        <f ca="1" t="shared" si="5"/>
        <v>2023 - MONTH 02</v>
      </c>
      <c r="O75" s="85">
        <f ca="1" t="shared" ref="O75:P75" si="85">IFERROR(AVERAGEIF(M:M,M75,$K:$K)," ")</f>
        <v>0.97</v>
      </c>
      <c r="P75" s="85">
        <f ca="1" t="shared" si="85"/>
        <v>0.97</v>
      </c>
      <c r="Q75" s="67" t="str">
        <f ca="1">IF(ISBLANK(A75)," ",IF(O75&gt;MASTER!$B$3/100,"SB",IF(O75&gt;MASTER!$B$4/100,"B",IF(O75&gt;MASTER!$B$5/100,"C","K"))))</f>
        <v>SB</v>
      </c>
      <c r="R75" s="67" t="str">
        <f ca="1">IF(ISBLANK(B75)," ",IF(P75&gt;MASTER!$B$3/100,"SB",IF(P75&gt;MASTER!$B$4/100,"B",IF(P75&gt;MASTER!$B$5/100,"C","K"))))</f>
        <v>SB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8</v>
      </c>
      <c r="AG75" s="67" t="str">
        <f ca="1" t="shared" si="14"/>
        <v>2023 02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82">
        <f ca="1">INDIRECT(ADDRESS(2+QUOTIENT(ROW()-2,COUNTA('Form Responses 1'!$1:$1)-4),1,,TRUE,"Form Responses 1"))</f>
        <v>45076.4189810069</v>
      </c>
      <c r="B76" s="67" t="str">
        <f ca="1">INDIRECT(ADDRESS(2+QUOTIENT(ROW()-2,COUNTA('Form Responses 1'!$1:$1)-4),2,,TRUE,"Form Responses 1"))</f>
        <v>maranikostantina78@gmail.com</v>
      </c>
      <c r="C76" s="67" t="str">
        <f ca="1">INDIRECT(ADDRESS(2+QUOTIENT(ROW()-2,COUNTA('Form Responses 1'!$1:$1)-4),3,,TRUE,"Form Responses 1"))</f>
        <v>Kostantina Magdalena Marani,S.IP</v>
      </c>
      <c r="D76" s="83">
        <f ca="1">INDIRECT(ADDRESS(2+QUOTIENT(ROW()-2,COUNTA('Form Responses 1'!$1:$1)-4),4,,TRUE,"Form Responses 1"))</f>
        <v>44982</v>
      </c>
      <c r="E76" s="84">
        <f ca="1" t="shared" si="0"/>
        <v>6</v>
      </c>
      <c r="F76" s="67" t="str">
        <f ca="1">IF(ISBLANK(A76)," ",INDIRECT(ADDRESS(1,5+MOD(ROW()-2,COUNTA('Form Responses 1'!$1:$1)-4),,TRUE,"Form Responses 1")))</f>
        <v>LANTAI-1 [Meeting room kecil]</v>
      </c>
      <c r="G76" s="67" t="str">
        <f ca="1">IF(ISBLANK(A76)," ",INDIRECT(ADDRESS(MATCH(A76,'Form Responses 1'!A:A,0),5+MOD(ROW()-2,COUNTA('Form Responses 1'!$1:$1)-4),,TRUE,"Form Responses 1")))</f>
        <v>BAIK</v>
      </c>
      <c r="H76" s="85" t="str">
        <f ca="1" t="shared" si="1"/>
        <v>LANTAI-1</v>
      </c>
      <c r="I76" s="85" t="str">
        <f ca="1" t="shared" si="76"/>
        <v>Meeting room kecil</v>
      </c>
      <c r="J76" s="85" t="str">
        <f ca="1" t="shared" si="2"/>
        <v>CLEANING SERVICE</v>
      </c>
      <c r="K76" s="85">
        <f ca="1" t="array" ref="K76">IFERROR(INDEX(MASTER!B:B,MATCH(G76,MASTER!A:A,0))/100," ")</f>
        <v>0.95</v>
      </c>
      <c r="L76" s="67">
        <f ca="1" t="shared" si="3"/>
        <v>8</v>
      </c>
      <c r="M76" s="67" t="str">
        <f ca="1" t="shared" si="4"/>
        <v>2023 - WEEK 08</v>
      </c>
      <c r="N76" s="67" t="str">
        <f ca="1" t="shared" si="5"/>
        <v>2023 - MONTH 02</v>
      </c>
      <c r="O76" s="85">
        <f ca="1" t="shared" ref="O76:P76" si="86">IFERROR(AVERAGEIF(M:M,M76,$K:$K)," ")</f>
        <v>0.97</v>
      </c>
      <c r="P76" s="85">
        <f ca="1" t="shared" si="86"/>
        <v>0.97</v>
      </c>
      <c r="Q76" s="67" t="str">
        <f ca="1">IF(ISBLANK(A76)," ",IF(O76&gt;MASTER!$B$3/100,"SB",IF(O76&gt;MASTER!$B$4/100,"B",IF(O76&gt;MASTER!$B$5/100,"C","K"))))</f>
        <v>SB</v>
      </c>
      <c r="R76" s="67" t="str">
        <f ca="1">IF(ISBLANK(B76)," ",IF(P76&gt;MASTER!$B$3/100,"SB",IF(P76&gt;MASTER!$B$4/100,"B",IF(P76&gt;MASTER!$B$5/100,"C","K"))))</f>
        <v>SB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8</v>
      </c>
      <c r="AG76" s="67" t="str">
        <f ca="1" t="shared" si="14"/>
        <v>2023 02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82">
        <f ca="1">INDIRECT(ADDRESS(2+QUOTIENT(ROW()-2,COUNTA('Form Responses 1'!$1:$1)-4),1,,TRUE,"Form Responses 1"))</f>
        <v>45076.4189810069</v>
      </c>
      <c r="B77" s="67" t="str">
        <f ca="1">INDIRECT(ADDRESS(2+QUOTIENT(ROW()-2,COUNTA('Form Responses 1'!$1:$1)-4),2,,TRUE,"Form Responses 1"))</f>
        <v>maranikostantina78@gmail.com</v>
      </c>
      <c r="C77" s="67" t="str">
        <f ca="1">INDIRECT(ADDRESS(2+QUOTIENT(ROW()-2,COUNTA('Form Responses 1'!$1:$1)-4),3,,TRUE,"Form Responses 1"))</f>
        <v>Kostantina Magdalena Marani,S.IP</v>
      </c>
      <c r="D77" s="83">
        <f ca="1">INDIRECT(ADDRESS(2+QUOTIENT(ROW()-2,COUNTA('Form Responses 1'!$1:$1)-4),4,,TRUE,"Form Responses 1"))</f>
        <v>44982</v>
      </c>
      <c r="E77" s="84">
        <f ca="1" t="shared" si="0"/>
        <v>6</v>
      </c>
      <c r="F77" s="67" t="str">
        <f ca="1">IF(ISBLANK(A77)," ",INDIRECT(ADDRESS(1,5+MOD(ROW()-2,COUNTA('Form Responses 1'!$1:$1)-4),,TRUE,"Form Responses 1")))</f>
        <v>LANTAI-1 [Pantry]</v>
      </c>
      <c r="G77" s="67" t="str">
        <f ca="1">IF(ISBLANK(A77)," ",INDIRECT(ADDRESS(MATCH(A77,'Form Responses 1'!A:A,0),5+MOD(ROW()-2,COUNTA('Form Responses 1'!$1:$1)-4),,TRUE,"Form Responses 1")))</f>
        <v>BAIK</v>
      </c>
      <c r="H77" s="85" t="str">
        <f ca="1" t="shared" si="1"/>
        <v>LANTAI-1</v>
      </c>
      <c r="I77" s="85" t="str">
        <f ca="1" t="shared" si="76"/>
        <v>Pantry</v>
      </c>
      <c r="J77" s="85" t="str">
        <f ca="1" t="shared" si="2"/>
        <v>CLEANING SERVICE</v>
      </c>
      <c r="K77" s="85">
        <f ca="1" t="array" ref="K77">IFERROR(INDEX(MASTER!B:B,MATCH(G77,MASTER!A:A,0))/100," ")</f>
        <v>0.95</v>
      </c>
      <c r="L77" s="67">
        <f ca="1" t="shared" si="3"/>
        <v>8</v>
      </c>
      <c r="M77" s="67" t="str">
        <f ca="1" t="shared" si="4"/>
        <v>2023 - WEEK 08</v>
      </c>
      <c r="N77" s="67" t="str">
        <f ca="1" t="shared" si="5"/>
        <v>2023 - MONTH 02</v>
      </c>
      <c r="O77" s="85">
        <f ca="1" t="shared" ref="O77:P77" si="87">IFERROR(AVERAGEIF(M:M,M77,$K:$K)," ")</f>
        <v>0.97</v>
      </c>
      <c r="P77" s="85">
        <f ca="1" t="shared" si="87"/>
        <v>0.97</v>
      </c>
      <c r="Q77" s="67" t="str">
        <f ca="1">IF(ISBLANK(A77)," ",IF(O77&gt;MASTER!$B$3/100,"SB",IF(O77&gt;MASTER!$B$4/100,"B",IF(O77&gt;MASTER!$B$5/100,"C","K"))))</f>
        <v>SB</v>
      </c>
      <c r="R77" s="67" t="str">
        <f ca="1">IF(ISBLANK(B77)," ",IF(P77&gt;MASTER!$B$3/100,"SB",IF(P77&gt;MASTER!$B$4/100,"B",IF(P77&gt;MASTER!$B$5/100,"C","K"))))</f>
        <v>SB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8</v>
      </c>
      <c r="AG77" s="67" t="str">
        <f ca="1" t="shared" si="14"/>
        <v>2023 02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82">
        <f ca="1">INDIRECT(ADDRESS(2+QUOTIENT(ROW()-2,COUNTA('Form Responses 1'!$1:$1)-4),1,,TRUE,"Form Responses 1"))</f>
        <v>45076.4189810069</v>
      </c>
      <c r="B78" s="67" t="str">
        <f ca="1">INDIRECT(ADDRESS(2+QUOTIENT(ROW()-2,COUNTA('Form Responses 1'!$1:$1)-4),2,,TRUE,"Form Responses 1"))</f>
        <v>maranikostantina78@gmail.com</v>
      </c>
      <c r="C78" s="67" t="str">
        <f ca="1">INDIRECT(ADDRESS(2+QUOTIENT(ROW()-2,COUNTA('Form Responses 1'!$1:$1)-4),3,,TRUE,"Form Responses 1"))</f>
        <v>Kostantina Magdalena Marani,S.IP</v>
      </c>
      <c r="D78" s="83">
        <f ca="1">INDIRECT(ADDRESS(2+QUOTIENT(ROW()-2,COUNTA('Form Responses 1'!$1:$1)-4),4,,TRUE,"Form Responses 1"))</f>
        <v>44982</v>
      </c>
      <c r="E78" s="84">
        <f ca="1" t="shared" si="0"/>
        <v>6</v>
      </c>
      <c r="F78" s="67" t="str">
        <f ca="1">IF(ISBLANK(A78)," ",INDIRECT(ADDRESS(1,5+MOD(ROW()-2,COUNTA('Form Responses 1'!$1:$1)-4),,TRUE,"Form Responses 1")))</f>
        <v>LANTAI-1 [Tangga Penghubung lt.1-2]</v>
      </c>
      <c r="G78" s="67" t="str">
        <f ca="1">IF(ISBLANK(A78)," ",INDIRECT(ADDRESS(MATCH(A78,'Form Responses 1'!A:A,0),5+MOD(ROW()-2,COUNTA('Form Responses 1'!$1:$1)-4),,TRUE,"Form Responses 1")))</f>
        <v>SANGATBAIK</v>
      </c>
      <c r="H78" s="85" t="str">
        <f ca="1" t="shared" si="1"/>
        <v>LANTAI-1</v>
      </c>
      <c r="I78" s="85" t="str">
        <f ca="1" t="shared" si="76"/>
        <v>Tangga Penghubung lt.1-2</v>
      </c>
      <c r="J78" s="85" t="str">
        <f ca="1" t="shared" si="2"/>
        <v>CLEANING SERVICE</v>
      </c>
      <c r="K78" s="85">
        <f ca="1" t="array" ref="K78">IFERROR(INDEX(MASTER!B:B,MATCH(G78,MASTER!A:A,0))/100," ")</f>
        <v>1</v>
      </c>
      <c r="L78" s="67">
        <f ca="1" t="shared" si="3"/>
        <v>8</v>
      </c>
      <c r="M78" s="67" t="str">
        <f ca="1" t="shared" si="4"/>
        <v>2023 - WEEK 08</v>
      </c>
      <c r="N78" s="67" t="str">
        <f ca="1" t="shared" si="5"/>
        <v>2023 - MONTH 02</v>
      </c>
      <c r="O78" s="85">
        <f ca="1" t="shared" ref="O78:P78" si="88">IFERROR(AVERAGEIF(M:M,M78,$K:$K)," ")</f>
        <v>0.97</v>
      </c>
      <c r="P78" s="85">
        <f ca="1" t="shared" si="88"/>
        <v>0.97</v>
      </c>
      <c r="Q78" s="67" t="str">
        <f ca="1">IF(ISBLANK(A78)," ",IF(O78&gt;MASTER!$B$3/100,"SB",IF(O78&gt;MASTER!$B$4/100,"B",IF(O78&gt;MASTER!$B$5/100,"C","K"))))</f>
        <v>SB</v>
      </c>
      <c r="R78" s="67" t="str">
        <f ca="1">IF(ISBLANK(B78)," ",IF(P78&gt;MASTER!$B$3/100,"SB",IF(P78&gt;MASTER!$B$4/100,"B",IF(P78&gt;MASTER!$B$5/100,"C","K"))))</f>
        <v>SB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8</v>
      </c>
      <c r="AG78" s="67" t="str">
        <f ca="1" t="shared" si="14"/>
        <v>2023 02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82">
        <f ca="1">INDIRECT(ADDRESS(2+QUOTIENT(ROW()-2,COUNTA('Form Responses 1'!$1:$1)-4),1,,TRUE,"Form Responses 1"))</f>
        <v>45076.4189810069</v>
      </c>
      <c r="B79" s="67" t="str">
        <f ca="1">INDIRECT(ADDRESS(2+QUOTIENT(ROW()-2,COUNTA('Form Responses 1'!$1:$1)-4),2,,TRUE,"Form Responses 1"))</f>
        <v>maranikostantina78@gmail.com</v>
      </c>
      <c r="C79" s="67" t="str">
        <f ca="1">INDIRECT(ADDRESS(2+QUOTIENT(ROW()-2,COUNTA('Form Responses 1'!$1:$1)-4),3,,TRUE,"Form Responses 1"))</f>
        <v>Kostantina Magdalena Marani,S.IP</v>
      </c>
      <c r="D79" s="83">
        <f ca="1">INDIRECT(ADDRESS(2+QUOTIENT(ROW()-2,COUNTA('Form Responses 1'!$1:$1)-4),4,,TRUE,"Form Responses 1"))</f>
        <v>44982</v>
      </c>
      <c r="E79" s="84">
        <f ca="1" t="shared" si="0"/>
        <v>6</v>
      </c>
      <c r="F79" s="67" t="str">
        <f ca="1">IF(ISBLANK(A79)," ",INDIRECT(ADDRESS(1,5+MOD(ROW()-2,COUNTA('Form Responses 1'!$1:$1)-4),,TRUE,"Form Responses 1")))</f>
        <v>LANTAI-1 [Toilet 1]</v>
      </c>
      <c r="G79" s="67" t="str">
        <f ca="1">IF(ISBLANK(A79)," ",INDIRECT(ADDRESS(MATCH(A79,'Form Responses 1'!A:A,0),5+MOD(ROW()-2,COUNTA('Form Responses 1'!$1:$1)-4),,TRUE,"Form Responses 1")))</f>
        <v>SANGATBAIK</v>
      </c>
      <c r="H79" s="85" t="str">
        <f ca="1" t="shared" si="1"/>
        <v>LANTAI-1</v>
      </c>
      <c r="I79" s="85" t="str">
        <f ca="1" t="shared" si="76"/>
        <v>Toilet 1</v>
      </c>
      <c r="J79" s="85" t="str">
        <f ca="1" t="shared" si="2"/>
        <v>CLEANING SERVICE</v>
      </c>
      <c r="K79" s="85">
        <f ca="1" t="array" ref="K79">IFERROR(INDEX(MASTER!B:B,MATCH(G79,MASTER!A:A,0))/100," ")</f>
        <v>1</v>
      </c>
      <c r="L79" s="67">
        <f ca="1" t="shared" si="3"/>
        <v>8</v>
      </c>
      <c r="M79" s="67" t="str">
        <f ca="1" t="shared" si="4"/>
        <v>2023 - WEEK 08</v>
      </c>
      <c r="N79" s="67" t="str">
        <f ca="1" t="shared" si="5"/>
        <v>2023 - MONTH 02</v>
      </c>
      <c r="O79" s="85">
        <f ca="1" t="shared" ref="O79:P79" si="89">IFERROR(AVERAGEIF(M:M,M79,$K:$K)," ")</f>
        <v>0.97</v>
      </c>
      <c r="P79" s="85">
        <f ca="1" t="shared" si="89"/>
        <v>0.97</v>
      </c>
      <c r="Q79" s="67" t="str">
        <f ca="1">IF(ISBLANK(A79)," ",IF(O79&gt;MASTER!$B$3/100,"SB",IF(O79&gt;MASTER!$B$4/100,"B",IF(O79&gt;MASTER!$B$5/100,"C","K"))))</f>
        <v>SB</v>
      </c>
      <c r="R79" s="67" t="str">
        <f ca="1">IF(ISBLANK(B79)," ",IF(P79&gt;MASTER!$B$3/100,"SB",IF(P79&gt;MASTER!$B$4/100,"B",IF(P79&gt;MASTER!$B$5/100,"C","K"))))</f>
        <v>SB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8</v>
      </c>
      <c r="AG79" s="67" t="str">
        <f ca="1" t="shared" si="14"/>
        <v>2023 02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82">
        <f ca="1">INDIRECT(ADDRESS(2+QUOTIENT(ROW()-2,COUNTA('Form Responses 1'!$1:$1)-4),1,,TRUE,"Form Responses 1"))</f>
        <v>45076.4189810069</v>
      </c>
      <c r="B80" s="67" t="str">
        <f ca="1">INDIRECT(ADDRESS(2+QUOTIENT(ROW()-2,COUNTA('Form Responses 1'!$1:$1)-4),2,,TRUE,"Form Responses 1"))</f>
        <v>maranikostantina78@gmail.com</v>
      </c>
      <c r="C80" s="67" t="str">
        <f ca="1">INDIRECT(ADDRESS(2+QUOTIENT(ROW()-2,COUNTA('Form Responses 1'!$1:$1)-4),3,,TRUE,"Form Responses 1"))</f>
        <v>Kostantina Magdalena Marani,S.IP</v>
      </c>
      <c r="D80" s="83">
        <f ca="1">INDIRECT(ADDRESS(2+QUOTIENT(ROW()-2,COUNTA('Form Responses 1'!$1:$1)-4),4,,TRUE,"Form Responses 1"))</f>
        <v>44982</v>
      </c>
      <c r="E80" s="84">
        <f ca="1" t="shared" si="0"/>
        <v>6</v>
      </c>
      <c r="F80" s="67" t="str">
        <f ca="1">IF(ISBLANK(A80)," ",INDIRECT(ADDRESS(1,5+MOD(ROW()-2,COUNTA('Form Responses 1'!$1:$1)-4),,TRUE,"Form Responses 1")))</f>
        <v>LANTAI-2 [Koridor]</v>
      </c>
      <c r="G80" s="67" t="str">
        <f ca="1">IF(ISBLANK(A80)," ",INDIRECT(ADDRESS(MATCH(A80,'Form Responses 1'!A:A,0),5+MOD(ROW()-2,COUNTA('Form Responses 1'!$1:$1)-4),,TRUE,"Form Responses 1")))</f>
        <v>BAIK</v>
      </c>
      <c r="H80" s="85" t="str">
        <f ca="1" t="shared" si="1"/>
        <v>LANTAI-2</v>
      </c>
      <c r="I80" s="85" t="str">
        <f ca="1" t="shared" si="76"/>
        <v>Koridor</v>
      </c>
      <c r="J80" s="85" t="str">
        <f ca="1" t="shared" si="2"/>
        <v>CLEANING SERVICE</v>
      </c>
      <c r="K80" s="85">
        <f ca="1" t="array" ref="K80">IFERROR(INDEX(MASTER!B:B,MATCH(G80,MASTER!A:A,0))/100," ")</f>
        <v>0.95</v>
      </c>
      <c r="L80" s="67">
        <f ca="1" t="shared" si="3"/>
        <v>8</v>
      </c>
      <c r="M80" s="67" t="str">
        <f ca="1" t="shared" si="4"/>
        <v>2023 - WEEK 08</v>
      </c>
      <c r="N80" s="67" t="str">
        <f ca="1" t="shared" si="5"/>
        <v>2023 - MONTH 02</v>
      </c>
      <c r="O80" s="85">
        <f ca="1" t="shared" ref="O80:P80" si="90">IFERROR(AVERAGEIF(M:M,M80,$K:$K)," ")</f>
        <v>0.97</v>
      </c>
      <c r="P80" s="85">
        <f ca="1" t="shared" si="90"/>
        <v>0.97</v>
      </c>
      <c r="Q80" s="67" t="str">
        <f ca="1">IF(ISBLANK(A80)," ",IF(O80&gt;MASTER!$B$3/100,"SB",IF(O80&gt;MASTER!$B$4/100,"B",IF(O80&gt;MASTER!$B$5/100,"C","K"))))</f>
        <v>SB</v>
      </c>
      <c r="R80" s="67" t="str">
        <f ca="1">IF(ISBLANK(B80)," ",IF(P80&gt;MASTER!$B$3/100,"SB",IF(P80&gt;MASTER!$B$4/100,"B",IF(P80&gt;MASTER!$B$5/100,"C","K"))))</f>
        <v>SB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8</v>
      </c>
      <c r="AG80" s="67" t="str">
        <f ca="1" t="shared" si="14"/>
        <v>2023 02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82">
        <f ca="1">INDIRECT(ADDRESS(2+QUOTIENT(ROW()-2,COUNTA('Form Responses 1'!$1:$1)-4),1,,TRUE,"Form Responses 1"))</f>
        <v>45076.4189810069</v>
      </c>
      <c r="B81" s="67" t="str">
        <f ca="1">INDIRECT(ADDRESS(2+QUOTIENT(ROW()-2,COUNTA('Form Responses 1'!$1:$1)-4),2,,TRUE,"Form Responses 1"))</f>
        <v>maranikostantina78@gmail.com</v>
      </c>
      <c r="C81" s="67" t="str">
        <f ca="1">INDIRECT(ADDRESS(2+QUOTIENT(ROW()-2,COUNTA('Form Responses 1'!$1:$1)-4),3,,TRUE,"Form Responses 1"))</f>
        <v>Kostantina Magdalena Marani,S.IP</v>
      </c>
      <c r="D81" s="83">
        <f ca="1">INDIRECT(ADDRESS(2+QUOTIENT(ROW()-2,COUNTA('Form Responses 1'!$1:$1)-4),4,,TRUE,"Form Responses 1"))</f>
        <v>44982</v>
      </c>
      <c r="E81" s="84">
        <f ca="1" t="shared" si="0"/>
        <v>6</v>
      </c>
      <c r="F81" s="67" t="str">
        <f ca="1">IF(ISBLANK(A81)," ",INDIRECT(ADDRESS(1,5+MOD(ROW()-2,COUNTA('Form Responses 1'!$1:$1)-4),,TRUE,"Form Responses 1")))</f>
        <v>LANTAI-2 [Meeting Room besar]</v>
      </c>
      <c r="G81" s="67" t="str">
        <f ca="1">IF(ISBLANK(A81)," ",INDIRECT(ADDRESS(MATCH(A81,'Form Responses 1'!A:A,0),5+MOD(ROW()-2,COUNTA('Form Responses 1'!$1:$1)-4),,TRUE,"Form Responses 1")))</f>
        <v>SANGATBAIK</v>
      </c>
      <c r="H81" s="85" t="str">
        <f ca="1" t="shared" si="1"/>
        <v>LANTAI-2</v>
      </c>
      <c r="I81" s="85" t="str">
        <f ca="1" t="shared" si="76"/>
        <v>Meeting Room besar</v>
      </c>
      <c r="J81" s="85" t="str">
        <f ca="1" t="shared" si="2"/>
        <v>CLEANING SERVICE</v>
      </c>
      <c r="K81" s="85">
        <f ca="1" t="array" ref="K81">IFERROR(INDEX(MASTER!B:B,MATCH(G81,MASTER!A:A,0))/100," ")</f>
        <v>1</v>
      </c>
      <c r="L81" s="67">
        <f ca="1" t="shared" si="3"/>
        <v>8</v>
      </c>
      <c r="M81" s="67" t="str">
        <f ca="1" t="shared" si="4"/>
        <v>2023 - WEEK 08</v>
      </c>
      <c r="N81" s="67" t="str">
        <f ca="1" t="shared" si="5"/>
        <v>2023 - MONTH 02</v>
      </c>
      <c r="O81" s="85">
        <f ca="1" t="shared" ref="O81:P81" si="91">IFERROR(AVERAGEIF(M:M,M81,$K:$K)," ")</f>
        <v>0.97</v>
      </c>
      <c r="P81" s="85">
        <f ca="1" t="shared" si="91"/>
        <v>0.97</v>
      </c>
      <c r="Q81" s="67" t="str">
        <f ca="1">IF(ISBLANK(A81)," ",IF(O81&gt;MASTER!$B$3/100,"SB",IF(O81&gt;MASTER!$B$4/100,"B",IF(O81&gt;MASTER!$B$5/100,"C","K"))))</f>
        <v>SB</v>
      </c>
      <c r="R81" s="67" t="str">
        <f ca="1">IF(ISBLANK(B81)," ",IF(P81&gt;MASTER!$B$3/100,"SB",IF(P81&gt;MASTER!$B$4/100,"B",IF(P81&gt;MASTER!$B$5/100,"C","K"))))</f>
        <v>SB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8</v>
      </c>
      <c r="AG81" s="67" t="str">
        <f ca="1" t="shared" si="14"/>
        <v>2023 02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82">
        <f ca="1">INDIRECT(ADDRESS(2+QUOTIENT(ROW()-2,COUNTA('Form Responses 1'!$1:$1)-4),1,,TRUE,"Form Responses 1"))</f>
        <v>45076.4189810069</v>
      </c>
      <c r="B82" s="67" t="str">
        <f ca="1">INDIRECT(ADDRESS(2+QUOTIENT(ROW()-2,COUNTA('Form Responses 1'!$1:$1)-4),2,,TRUE,"Form Responses 1"))</f>
        <v>maranikostantina78@gmail.com</v>
      </c>
      <c r="C82" s="67" t="str">
        <f ca="1">INDIRECT(ADDRESS(2+QUOTIENT(ROW()-2,COUNTA('Form Responses 1'!$1:$1)-4),3,,TRUE,"Form Responses 1"))</f>
        <v>Kostantina Magdalena Marani,S.IP</v>
      </c>
      <c r="D82" s="83">
        <f ca="1">INDIRECT(ADDRESS(2+QUOTIENT(ROW()-2,COUNTA('Form Responses 1'!$1:$1)-4),4,,TRUE,"Form Responses 1"))</f>
        <v>44982</v>
      </c>
      <c r="E82" s="84">
        <f ca="1" t="shared" si="0"/>
        <v>6</v>
      </c>
      <c r="F82" s="67" t="str">
        <f ca="1">IF(ISBLANK(A82)," ",INDIRECT(ADDRESS(1,5+MOD(ROW()-2,COUNTA('Form Responses 1'!$1:$1)-4),,TRUE,"Form Responses 1")))</f>
        <v>LANTAI-2 [R. Peneliti 1-5]</v>
      </c>
      <c r="G82" s="67" t="str">
        <f ca="1">IF(ISBLANK(A82)," ",INDIRECT(ADDRESS(MATCH(A82,'Form Responses 1'!A:A,0),5+MOD(ROW()-2,COUNTA('Form Responses 1'!$1:$1)-4),,TRUE,"Form Responses 1")))</f>
        <v>SANGATBAIK</v>
      </c>
      <c r="H82" s="85" t="str">
        <f ca="1" t="shared" si="1"/>
        <v>LANTAI-2</v>
      </c>
      <c r="I82" s="85" t="str">
        <f ca="1" t="shared" si="76"/>
        <v>R. Peneliti 1-5</v>
      </c>
      <c r="J82" s="85" t="str">
        <f ca="1" t="shared" si="2"/>
        <v>CLEANING SERVICE</v>
      </c>
      <c r="K82" s="85">
        <f ca="1" t="array" ref="K82">IFERROR(INDEX(MASTER!B:B,MATCH(G82,MASTER!A:A,0))/100," ")</f>
        <v>1</v>
      </c>
      <c r="L82" s="67">
        <f ca="1" t="shared" si="3"/>
        <v>8</v>
      </c>
      <c r="M82" s="67" t="str">
        <f ca="1" t="shared" si="4"/>
        <v>2023 - WEEK 08</v>
      </c>
      <c r="N82" s="67" t="str">
        <f ca="1" t="shared" si="5"/>
        <v>2023 - MONTH 02</v>
      </c>
      <c r="O82" s="85">
        <f ca="1" t="shared" ref="O82:P82" si="92">IFERROR(AVERAGEIF(M:M,M82,$K:$K)," ")</f>
        <v>0.97</v>
      </c>
      <c r="P82" s="85">
        <f ca="1" t="shared" si="92"/>
        <v>0.97</v>
      </c>
      <c r="Q82" s="67" t="str">
        <f ca="1">IF(ISBLANK(A82)," ",IF(O82&gt;MASTER!$B$3/100,"SB",IF(O82&gt;MASTER!$B$4/100,"B",IF(O82&gt;MASTER!$B$5/100,"C","K"))))</f>
        <v>SB</v>
      </c>
      <c r="R82" s="67" t="str">
        <f ca="1">IF(ISBLANK(B82)," ",IF(P82&gt;MASTER!$B$3/100,"SB",IF(P82&gt;MASTER!$B$4/100,"B",IF(P82&gt;MASTER!$B$5/100,"C","K"))))</f>
        <v>SB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8</v>
      </c>
      <c r="AG82" s="67" t="str">
        <f ca="1" t="shared" si="14"/>
        <v>2023 02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82">
        <f ca="1">INDIRECT(ADDRESS(2+QUOTIENT(ROW()-2,COUNTA('Form Responses 1'!$1:$1)-4),1,,TRUE,"Form Responses 1"))</f>
        <v>45076.4189810069</v>
      </c>
      <c r="B83" s="67" t="str">
        <f ca="1">INDIRECT(ADDRESS(2+QUOTIENT(ROW()-2,COUNTA('Form Responses 1'!$1:$1)-4),2,,TRUE,"Form Responses 1"))</f>
        <v>maranikostantina78@gmail.com</v>
      </c>
      <c r="C83" s="67" t="str">
        <f ca="1">INDIRECT(ADDRESS(2+QUOTIENT(ROW()-2,COUNTA('Form Responses 1'!$1:$1)-4),3,,TRUE,"Form Responses 1"))</f>
        <v>Kostantina Magdalena Marani,S.IP</v>
      </c>
      <c r="D83" s="83">
        <f ca="1">INDIRECT(ADDRESS(2+QUOTIENT(ROW()-2,COUNTA('Form Responses 1'!$1:$1)-4),4,,TRUE,"Form Responses 1"))</f>
        <v>44982</v>
      </c>
      <c r="E83" s="84">
        <f ca="1" t="shared" si="0"/>
        <v>6</v>
      </c>
      <c r="F83" s="67" t="str">
        <f ca="1">IF(ISBLANK(A83)," ",INDIRECT(ADDRESS(1,5+MOD(ROW()-2,COUNTA('Form Responses 1'!$1:$1)-4),,TRUE,"Form Responses 1")))</f>
        <v>LANTAI-2 [Perpustakaan]</v>
      </c>
      <c r="G83" s="67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LANTAI-2</v>
      </c>
      <c r="I83" s="85" t="str">
        <f ca="1" t="shared" si="76"/>
        <v>Perpustakaan</v>
      </c>
      <c r="J83" s="85" t="str">
        <f ca="1" t="shared" si="2"/>
        <v>CLEANING SERVICE</v>
      </c>
      <c r="K83" s="85">
        <f ca="1" t="array" ref="K83">IFERROR(INDEX(MASTER!B:B,MATCH(G83,MASTER!A:A,0))/100," ")</f>
        <v>0.95</v>
      </c>
      <c r="L83" s="67">
        <f ca="1" t="shared" si="3"/>
        <v>8</v>
      </c>
      <c r="M83" s="67" t="str">
        <f ca="1" t="shared" si="4"/>
        <v>2023 - WEEK 08</v>
      </c>
      <c r="N83" s="67" t="str">
        <f ca="1" t="shared" si="5"/>
        <v>2023 - MONTH 02</v>
      </c>
      <c r="O83" s="85">
        <f ca="1" t="shared" ref="O83:P83" si="93">IFERROR(AVERAGEIF(M:M,M83,$K:$K)," ")</f>
        <v>0.97</v>
      </c>
      <c r="P83" s="85">
        <f ca="1" t="shared" si="93"/>
        <v>0.97</v>
      </c>
      <c r="Q83" s="67" t="str">
        <f ca="1">IF(ISBLANK(A83)," ",IF(O83&gt;MASTER!$B$3/100,"SB",IF(O83&gt;MASTER!$B$4/100,"B",IF(O83&gt;MASTER!$B$5/100,"C","K"))))</f>
        <v>SB</v>
      </c>
      <c r="R83" s="67" t="str">
        <f ca="1">IF(ISBLANK(B83)," ",IF(P83&gt;MASTER!$B$3/100,"SB",IF(P83&gt;MASTER!$B$4/100,"B",IF(P83&gt;MASTER!$B$5/100,"C","K"))))</f>
        <v>SB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8</v>
      </c>
      <c r="AG83" s="67" t="str">
        <f ca="1" t="shared" si="14"/>
        <v>2023 02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82">
        <f ca="1">INDIRECT(ADDRESS(2+QUOTIENT(ROW()-2,COUNTA('Form Responses 1'!$1:$1)-4),1,,TRUE,"Form Responses 1"))</f>
        <v>45076.4189810069</v>
      </c>
      <c r="B84" s="67" t="str">
        <f ca="1">INDIRECT(ADDRESS(2+QUOTIENT(ROW()-2,COUNTA('Form Responses 1'!$1:$1)-4),2,,TRUE,"Form Responses 1"))</f>
        <v>maranikostantina78@gmail.com</v>
      </c>
      <c r="C84" s="67" t="str">
        <f ca="1">INDIRECT(ADDRESS(2+QUOTIENT(ROW()-2,COUNTA('Form Responses 1'!$1:$1)-4),3,,TRUE,"Form Responses 1"))</f>
        <v>Kostantina Magdalena Marani,S.IP</v>
      </c>
      <c r="D84" s="83">
        <f ca="1">INDIRECT(ADDRESS(2+QUOTIENT(ROW()-2,COUNTA('Form Responses 1'!$1:$1)-4),4,,TRUE,"Form Responses 1"))</f>
        <v>44982</v>
      </c>
      <c r="E84" s="84">
        <f ca="1" t="shared" si="0"/>
        <v>6</v>
      </c>
      <c r="F84" s="67" t="str">
        <f ca="1">IF(ISBLANK(A84)," ",INDIRECT(ADDRESS(1,5+MOD(ROW()-2,COUNTA('Form Responses 1'!$1:$1)-4),,TRUE,"Form Responses 1")))</f>
        <v>LANTAI-2 [R. baca]</v>
      </c>
      <c r="G84" s="67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LANTAI-2</v>
      </c>
      <c r="I84" s="85" t="str">
        <f ca="1" t="shared" si="76"/>
        <v>R. baca</v>
      </c>
      <c r="J84" s="85" t="str">
        <f ca="1" t="shared" si="2"/>
        <v>CLEANING SERVICE</v>
      </c>
      <c r="K84" s="85">
        <f ca="1" t="array" ref="K84">IFERROR(INDEX(MASTER!B:B,MATCH(G84,MASTER!A:A,0))/100," ")</f>
        <v>0.95</v>
      </c>
      <c r="L84" s="67">
        <f ca="1" t="shared" si="3"/>
        <v>8</v>
      </c>
      <c r="M84" s="67" t="str">
        <f ca="1" t="shared" si="4"/>
        <v>2023 - WEEK 08</v>
      </c>
      <c r="N84" s="67" t="str">
        <f ca="1" t="shared" si="5"/>
        <v>2023 - MONTH 02</v>
      </c>
      <c r="O84" s="85">
        <f ca="1" t="shared" ref="O84:P84" si="94">IFERROR(AVERAGEIF(M:M,M84,$K:$K)," ")</f>
        <v>0.97</v>
      </c>
      <c r="P84" s="85">
        <f ca="1" t="shared" si="94"/>
        <v>0.97</v>
      </c>
      <c r="Q84" s="67" t="str">
        <f ca="1">IF(ISBLANK(A84)," ",IF(O84&gt;MASTER!$B$3/100,"SB",IF(O84&gt;MASTER!$B$4/100,"B",IF(O84&gt;MASTER!$B$5/100,"C","K"))))</f>
        <v>SB</v>
      </c>
      <c r="R84" s="67" t="str">
        <f ca="1">IF(ISBLANK(B84)," ",IF(P84&gt;MASTER!$B$3/100,"SB",IF(P84&gt;MASTER!$B$4/100,"B",IF(P84&gt;MASTER!$B$5/100,"C","K"))))</f>
        <v>SB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8</v>
      </c>
      <c r="AG84" s="67" t="str">
        <f ca="1" t="shared" si="14"/>
        <v>2023 02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82">
        <f ca="1">INDIRECT(ADDRESS(2+QUOTIENT(ROW()-2,COUNTA('Form Responses 1'!$1:$1)-4),1,,TRUE,"Form Responses 1"))</f>
        <v>45076.4189810069</v>
      </c>
      <c r="B85" s="67" t="str">
        <f ca="1">INDIRECT(ADDRESS(2+QUOTIENT(ROW()-2,COUNTA('Form Responses 1'!$1:$1)-4),2,,TRUE,"Form Responses 1"))</f>
        <v>maranikostantina78@gmail.com</v>
      </c>
      <c r="C85" s="67" t="str">
        <f ca="1">INDIRECT(ADDRESS(2+QUOTIENT(ROW()-2,COUNTA('Form Responses 1'!$1:$1)-4),3,,TRUE,"Form Responses 1"))</f>
        <v>Kostantina Magdalena Marani,S.IP</v>
      </c>
      <c r="D85" s="83">
        <f ca="1">INDIRECT(ADDRESS(2+QUOTIENT(ROW()-2,COUNTA('Form Responses 1'!$1:$1)-4),4,,TRUE,"Form Responses 1"))</f>
        <v>44982</v>
      </c>
      <c r="E85" s="84">
        <f ca="1" t="shared" si="0"/>
        <v>6</v>
      </c>
      <c r="F85" s="67" t="str">
        <f ca="1">IF(ISBLANK(A85)," ",INDIRECT(ADDRESS(1,5+MOD(ROW()-2,COUNTA('Form Responses 1'!$1:$1)-4),,TRUE,"Form Responses 1")))</f>
        <v>LANTAI-2 [Tangga Penghubung lt.1-2]</v>
      </c>
      <c r="G85" s="67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LANTAI-2</v>
      </c>
      <c r="I85" s="85" t="str">
        <f ca="1" t="shared" si="76"/>
        <v>Tangga Penghubung lt.1-2</v>
      </c>
      <c r="J85" s="85" t="str">
        <f ca="1" t="shared" si="2"/>
        <v>CLEANING SERVICE</v>
      </c>
      <c r="K85" s="85">
        <f ca="1" t="array" ref="K85">IFERROR(INDEX(MASTER!B:B,MATCH(G85,MASTER!A:A,0))/100," ")</f>
        <v>0.95</v>
      </c>
      <c r="L85" s="67">
        <f ca="1" t="shared" si="3"/>
        <v>8</v>
      </c>
      <c r="M85" s="67" t="str">
        <f ca="1" t="shared" si="4"/>
        <v>2023 - WEEK 08</v>
      </c>
      <c r="N85" s="67" t="str">
        <f ca="1" t="shared" si="5"/>
        <v>2023 - MONTH 02</v>
      </c>
      <c r="O85" s="85">
        <f ca="1" t="shared" ref="O85:P85" si="95">IFERROR(AVERAGEIF(M:M,M85,$K:$K)," ")</f>
        <v>0.97</v>
      </c>
      <c r="P85" s="85">
        <f ca="1" t="shared" si="95"/>
        <v>0.97</v>
      </c>
      <c r="Q85" s="67" t="str">
        <f ca="1">IF(ISBLANK(A85)," ",IF(O85&gt;MASTER!$B$3/100,"SB",IF(O85&gt;MASTER!$B$4/100,"B",IF(O85&gt;MASTER!$B$5/100,"C","K"))))</f>
        <v>SB</v>
      </c>
      <c r="R85" s="67" t="str">
        <f ca="1">IF(ISBLANK(B85)," ",IF(P85&gt;MASTER!$B$3/100,"SB",IF(P85&gt;MASTER!$B$4/100,"B",IF(P85&gt;MASTER!$B$5/100,"C","K"))))</f>
        <v>SB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8</v>
      </c>
      <c r="AG85" s="67" t="str">
        <f ca="1" t="shared" si="14"/>
        <v>2023 02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82">
        <f ca="1">INDIRECT(ADDRESS(2+QUOTIENT(ROW()-2,COUNTA('Form Responses 1'!$1:$1)-4),1,,TRUE,"Form Responses 1"))</f>
        <v>45076.4189810069</v>
      </c>
      <c r="B86" s="67" t="str">
        <f ca="1">INDIRECT(ADDRESS(2+QUOTIENT(ROW()-2,COUNTA('Form Responses 1'!$1:$1)-4),2,,TRUE,"Form Responses 1"))</f>
        <v>maranikostantina78@gmail.com</v>
      </c>
      <c r="C86" s="67" t="str">
        <f ca="1">INDIRECT(ADDRESS(2+QUOTIENT(ROW()-2,COUNTA('Form Responses 1'!$1:$1)-4),3,,TRUE,"Form Responses 1"))</f>
        <v>Kostantina Magdalena Marani,S.IP</v>
      </c>
      <c r="D86" s="83">
        <f ca="1">INDIRECT(ADDRESS(2+QUOTIENT(ROW()-2,COUNTA('Form Responses 1'!$1:$1)-4),4,,TRUE,"Form Responses 1"))</f>
        <v>44982</v>
      </c>
      <c r="E86" s="84">
        <f ca="1" t="shared" si="0"/>
        <v>6</v>
      </c>
      <c r="F86" s="67" t="str">
        <f ca="1">IF(ISBLANK(A86)," ",INDIRECT(ADDRESS(1,5+MOD(ROW()-2,COUNTA('Form Responses 1'!$1:$1)-4),,TRUE,"Form Responses 1")))</f>
        <v>LANTAI-2 [Toilet 1]</v>
      </c>
      <c r="G86" s="67" t="str">
        <f ca="1">IF(ISBLANK(A86)," ",INDIRECT(ADDRESS(MATCH(A86,'Form Responses 1'!A:A,0),5+MOD(ROW()-2,COUNTA('Form Responses 1'!$1:$1)-4),,TRUE,"Form Responses 1")))</f>
        <v>SANGATBAIK</v>
      </c>
      <c r="H86" s="85" t="str">
        <f ca="1" t="shared" si="1"/>
        <v>LANTAI-2</v>
      </c>
      <c r="I86" s="85" t="str">
        <f ca="1" t="shared" si="76"/>
        <v>Toilet 1</v>
      </c>
      <c r="J86" s="85" t="str">
        <f ca="1" t="shared" si="2"/>
        <v>CLEANING SERVICE</v>
      </c>
      <c r="K86" s="85">
        <f ca="1" t="array" ref="K86">IFERROR(INDEX(MASTER!B:B,MATCH(G86,MASTER!A:A,0))/100," ")</f>
        <v>1</v>
      </c>
      <c r="L86" s="67">
        <f ca="1" t="shared" si="3"/>
        <v>8</v>
      </c>
      <c r="M86" s="67" t="str">
        <f ca="1" t="shared" si="4"/>
        <v>2023 - WEEK 08</v>
      </c>
      <c r="N86" s="67" t="str">
        <f ca="1" t="shared" si="5"/>
        <v>2023 - MONTH 02</v>
      </c>
      <c r="O86" s="85">
        <f ca="1" t="shared" ref="O86:P86" si="96">IFERROR(AVERAGEIF(M:M,M86,$K:$K)," ")</f>
        <v>0.97</v>
      </c>
      <c r="P86" s="85">
        <f ca="1" t="shared" si="96"/>
        <v>0.97</v>
      </c>
      <c r="Q86" s="67" t="str">
        <f ca="1">IF(ISBLANK(A86)," ",IF(O86&gt;MASTER!$B$3/100,"SB",IF(O86&gt;MASTER!$B$4/100,"B",IF(O86&gt;MASTER!$B$5/100,"C","K"))))</f>
        <v>SB</v>
      </c>
      <c r="R86" s="67" t="str">
        <f ca="1">IF(ISBLANK(B86)," ",IF(P86&gt;MASTER!$B$3/100,"SB",IF(P86&gt;MASTER!$B$4/100,"B",IF(P86&gt;MASTER!$B$5/100,"C","K"))))</f>
        <v>SB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8</v>
      </c>
      <c r="AG86" s="67" t="str">
        <f ca="1" t="shared" si="14"/>
        <v>2023 02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82">
        <f ca="1">INDIRECT(ADDRESS(2+QUOTIENT(ROW()-2,COUNTA('Form Responses 1'!$1:$1)-4),1,,TRUE,"Form Responses 1"))</f>
        <v>45076.4189810069</v>
      </c>
      <c r="B87" s="67" t="str">
        <f ca="1">INDIRECT(ADDRESS(2+QUOTIENT(ROW()-2,COUNTA('Form Responses 1'!$1:$1)-4),2,,TRUE,"Form Responses 1"))</f>
        <v>maranikostantina78@gmail.com</v>
      </c>
      <c r="C87" s="67" t="str">
        <f ca="1">INDIRECT(ADDRESS(2+QUOTIENT(ROW()-2,COUNTA('Form Responses 1'!$1:$1)-4),3,,TRUE,"Form Responses 1"))</f>
        <v>Kostantina Magdalena Marani,S.IP</v>
      </c>
      <c r="D87" s="83">
        <f ca="1">INDIRECT(ADDRESS(2+QUOTIENT(ROW()-2,COUNTA('Form Responses 1'!$1:$1)-4),4,,TRUE,"Form Responses 1"))</f>
        <v>44982</v>
      </c>
      <c r="E87" s="84">
        <f ca="1" t="shared" si="0"/>
        <v>6</v>
      </c>
      <c r="F87" s="67" t="str">
        <f ca="1">IF(ISBLANK(A87)," ",INDIRECT(ADDRESS(1,5+MOD(ROW()-2,COUNTA('Form Responses 1'!$1:$1)-4),,TRUE,"Form Responses 1")))</f>
        <v>TAMAN DAN AREA PARKIR [Area parkir mobil]</v>
      </c>
      <c r="G87" s="67" t="str">
        <f ca="1">IF(ISBLANK(A87)," ",INDIRECT(ADDRESS(MATCH(A87,'Form Responses 1'!A:A,0),5+MOD(ROW()-2,COUNTA('Form Responses 1'!$1:$1)-4),,TRUE,"Form Responses 1")))</f>
        <v>BAIK</v>
      </c>
      <c r="H87" s="85" t="str">
        <f ca="1" t="shared" si="1"/>
        <v>TAMAN DAN AREA PARKIR</v>
      </c>
      <c r="I87" s="85" t="str">
        <f ca="1" t="shared" si="76"/>
        <v>Area parkir mobil</v>
      </c>
      <c r="J87" s="85" t="str">
        <f ca="1" t="shared" si="2"/>
        <v>CLEANING SERVICE</v>
      </c>
      <c r="K87" s="85">
        <f ca="1" t="array" ref="K87">IFERROR(INDEX(MASTER!B:B,MATCH(G87,MASTER!A:A,0))/100," ")</f>
        <v>0.95</v>
      </c>
      <c r="L87" s="67">
        <f ca="1" t="shared" si="3"/>
        <v>8</v>
      </c>
      <c r="M87" s="67" t="str">
        <f ca="1" t="shared" si="4"/>
        <v>2023 - WEEK 08</v>
      </c>
      <c r="N87" s="67" t="str">
        <f ca="1" t="shared" si="5"/>
        <v>2023 - MONTH 02</v>
      </c>
      <c r="O87" s="85">
        <f ca="1" t="shared" ref="O87:P87" si="97">IFERROR(AVERAGEIF(M:M,M87,$K:$K)," ")</f>
        <v>0.97</v>
      </c>
      <c r="P87" s="85">
        <f ca="1" t="shared" si="97"/>
        <v>0.97</v>
      </c>
      <c r="Q87" s="67" t="str">
        <f ca="1">IF(ISBLANK(A87)," ",IF(O87&gt;MASTER!$B$3/100,"SB",IF(O87&gt;MASTER!$B$4/100,"B",IF(O87&gt;MASTER!$B$5/100,"C","K"))))</f>
        <v>SB</v>
      </c>
      <c r="R87" s="67" t="str">
        <f ca="1">IF(ISBLANK(B87)," ",IF(P87&gt;MASTER!$B$3/100,"SB",IF(P87&gt;MASTER!$B$4/100,"B",IF(P87&gt;MASTER!$B$5/100,"C","K"))))</f>
        <v>SB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8</v>
      </c>
      <c r="AG87" s="67" t="str">
        <f ca="1" t="shared" si="14"/>
        <v>2023 02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82">
        <f ca="1">INDIRECT(ADDRESS(2+QUOTIENT(ROW()-2,COUNTA('Form Responses 1'!$1:$1)-4),1,,TRUE,"Form Responses 1"))</f>
        <v>45076.4189810069</v>
      </c>
      <c r="B88" s="67" t="str">
        <f ca="1">INDIRECT(ADDRESS(2+QUOTIENT(ROW()-2,COUNTA('Form Responses 1'!$1:$1)-4),2,,TRUE,"Form Responses 1"))</f>
        <v>maranikostantina78@gmail.com</v>
      </c>
      <c r="C88" s="67" t="str">
        <f ca="1">INDIRECT(ADDRESS(2+QUOTIENT(ROW()-2,COUNTA('Form Responses 1'!$1:$1)-4),3,,TRUE,"Form Responses 1"))</f>
        <v>Kostantina Magdalena Marani,S.IP</v>
      </c>
      <c r="D88" s="83">
        <f ca="1">INDIRECT(ADDRESS(2+QUOTIENT(ROW()-2,COUNTA('Form Responses 1'!$1:$1)-4),4,,TRUE,"Form Responses 1"))</f>
        <v>44982</v>
      </c>
      <c r="E88" s="84">
        <f ca="1" t="shared" si="0"/>
        <v>6</v>
      </c>
      <c r="F88" s="67" t="str">
        <f ca="1">IF(ISBLANK(A88)," ",INDIRECT(ADDRESS(1,5+MOD(ROW()-2,COUNTA('Form Responses 1'!$1:$1)-4),,TRUE,"Form Responses 1")))</f>
        <v>TAMAN DAN AREA PARKIR [Area parkir motor]</v>
      </c>
      <c r="G88" s="67" t="str">
        <f ca="1">IF(ISBLANK(A88)," ",INDIRECT(ADDRESS(MATCH(A88,'Form Responses 1'!A:A,0),5+MOD(ROW()-2,COUNTA('Form Responses 1'!$1:$1)-4),,TRUE,"Form Responses 1")))</f>
        <v>BAIK</v>
      </c>
      <c r="H88" s="85" t="str">
        <f ca="1" t="shared" si="1"/>
        <v>TAMAN DAN AREA PARKIR</v>
      </c>
      <c r="I88" s="85" t="str">
        <f ca="1" t="shared" si="76"/>
        <v>Area parkir motor</v>
      </c>
      <c r="J88" s="85" t="str">
        <f ca="1" t="shared" si="2"/>
        <v>CLEANING SERVICE</v>
      </c>
      <c r="K88" s="85">
        <f ca="1" t="array" ref="K88">IFERROR(INDEX(MASTER!B:B,MATCH(G88,MASTER!A:A,0))/100," ")</f>
        <v>0.95</v>
      </c>
      <c r="L88" s="67">
        <f ca="1" t="shared" si="3"/>
        <v>8</v>
      </c>
      <c r="M88" s="67" t="str">
        <f ca="1" t="shared" si="4"/>
        <v>2023 - WEEK 08</v>
      </c>
      <c r="N88" s="67" t="str">
        <f ca="1" t="shared" si="5"/>
        <v>2023 - MONTH 02</v>
      </c>
      <c r="O88" s="85">
        <f ca="1" t="shared" ref="O88:P88" si="98">IFERROR(AVERAGEIF(M:M,M88,$K:$K)," ")</f>
        <v>0.97</v>
      </c>
      <c r="P88" s="85">
        <f ca="1" t="shared" si="98"/>
        <v>0.97</v>
      </c>
      <c r="Q88" s="67" t="str">
        <f ca="1">IF(ISBLANK(A88)," ",IF(O88&gt;MASTER!$B$3/100,"SB",IF(O88&gt;MASTER!$B$4/100,"B",IF(O88&gt;MASTER!$B$5/100,"C","K"))))</f>
        <v>SB</v>
      </c>
      <c r="R88" s="67" t="str">
        <f ca="1">IF(ISBLANK(B88)," ",IF(P88&gt;MASTER!$B$3/100,"SB",IF(P88&gt;MASTER!$B$4/100,"B",IF(P88&gt;MASTER!$B$5/100,"C","K"))))</f>
        <v>SB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8</v>
      </c>
      <c r="AG88" s="67" t="str">
        <f ca="1" t="shared" si="14"/>
        <v>2023 02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82">
        <f ca="1">INDIRECT(ADDRESS(2+QUOTIENT(ROW()-2,COUNTA('Form Responses 1'!$1:$1)-4),1,,TRUE,"Form Responses 1"))</f>
        <v>45076.4189810069</v>
      </c>
      <c r="B89" s="67" t="str">
        <f ca="1">INDIRECT(ADDRESS(2+QUOTIENT(ROW()-2,COUNTA('Form Responses 1'!$1:$1)-4),2,,TRUE,"Form Responses 1"))</f>
        <v>maranikostantina78@gmail.com</v>
      </c>
      <c r="C89" s="67" t="str">
        <f ca="1">INDIRECT(ADDRESS(2+QUOTIENT(ROW()-2,COUNTA('Form Responses 1'!$1:$1)-4),3,,TRUE,"Form Responses 1"))</f>
        <v>Kostantina Magdalena Marani,S.IP</v>
      </c>
      <c r="D89" s="83">
        <f ca="1">INDIRECT(ADDRESS(2+QUOTIENT(ROW()-2,COUNTA('Form Responses 1'!$1:$1)-4),4,,TRUE,"Form Responses 1"))</f>
        <v>44982</v>
      </c>
      <c r="E89" s="84">
        <f ca="1" t="shared" si="0"/>
        <v>6</v>
      </c>
      <c r="F89" s="67" t="str">
        <f ca="1">IF(ISBLANK(A89)," ",INDIRECT(ADDRESS(1,5+MOD(ROW()-2,COUNTA('Form Responses 1'!$1:$1)-4),,TRUE,"Form Responses 1")))</f>
        <v>TAMAN DAN AREA PARKIR [Taman depan]</v>
      </c>
      <c r="G89" s="67" t="str">
        <f ca="1">IF(ISBLANK(A89)," ",INDIRECT(ADDRESS(MATCH(A89,'Form Responses 1'!A:A,0),5+MOD(ROW()-2,COUNTA('Form Responses 1'!$1:$1)-4),,TRUE,"Form Responses 1")))</f>
        <v>BAIK</v>
      </c>
      <c r="H89" s="85" t="str">
        <f ca="1" t="shared" si="1"/>
        <v>TAMAN DAN AREA PARKIR</v>
      </c>
      <c r="I89" s="85" t="str">
        <f ca="1" t="shared" si="76"/>
        <v>Taman depan</v>
      </c>
      <c r="J89" s="85" t="str">
        <f ca="1" t="shared" si="2"/>
        <v>CLEANING SERVICE</v>
      </c>
      <c r="K89" s="85">
        <f ca="1" t="array" ref="K89">IFERROR(INDEX(MASTER!B:B,MATCH(G89,MASTER!A:A,0))/100," ")</f>
        <v>0.95</v>
      </c>
      <c r="L89" s="67">
        <f ca="1" t="shared" si="3"/>
        <v>8</v>
      </c>
      <c r="M89" s="67" t="str">
        <f ca="1" t="shared" si="4"/>
        <v>2023 - WEEK 08</v>
      </c>
      <c r="N89" s="67" t="str">
        <f ca="1" t="shared" si="5"/>
        <v>2023 - MONTH 02</v>
      </c>
      <c r="O89" s="85">
        <f ca="1" t="shared" ref="O89:P89" si="99">IFERROR(AVERAGEIF(M:M,M89,$K:$K)," ")</f>
        <v>0.97</v>
      </c>
      <c r="P89" s="85">
        <f ca="1" t="shared" si="99"/>
        <v>0.97</v>
      </c>
      <c r="Q89" s="67" t="str">
        <f ca="1">IF(ISBLANK(A89)," ",IF(O89&gt;MASTER!$B$3/100,"SB",IF(O89&gt;MASTER!$B$4/100,"B",IF(O89&gt;MASTER!$B$5/100,"C","K"))))</f>
        <v>SB</v>
      </c>
      <c r="R89" s="67" t="str">
        <f ca="1">IF(ISBLANK(B89)," ",IF(P89&gt;MASTER!$B$3/100,"SB",IF(P89&gt;MASTER!$B$4/100,"B",IF(P89&gt;MASTER!$B$5/100,"C","K"))))</f>
        <v>SB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8</v>
      </c>
      <c r="AG89" s="67" t="str">
        <f ca="1" t="shared" si="14"/>
        <v>2023 02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82">
        <f ca="1">INDIRECT(ADDRESS(2+QUOTIENT(ROW()-2,COUNTA('Form Responses 1'!$1:$1)-4),1,,TRUE,"Form Responses 1"))</f>
        <v>45076.4189810069</v>
      </c>
      <c r="B90" s="67" t="str">
        <f ca="1">INDIRECT(ADDRESS(2+QUOTIENT(ROW()-2,COUNTA('Form Responses 1'!$1:$1)-4),2,,TRUE,"Form Responses 1"))</f>
        <v>maranikostantina78@gmail.com</v>
      </c>
      <c r="C90" s="67" t="str">
        <f ca="1">INDIRECT(ADDRESS(2+QUOTIENT(ROW()-2,COUNTA('Form Responses 1'!$1:$1)-4),3,,TRUE,"Form Responses 1"))</f>
        <v>Kostantina Magdalena Marani,S.IP</v>
      </c>
      <c r="D90" s="83">
        <f ca="1">INDIRECT(ADDRESS(2+QUOTIENT(ROW()-2,COUNTA('Form Responses 1'!$1:$1)-4),4,,TRUE,"Form Responses 1"))</f>
        <v>44982</v>
      </c>
      <c r="E90" s="84">
        <f ca="1" t="shared" si="0"/>
        <v>6</v>
      </c>
      <c r="F90" s="67" t="str">
        <f ca="1">IF(ISBLANK(A90)," ",INDIRECT(ADDRESS(1,5+MOD(ROW()-2,COUNTA('Form Responses 1'!$1:$1)-4),,TRUE,"Form Responses 1")))</f>
        <v>TAMAN DAN AREA PARKIR [Pos Security]</v>
      </c>
      <c r="G90" s="67" t="str">
        <f ca="1">IF(ISBLANK(A90)," ",INDIRECT(ADDRESS(MATCH(A90,'Form Responses 1'!A:A,0),5+MOD(ROW()-2,COUNTA('Form Responses 1'!$1:$1)-4),,TRUE,"Form Responses 1")))</f>
        <v>BAIK</v>
      </c>
      <c r="H90" s="85" t="str">
        <f ca="1" t="shared" si="1"/>
        <v>TAMAN DAN AREA PARKIR</v>
      </c>
      <c r="I90" s="85" t="str">
        <f ca="1" t="shared" si="76"/>
        <v>Pos Security</v>
      </c>
      <c r="J90" s="85" t="str">
        <f ca="1" t="shared" si="2"/>
        <v>CLEANING SERVICE</v>
      </c>
      <c r="K90" s="85">
        <f ca="1" t="array" ref="K90">IFERROR(INDEX(MASTER!B:B,MATCH(G90,MASTER!A:A,0))/100," ")</f>
        <v>0.95</v>
      </c>
      <c r="L90" s="67">
        <f ca="1" t="shared" si="3"/>
        <v>8</v>
      </c>
      <c r="M90" s="67" t="str">
        <f ca="1" t="shared" si="4"/>
        <v>2023 - WEEK 08</v>
      </c>
      <c r="N90" s="67" t="str">
        <f ca="1" t="shared" si="5"/>
        <v>2023 - MONTH 02</v>
      </c>
      <c r="O90" s="85">
        <f ca="1" t="shared" ref="O90:P90" si="100">IFERROR(AVERAGEIF(M:M,M90,$K:$K)," ")</f>
        <v>0.97</v>
      </c>
      <c r="P90" s="85">
        <f ca="1" t="shared" si="100"/>
        <v>0.97</v>
      </c>
      <c r="Q90" s="67" t="str">
        <f ca="1">IF(ISBLANK(A90)," ",IF(O90&gt;MASTER!$B$3/100,"SB",IF(O90&gt;MASTER!$B$4/100,"B",IF(O90&gt;MASTER!$B$5/100,"C","K"))))</f>
        <v>SB</v>
      </c>
      <c r="R90" s="67" t="str">
        <f ca="1">IF(ISBLANK(B90)," ",IF(P90&gt;MASTER!$B$3/100,"SB",IF(P90&gt;MASTER!$B$4/100,"B",IF(P90&gt;MASTER!$B$5/100,"C","K"))))</f>
        <v>SB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8</v>
      </c>
      <c r="AG90" s="67" t="str">
        <f ca="1" t="shared" si="14"/>
        <v>2023 02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82">
        <f ca="1">INDIRECT(ADDRESS(2+QUOTIENT(ROW()-2,COUNTA('Form Responses 1'!$1:$1)-4),1,,TRUE,"Form Responses 1"))</f>
        <v>45076.4189810069</v>
      </c>
      <c r="B91" s="67" t="str">
        <f ca="1">INDIRECT(ADDRESS(2+QUOTIENT(ROW()-2,COUNTA('Form Responses 1'!$1:$1)-4),2,,TRUE,"Form Responses 1"))</f>
        <v>maranikostantina78@gmail.com</v>
      </c>
      <c r="C91" s="67" t="str">
        <f ca="1">INDIRECT(ADDRESS(2+QUOTIENT(ROW()-2,COUNTA('Form Responses 1'!$1:$1)-4),3,,TRUE,"Form Responses 1"))</f>
        <v>Kostantina Magdalena Marani,S.IP</v>
      </c>
      <c r="D91" s="83">
        <f ca="1">INDIRECT(ADDRESS(2+QUOTIENT(ROW()-2,COUNTA('Form Responses 1'!$1:$1)-4),4,,TRUE,"Form Responses 1"))</f>
        <v>44982</v>
      </c>
      <c r="E91" s="84">
        <f ca="1" t="shared" si="0"/>
        <v>6</v>
      </c>
      <c r="F91" s="67" t="str">
        <f ca="1">IF(ISBLANK(A91)," ",INDIRECT(ADDRESS(1,5+MOD(ROW()-2,COUNTA('Form Responses 1'!$1:$1)-4),,TRUE,"Form Responses 1")))</f>
        <v>TAMAN DAN AREA PARKIR [TPS]</v>
      </c>
      <c r="G91" s="67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TAMAN DAN AREA PARKIR</v>
      </c>
      <c r="I91" s="85" t="str">
        <f ca="1" t="shared" si="76"/>
        <v>TPS</v>
      </c>
      <c r="J91" s="85" t="str">
        <f ca="1" t="shared" si="2"/>
        <v>CLEANING SERVICE</v>
      </c>
      <c r="K91" s="85">
        <f ca="1" t="array" ref="K91">IFERROR(INDEX(MASTER!B:B,MATCH(G91,MASTER!A:A,0))/100," ")</f>
        <v>0.95</v>
      </c>
      <c r="L91" s="67">
        <f ca="1" t="shared" si="3"/>
        <v>8</v>
      </c>
      <c r="M91" s="67" t="str">
        <f ca="1" t="shared" si="4"/>
        <v>2023 - WEEK 08</v>
      </c>
      <c r="N91" s="67" t="str">
        <f ca="1" t="shared" si="5"/>
        <v>2023 - MONTH 02</v>
      </c>
      <c r="O91" s="85">
        <f ca="1" t="shared" ref="O91:P91" si="101">IFERROR(AVERAGEIF(M:M,M91,$K:$K)," ")</f>
        <v>0.97</v>
      </c>
      <c r="P91" s="85">
        <f ca="1" t="shared" si="101"/>
        <v>0.97</v>
      </c>
      <c r="Q91" s="67" t="str">
        <f ca="1">IF(ISBLANK(A91)," ",IF(O91&gt;MASTER!$B$3/100,"SB",IF(O91&gt;MASTER!$B$4/100,"B",IF(O91&gt;MASTER!$B$5/100,"C","K"))))</f>
        <v>SB</v>
      </c>
      <c r="R91" s="67" t="str">
        <f ca="1">IF(ISBLANK(B91)," ",IF(P91&gt;MASTER!$B$3/100,"SB",IF(P91&gt;MASTER!$B$4/100,"B",IF(P91&gt;MASTER!$B$5/100,"C","K"))))</f>
        <v>SB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8</v>
      </c>
      <c r="AG91" s="67" t="str">
        <f ca="1" t="shared" si="14"/>
        <v>2023 02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82">
        <f ca="1">INDIRECT(ADDRESS(2+QUOTIENT(ROW()-2,COUNTA('Form Responses 1'!$1:$1)-4),1,,TRUE,"Form Responses 1"))</f>
        <v>45076.4224134259</v>
      </c>
      <c r="B92" s="67" t="str">
        <f ca="1">INDIRECT(ADDRESS(2+QUOTIENT(ROW()-2,COUNTA('Form Responses 1'!$1:$1)-4),2,,TRUE,"Form Responses 1"))</f>
        <v>maranikostantina78@gmail.com</v>
      </c>
      <c r="C92" s="67" t="str">
        <f ca="1">INDIRECT(ADDRESS(2+QUOTIENT(ROW()-2,COUNTA('Form Responses 1'!$1:$1)-4),3,,TRUE,"Form Responses 1"))</f>
        <v>Kostantina Magdalena Marani,S.IP</v>
      </c>
      <c r="D92" s="83">
        <f ca="1">INDIRECT(ADDRESS(2+QUOTIENT(ROW()-2,COUNTA('Form Responses 1'!$1:$1)-4),4,,TRUE,"Form Responses 1"))</f>
        <v>45041</v>
      </c>
      <c r="E92" s="84">
        <f ca="1" t="shared" si="0"/>
        <v>2</v>
      </c>
      <c r="F92" s="67" t="str">
        <f ca="1">IF(ISBLANK(A92)," ",INDIRECT(ADDRESS(1,5+MOD(ROW()-2,COUNTA('Form Responses 1'!$1:$1)-4),,TRUE,"Form Responses 1")))</f>
        <v>Security [Security Functions]</v>
      </c>
      <c r="G92" s="67" t="str">
        <f ca="1">IF(ISBLANK(A92)," ",INDIRECT(ADDRESS(MATCH(A92,'Form Responses 1'!A:A,0),5+MOD(ROW()-2,COUNTA('Form Responses 1'!$1:$1)-4),,TRUE,"Form Responses 1")))</f>
        <v>SANGATBAIK</v>
      </c>
      <c r="H92" s="85" t="str">
        <f ca="1" t="shared" si="1"/>
        <v>Security</v>
      </c>
      <c r="I92" s="85" t="str">
        <f ca="1" t="shared" si="76"/>
        <v>Security Functions</v>
      </c>
      <c r="J92" s="85" t="str">
        <f ca="1" t="shared" si="2"/>
        <v>SECURITY SERVICE</v>
      </c>
      <c r="K92" s="85">
        <f ca="1" t="array" ref="K92">IFERROR(INDEX(MASTER!B:B,MATCH(G92,MASTER!A:A,0))/100," ")</f>
        <v>1</v>
      </c>
      <c r="L92" s="67">
        <f ca="1" t="shared" si="3"/>
        <v>17</v>
      </c>
      <c r="M92" s="67" t="str">
        <f ca="1" t="shared" si="4"/>
        <v>2023 - WEEK 17</v>
      </c>
      <c r="N92" s="67" t="str">
        <f ca="1" t="shared" si="5"/>
        <v>2023 - MONTH 04</v>
      </c>
      <c r="O92" s="85">
        <f ca="1" t="shared" ref="O92:P92" si="102">IFERROR(AVERAGEIF(M:M,M92,$K:$K)," ")</f>
        <v>0.981666666666667</v>
      </c>
      <c r="P92" s="85">
        <f ca="1" t="shared" si="102"/>
        <v>0.981666666666667</v>
      </c>
      <c r="Q92" s="67" t="str">
        <f ca="1">IF(ISBLANK(A92)," ",IF(O92&gt;MASTER!$B$3/100,"SB",IF(O92&gt;MASTER!$B$4/100,"B",IF(O92&gt;MASTER!$B$5/100,"C","K"))))</f>
        <v>SB</v>
      </c>
      <c r="R92" s="67" t="str">
        <f ca="1">IF(ISBLANK(B92)," ",IF(P92&gt;MASTER!$B$3/100,"SB",IF(P92&gt;MASTER!$B$4/100,"B",IF(P92&gt;MASTER!$B$5/100,"C","K"))))</f>
        <v>SB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17</v>
      </c>
      <c r="AG92" s="67" t="str">
        <f ca="1" t="shared" si="14"/>
        <v>2023 04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82">
        <f ca="1">INDIRECT(ADDRESS(2+QUOTIENT(ROW()-2,COUNTA('Form Responses 1'!$1:$1)-4),1,,TRUE,"Form Responses 1"))</f>
        <v>45076.4224134259</v>
      </c>
      <c r="B93" s="67" t="str">
        <f ca="1">INDIRECT(ADDRESS(2+QUOTIENT(ROW()-2,COUNTA('Form Responses 1'!$1:$1)-4),2,,TRUE,"Form Responses 1"))</f>
        <v>maranikostantina78@gmail.com</v>
      </c>
      <c r="C93" s="67" t="str">
        <f ca="1">INDIRECT(ADDRESS(2+QUOTIENT(ROW()-2,COUNTA('Form Responses 1'!$1:$1)-4),3,,TRUE,"Form Responses 1"))</f>
        <v>Kostantina Magdalena Marani,S.IP</v>
      </c>
      <c r="D93" s="83">
        <f ca="1">INDIRECT(ADDRESS(2+QUOTIENT(ROW()-2,COUNTA('Form Responses 1'!$1:$1)-4),4,,TRUE,"Form Responses 1"))</f>
        <v>45041</v>
      </c>
      <c r="E93" s="84">
        <f ca="1" t="shared" si="0"/>
        <v>2</v>
      </c>
      <c r="F93" s="67" t="str">
        <f ca="1">IF(ISBLANK(A93)," ",INDIRECT(ADDRESS(1,5+MOD(ROW()-2,COUNTA('Form Responses 1'!$1:$1)-4),,TRUE,"Form Responses 1")))</f>
        <v>Driver [Driving Safety]</v>
      </c>
      <c r="G93" s="67" t="str">
        <f ca="1">IF(ISBLANK(A93)," ",INDIRECT(ADDRESS(MATCH(A93,'Form Responses 1'!A:A,0),5+MOD(ROW()-2,COUNTA('Form Responses 1'!$1:$1)-4),,TRUE,"Form Responses 1")))</f>
        <v>SANGATBAIK</v>
      </c>
      <c r="H93" s="85" t="str">
        <f ca="1" t="shared" si="1"/>
        <v>Driver</v>
      </c>
      <c r="I93" s="85" t="str">
        <f ca="1" t="shared" si="76"/>
        <v>Driving Safety</v>
      </c>
      <c r="J93" s="85" t="str">
        <f ca="1" t="shared" si="2"/>
        <v>LABOR SERVICE</v>
      </c>
      <c r="K93" s="85">
        <f ca="1" t="array" ref="K93">IFERROR(INDEX(MASTER!B:B,MATCH(G93,MASTER!A:A,0))/100," ")</f>
        <v>1</v>
      </c>
      <c r="L93" s="67">
        <f ca="1" t="shared" si="3"/>
        <v>17</v>
      </c>
      <c r="M93" s="67" t="str">
        <f ca="1" t="shared" si="4"/>
        <v>2023 - WEEK 17</v>
      </c>
      <c r="N93" s="67" t="str">
        <f ca="1" t="shared" si="5"/>
        <v>2023 - MONTH 04</v>
      </c>
      <c r="O93" s="85">
        <f ca="1" t="shared" ref="O93:P93" si="103">IFERROR(AVERAGEIF(M:M,M93,$K:$K)," ")</f>
        <v>0.981666666666667</v>
      </c>
      <c r="P93" s="85">
        <f ca="1" t="shared" si="103"/>
        <v>0.981666666666667</v>
      </c>
      <c r="Q93" s="67" t="str">
        <f ca="1">IF(ISBLANK(A93)," ",IF(O93&gt;MASTER!$B$3/100,"SB",IF(O93&gt;MASTER!$B$4/100,"B",IF(O93&gt;MASTER!$B$5/100,"C","K"))))</f>
        <v>SB</v>
      </c>
      <c r="R93" s="67" t="str">
        <f ca="1">IF(ISBLANK(B93)," ",IF(P93&gt;MASTER!$B$3/100,"SB",IF(P93&gt;MASTER!$B$4/100,"B",IF(P93&gt;MASTER!$B$5/100,"C","K"))))</f>
        <v>SB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17</v>
      </c>
      <c r="AG93" s="67" t="str">
        <f ca="1" t="shared" si="14"/>
        <v>2023 04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82">
        <f ca="1">INDIRECT(ADDRESS(2+QUOTIENT(ROW()-2,COUNTA('Form Responses 1'!$1:$1)-4),1,,TRUE,"Form Responses 1"))</f>
        <v>45076.4224134259</v>
      </c>
      <c r="B94" s="67" t="str">
        <f ca="1">INDIRECT(ADDRESS(2+QUOTIENT(ROW()-2,COUNTA('Form Responses 1'!$1:$1)-4),2,,TRUE,"Form Responses 1"))</f>
        <v>maranikostantina78@gmail.com</v>
      </c>
      <c r="C94" s="67" t="str">
        <f ca="1">INDIRECT(ADDRESS(2+QUOTIENT(ROW()-2,COUNTA('Form Responses 1'!$1:$1)-4),3,,TRUE,"Form Responses 1"))</f>
        <v>Kostantina Magdalena Marani,S.IP</v>
      </c>
      <c r="D94" s="83">
        <f ca="1">INDIRECT(ADDRESS(2+QUOTIENT(ROW()-2,COUNTA('Form Responses 1'!$1:$1)-4),4,,TRUE,"Form Responses 1"))</f>
        <v>45041</v>
      </c>
      <c r="E94" s="84">
        <f ca="1" t="shared" si="0"/>
        <v>2</v>
      </c>
      <c r="F94" s="67" t="str">
        <f ca="1">IF(ISBLANK(A94)," ",INDIRECT(ADDRESS(1,5+MOD(ROW()-2,COUNTA('Form Responses 1'!$1:$1)-4),,TRUE,"Form Responses 1")))</f>
        <v>Driver [ Attendance]</v>
      </c>
      <c r="G94" s="67" t="str">
        <f ca="1">IF(ISBLANK(A94)," ",INDIRECT(ADDRESS(MATCH(A94,'Form Responses 1'!A:A,0),5+MOD(ROW()-2,COUNTA('Form Responses 1'!$1:$1)-4),,TRUE,"Form Responses 1")))</f>
        <v>SANGATBAIK</v>
      </c>
      <c r="H94" s="85" t="str">
        <f ca="1" t="shared" si="1"/>
        <v>Driver</v>
      </c>
      <c r="I94" s="85" t="str">
        <f ca="1" t="shared" si="76"/>
        <v> Attendance</v>
      </c>
      <c r="J94" s="85" t="str">
        <f ca="1" t="shared" si="2"/>
        <v>LABOR SERVICE</v>
      </c>
      <c r="K94" s="85">
        <f ca="1" t="array" ref="K94">IFERROR(INDEX(MASTER!B:B,MATCH(G94,MASTER!A:A,0))/100," ")</f>
        <v>1</v>
      </c>
      <c r="L94" s="67">
        <f ca="1" t="shared" si="3"/>
        <v>17</v>
      </c>
      <c r="M94" s="67" t="str">
        <f ca="1" t="shared" si="4"/>
        <v>2023 - WEEK 17</v>
      </c>
      <c r="N94" s="67" t="str">
        <f ca="1" t="shared" si="5"/>
        <v>2023 - MONTH 04</v>
      </c>
      <c r="O94" s="85">
        <f ca="1" t="shared" ref="O94:P94" si="104">IFERROR(AVERAGEIF(M:M,M94,$K:$K)," ")</f>
        <v>0.981666666666667</v>
      </c>
      <c r="P94" s="85">
        <f ca="1" t="shared" si="104"/>
        <v>0.981666666666667</v>
      </c>
      <c r="Q94" s="67" t="str">
        <f ca="1">IF(ISBLANK(A94)," ",IF(O94&gt;MASTER!$B$3/100,"SB",IF(O94&gt;MASTER!$B$4/100,"B",IF(O94&gt;MASTER!$B$5/100,"C","K"))))</f>
        <v>SB</v>
      </c>
      <c r="R94" s="67" t="str">
        <f ca="1">IF(ISBLANK(B94)," ",IF(P94&gt;MASTER!$B$3/100,"SB",IF(P94&gt;MASTER!$B$4/100,"B",IF(P94&gt;MASTER!$B$5/100,"C","K"))))</f>
        <v>SB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17</v>
      </c>
      <c r="AG94" s="67" t="str">
        <f ca="1" t="shared" si="14"/>
        <v>2023 04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82">
        <f ca="1">INDIRECT(ADDRESS(2+QUOTIENT(ROW()-2,COUNTA('Form Responses 1'!$1:$1)-4),1,,TRUE,"Form Responses 1"))</f>
        <v>45076.4224134259</v>
      </c>
      <c r="B95" s="67" t="str">
        <f ca="1">INDIRECT(ADDRESS(2+QUOTIENT(ROW()-2,COUNTA('Form Responses 1'!$1:$1)-4),2,,TRUE,"Form Responses 1"))</f>
        <v>maranikostantina78@gmail.com</v>
      </c>
      <c r="C95" s="67" t="str">
        <f ca="1">INDIRECT(ADDRESS(2+QUOTIENT(ROW()-2,COUNTA('Form Responses 1'!$1:$1)-4),3,,TRUE,"Form Responses 1"))</f>
        <v>Kostantina Magdalena Marani,S.IP</v>
      </c>
      <c r="D95" s="83">
        <f ca="1">INDIRECT(ADDRESS(2+QUOTIENT(ROW()-2,COUNTA('Form Responses 1'!$1:$1)-4),4,,TRUE,"Form Responses 1"))</f>
        <v>45041</v>
      </c>
      <c r="E95" s="84">
        <f ca="1" t="shared" si="0"/>
        <v>2</v>
      </c>
      <c r="F95" s="67" t="str">
        <f ca="1">IF(ISBLANK(A95)," ",INDIRECT(ADDRESS(1,5+MOD(ROW()-2,COUNTA('Form Responses 1'!$1:$1)-4),,TRUE,"Form Responses 1")))</f>
        <v>LANTAI-1 [Enterance]</v>
      </c>
      <c r="G95" s="67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LANTAI-1</v>
      </c>
      <c r="I95" s="85" t="str">
        <f ca="1" t="shared" si="76"/>
        <v>Enterance</v>
      </c>
      <c r="J95" s="85" t="str">
        <f ca="1" t="shared" si="2"/>
        <v>CLEANING SERVICE</v>
      </c>
      <c r="K95" s="85">
        <f ca="1" t="array" ref="K95">IFERROR(INDEX(MASTER!B:B,MATCH(G95,MASTER!A:A,0))/100," ")</f>
        <v>0.95</v>
      </c>
      <c r="L95" s="67">
        <f ca="1" t="shared" si="3"/>
        <v>17</v>
      </c>
      <c r="M95" s="67" t="str">
        <f ca="1" t="shared" si="4"/>
        <v>2023 - WEEK 17</v>
      </c>
      <c r="N95" s="67" t="str">
        <f ca="1" t="shared" si="5"/>
        <v>2023 - MONTH 04</v>
      </c>
      <c r="O95" s="85">
        <f ca="1" t="shared" ref="O95:P95" si="105">IFERROR(AVERAGEIF(M:M,M95,$K:$K)," ")</f>
        <v>0.981666666666667</v>
      </c>
      <c r="P95" s="85">
        <f ca="1" t="shared" si="105"/>
        <v>0.981666666666667</v>
      </c>
      <c r="Q95" s="67" t="str">
        <f ca="1">IF(ISBLANK(A95)," ",IF(O95&gt;MASTER!$B$3/100,"SB",IF(O95&gt;MASTER!$B$4/100,"B",IF(O95&gt;MASTER!$B$5/100,"C","K"))))</f>
        <v>SB</v>
      </c>
      <c r="R95" s="67" t="str">
        <f ca="1">IF(ISBLANK(B95)," ",IF(P95&gt;MASTER!$B$3/100,"SB",IF(P95&gt;MASTER!$B$4/100,"B",IF(P95&gt;MASTER!$B$5/100,"C","K"))))</f>
        <v>SB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17</v>
      </c>
      <c r="AG95" s="67" t="str">
        <f ca="1" t="shared" si="14"/>
        <v>2023 04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82">
        <f ca="1">INDIRECT(ADDRESS(2+QUOTIENT(ROW()-2,COUNTA('Form Responses 1'!$1:$1)-4),1,,TRUE,"Form Responses 1"))</f>
        <v>45076.4224134259</v>
      </c>
      <c r="B96" s="67" t="str">
        <f ca="1">INDIRECT(ADDRESS(2+QUOTIENT(ROW()-2,COUNTA('Form Responses 1'!$1:$1)-4),2,,TRUE,"Form Responses 1"))</f>
        <v>maranikostantina78@gmail.com</v>
      </c>
      <c r="C96" s="67" t="str">
        <f ca="1">INDIRECT(ADDRESS(2+QUOTIENT(ROW()-2,COUNTA('Form Responses 1'!$1:$1)-4),3,,TRUE,"Form Responses 1"))</f>
        <v>Kostantina Magdalena Marani,S.IP</v>
      </c>
      <c r="D96" s="83">
        <f ca="1">INDIRECT(ADDRESS(2+QUOTIENT(ROW()-2,COUNTA('Form Responses 1'!$1:$1)-4),4,,TRUE,"Form Responses 1"))</f>
        <v>45041</v>
      </c>
      <c r="E96" s="84">
        <f ca="1" t="shared" si="0"/>
        <v>2</v>
      </c>
      <c r="F96" s="67" t="str">
        <f ca="1">IF(ISBLANK(A96)," ",INDIRECT(ADDRESS(1,5+MOD(ROW()-2,COUNTA('Form Responses 1'!$1:$1)-4),,TRUE,"Form Responses 1")))</f>
        <v>LANTAI-1 [Lobby Utama]</v>
      </c>
      <c r="G96" s="67" t="str">
        <f ca="1">IF(ISBLANK(A96)," ",INDIRECT(ADDRESS(MATCH(A96,'Form Responses 1'!A:A,0),5+MOD(ROW()-2,COUNTA('Form Responses 1'!$1:$1)-4),,TRUE,"Form Responses 1")))</f>
        <v>SANGATBAIK</v>
      </c>
      <c r="H96" s="85" t="str">
        <f ca="1" t="shared" si="1"/>
        <v>LANTAI-1</v>
      </c>
      <c r="I96" s="85" t="str">
        <f ca="1" t="shared" si="76"/>
        <v>Lobby Utama</v>
      </c>
      <c r="J96" s="85" t="str">
        <f ca="1" t="shared" si="2"/>
        <v>CLEANING SERVICE</v>
      </c>
      <c r="K96" s="85">
        <f ca="1" t="array" ref="K96">IFERROR(INDEX(MASTER!B:B,MATCH(G96,MASTER!A:A,0))/100," ")</f>
        <v>1</v>
      </c>
      <c r="L96" s="67">
        <f ca="1" t="shared" si="3"/>
        <v>17</v>
      </c>
      <c r="M96" s="67" t="str">
        <f ca="1" t="shared" si="4"/>
        <v>2023 - WEEK 17</v>
      </c>
      <c r="N96" s="67" t="str">
        <f ca="1" t="shared" si="5"/>
        <v>2023 - MONTH 04</v>
      </c>
      <c r="O96" s="85">
        <f ca="1" t="shared" ref="O96:P96" si="106">IFERROR(AVERAGEIF(M:M,M96,$K:$K)," ")</f>
        <v>0.981666666666667</v>
      </c>
      <c r="P96" s="85">
        <f ca="1" t="shared" si="106"/>
        <v>0.981666666666667</v>
      </c>
      <c r="Q96" s="67" t="str">
        <f ca="1">IF(ISBLANK(A96)," ",IF(O96&gt;MASTER!$B$3/100,"SB",IF(O96&gt;MASTER!$B$4/100,"B",IF(O96&gt;MASTER!$B$5/100,"C","K"))))</f>
        <v>SB</v>
      </c>
      <c r="R96" s="67" t="str">
        <f ca="1">IF(ISBLANK(B96)," ",IF(P96&gt;MASTER!$B$3/100,"SB",IF(P96&gt;MASTER!$B$4/100,"B",IF(P96&gt;MASTER!$B$5/100,"C","K"))))</f>
        <v>SB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17</v>
      </c>
      <c r="AG96" s="67" t="str">
        <f ca="1" t="shared" si="14"/>
        <v>2023 04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82">
        <f ca="1">INDIRECT(ADDRESS(2+QUOTIENT(ROW()-2,COUNTA('Form Responses 1'!$1:$1)-4),1,,TRUE,"Form Responses 1"))</f>
        <v>45076.4224134259</v>
      </c>
      <c r="B97" s="67" t="str">
        <f ca="1">INDIRECT(ADDRESS(2+QUOTIENT(ROW()-2,COUNTA('Form Responses 1'!$1:$1)-4),2,,TRUE,"Form Responses 1"))</f>
        <v>maranikostantina78@gmail.com</v>
      </c>
      <c r="C97" s="67" t="str">
        <f ca="1">INDIRECT(ADDRESS(2+QUOTIENT(ROW()-2,COUNTA('Form Responses 1'!$1:$1)-4),3,,TRUE,"Form Responses 1"))</f>
        <v>Kostantina Magdalena Marani,S.IP</v>
      </c>
      <c r="D97" s="83">
        <f ca="1">INDIRECT(ADDRESS(2+QUOTIENT(ROW()-2,COUNTA('Form Responses 1'!$1:$1)-4),4,,TRUE,"Form Responses 1"))</f>
        <v>45041</v>
      </c>
      <c r="E97" s="84">
        <f ca="1" t="shared" si="0"/>
        <v>2</v>
      </c>
      <c r="F97" s="67" t="str">
        <f ca="1">IF(ISBLANK(A97)," ",INDIRECT(ADDRESS(1,5+MOD(ROW()-2,COUNTA('Form Responses 1'!$1:$1)-4),,TRUE,"Form Responses 1")))</f>
        <v>LANTAI-1 [Koridor]</v>
      </c>
      <c r="G97" s="67" t="str">
        <f ca="1">IF(ISBLANK(A97)," ",INDIRECT(ADDRESS(MATCH(A97,'Form Responses 1'!A:A,0),5+MOD(ROW()-2,COUNTA('Form Responses 1'!$1:$1)-4),,TRUE,"Form Responses 1")))</f>
        <v>BAIK</v>
      </c>
      <c r="H97" s="85" t="str">
        <f ca="1" t="shared" si="1"/>
        <v>LANTAI-1</v>
      </c>
      <c r="I97" s="85" t="str">
        <f ca="1" t="shared" si="76"/>
        <v>Koridor</v>
      </c>
      <c r="J97" s="85" t="str">
        <f ca="1" t="shared" si="2"/>
        <v>CLEANING SERVICE</v>
      </c>
      <c r="K97" s="85">
        <f ca="1" t="array" ref="K97">IFERROR(INDEX(MASTER!B:B,MATCH(G97,MASTER!A:A,0))/100," ")</f>
        <v>0.95</v>
      </c>
      <c r="L97" s="67">
        <f ca="1" t="shared" si="3"/>
        <v>17</v>
      </c>
      <c r="M97" s="67" t="str">
        <f ca="1" t="shared" si="4"/>
        <v>2023 - WEEK 17</v>
      </c>
      <c r="N97" s="67" t="str">
        <f ca="1" t="shared" si="5"/>
        <v>2023 - MONTH 04</v>
      </c>
      <c r="O97" s="85">
        <f ca="1" t="shared" ref="O97:P97" si="107">IFERROR(AVERAGEIF(M:M,M97,$K:$K)," ")</f>
        <v>0.981666666666667</v>
      </c>
      <c r="P97" s="85">
        <f ca="1" t="shared" si="107"/>
        <v>0.981666666666667</v>
      </c>
      <c r="Q97" s="67" t="str">
        <f ca="1">IF(ISBLANK(A97)," ",IF(O97&gt;MASTER!$B$3/100,"SB",IF(O97&gt;MASTER!$B$4/100,"B",IF(O97&gt;MASTER!$B$5/100,"C","K"))))</f>
        <v>SB</v>
      </c>
      <c r="R97" s="67" t="str">
        <f ca="1">IF(ISBLANK(B97)," ",IF(P97&gt;MASTER!$B$3/100,"SB",IF(P97&gt;MASTER!$B$4/100,"B",IF(P97&gt;MASTER!$B$5/100,"C","K"))))</f>
        <v>SB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17</v>
      </c>
      <c r="AG97" s="67" t="str">
        <f ca="1" t="shared" si="14"/>
        <v>2023 04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82">
        <f ca="1">INDIRECT(ADDRESS(2+QUOTIENT(ROW()-2,COUNTA('Form Responses 1'!$1:$1)-4),1,,TRUE,"Form Responses 1"))</f>
        <v>45076.4224134259</v>
      </c>
      <c r="B98" s="67" t="str">
        <f ca="1">INDIRECT(ADDRESS(2+QUOTIENT(ROW()-2,COUNTA('Form Responses 1'!$1:$1)-4),2,,TRUE,"Form Responses 1"))</f>
        <v>maranikostantina78@gmail.com</v>
      </c>
      <c r="C98" s="67" t="str">
        <f ca="1">INDIRECT(ADDRESS(2+QUOTIENT(ROW()-2,COUNTA('Form Responses 1'!$1:$1)-4),3,,TRUE,"Form Responses 1"))</f>
        <v>Kostantina Magdalena Marani,S.IP</v>
      </c>
      <c r="D98" s="83">
        <f ca="1">INDIRECT(ADDRESS(2+QUOTIENT(ROW()-2,COUNTA('Form Responses 1'!$1:$1)-4),4,,TRUE,"Form Responses 1"))</f>
        <v>45041</v>
      </c>
      <c r="E98" s="84">
        <f ca="1" t="shared" si="0"/>
        <v>2</v>
      </c>
      <c r="F98" s="67" t="str">
        <f ca="1">IF(ISBLANK(A98)," ",INDIRECT(ADDRESS(1,5+MOD(ROW()-2,COUNTA('Form Responses 1'!$1:$1)-4),,TRUE,"Form Responses 1")))</f>
        <v>LANTAI-1 [R. Pimpinan]</v>
      </c>
      <c r="G98" s="67" t="str">
        <f ca="1">IF(ISBLANK(A98)," ",INDIRECT(ADDRESS(MATCH(A98,'Form Responses 1'!A:A,0),5+MOD(ROW()-2,COUNTA('Form Responses 1'!$1:$1)-4),,TRUE,"Form Responses 1")))</f>
        <v>BAIK</v>
      </c>
      <c r="H98" s="85" t="str">
        <f ca="1" t="shared" si="1"/>
        <v>LANTAI-1</v>
      </c>
      <c r="I98" s="85" t="str">
        <f ca="1" t="shared" si="76"/>
        <v>R. Pimpinan</v>
      </c>
      <c r="J98" s="85" t="str">
        <f ca="1" t="shared" si="2"/>
        <v>CLEANING SERVICE</v>
      </c>
      <c r="K98" s="85">
        <f ca="1" t="array" ref="K98">IFERROR(INDEX(MASTER!B:B,MATCH(G98,MASTER!A:A,0))/100," ")</f>
        <v>0.95</v>
      </c>
      <c r="L98" s="67">
        <f ca="1" t="shared" si="3"/>
        <v>17</v>
      </c>
      <c r="M98" s="67" t="str">
        <f ca="1" t="shared" si="4"/>
        <v>2023 - WEEK 17</v>
      </c>
      <c r="N98" s="67" t="str">
        <f ca="1" t="shared" si="5"/>
        <v>2023 - MONTH 04</v>
      </c>
      <c r="O98" s="85">
        <f ca="1" t="shared" ref="O98:P98" si="108">IFERROR(AVERAGEIF(M:M,M98,$K:$K)," ")</f>
        <v>0.981666666666667</v>
      </c>
      <c r="P98" s="85">
        <f ca="1" t="shared" si="108"/>
        <v>0.981666666666667</v>
      </c>
      <c r="Q98" s="67" t="str">
        <f ca="1">IF(ISBLANK(A98)," ",IF(O98&gt;MASTER!$B$3/100,"SB",IF(O98&gt;MASTER!$B$4/100,"B",IF(O98&gt;MASTER!$B$5/100,"C","K"))))</f>
        <v>SB</v>
      </c>
      <c r="R98" s="67" t="str">
        <f ca="1">IF(ISBLANK(B98)," ",IF(P98&gt;MASTER!$B$3/100,"SB",IF(P98&gt;MASTER!$B$4/100,"B",IF(P98&gt;MASTER!$B$5/100,"C","K"))))</f>
        <v>SB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17</v>
      </c>
      <c r="AG98" s="67" t="str">
        <f ca="1" t="shared" si="14"/>
        <v>2023 04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82">
        <f ca="1">INDIRECT(ADDRESS(2+QUOTIENT(ROW()-2,COUNTA('Form Responses 1'!$1:$1)-4),1,,TRUE,"Form Responses 1"))</f>
        <v>45076.4224134259</v>
      </c>
      <c r="B99" s="67" t="str">
        <f ca="1">INDIRECT(ADDRESS(2+QUOTIENT(ROW()-2,COUNTA('Form Responses 1'!$1:$1)-4),2,,TRUE,"Form Responses 1"))</f>
        <v>maranikostantina78@gmail.com</v>
      </c>
      <c r="C99" s="67" t="str">
        <f ca="1">INDIRECT(ADDRESS(2+QUOTIENT(ROW()-2,COUNTA('Form Responses 1'!$1:$1)-4),3,,TRUE,"Form Responses 1"))</f>
        <v>Kostantina Magdalena Marani,S.IP</v>
      </c>
      <c r="D99" s="83">
        <f ca="1">INDIRECT(ADDRESS(2+QUOTIENT(ROW()-2,COUNTA('Form Responses 1'!$1:$1)-4),4,,TRUE,"Form Responses 1"))</f>
        <v>45041</v>
      </c>
      <c r="E99" s="84">
        <f ca="1" t="shared" si="0"/>
        <v>2</v>
      </c>
      <c r="F99" s="67" t="str">
        <f ca="1">IF(ISBLANK(A99)," ",INDIRECT(ADDRESS(1,5+MOD(ROW()-2,COUNTA('Form Responses 1'!$1:$1)-4),,TRUE,"Form Responses 1")))</f>
        <v>LANTAI-1 [Mushollah]</v>
      </c>
      <c r="G99" s="67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LANTAI-1</v>
      </c>
      <c r="I99" s="85" t="str">
        <f ca="1" t="shared" si="76"/>
        <v>Mushollah</v>
      </c>
      <c r="J99" s="85" t="str">
        <f ca="1" t="shared" si="2"/>
        <v>CLEANING SERVICE</v>
      </c>
      <c r="K99" s="85">
        <f ca="1" t="array" ref="K99">IFERROR(INDEX(MASTER!B:B,MATCH(G99,MASTER!A:A,0))/100," ")</f>
        <v>0.95</v>
      </c>
      <c r="L99" s="67">
        <f ca="1" t="shared" si="3"/>
        <v>17</v>
      </c>
      <c r="M99" s="67" t="str">
        <f ca="1" t="shared" si="4"/>
        <v>2023 - WEEK 17</v>
      </c>
      <c r="N99" s="67" t="str">
        <f ca="1" t="shared" si="5"/>
        <v>2023 - MONTH 04</v>
      </c>
      <c r="O99" s="85">
        <f ca="1" t="shared" ref="O99:P99" si="109">IFERROR(AVERAGEIF(M:M,M99,$K:$K)," ")</f>
        <v>0.981666666666667</v>
      </c>
      <c r="P99" s="85">
        <f ca="1" t="shared" si="109"/>
        <v>0.981666666666667</v>
      </c>
      <c r="Q99" s="67" t="str">
        <f ca="1">IF(ISBLANK(A99)," ",IF(O99&gt;MASTER!$B$3/100,"SB",IF(O99&gt;MASTER!$B$4/100,"B",IF(O99&gt;MASTER!$B$5/100,"C","K"))))</f>
        <v>SB</v>
      </c>
      <c r="R99" s="67" t="str">
        <f ca="1">IF(ISBLANK(B99)," ",IF(P99&gt;MASTER!$B$3/100,"SB",IF(P99&gt;MASTER!$B$4/100,"B",IF(P99&gt;MASTER!$B$5/100,"C","K"))))</f>
        <v>SB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17</v>
      </c>
      <c r="AG99" s="67" t="str">
        <f ca="1" t="shared" si="14"/>
        <v>2023 04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82">
        <f ca="1">INDIRECT(ADDRESS(2+QUOTIENT(ROW()-2,COUNTA('Form Responses 1'!$1:$1)-4),1,,TRUE,"Form Responses 1"))</f>
        <v>45076.4224134259</v>
      </c>
      <c r="B100" s="67" t="str">
        <f ca="1">INDIRECT(ADDRESS(2+QUOTIENT(ROW()-2,COUNTA('Form Responses 1'!$1:$1)-4),2,,TRUE,"Form Responses 1"))</f>
        <v>maranikostantina78@gmail.com</v>
      </c>
      <c r="C100" s="67" t="str">
        <f ca="1">INDIRECT(ADDRESS(2+QUOTIENT(ROW()-2,COUNTA('Form Responses 1'!$1:$1)-4),3,,TRUE,"Form Responses 1"))</f>
        <v>Kostantina Magdalena Marani,S.IP</v>
      </c>
      <c r="D100" s="83">
        <f ca="1">INDIRECT(ADDRESS(2+QUOTIENT(ROW()-2,COUNTA('Form Responses 1'!$1:$1)-4),4,,TRUE,"Form Responses 1"))</f>
        <v>45041</v>
      </c>
      <c r="E100" s="84">
        <f ca="1" t="shared" si="0"/>
        <v>2</v>
      </c>
      <c r="F100" s="67" t="str">
        <f ca="1">IF(ISBLANK(A100)," ",INDIRECT(ADDRESS(1,5+MOD(ROW()-2,COUNTA('Form Responses 1'!$1:$1)-4),,TRUE,"Form Responses 1")))</f>
        <v>LANTAI-1 [R. Kepala TU]</v>
      </c>
      <c r="G100" s="67" t="str">
        <f ca="1">IF(ISBLANK(A100)," ",INDIRECT(ADDRESS(MATCH(A100,'Form Responses 1'!A:A,0),5+MOD(ROW()-2,COUNTA('Form Responses 1'!$1:$1)-4),,TRUE,"Form Responses 1")))</f>
        <v>BAIK</v>
      </c>
      <c r="H100" s="85" t="str">
        <f ca="1" t="shared" si="1"/>
        <v>LANTAI-1</v>
      </c>
      <c r="I100" s="85" t="str">
        <f ca="1" t="shared" si="76"/>
        <v>R. Kepala TU</v>
      </c>
      <c r="J100" s="85" t="str">
        <f ca="1" t="shared" si="2"/>
        <v>CLEANING SERVICE</v>
      </c>
      <c r="K100" s="85">
        <f ca="1" t="array" ref="K100">IFERROR(INDEX(MASTER!B:B,MATCH(G100,MASTER!A:A,0))/100," ")</f>
        <v>0.95</v>
      </c>
      <c r="L100" s="67">
        <f ca="1" t="shared" si="3"/>
        <v>17</v>
      </c>
      <c r="M100" s="67" t="str">
        <f ca="1" t="shared" si="4"/>
        <v>2023 - WEEK 17</v>
      </c>
      <c r="N100" s="67" t="str">
        <f ca="1" t="shared" si="5"/>
        <v>2023 - MONTH 04</v>
      </c>
      <c r="O100" s="85">
        <f ca="1" t="shared" ref="O100:P100" si="110">IFERROR(AVERAGEIF(M:M,M100,$K:$K)," ")</f>
        <v>0.981666666666667</v>
      </c>
      <c r="P100" s="85">
        <f ca="1" t="shared" si="110"/>
        <v>0.981666666666667</v>
      </c>
      <c r="Q100" s="67" t="str">
        <f ca="1">IF(ISBLANK(A100)," ",IF(O100&gt;MASTER!$B$3/100,"SB",IF(O100&gt;MASTER!$B$4/100,"B",IF(O100&gt;MASTER!$B$5/100,"C","K"))))</f>
        <v>SB</v>
      </c>
      <c r="R100" s="67" t="str">
        <f ca="1">IF(ISBLANK(B100)," ",IF(P100&gt;MASTER!$B$3/100,"SB",IF(P100&gt;MASTER!$B$4/100,"B",IF(P100&gt;MASTER!$B$5/100,"C","K"))))</f>
        <v>SB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17</v>
      </c>
      <c r="AG100" s="67" t="str">
        <f ca="1" t="shared" si="14"/>
        <v>2023 04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82">
        <f ca="1">INDIRECT(ADDRESS(2+QUOTIENT(ROW()-2,COUNTA('Form Responses 1'!$1:$1)-4),1,,TRUE,"Form Responses 1"))</f>
        <v>45076.4224134259</v>
      </c>
      <c r="B101" s="67" t="str">
        <f ca="1">INDIRECT(ADDRESS(2+QUOTIENT(ROW()-2,COUNTA('Form Responses 1'!$1:$1)-4),2,,TRUE,"Form Responses 1"))</f>
        <v>maranikostantina78@gmail.com</v>
      </c>
      <c r="C101" s="67" t="str">
        <f ca="1">INDIRECT(ADDRESS(2+QUOTIENT(ROW()-2,COUNTA('Form Responses 1'!$1:$1)-4),3,,TRUE,"Form Responses 1"))</f>
        <v>Kostantina Magdalena Marani,S.IP</v>
      </c>
      <c r="D101" s="83">
        <f ca="1">INDIRECT(ADDRESS(2+QUOTIENT(ROW()-2,COUNTA('Form Responses 1'!$1:$1)-4),4,,TRUE,"Form Responses 1"))</f>
        <v>45041</v>
      </c>
      <c r="E101" s="84">
        <f ca="1" t="shared" si="0"/>
        <v>2</v>
      </c>
      <c r="F101" s="67" t="str">
        <f ca="1">IF(ISBLANK(A101)," ",INDIRECT(ADDRESS(1,5+MOD(ROW()-2,COUNTA('Form Responses 1'!$1:$1)-4),,TRUE,"Form Responses 1")))</f>
        <v>LANTAI-1 [R. staff TU]</v>
      </c>
      <c r="G101" s="67" t="str">
        <f ca="1">IF(ISBLANK(A101)," ",INDIRECT(ADDRESS(MATCH(A101,'Form Responses 1'!A:A,0),5+MOD(ROW()-2,COUNTA('Form Responses 1'!$1:$1)-4),,TRUE,"Form Responses 1")))</f>
        <v>SANGATBAIK</v>
      </c>
      <c r="H101" s="85" t="str">
        <f ca="1" t="shared" si="1"/>
        <v>LANTAI-1</v>
      </c>
      <c r="I101" s="85" t="str">
        <f ca="1" t="shared" si="76"/>
        <v>R. staff TU</v>
      </c>
      <c r="J101" s="85" t="str">
        <f ca="1" t="shared" si="2"/>
        <v>CLEANING SERVICE</v>
      </c>
      <c r="K101" s="85">
        <f ca="1" t="array" ref="K101">IFERROR(INDEX(MASTER!B:B,MATCH(G101,MASTER!A:A,0))/100," ")</f>
        <v>1</v>
      </c>
      <c r="L101" s="67">
        <f ca="1" t="shared" si="3"/>
        <v>17</v>
      </c>
      <c r="M101" s="67" t="str">
        <f ca="1" t="shared" si="4"/>
        <v>2023 - WEEK 17</v>
      </c>
      <c r="N101" s="67" t="str">
        <f ca="1" t="shared" si="5"/>
        <v>2023 - MONTH 04</v>
      </c>
      <c r="O101" s="85">
        <f ca="1" t="shared" ref="O101:P101" si="111">IFERROR(AVERAGEIF(M:M,M101,$K:$K)," ")</f>
        <v>0.981666666666667</v>
      </c>
      <c r="P101" s="85">
        <f ca="1" t="shared" si="111"/>
        <v>0.981666666666667</v>
      </c>
      <c r="Q101" s="67" t="str">
        <f ca="1">IF(ISBLANK(A101)," ",IF(O101&gt;MASTER!$B$3/100,"SB",IF(O101&gt;MASTER!$B$4/100,"B",IF(O101&gt;MASTER!$B$5/100,"C","K"))))</f>
        <v>SB</v>
      </c>
      <c r="R101" s="67" t="str">
        <f ca="1">IF(ISBLANK(B101)," ",IF(P101&gt;MASTER!$B$3/100,"SB",IF(P101&gt;MASTER!$B$4/100,"B",IF(P101&gt;MASTER!$B$5/100,"C","K"))))</f>
        <v>SB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17</v>
      </c>
      <c r="AG101" s="67" t="str">
        <f ca="1" t="shared" si="14"/>
        <v>2023 04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82">
        <f ca="1">INDIRECT(ADDRESS(2+QUOTIENT(ROW()-2,COUNTA('Form Responses 1'!$1:$1)-4),1,,TRUE,"Form Responses 1"))</f>
        <v>45076.4224134259</v>
      </c>
      <c r="B102" s="67" t="str">
        <f ca="1">INDIRECT(ADDRESS(2+QUOTIENT(ROW()-2,COUNTA('Form Responses 1'!$1:$1)-4),2,,TRUE,"Form Responses 1"))</f>
        <v>maranikostantina78@gmail.com</v>
      </c>
      <c r="C102" s="67" t="str">
        <f ca="1">INDIRECT(ADDRESS(2+QUOTIENT(ROW()-2,COUNTA('Form Responses 1'!$1:$1)-4),3,,TRUE,"Form Responses 1"))</f>
        <v>Kostantina Magdalena Marani,S.IP</v>
      </c>
      <c r="D102" s="83">
        <f ca="1">INDIRECT(ADDRESS(2+QUOTIENT(ROW()-2,COUNTA('Form Responses 1'!$1:$1)-4),4,,TRUE,"Form Responses 1"))</f>
        <v>45041</v>
      </c>
      <c r="E102" s="84">
        <f ca="1" t="shared" si="0"/>
        <v>2</v>
      </c>
      <c r="F102" s="67" t="str">
        <f ca="1">IF(ISBLANK(A102)," ",INDIRECT(ADDRESS(1,5+MOD(ROW()-2,COUNTA('Form Responses 1'!$1:$1)-4),,TRUE,"Form Responses 1")))</f>
        <v>LANTAI-1 [R. Analisis]</v>
      </c>
      <c r="G102" s="67" t="str">
        <f ca="1">IF(ISBLANK(A102)," ",INDIRECT(ADDRESS(MATCH(A102,'Form Responses 1'!A:A,0),5+MOD(ROW()-2,COUNTA('Form Responses 1'!$1:$1)-4),,TRUE,"Form Responses 1")))</f>
        <v>SANGATBAIK</v>
      </c>
      <c r="H102" s="85" t="str">
        <f ca="1" t="shared" si="1"/>
        <v>LANTAI-1</v>
      </c>
      <c r="I102" s="85" t="str">
        <f ca="1" t="shared" si="76"/>
        <v>R. Analisis</v>
      </c>
      <c r="J102" s="85" t="str">
        <f ca="1" t="shared" si="2"/>
        <v>CLEANING SERVICE</v>
      </c>
      <c r="K102" s="85">
        <f ca="1" t="array" ref="K102">IFERROR(INDEX(MASTER!B:B,MATCH(G102,MASTER!A:A,0))/100," ")</f>
        <v>1</v>
      </c>
      <c r="L102" s="67">
        <f ca="1" t="shared" si="3"/>
        <v>17</v>
      </c>
      <c r="M102" s="67" t="str">
        <f ca="1" t="shared" si="4"/>
        <v>2023 - WEEK 17</v>
      </c>
      <c r="N102" s="67" t="str">
        <f ca="1" t="shared" si="5"/>
        <v>2023 - MONTH 04</v>
      </c>
      <c r="O102" s="85">
        <f ca="1" t="shared" ref="O102:P102" si="112">IFERROR(AVERAGEIF(M:M,M102,$K:$K)," ")</f>
        <v>0.981666666666667</v>
      </c>
      <c r="P102" s="85">
        <f ca="1" t="shared" si="112"/>
        <v>0.981666666666667</v>
      </c>
      <c r="Q102" s="67" t="str">
        <f ca="1">IF(ISBLANK(A102)," ",IF(O102&gt;MASTER!$B$3/100,"SB",IF(O102&gt;MASTER!$B$4/100,"B",IF(O102&gt;MASTER!$B$5/100,"C","K"))))</f>
        <v>SB</v>
      </c>
      <c r="R102" s="67" t="str">
        <f ca="1">IF(ISBLANK(B102)," ",IF(P102&gt;MASTER!$B$3/100,"SB",IF(P102&gt;MASTER!$B$4/100,"B",IF(P102&gt;MASTER!$B$5/100,"C","K"))))</f>
        <v>SB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17</v>
      </c>
      <c r="AG102" s="67" t="str">
        <f ca="1" t="shared" si="14"/>
        <v>2023 04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82">
        <f ca="1">INDIRECT(ADDRESS(2+QUOTIENT(ROW()-2,COUNTA('Form Responses 1'!$1:$1)-4),1,,TRUE,"Form Responses 1"))</f>
        <v>45076.4224134259</v>
      </c>
      <c r="B103" s="67" t="str">
        <f ca="1">INDIRECT(ADDRESS(2+QUOTIENT(ROW()-2,COUNTA('Form Responses 1'!$1:$1)-4),2,,TRUE,"Form Responses 1"))</f>
        <v>maranikostantina78@gmail.com</v>
      </c>
      <c r="C103" s="67" t="str">
        <f ca="1">INDIRECT(ADDRESS(2+QUOTIENT(ROW()-2,COUNTA('Form Responses 1'!$1:$1)-4),3,,TRUE,"Form Responses 1"))</f>
        <v>Kostantina Magdalena Marani,S.IP</v>
      </c>
      <c r="D103" s="83">
        <f ca="1">INDIRECT(ADDRESS(2+QUOTIENT(ROW()-2,COUNTA('Form Responses 1'!$1:$1)-4),4,,TRUE,"Form Responses 1"))</f>
        <v>45041</v>
      </c>
      <c r="E103" s="84">
        <f ca="1" t="shared" si="0"/>
        <v>2</v>
      </c>
      <c r="F103" s="67" t="str">
        <f ca="1">IF(ISBLANK(A103)," ",INDIRECT(ADDRESS(1,5+MOD(ROW()-2,COUNTA('Form Responses 1'!$1:$1)-4),,TRUE,"Form Responses 1")))</f>
        <v>LANTAI-1 [R. Audio Visual]</v>
      </c>
      <c r="G103" s="67" t="str">
        <f ca="1">IF(ISBLANK(A103)," ",INDIRECT(ADDRESS(MATCH(A103,'Form Responses 1'!A:A,0),5+MOD(ROW()-2,COUNTA('Form Responses 1'!$1:$1)-4),,TRUE,"Form Responses 1")))</f>
        <v>SANGATBAIK</v>
      </c>
      <c r="H103" s="85" t="str">
        <f ca="1" t="shared" si="1"/>
        <v>LANTAI-1</v>
      </c>
      <c r="I103" s="85" t="str">
        <f ca="1" t="shared" si="76"/>
        <v>R. Audio Visual</v>
      </c>
      <c r="J103" s="85" t="str">
        <f ca="1" t="shared" si="2"/>
        <v>CLEANING SERVICE</v>
      </c>
      <c r="K103" s="85">
        <f ca="1" t="array" ref="K103">IFERROR(INDEX(MASTER!B:B,MATCH(G103,MASTER!A:A,0))/100," ")</f>
        <v>1</v>
      </c>
      <c r="L103" s="67">
        <f ca="1" t="shared" si="3"/>
        <v>17</v>
      </c>
      <c r="M103" s="67" t="str">
        <f ca="1" t="shared" si="4"/>
        <v>2023 - WEEK 17</v>
      </c>
      <c r="N103" s="67" t="str">
        <f ca="1" t="shared" si="5"/>
        <v>2023 - MONTH 04</v>
      </c>
      <c r="O103" s="85">
        <f ca="1" t="shared" ref="O103:P103" si="113">IFERROR(AVERAGEIF(M:M,M103,$K:$K)," ")</f>
        <v>0.981666666666667</v>
      </c>
      <c r="P103" s="85">
        <f ca="1" t="shared" si="113"/>
        <v>0.981666666666667</v>
      </c>
      <c r="Q103" s="67" t="str">
        <f ca="1">IF(ISBLANK(A103)," ",IF(O103&gt;MASTER!$B$3/100,"SB",IF(O103&gt;MASTER!$B$4/100,"B",IF(O103&gt;MASTER!$B$5/100,"C","K"))))</f>
        <v>SB</v>
      </c>
      <c r="R103" s="67" t="str">
        <f ca="1">IF(ISBLANK(B103)," ",IF(P103&gt;MASTER!$B$3/100,"SB",IF(P103&gt;MASTER!$B$4/100,"B",IF(P103&gt;MASTER!$B$5/100,"C","K"))))</f>
        <v>SB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17</v>
      </c>
      <c r="AG103" s="67" t="str">
        <f ca="1" t="shared" si="14"/>
        <v>2023 04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82">
        <f ca="1">INDIRECT(ADDRESS(2+QUOTIENT(ROW()-2,COUNTA('Form Responses 1'!$1:$1)-4),1,,TRUE,"Form Responses 1"))</f>
        <v>45076.4224134259</v>
      </c>
      <c r="B104" s="67" t="str">
        <f ca="1">INDIRECT(ADDRESS(2+QUOTIENT(ROW()-2,COUNTA('Form Responses 1'!$1:$1)-4),2,,TRUE,"Form Responses 1"))</f>
        <v>maranikostantina78@gmail.com</v>
      </c>
      <c r="C104" s="67" t="str">
        <f ca="1">INDIRECT(ADDRESS(2+QUOTIENT(ROW()-2,COUNTA('Form Responses 1'!$1:$1)-4),3,,TRUE,"Form Responses 1"))</f>
        <v>Kostantina Magdalena Marani,S.IP</v>
      </c>
      <c r="D104" s="83">
        <f ca="1">INDIRECT(ADDRESS(2+QUOTIENT(ROW()-2,COUNTA('Form Responses 1'!$1:$1)-4),4,,TRUE,"Form Responses 1"))</f>
        <v>45041</v>
      </c>
      <c r="E104" s="84">
        <f ca="1" t="shared" si="0"/>
        <v>2</v>
      </c>
      <c r="F104" s="67" t="str">
        <f ca="1">IF(ISBLANK(A104)," ",INDIRECT(ADDRESS(1,5+MOD(ROW()-2,COUNTA('Form Responses 1'!$1:$1)-4),,TRUE,"Form Responses 1")))</f>
        <v>LANTAI-1 [R. Artefak]</v>
      </c>
      <c r="G104" s="67" t="str">
        <f ca="1">IF(ISBLANK(A104)," ",INDIRECT(ADDRESS(MATCH(A104,'Form Responses 1'!A:A,0),5+MOD(ROW()-2,COUNTA('Form Responses 1'!$1:$1)-4),,TRUE,"Form Responses 1")))</f>
        <v>SANGATBAIK</v>
      </c>
      <c r="H104" s="85" t="str">
        <f ca="1" t="shared" si="1"/>
        <v>LANTAI-1</v>
      </c>
      <c r="I104" s="85" t="str">
        <f ca="1" t="shared" si="76"/>
        <v>R. Artefak</v>
      </c>
      <c r="J104" s="85" t="str">
        <f ca="1" t="shared" si="2"/>
        <v>CLEANING SERVICE</v>
      </c>
      <c r="K104" s="85">
        <f ca="1" t="array" ref="K104">IFERROR(INDEX(MASTER!B:B,MATCH(G104,MASTER!A:A,0))/100," ")</f>
        <v>1</v>
      </c>
      <c r="L104" s="67">
        <f ca="1" t="shared" si="3"/>
        <v>17</v>
      </c>
      <c r="M104" s="67" t="str">
        <f ca="1" t="shared" si="4"/>
        <v>2023 - WEEK 17</v>
      </c>
      <c r="N104" s="67" t="str">
        <f ca="1" t="shared" si="5"/>
        <v>2023 - MONTH 04</v>
      </c>
      <c r="O104" s="85">
        <f ca="1" t="shared" ref="O104:P104" si="114">IFERROR(AVERAGEIF(M:M,M104,$K:$K)," ")</f>
        <v>0.981666666666667</v>
      </c>
      <c r="P104" s="85">
        <f ca="1" t="shared" si="114"/>
        <v>0.981666666666667</v>
      </c>
      <c r="Q104" s="67" t="str">
        <f ca="1">IF(ISBLANK(A104)," ",IF(O104&gt;MASTER!$B$3/100,"SB",IF(O104&gt;MASTER!$B$4/100,"B",IF(O104&gt;MASTER!$B$5/100,"C","K"))))</f>
        <v>SB</v>
      </c>
      <c r="R104" s="67" t="str">
        <f ca="1">IF(ISBLANK(B104)," ",IF(P104&gt;MASTER!$B$3/100,"SB",IF(P104&gt;MASTER!$B$4/100,"B",IF(P104&gt;MASTER!$B$5/100,"C","K"))))</f>
        <v>SB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17</v>
      </c>
      <c r="AG104" s="67" t="str">
        <f ca="1" t="shared" si="14"/>
        <v>2023 04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82">
        <f ca="1">INDIRECT(ADDRESS(2+QUOTIENT(ROW()-2,COUNTA('Form Responses 1'!$1:$1)-4),1,,TRUE,"Form Responses 1"))</f>
        <v>45076.4224134259</v>
      </c>
      <c r="B105" s="67" t="str">
        <f ca="1">INDIRECT(ADDRESS(2+QUOTIENT(ROW()-2,COUNTA('Form Responses 1'!$1:$1)-4),2,,TRUE,"Form Responses 1"))</f>
        <v>maranikostantina78@gmail.com</v>
      </c>
      <c r="C105" s="67" t="str">
        <f ca="1">INDIRECT(ADDRESS(2+QUOTIENT(ROW()-2,COUNTA('Form Responses 1'!$1:$1)-4),3,,TRUE,"Form Responses 1"))</f>
        <v>Kostantina Magdalena Marani,S.IP</v>
      </c>
      <c r="D105" s="83">
        <f ca="1">INDIRECT(ADDRESS(2+QUOTIENT(ROW()-2,COUNTA('Form Responses 1'!$1:$1)-4),4,,TRUE,"Form Responses 1"))</f>
        <v>45041</v>
      </c>
      <c r="E105" s="84">
        <f ca="1" t="shared" si="0"/>
        <v>2</v>
      </c>
      <c r="F105" s="67" t="str">
        <f ca="1">IF(ISBLANK(A105)," ",INDIRECT(ADDRESS(1,5+MOD(ROW()-2,COUNTA('Form Responses 1'!$1:$1)-4),,TRUE,"Form Responses 1")))</f>
        <v>LANTAI-1 [R. Keuangan]</v>
      </c>
      <c r="G105" s="67" t="str">
        <f ca="1">IF(ISBLANK(A105)," ",INDIRECT(ADDRESS(MATCH(A105,'Form Responses 1'!A:A,0),5+MOD(ROW()-2,COUNTA('Form Responses 1'!$1:$1)-4),,TRUE,"Form Responses 1")))</f>
        <v>BAIK</v>
      </c>
      <c r="H105" s="85" t="str">
        <f ca="1" t="shared" si="1"/>
        <v>LANTAI-1</v>
      </c>
      <c r="I105" s="85" t="str">
        <f ca="1" t="shared" si="76"/>
        <v>R. Keuangan</v>
      </c>
      <c r="J105" s="85" t="str">
        <f ca="1" t="shared" si="2"/>
        <v>CLEANING SERVICE</v>
      </c>
      <c r="K105" s="85">
        <f ca="1" t="array" ref="K105">IFERROR(INDEX(MASTER!B:B,MATCH(G105,MASTER!A:A,0))/100," ")</f>
        <v>0.95</v>
      </c>
      <c r="L105" s="67">
        <f ca="1" t="shared" si="3"/>
        <v>17</v>
      </c>
      <c r="M105" s="67" t="str">
        <f ca="1" t="shared" si="4"/>
        <v>2023 - WEEK 17</v>
      </c>
      <c r="N105" s="67" t="str">
        <f ca="1" t="shared" si="5"/>
        <v>2023 - MONTH 04</v>
      </c>
      <c r="O105" s="85">
        <f ca="1" t="shared" ref="O105:P105" si="115">IFERROR(AVERAGEIF(M:M,M105,$K:$K)," ")</f>
        <v>0.981666666666667</v>
      </c>
      <c r="P105" s="85">
        <f ca="1" t="shared" si="115"/>
        <v>0.981666666666667</v>
      </c>
      <c r="Q105" s="67" t="str">
        <f ca="1">IF(ISBLANK(A105)," ",IF(O105&gt;MASTER!$B$3/100,"SB",IF(O105&gt;MASTER!$B$4/100,"B",IF(O105&gt;MASTER!$B$5/100,"C","K"))))</f>
        <v>SB</v>
      </c>
      <c r="R105" s="67" t="str">
        <f ca="1">IF(ISBLANK(B105)," ",IF(P105&gt;MASTER!$B$3/100,"SB",IF(P105&gt;MASTER!$B$4/100,"B",IF(P105&gt;MASTER!$B$5/100,"C","K"))))</f>
        <v>SB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17</v>
      </c>
      <c r="AG105" s="67" t="str">
        <f ca="1" t="shared" si="14"/>
        <v>2023 04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82">
        <f ca="1">INDIRECT(ADDRESS(2+QUOTIENT(ROW()-2,COUNTA('Form Responses 1'!$1:$1)-4),1,,TRUE,"Form Responses 1"))</f>
        <v>45076.4224134259</v>
      </c>
      <c r="B106" s="67" t="str">
        <f ca="1">INDIRECT(ADDRESS(2+QUOTIENT(ROW()-2,COUNTA('Form Responses 1'!$1:$1)-4),2,,TRUE,"Form Responses 1"))</f>
        <v>maranikostantina78@gmail.com</v>
      </c>
      <c r="C106" s="67" t="str">
        <f ca="1">INDIRECT(ADDRESS(2+QUOTIENT(ROW()-2,COUNTA('Form Responses 1'!$1:$1)-4),3,,TRUE,"Form Responses 1"))</f>
        <v>Kostantina Magdalena Marani,S.IP</v>
      </c>
      <c r="D106" s="83">
        <f ca="1">INDIRECT(ADDRESS(2+QUOTIENT(ROW()-2,COUNTA('Form Responses 1'!$1:$1)-4),4,,TRUE,"Form Responses 1"))</f>
        <v>45041</v>
      </c>
      <c r="E106" s="84">
        <f ca="1" t="shared" si="0"/>
        <v>2</v>
      </c>
      <c r="F106" s="67" t="str">
        <f ca="1">IF(ISBLANK(A106)," ",INDIRECT(ADDRESS(1,5+MOD(ROW()-2,COUNTA('Form Responses 1'!$1:$1)-4),,TRUE,"Form Responses 1")))</f>
        <v>LANTAI-1 [Meeting room kecil]</v>
      </c>
      <c r="G106" s="67" t="str">
        <f ca="1">IF(ISBLANK(A106)," ",INDIRECT(ADDRESS(MATCH(A106,'Form Responses 1'!A:A,0),5+MOD(ROW()-2,COUNTA('Form Responses 1'!$1:$1)-4),,TRUE,"Form Responses 1")))</f>
        <v>BAIK</v>
      </c>
      <c r="H106" s="85" t="str">
        <f ca="1" t="shared" si="1"/>
        <v>LANTAI-1</v>
      </c>
      <c r="I106" s="85" t="str">
        <f ca="1" t="shared" si="76"/>
        <v>Meeting room kecil</v>
      </c>
      <c r="J106" s="85" t="str">
        <f ca="1" t="shared" si="2"/>
        <v>CLEANING SERVICE</v>
      </c>
      <c r="K106" s="85">
        <f ca="1" t="array" ref="K106">IFERROR(INDEX(MASTER!B:B,MATCH(G106,MASTER!A:A,0))/100," ")</f>
        <v>0.95</v>
      </c>
      <c r="L106" s="67">
        <f ca="1" t="shared" si="3"/>
        <v>17</v>
      </c>
      <c r="M106" s="67" t="str">
        <f ca="1" t="shared" si="4"/>
        <v>2023 - WEEK 17</v>
      </c>
      <c r="N106" s="67" t="str">
        <f ca="1" t="shared" si="5"/>
        <v>2023 - MONTH 04</v>
      </c>
      <c r="O106" s="85">
        <f ca="1" t="shared" ref="O106:P106" si="116">IFERROR(AVERAGEIF(M:M,M106,$K:$K)," ")</f>
        <v>0.981666666666667</v>
      </c>
      <c r="P106" s="85">
        <f ca="1" t="shared" si="116"/>
        <v>0.981666666666667</v>
      </c>
      <c r="Q106" s="67" t="str">
        <f ca="1">IF(ISBLANK(A106)," ",IF(O106&gt;MASTER!$B$3/100,"SB",IF(O106&gt;MASTER!$B$4/100,"B",IF(O106&gt;MASTER!$B$5/100,"C","K"))))</f>
        <v>SB</v>
      </c>
      <c r="R106" s="67" t="str">
        <f ca="1">IF(ISBLANK(B106)," ",IF(P106&gt;MASTER!$B$3/100,"SB",IF(P106&gt;MASTER!$B$4/100,"B",IF(P106&gt;MASTER!$B$5/100,"C","K"))))</f>
        <v>SB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17</v>
      </c>
      <c r="AG106" s="67" t="str">
        <f ca="1" t="shared" si="14"/>
        <v>2023 04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82">
        <f ca="1">INDIRECT(ADDRESS(2+QUOTIENT(ROW()-2,COUNTA('Form Responses 1'!$1:$1)-4),1,,TRUE,"Form Responses 1"))</f>
        <v>45076.4224134259</v>
      </c>
      <c r="B107" s="67" t="str">
        <f ca="1">INDIRECT(ADDRESS(2+QUOTIENT(ROW()-2,COUNTA('Form Responses 1'!$1:$1)-4),2,,TRUE,"Form Responses 1"))</f>
        <v>maranikostantina78@gmail.com</v>
      </c>
      <c r="C107" s="67" t="str">
        <f ca="1">INDIRECT(ADDRESS(2+QUOTIENT(ROW()-2,COUNTA('Form Responses 1'!$1:$1)-4),3,,TRUE,"Form Responses 1"))</f>
        <v>Kostantina Magdalena Marani,S.IP</v>
      </c>
      <c r="D107" s="83">
        <f ca="1">INDIRECT(ADDRESS(2+QUOTIENT(ROW()-2,COUNTA('Form Responses 1'!$1:$1)-4),4,,TRUE,"Form Responses 1"))</f>
        <v>45041</v>
      </c>
      <c r="E107" s="84">
        <f ca="1" t="shared" si="0"/>
        <v>2</v>
      </c>
      <c r="F107" s="67" t="str">
        <f ca="1">IF(ISBLANK(A107)," ",INDIRECT(ADDRESS(1,5+MOD(ROW()-2,COUNTA('Form Responses 1'!$1:$1)-4),,TRUE,"Form Responses 1")))</f>
        <v>LANTAI-1 [Pantry]</v>
      </c>
      <c r="G107" s="67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LANTAI-1</v>
      </c>
      <c r="I107" s="85" t="str">
        <f ca="1" t="shared" si="76"/>
        <v>Pantry</v>
      </c>
      <c r="J107" s="85" t="str">
        <f ca="1" t="shared" si="2"/>
        <v>CLEANING SERVICE</v>
      </c>
      <c r="K107" s="85">
        <f ca="1" t="array" ref="K107">IFERROR(INDEX(MASTER!B:B,MATCH(G107,MASTER!A:A,0))/100," ")</f>
        <v>0.95</v>
      </c>
      <c r="L107" s="67">
        <f ca="1" t="shared" si="3"/>
        <v>17</v>
      </c>
      <c r="M107" s="67" t="str">
        <f ca="1" t="shared" si="4"/>
        <v>2023 - WEEK 17</v>
      </c>
      <c r="N107" s="67" t="str">
        <f ca="1" t="shared" si="5"/>
        <v>2023 - MONTH 04</v>
      </c>
      <c r="O107" s="85">
        <f ca="1" t="shared" ref="O107:P107" si="117">IFERROR(AVERAGEIF(M:M,M107,$K:$K)," ")</f>
        <v>0.981666666666667</v>
      </c>
      <c r="P107" s="85">
        <f ca="1" t="shared" si="117"/>
        <v>0.981666666666667</v>
      </c>
      <c r="Q107" s="67" t="str">
        <f ca="1">IF(ISBLANK(A107)," ",IF(O107&gt;MASTER!$B$3/100,"SB",IF(O107&gt;MASTER!$B$4/100,"B",IF(O107&gt;MASTER!$B$5/100,"C","K"))))</f>
        <v>SB</v>
      </c>
      <c r="R107" s="67" t="str">
        <f ca="1">IF(ISBLANK(B107)," ",IF(P107&gt;MASTER!$B$3/100,"SB",IF(P107&gt;MASTER!$B$4/100,"B",IF(P107&gt;MASTER!$B$5/100,"C","K"))))</f>
        <v>SB</v>
      </c>
    </row>
    <row r="108" customHeight="1" spans="1:18">
      <c r="A108" s="82">
        <f ca="1">INDIRECT(ADDRESS(2+QUOTIENT(ROW()-2,COUNTA('Form Responses 1'!$1:$1)-4),1,,TRUE,"Form Responses 1"))</f>
        <v>45076.4224134259</v>
      </c>
      <c r="B108" s="67" t="str">
        <f ca="1">INDIRECT(ADDRESS(2+QUOTIENT(ROW()-2,COUNTA('Form Responses 1'!$1:$1)-4),2,,TRUE,"Form Responses 1"))</f>
        <v>maranikostantina78@gmail.com</v>
      </c>
      <c r="C108" s="67" t="str">
        <f ca="1">INDIRECT(ADDRESS(2+QUOTIENT(ROW()-2,COUNTA('Form Responses 1'!$1:$1)-4),3,,TRUE,"Form Responses 1"))</f>
        <v>Kostantina Magdalena Marani,S.IP</v>
      </c>
      <c r="D108" s="83">
        <f ca="1">INDIRECT(ADDRESS(2+QUOTIENT(ROW()-2,COUNTA('Form Responses 1'!$1:$1)-4),4,,TRUE,"Form Responses 1"))</f>
        <v>45041</v>
      </c>
      <c r="E108" s="84">
        <f ca="1" t="shared" si="0"/>
        <v>2</v>
      </c>
      <c r="F108" s="67" t="str">
        <f ca="1">IF(ISBLANK(A108)," ",INDIRECT(ADDRESS(1,5+MOD(ROW()-2,COUNTA('Form Responses 1'!$1:$1)-4),,TRUE,"Form Responses 1")))</f>
        <v>LANTAI-1 [Tangga Penghubung lt.1-2]</v>
      </c>
      <c r="G108" s="67" t="str">
        <f ca="1">IF(ISBLANK(A108)," ",INDIRECT(ADDRESS(MATCH(A108,'Form Responses 1'!A:A,0),5+MOD(ROW()-2,COUNTA('Form Responses 1'!$1:$1)-4),,TRUE,"Form Responses 1")))</f>
        <v>SANGATBAIK</v>
      </c>
      <c r="H108" s="85" t="str">
        <f ca="1" t="shared" si="1"/>
        <v>LANTAI-1</v>
      </c>
      <c r="I108" s="85" t="str">
        <f ca="1" t="shared" si="76"/>
        <v>Tangga Penghubung lt.1-2</v>
      </c>
      <c r="J108" s="85" t="str">
        <f ca="1" t="shared" si="2"/>
        <v>CLEANING SERVICE</v>
      </c>
      <c r="K108" s="85">
        <f ca="1" t="array" ref="K108">IFERROR(INDEX(MASTER!B:B,MATCH(G108,MASTER!A:A,0))/100," ")</f>
        <v>1</v>
      </c>
      <c r="L108" s="67">
        <f ca="1" t="shared" si="3"/>
        <v>17</v>
      </c>
      <c r="M108" s="67" t="str">
        <f ca="1" t="shared" si="4"/>
        <v>2023 - WEEK 17</v>
      </c>
      <c r="N108" s="67" t="str">
        <f ca="1" t="shared" si="5"/>
        <v>2023 - MONTH 04</v>
      </c>
      <c r="O108" s="85">
        <f ca="1" t="shared" ref="O108:P108" si="118">IFERROR(AVERAGEIF(M:M,M108,$K:$K)," ")</f>
        <v>0.981666666666667</v>
      </c>
      <c r="P108" s="85">
        <f ca="1" t="shared" si="118"/>
        <v>0.981666666666667</v>
      </c>
      <c r="Q108" s="67" t="str">
        <f ca="1">IF(ISBLANK(A108)," ",IF(O108&gt;MASTER!$B$3/100,"SB",IF(O108&gt;MASTER!$B$4/100,"B",IF(O108&gt;MASTER!$B$5/100,"C","K"))))</f>
        <v>SB</v>
      </c>
      <c r="R108" s="67" t="str">
        <f ca="1">IF(ISBLANK(B108)," ",IF(P108&gt;MASTER!$B$3/100,"SB",IF(P108&gt;MASTER!$B$4/100,"B",IF(P108&gt;MASTER!$B$5/100,"C","K"))))</f>
        <v>SB</v>
      </c>
    </row>
    <row r="109" customHeight="1" spans="1:18">
      <c r="A109" s="82">
        <f ca="1">INDIRECT(ADDRESS(2+QUOTIENT(ROW()-2,COUNTA('Form Responses 1'!$1:$1)-4),1,,TRUE,"Form Responses 1"))</f>
        <v>45076.4224134259</v>
      </c>
      <c r="B109" s="67" t="str">
        <f ca="1">INDIRECT(ADDRESS(2+QUOTIENT(ROW()-2,COUNTA('Form Responses 1'!$1:$1)-4),2,,TRUE,"Form Responses 1"))</f>
        <v>maranikostantina78@gmail.com</v>
      </c>
      <c r="C109" s="67" t="str">
        <f ca="1">INDIRECT(ADDRESS(2+QUOTIENT(ROW()-2,COUNTA('Form Responses 1'!$1:$1)-4),3,,TRUE,"Form Responses 1"))</f>
        <v>Kostantina Magdalena Marani,S.IP</v>
      </c>
      <c r="D109" s="83">
        <f ca="1">INDIRECT(ADDRESS(2+QUOTIENT(ROW()-2,COUNTA('Form Responses 1'!$1:$1)-4),4,,TRUE,"Form Responses 1"))</f>
        <v>45041</v>
      </c>
      <c r="E109" s="84">
        <f ca="1" t="shared" si="0"/>
        <v>2</v>
      </c>
      <c r="F109" s="67" t="str">
        <f ca="1">IF(ISBLANK(A109)," ",INDIRECT(ADDRESS(1,5+MOD(ROW()-2,COUNTA('Form Responses 1'!$1:$1)-4),,TRUE,"Form Responses 1")))</f>
        <v>LANTAI-1 [Toilet 1]</v>
      </c>
      <c r="G109" s="67" t="str">
        <f ca="1">IF(ISBLANK(A109)," ",INDIRECT(ADDRESS(MATCH(A109,'Form Responses 1'!A:A,0),5+MOD(ROW()-2,COUNTA('Form Responses 1'!$1:$1)-4),,TRUE,"Form Responses 1")))</f>
        <v>SANGATBAIK</v>
      </c>
      <c r="H109" s="85" t="str">
        <f ca="1" t="shared" si="1"/>
        <v>LANTAI-1</v>
      </c>
      <c r="I109" s="85" t="str">
        <f ca="1" t="shared" si="76"/>
        <v>Toilet 1</v>
      </c>
      <c r="J109" s="85" t="str">
        <f ca="1" t="shared" si="2"/>
        <v>CLEANING SERVICE</v>
      </c>
      <c r="K109" s="85">
        <f ca="1" t="array" ref="K109">IFERROR(INDEX(MASTER!B:B,MATCH(G109,MASTER!A:A,0))/100," ")</f>
        <v>1</v>
      </c>
      <c r="L109" s="67">
        <f ca="1" t="shared" si="3"/>
        <v>17</v>
      </c>
      <c r="M109" s="67" t="str">
        <f ca="1" t="shared" si="4"/>
        <v>2023 - WEEK 17</v>
      </c>
      <c r="N109" s="67" t="str">
        <f ca="1" t="shared" si="5"/>
        <v>2023 - MONTH 04</v>
      </c>
      <c r="O109" s="85">
        <f ca="1" t="shared" ref="O109:P109" si="119">IFERROR(AVERAGEIF(M:M,M109,$K:$K)," ")</f>
        <v>0.981666666666667</v>
      </c>
      <c r="P109" s="85">
        <f ca="1" t="shared" si="119"/>
        <v>0.981666666666667</v>
      </c>
      <c r="Q109" s="67" t="str">
        <f ca="1">IF(ISBLANK(A109)," ",IF(O109&gt;MASTER!$B$3/100,"SB",IF(O109&gt;MASTER!$B$4/100,"B",IF(O109&gt;MASTER!$B$5/100,"C","K"))))</f>
        <v>SB</v>
      </c>
      <c r="R109" s="67" t="str">
        <f ca="1">IF(ISBLANK(B109)," ",IF(P109&gt;MASTER!$B$3/100,"SB",IF(P109&gt;MASTER!$B$4/100,"B",IF(P109&gt;MASTER!$B$5/100,"C","K"))))</f>
        <v>SB</v>
      </c>
    </row>
    <row r="110" customHeight="1" spans="1:18">
      <c r="A110" s="82">
        <f ca="1">INDIRECT(ADDRESS(2+QUOTIENT(ROW()-2,COUNTA('Form Responses 1'!$1:$1)-4),1,,TRUE,"Form Responses 1"))</f>
        <v>45076.4224134259</v>
      </c>
      <c r="B110" s="67" t="str">
        <f ca="1">INDIRECT(ADDRESS(2+QUOTIENT(ROW()-2,COUNTA('Form Responses 1'!$1:$1)-4),2,,TRUE,"Form Responses 1"))</f>
        <v>maranikostantina78@gmail.com</v>
      </c>
      <c r="C110" s="67" t="str">
        <f ca="1">INDIRECT(ADDRESS(2+QUOTIENT(ROW()-2,COUNTA('Form Responses 1'!$1:$1)-4),3,,TRUE,"Form Responses 1"))</f>
        <v>Kostantina Magdalena Marani,S.IP</v>
      </c>
      <c r="D110" s="83">
        <f ca="1">INDIRECT(ADDRESS(2+QUOTIENT(ROW()-2,COUNTA('Form Responses 1'!$1:$1)-4),4,,TRUE,"Form Responses 1"))</f>
        <v>45041</v>
      </c>
      <c r="E110" s="84">
        <f ca="1" t="shared" si="0"/>
        <v>2</v>
      </c>
      <c r="F110" s="67" t="str">
        <f ca="1">IF(ISBLANK(A110)," ",INDIRECT(ADDRESS(1,5+MOD(ROW()-2,COUNTA('Form Responses 1'!$1:$1)-4),,TRUE,"Form Responses 1")))</f>
        <v>LANTAI-2 [Koridor]</v>
      </c>
      <c r="G110" s="67" t="str">
        <f ca="1">IF(ISBLANK(A110)," ",INDIRECT(ADDRESS(MATCH(A110,'Form Responses 1'!A:A,0),5+MOD(ROW()-2,COUNTA('Form Responses 1'!$1:$1)-4),,TRUE,"Form Responses 1")))</f>
        <v>BAIK</v>
      </c>
      <c r="H110" s="85" t="str">
        <f ca="1" t="shared" si="1"/>
        <v>LANTAI-2</v>
      </c>
      <c r="I110" s="85" t="str">
        <f ca="1" t="shared" si="76"/>
        <v>Koridor</v>
      </c>
      <c r="J110" s="85" t="str">
        <f ca="1" t="shared" si="2"/>
        <v>CLEANING SERVICE</v>
      </c>
      <c r="K110" s="85">
        <f ca="1" t="array" ref="K110">IFERROR(INDEX(MASTER!B:B,MATCH(G110,MASTER!A:A,0))/100," ")</f>
        <v>0.95</v>
      </c>
      <c r="L110" s="67">
        <f ca="1" t="shared" si="3"/>
        <v>17</v>
      </c>
      <c r="M110" s="67" t="str">
        <f ca="1" t="shared" si="4"/>
        <v>2023 - WEEK 17</v>
      </c>
      <c r="N110" s="67" t="str">
        <f ca="1" t="shared" si="5"/>
        <v>2023 - MONTH 04</v>
      </c>
      <c r="O110" s="85">
        <f ca="1" t="shared" ref="O110:P110" si="120">IFERROR(AVERAGEIF(M:M,M110,$K:$K)," ")</f>
        <v>0.981666666666667</v>
      </c>
      <c r="P110" s="85">
        <f ca="1" t="shared" si="120"/>
        <v>0.981666666666667</v>
      </c>
      <c r="Q110" s="67" t="str">
        <f ca="1">IF(ISBLANK(A110)," ",IF(O110&gt;MASTER!$B$3/100,"SB",IF(O110&gt;MASTER!$B$4/100,"B",IF(O110&gt;MASTER!$B$5/100,"C","K"))))</f>
        <v>SB</v>
      </c>
      <c r="R110" s="67" t="str">
        <f ca="1">IF(ISBLANK(B110)," ",IF(P110&gt;MASTER!$B$3/100,"SB",IF(P110&gt;MASTER!$B$4/100,"B",IF(P110&gt;MASTER!$B$5/100,"C","K"))))</f>
        <v>SB</v>
      </c>
    </row>
    <row r="111" customHeight="1" spans="1:18">
      <c r="A111" s="82">
        <f ca="1">INDIRECT(ADDRESS(2+QUOTIENT(ROW()-2,COUNTA('Form Responses 1'!$1:$1)-4),1,,TRUE,"Form Responses 1"))</f>
        <v>45076.4224134259</v>
      </c>
      <c r="B111" s="67" t="str">
        <f ca="1">INDIRECT(ADDRESS(2+QUOTIENT(ROW()-2,COUNTA('Form Responses 1'!$1:$1)-4),2,,TRUE,"Form Responses 1"))</f>
        <v>maranikostantina78@gmail.com</v>
      </c>
      <c r="C111" s="67" t="str">
        <f ca="1">INDIRECT(ADDRESS(2+QUOTIENT(ROW()-2,COUNTA('Form Responses 1'!$1:$1)-4),3,,TRUE,"Form Responses 1"))</f>
        <v>Kostantina Magdalena Marani,S.IP</v>
      </c>
      <c r="D111" s="83">
        <f ca="1">INDIRECT(ADDRESS(2+QUOTIENT(ROW()-2,COUNTA('Form Responses 1'!$1:$1)-4),4,,TRUE,"Form Responses 1"))</f>
        <v>45041</v>
      </c>
      <c r="E111" s="84">
        <f ca="1" t="shared" si="0"/>
        <v>2</v>
      </c>
      <c r="F111" s="67" t="str">
        <f ca="1">IF(ISBLANK(A111)," ",INDIRECT(ADDRESS(1,5+MOD(ROW()-2,COUNTA('Form Responses 1'!$1:$1)-4),,TRUE,"Form Responses 1")))</f>
        <v>LANTAI-2 [Meeting Room besar]</v>
      </c>
      <c r="G111" s="67" t="str">
        <f ca="1">IF(ISBLANK(A111)," ",INDIRECT(ADDRESS(MATCH(A111,'Form Responses 1'!A:A,0),5+MOD(ROW()-2,COUNTA('Form Responses 1'!$1:$1)-4),,TRUE,"Form Responses 1")))</f>
        <v>SANGATBAIK</v>
      </c>
      <c r="H111" s="85" t="str">
        <f ca="1" t="shared" si="1"/>
        <v>LANTAI-2</v>
      </c>
      <c r="I111" s="85" t="str">
        <f ca="1" t="shared" si="76"/>
        <v>Meeting Room besar</v>
      </c>
      <c r="J111" s="85" t="str">
        <f ca="1" t="shared" si="2"/>
        <v>CLEANING SERVICE</v>
      </c>
      <c r="K111" s="85">
        <f ca="1" t="array" ref="K111">IFERROR(INDEX(MASTER!B:B,MATCH(G111,MASTER!A:A,0))/100," ")</f>
        <v>1</v>
      </c>
      <c r="L111" s="67">
        <f ca="1" t="shared" si="3"/>
        <v>17</v>
      </c>
      <c r="M111" s="67" t="str">
        <f ca="1" t="shared" si="4"/>
        <v>2023 - WEEK 17</v>
      </c>
      <c r="N111" s="67" t="str">
        <f ca="1" t="shared" si="5"/>
        <v>2023 - MONTH 04</v>
      </c>
      <c r="O111" s="85">
        <f ca="1" t="shared" ref="O111:P111" si="121">IFERROR(AVERAGEIF(M:M,M111,$K:$K)," ")</f>
        <v>0.981666666666667</v>
      </c>
      <c r="P111" s="85">
        <f ca="1" t="shared" si="121"/>
        <v>0.981666666666667</v>
      </c>
      <c r="Q111" s="67" t="str">
        <f ca="1">IF(ISBLANK(A111)," ",IF(O111&gt;MASTER!$B$3/100,"SB",IF(O111&gt;MASTER!$B$4/100,"B",IF(O111&gt;MASTER!$B$5/100,"C","K"))))</f>
        <v>SB</v>
      </c>
      <c r="R111" s="67" t="str">
        <f ca="1">IF(ISBLANK(B111)," ",IF(P111&gt;MASTER!$B$3/100,"SB",IF(P111&gt;MASTER!$B$4/100,"B",IF(P111&gt;MASTER!$B$5/100,"C","K"))))</f>
        <v>SB</v>
      </c>
    </row>
    <row r="112" customHeight="1" spans="1:18">
      <c r="A112" s="82">
        <f ca="1">INDIRECT(ADDRESS(2+QUOTIENT(ROW()-2,COUNTA('Form Responses 1'!$1:$1)-4),1,,TRUE,"Form Responses 1"))</f>
        <v>45076.4224134259</v>
      </c>
      <c r="B112" s="67" t="str">
        <f ca="1">INDIRECT(ADDRESS(2+QUOTIENT(ROW()-2,COUNTA('Form Responses 1'!$1:$1)-4),2,,TRUE,"Form Responses 1"))</f>
        <v>maranikostantina78@gmail.com</v>
      </c>
      <c r="C112" s="67" t="str">
        <f ca="1">INDIRECT(ADDRESS(2+QUOTIENT(ROW()-2,COUNTA('Form Responses 1'!$1:$1)-4),3,,TRUE,"Form Responses 1"))</f>
        <v>Kostantina Magdalena Marani,S.IP</v>
      </c>
      <c r="D112" s="83">
        <f ca="1">INDIRECT(ADDRESS(2+QUOTIENT(ROW()-2,COUNTA('Form Responses 1'!$1:$1)-4),4,,TRUE,"Form Responses 1"))</f>
        <v>45041</v>
      </c>
      <c r="E112" s="84">
        <f ca="1" t="shared" si="0"/>
        <v>2</v>
      </c>
      <c r="F112" s="67" t="str">
        <f ca="1">IF(ISBLANK(A112)," ",INDIRECT(ADDRESS(1,5+MOD(ROW()-2,COUNTA('Form Responses 1'!$1:$1)-4),,TRUE,"Form Responses 1")))</f>
        <v>LANTAI-2 [R. Peneliti 1-5]</v>
      </c>
      <c r="G112" s="67" t="str">
        <f ca="1">IF(ISBLANK(A112)," ",INDIRECT(ADDRESS(MATCH(A112,'Form Responses 1'!A:A,0),5+MOD(ROW()-2,COUNTA('Form Responses 1'!$1:$1)-4),,TRUE,"Form Responses 1")))</f>
        <v>SANGATBAIK</v>
      </c>
      <c r="H112" s="85" t="str">
        <f ca="1" t="shared" si="1"/>
        <v>LANTAI-2</v>
      </c>
      <c r="I112" s="85" t="str">
        <f ca="1" t="shared" si="76"/>
        <v>R. Peneliti 1-5</v>
      </c>
      <c r="J112" s="85" t="str">
        <f ca="1" t="shared" si="2"/>
        <v>CLEANING SERVICE</v>
      </c>
      <c r="K112" s="85">
        <f ca="1" t="array" ref="K112">IFERROR(INDEX(MASTER!B:B,MATCH(G112,MASTER!A:A,0))/100," ")</f>
        <v>1</v>
      </c>
      <c r="L112" s="67">
        <f ca="1" t="shared" si="3"/>
        <v>17</v>
      </c>
      <c r="M112" s="67" t="str">
        <f ca="1" t="shared" si="4"/>
        <v>2023 - WEEK 17</v>
      </c>
      <c r="N112" s="67" t="str">
        <f ca="1" t="shared" si="5"/>
        <v>2023 - MONTH 04</v>
      </c>
      <c r="O112" s="85">
        <f ca="1" t="shared" ref="O112:P112" si="122">IFERROR(AVERAGEIF(M:M,M112,$K:$K)," ")</f>
        <v>0.981666666666667</v>
      </c>
      <c r="P112" s="85">
        <f ca="1" t="shared" si="122"/>
        <v>0.981666666666667</v>
      </c>
      <c r="Q112" s="67" t="str">
        <f ca="1">IF(ISBLANK(A112)," ",IF(O112&gt;MASTER!$B$3/100,"SB",IF(O112&gt;MASTER!$B$4/100,"B",IF(O112&gt;MASTER!$B$5/100,"C","K"))))</f>
        <v>SB</v>
      </c>
      <c r="R112" s="67" t="str">
        <f ca="1">IF(ISBLANK(B112)," ",IF(P112&gt;MASTER!$B$3/100,"SB",IF(P112&gt;MASTER!$B$4/100,"B",IF(P112&gt;MASTER!$B$5/100,"C","K"))))</f>
        <v>SB</v>
      </c>
    </row>
    <row r="113" customHeight="1" spans="1:18">
      <c r="A113" s="82">
        <f ca="1">INDIRECT(ADDRESS(2+QUOTIENT(ROW()-2,COUNTA('Form Responses 1'!$1:$1)-4),1,,TRUE,"Form Responses 1"))</f>
        <v>45076.4224134259</v>
      </c>
      <c r="B113" s="67" t="str">
        <f ca="1">INDIRECT(ADDRESS(2+QUOTIENT(ROW()-2,COUNTA('Form Responses 1'!$1:$1)-4),2,,TRUE,"Form Responses 1"))</f>
        <v>maranikostantina78@gmail.com</v>
      </c>
      <c r="C113" s="67" t="str">
        <f ca="1">INDIRECT(ADDRESS(2+QUOTIENT(ROW()-2,COUNTA('Form Responses 1'!$1:$1)-4),3,,TRUE,"Form Responses 1"))</f>
        <v>Kostantina Magdalena Marani,S.IP</v>
      </c>
      <c r="D113" s="83">
        <f ca="1">INDIRECT(ADDRESS(2+QUOTIENT(ROW()-2,COUNTA('Form Responses 1'!$1:$1)-4),4,,TRUE,"Form Responses 1"))</f>
        <v>45041</v>
      </c>
      <c r="E113" s="84">
        <f ca="1" t="shared" si="0"/>
        <v>2</v>
      </c>
      <c r="F113" s="67" t="str">
        <f ca="1">IF(ISBLANK(A113)," ",INDIRECT(ADDRESS(1,5+MOD(ROW()-2,COUNTA('Form Responses 1'!$1:$1)-4),,TRUE,"Form Responses 1")))</f>
        <v>LANTAI-2 [Perpustakaan]</v>
      </c>
      <c r="G113" s="67" t="str">
        <f ca="1">IF(ISBLANK(A113)," ",INDIRECT(ADDRESS(MATCH(A113,'Form Responses 1'!A:A,0),5+MOD(ROW()-2,COUNTA('Form Responses 1'!$1:$1)-4),,TRUE,"Form Responses 1")))</f>
        <v>SANGATBAIK</v>
      </c>
      <c r="H113" s="85" t="str">
        <f ca="1" t="shared" si="1"/>
        <v>LANTAI-2</v>
      </c>
      <c r="I113" s="85" t="str">
        <f ca="1" t="shared" si="76"/>
        <v>Perpustakaan</v>
      </c>
      <c r="J113" s="85" t="str">
        <f ca="1" t="shared" si="2"/>
        <v>CLEANING SERVICE</v>
      </c>
      <c r="K113" s="85">
        <f ca="1" t="array" ref="K113">IFERROR(INDEX(MASTER!B:B,MATCH(G113,MASTER!A:A,0))/100," ")</f>
        <v>1</v>
      </c>
      <c r="L113" s="67">
        <f ca="1" t="shared" si="3"/>
        <v>17</v>
      </c>
      <c r="M113" s="67" t="str">
        <f ca="1" t="shared" si="4"/>
        <v>2023 - WEEK 17</v>
      </c>
      <c r="N113" s="67" t="str">
        <f ca="1" t="shared" si="5"/>
        <v>2023 - MONTH 04</v>
      </c>
      <c r="O113" s="85">
        <f ca="1" t="shared" ref="O113:P113" si="123">IFERROR(AVERAGEIF(M:M,M113,$K:$K)," ")</f>
        <v>0.981666666666667</v>
      </c>
      <c r="P113" s="85">
        <f ca="1" t="shared" si="123"/>
        <v>0.981666666666667</v>
      </c>
      <c r="Q113" s="67" t="str">
        <f ca="1">IF(ISBLANK(A113)," ",IF(O113&gt;MASTER!$B$3/100,"SB",IF(O113&gt;MASTER!$B$4/100,"B",IF(O113&gt;MASTER!$B$5/100,"C","K"))))</f>
        <v>SB</v>
      </c>
      <c r="R113" s="67" t="str">
        <f ca="1">IF(ISBLANK(B113)," ",IF(P113&gt;MASTER!$B$3/100,"SB",IF(P113&gt;MASTER!$B$4/100,"B",IF(P113&gt;MASTER!$B$5/100,"C","K"))))</f>
        <v>SB</v>
      </c>
    </row>
    <row r="114" customHeight="1" spans="1:18">
      <c r="A114" s="82">
        <f ca="1">INDIRECT(ADDRESS(2+QUOTIENT(ROW()-2,COUNTA('Form Responses 1'!$1:$1)-4),1,,TRUE,"Form Responses 1"))</f>
        <v>45076.4224134259</v>
      </c>
      <c r="B114" s="67" t="str">
        <f ca="1">INDIRECT(ADDRESS(2+QUOTIENT(ROW()-2,COUNTA('Form Responses 1'!$1:$1)-4),2,,TRUE,"Form Responses 1"))</f>
        <v>maranikostantina78@gmail.com</v>
      </c>
      <c r="C114" s="67" t="str">
        <f ca="1">INDIRECT(ADDRESS(2+QUOTIENT(ROW()-2,COUNTA('Form Responses 1'!$1:$1)-4),3,,TRUE,"Form Responses 1"))</f>
        <v>Kostantina Magdalena Marani,S.IP</v>
      </c>
      <c r="D114" s="83">
        <f ca="1">INDIRECT(ADDRESS(2+QUOTIENT(ROW()-2,COUNTA('Form Responses 1'!$1:$1)-4),4,,TRUE,"Form Responses 1"))</f>
        <v>45041</v>
      </c>
      <c r="E114" s="84">
        <f ca="1" t="shared" si="0"/>
        <v>2</v>
      </c>
      <c r="F114" s="67" t="str">
        <f ca="1">IF(ISBLANK(A114)," ",INDIRECT(ADDRESS(1,5+MOD(ROW()-2,COUNTA('Form Responses 1'!$1:$1)-4),,TRUE,"Form Responses 1")))</f>
        <v>LANTAI-2 [R. baca]</v>
      </c>
      <c r="G114" s="67" t="str">
        <f ca="1">IF(ISBLANK(A114)," ",INDIRECT(ADDRESS(MATCH(A114,'Form Responses 1'!A:A,0),5+MOD(ROW()-2,COUNTA('Form Responses 1'!$1:$1)-4),,TRUE,"Form Responses 1")))</f>
        <v>SANGATBAIK</v>
      </c>
      <c r="H114" s="85" t="str">
        <f ca="1" t="shared" si="1"/>
        <v>LANTAI-2</v>
      </c>
      <c r="I114" s="85" t="str">
        <f ca="1" t="shared" si="76"/>
        <v>R. baca</v>
      </c>
      <c r="J114" s="85" t="str">
        <f ca="1" t="shared" si="2"/>
        <v>CLEANING SERVICE</v>
      </c>
      <c r="K114" s="85">
        <f ca="1" t="array" ref="K114">IFERROR(INDEX(MASTER!B:B,MATCH(G114,MASTER!A:A,0))/100," ")</f>
        <v>1</v>
      </c>
      <c r="L114" s="67">
        <f ca="1" t="shared" si="3"/>
        <v>17</v>
      </c>
      <c r="M114" s="67" t="str">
        <f ca="1" t="shared" si="4"/>
        <v>2023 - WEEK 17</v>
      </c>
      <c r="N114" s="67" t="str">
        <f ca="1" t="shared" si="5"/>
        <v>2023 - MONTH 04</v>
      </c>
      <c r="O114" s="85">
        <f ca="1" t="shared" ref="O114:P114" si="124">IFERROR(AVERAGEIF(M:M,M114,$K:$K)," ")</f>
        <v>0.981666666666667</v>
      </c>
      <c r="P114" s="85">
        <f ca="1" t="shared" si="124"/>
        <v>0.981666666666667</v>
      </c>
      <c r="Q114" s="67" t="str">
        <f ca="1">IF(ISBLANK(A114)," ",IF(O114&gt;MASTER!$B$3/100,"SB",IF(O114&gt;MASTER!$B$4/100,"B",IF(O114&gt;MASTER!$B$5/100,"C","K"))))</f>
        <v>SB</v>
      </c>
      <c r="R114" s="67" t="str">
        <f ca="1">IF(ISBLANK(B114)," ",IF(P114&gt;MASTER!$B$3/100,"SB",IF(P114&gt;MASTER!$B$4/100,"B",IF(P114&gt;MASTER!$B$5/100,"C","K"))))</f>
        <v>SB</v>
      </c>
    </row>
    <row r="115" customHeight="1" spans="1:18">
      <c r="A115" s="82">
        <f ca="1">INDIRECT(ADDRESS(2+QUOTIENT(ROW()-2,COUNTA('Form Responses 1'!$1:$1)-4),1,,TRUE,"Form Responses 1"))</f>
        <v>45076.4224134259</v>
      </c>
      <c r="B115" s="67" t="str">
        <f ca="1">INDIRECT(ADDRESS(2+QUOTIENT(ROW()-2,COUNTA('Form Responses 1'!$1:$1)-4),2,,TRUE,"Form Responses 1"))</f>
        <v>maranikostantina78@gmail.com</v>
      </c>
      <c r="C115" s="67" t="str">
        <f ca="1">INDIRECT(ADDRESS(2+QUOTIENT(ROW()-2,COUNTA('Form Responses 1'!$1:$1)-4),3,,TRUE,"Form Responses 1"))</f>
        <v>Kostantina Magdalena Marani,S.IP</v>
      </c>
      <c r="D115" s="83">
        <f ca="1">INDIRECT(ADDRESS(2+QUOTIENT(ROW()-2,COUNTA('Form Responses 1'!$1:$1)-4),4,,TRUE,"Form Responses 1"))</f>
        <v>45041</v>
      </c>
      <c r="E115" s="84">
        <f ca="1" t="shared" si="0"/>
        <v>2</v>
      </c>
      <c r="F115" s="67" t="str">
        <f ca="1">IF(ISBLANK(A115)," ",INDIRECT(ADDRESS(1,5+MOD(ROW()-2,COUNTA('Form Responses 1'!$1:$1)-4),,TRUE,"Form Responses 1")))</f>
        <v>LANTAI-2 [Tangga Penghubung lt.1-2]</v>
      </c>
      <c r="G115" s="67" t="str">
        <f ca="1">IF(ISBLANK(A115)," ",INDIRECT(ADDRESS(MATCH(A115,'Form Responses 1'!A:A,0),5+MOD(ROW()-2,COUNTA('Form Responses 1'!$1:$1)-4),,TRUE,"Form Responses 1")))</f>
        <v>SANGATBAIK</v>
      </c>
      <c r="H115" s="85" t="str">
        <f ca="1" t="shared" si="1"/>
        <v>LANTAI-2</v>
      </c>
      <c r="I115" s="85" t="str">
        <f ca="1" t="shared" si="76"/>
        <v>Tangga Penghubung lt.1-2</v>
      </c>
      <c r="J115" s="85" t="str">
        <f ca="1" t="shared" si="2"/>
        <v>CLEANING SERVICE</v>
      </c>
      <c r="K115" s="85">
        <f ca="1" t="array" ref="K115">IFERROR(INDEX(MASTER!B:B,MATCH(G115,MASTER!A:A,0))/100," ")</f>
        <v>1</v>
      </c>
      <c r="L115" s="67">
        <f ca="1" t="shared" si="3"/>
        <v>17</v>
      </c>
      <c r="M115" s="67" t="str">
        <f ca="1" t="shared" si="4"/>
        <v>2023 - WEEK 17</v>
      </c>
      <c r="N115" s="67" t="str">
        <f ca="1" t="shared" si="5"/>
        <v>2023 - MONTH 04</v>
      </c>
      <c r="O115" s="85">
        <f ca="1" t="shared" ref="O115:P115" si="125">IFERROR(AVERAGEIF(M:M,M115,$K:$K)," ")</f>
        <v>0.981666666666667</v>
      </c>
      <c r="P115" s="85">
        <f ca="1" t="shared" si="125"/>
        <v>0.981666666666667</v>
      </c>
      <c r="Q115" s="67" t="str">
        <f ca="1">IF(ISBLANK(A115)," ",IF(O115&gt;MASTER!$B$3/100,"SB",IF(O115&gt;MASTER!$B$4/100,"B",IF(O115&gt;MASTER!$B$5/100,"C","K"))))</f>
        <v>SB</v>
      </c>
      <c r="R115" s="67" t="str">
        <f ca="1">IF(ISBLANK(B115)," ",IF(P115&gt;MASTER!$B$3/100,"SB",IF(P115&gt;MASTER!$B$4/100,"B",IF(P115&gt;MASTER!$B$5/100,"C","K"))))</f>
        <v>SB</v>
      </c>
    </row>
    <row r="116" customHeight="1" spans="1:18">
      <c r="A116" s="82">
        <f ca="1">INDIRECT(ADDRESS(2+QUOTIENT(ROW()-2,COUNTA('Form Responses 1'!$1:$1)-4),1,,TRUE,"Form Responses 1"))</f>
        <v>45076.4224134259</v>
      </c>
      <c r="B116" s="67" t="str">
        <f ca="1">INDIRECT(ADDRESS(2+QUOTIENT(ROW()-2,COUNTA('Form Responses 1'!$1:$1)-4),2,,TRUE,"Form Responses 1"))</f>
        <v>maranikostantina78@gmail.com</v>
      </c>
      <c r="C116" s="67" t="str">
        <f ca="1">INDIRECT(ADDRESS(2+QUOTIENT(ROW()-2,COUNTA('Form Responses 1'!$1:$1)-4),3,,TRUE,"Form Responses 1"))</f>
        <v>Kostantina Magdalena Marani,S.IP</v>
      </c>
      <c r="D116" s="83">
        <f ca="1">INDIRECT(ADDRESS(2+QUOTIENT(ROW()-2,COUNTA('Form Responses 1'!$1:$1)-4),4,,TRUE,"Form Responses 1"))</f>
        <v>45041</v>
      </c>
      <c r="E116" s="84">
        <f ca="1" t="shared" si="0"/>
        <v>2</v>
      </c>
      <c r="F116" s="67" t="str">
        <f ca="1">IF(ISBLANK(A116)," ",INDIRECT(ADDRESS(1,5+MOD(ROW()-2,COUNTA('Form Responses 1'!$1:$1)-4),,TRUE,"Form Responses 1")))</f>
        <v>LANTAI-2 [Toilet 1]</v>
      </c>
      <c r="G116" s="67" t="str">
        <f ca="1">IF(ISBLANK(A116)," ",INDIRECT(ADDRESS(MATCH(A116,'Form Responses 1'!A:A,0),5+MOD(ROW()-2,COUNTA('Form Responses 1'!$1:$1)-4),,TRUE,"Form Responses 1")))</f>
        <v>SANGATBAIK</v>
      </c>
      <c r="H116" s="85" t="str">
        <f ca="1" t="shared" si="1"/>
        <v>LANTAI-2</v>
      </c>
      <c r="I116" s="85" t="str">
        <f ca="1" t="shared" si="76"/>
        <v>Toilet 1</v>
      </c>
      <c r="J116" s="85" t="str">
        <f ca="1" t="shared" si="2"/>
        <v>CLEANING SERVICE</v>
      </c>
      <c r="K116" s="85">
        <f ca="1" t="array" ref="K116">IFERROR(INDEX(MASTER!B:B,MATCH(G116,MASTER!A:A,0))/100," ")</f>
        <v>1</v>
      </c>
      <c r="L116" s="67">
        <f ca="1" t="shared" si="3"/>
        <v>17</v>
      </c>
      <c r="M116" s="67" t="str">
        <f ca="1" t="shared" si="4"/>
        <v>2023 - WEEK 17</v>
      </c>
      <c r="N116" s="67" t="str">
        <f ca="1" t="shared" si="5"/>
        <v>2023 - MONTH 04</v>
      </c>
      <c r="O116" s="85">
        <f ca="1" t="shared" ref="O116:P116" si="126">IFERROR(AVERAGEIF(M:M,M116,$K:$K)," ")</f>
        <v>0.981666666666667</v>
      </c>
      <c r="P116" s="85">
        <f ca="1" t="shared" si="126"/>
        <v>0.981666666666667</v>
      </c>
      <c r="Q116" s="67" t="str">
        <f ca="1">IF(ISBLANK(A116)," ",IF(O116&gt;MASTER!$B$3/100,"SB",IF(O116&gt;MASTER!$B$4/100,"B",IF(O116&gt;MASTER!$B$5/100,"C","K"))))</f>
        <v>SB</v>
      </c>
      <c r="R116" s="67" t="str">
        <f ca="1">IF(ISBLANK(B116)," ",IF(P116&gt;MASTER!$B$3/100,"SB",IF(P116&gt;MASTER!$B$4/100,"B",IF(P116&gt;MASTER!$B$5/100,"C","K"))))</f>
        <v>SB</v>
      </c>
    </row>
    <row r="117" customHeight="1" spans="1:18">
      <c r="A117" s="82">
        <f ca="1">INDIRECT(ADDRESS(2+QUOTIENT(ROW()-2,COUNTA('Form Responses 1'!$1:$1)-4),1,,TRUE,"Form Responses 1"))</f>
        <v>45076.4224134259</v>
      </c>
      <c r="B117" s="67" t="str">
        <f ca="1">INDIRECT(ADDRESS(2+QUOTIENT(ROW()-2,COUNTA('Form Responses 1'!$1:$1)-4),2,,TRUE,"Form Responses 1"))</f>
        <v>maranikostantina78@gmail.com</v>
      </c>
      <c r="C117" s="67" t="str">
        <f ca="1">INDIRECT(ADDRESS(2+QUOTIENT(ROW()-2,COUNTA('Form Responses 1'!$1:$1)-4),3,,TRUE,"Form Responses 1"))</f>
        <v>Kostantina Magdalena Marani,S.IP</v>
      </c>
      <c r="D117" s="83">
        <f ca="1">INDIRECT(ADDRESS(2+QUOTIENT(ROW()-2,COUNTA('Form Responses 1'!$1:$1)-4),4,,TRUE,"Form Responses 1"))</f>
        <v>45041</v>
      </c>
      <c r="E117" s="84">
        <f ca="1" t="shared" si="0"/>
        <v>2</v>
      </c>
      <c r="F117" s="67" t="str">
        <f ca="1">IF(ISBLANK(A117)," ",INDIRECT(ADDRESS(1,5+MOD(ROW()-2,COUNTA('Form Responses 1'!$1:$1)-4),,TRUE,"Form Responses 1")))</f>
        <v>TAMAN DAN AREA PARKIR [Area parkir mobil]</v>
      </c>
      <c r="G117" s="67" t="str">
        <f ca="1">IF(ISBLANK(A117)," ",INDIRECT(ADDRESS(MATCH(A117,'Form Responses 1'!A:A,0),5+MOD(ROW()-2,COUNTA('Form Responses 1'!$1:$1)-4),,TRUE,"Form Responses 1")))</f>
        <v>BAIK</v>
      </c>
      <c r="H117" s="85" t="str">
        <f ca="1" t="shared" si="1"/>
        <v>TAMAN DAN AREA PARKIR</v>
      </c>
      <c r="I117" s="85" t="str">
        <f ca="1" t="shared" si="76"/>
        <v>Area parkir mobil</v>
      </c>
      <c r="J117" s="85" t="str">
        <f ca="1" t="shared" si="2"/>
        <v>CLEANING SERVICE</v>
      </c>
      <c r="K117" s="85">
        <f ca="1" t="array" ref="K117">IFERROR(INDEX(MASTER!B:B,MATCH(G117,MASTER!A:A,0))/100," ")</f>
        <v>0.95</v>
      </c>
      <c r="L117" s="67">
        <f ca="1" t="shared" si="3"/>
        <v>17</v>
      </c>
      <c r="M117" s="67" t="str">
        <f ca="1" t="shared" si="4"/>
        <v>2023 - WEEK 17</v>
      </c>
      <c r="N117" s="67" t="str">
        <f ca="1" t="shared" si="5"/>
        <v>2023 - MONTH 04</v>
      </c>
      <c r="O117" s="85">
        <f ca="1" t="shared" ref="O117:P117" si="127">IFERROR(AVERAGEIF(M:M,M117,$K:$K)," ")</f>
        <v>0.981666666666667</v>
      </c>
      <c r="P117" s="85">
        <f ca="1" t="shared" si="127"/>
        <v>0.981666666666667</v>
      </c>
      <c r="Q117" s="67" t="str">
        <f ca="1">IF(ISBLANK(A117)," ",IF(O117&gt;MASTER!$B$3/100,"SB",IF(O117&gt;MASTER!$B$4/100,"B",IF(O117&gt;MASTER!$B$5/100,"C","K"))))</f>
        <v>SB</v>
      </c>
      <c r="R117" s="67" t="str">
        <f ca="1">IF(ISBLANK(B117)," ",IF(P117&gt;MASTER!$B$3/100,"SB",IF(P117&gt;MASTER!$B$4/100,"B",IF(P117&gt;MASTER!$B$5/100,"C","K"))))</f>
        <v>SB</v>
      </c>
    </row>
    <row r="118" customHeight="1" spans="1:18">
      <c r="A118" s="82">
        <f ca="1">INDIRECT(ADDRESS(2+QUOTIENT(ROW()-2,COUNTA('Form Responses 1'!$1:$1)-4),1,,TRUE,"Form Responses 1"))</f>
        <v>45076.4224134259</v>
      </c>
      <c r="B118" s="67" t="str">
        <f ca="1">INDIRECT(ADDRESS(2+QUOTIENT(ROW()-2,COUNTA('Form Responses 1'!$1:$1)-4),2,,TRUE,"Form Responses 1"))</f>
        <v>maranikostantina78@gmail.com</v>
      </c>
      <c r="C118" s="67" t="str">
        <f ca="1">INDIRECT(ADDRESS(2+QUOTIENT(ROW()-2,COUNTA('Form Responses 1'!$1:$1)-4),3,,TRUE,"Form Responses 1"))</f>
        <v>Kostantina Magdalena Marani,S.IP</v>
      </c>
      <c r="D118" s="83">
        <f ca="1">INDIRECT(ADDRESS(2+QUOTIENT(ROW()-2,COUNTA('Form Responses 1'!$1:$1)-4),4,,TRUE,"Form Responses 1"))</f>
        <v>45041</v>
      </c>
      <c r="E118" s="84">
        <f ca="1" t="shared" si="0"/>
        <v>2</v>
      </c>
      <c r="F118" s="67" t="str">
        <f ca="1">IF(ISBLANK(A118)," ",INDIRECT(ADDRESS(1,5+MOD(ROW()-2,COUNTA('Form Responses 1'!$1:$1)-4),,TRUE,"Form Responses 1")))</f>
        <v>TAMAN DAN AREA PARKIR [Area parkir motor]</v>
      </c>
      <c r="G118" s="67" t="str">
        <f ca="1">IF(ISBLANK(A118)," ",INDIRECT(ADDRESS(MATCH(A118,'Form Responses 1'!A:A,0),5+MOD(ROW()-2,COUNTA('Form Responses 1'!$1:$1)-4),,TRUE,"Form Responses 1")))</f>
        <v>SANGATBAIK</v>
      </c>
      <c r="H118" s="85" t="str">
        <f ca="1" t="shared" si="1"/>
        <v>TAMAN DAN AREA PARKIR</v>
      </c>
      <c r="I118" s="85" t="str">
        <f ca="1" t="shared" si="76"/>
        <v>Area parkir motor</v>
      </c>
      <c r="J118" s="85" t="str">
        <f ca="1" t="shared" si="2"/>
        <v>CLEANING SERVICE</v>
      </c>
      <c r="K118" s="85">
        <f ca="1" t="array" ref="K118">IFERROR(INDEX(MASTER!B:B,MATCH(G118,MASTER!A:A,0))/100," ")</f>
        <v>1</v>
      </c>
      <c r="L118" s="67">
        <f ca="1" t="shared" si="3"/>
        <v>17</v>
      </c>
      <c r="M118" s="67" t="str">
        <f ca="1" t="shared" si="4"/>
        <v>2023 - WEEK 17</v>
      </c>
      <c r="N118" s="67" t="str">
        <f ca="1" t="shared" si="5"/>
        <v>2023 - MONTH 04</v>
      </c>
      <c r="O118" s="85">
        <f ca="1" t="shared" ref="O118:P118" si="128">IFERROR(AVERAGEIF(M:M,M118,$K:$K)," ")</f>
        <v>0.981666666666667</v>
      </c>
      <c r="P118" s="85">
        <f ca="1" t="shared" si="128"/>
        <v>0.981666666666667</v>
      </c>
      <c r="Q118" s="67" t="str">
        <f ca="1">IF(ISBLANK(A118)," ",IF(O118&gt;MASTER!$B$3/100,"SB",IF(O118&gt;MASTER!$B$4/100,"B",IF(O118&gt;MASTER!$B$5/100,"C","K"))))</f>
        <v>SB</v>
      </c>
      <c r="R118" s="67" t="str">
        <f ca="1">IF(ISBLANK(B118)," ",IF(P118&gt;MASTER!$B$3/100,"SB",IF(P118&gt;MASTER!$B$4/100,"B",IF(P118&gt;MASTER!$B$5/100,"C","K"))))</f>
        <v>SB</v>
      </c>
    </row>
    <row r="119" customHeight="1" spans="1:18">
      <c r="A119" s="82">
        <f ca="1">INDIRECT(ADDRESS(2+QUOTIENT(ROW()-2,COUNTA('Form Responses 1'!$1:$1)-4),1,,TRUE,"Form Responses 1"))</f>
        <v>45076.4224134259</v>
      </c>
      <c r="B119" s="67" t="str">
        <f ca="1">INDIRECT(ADDRESS(2+QUOTIENT(ROW()-2,COUNTA('Form Responses 1'!$1:$1)-4),2,,TRUE,"Form Responses 1"))</f>
        <v>maranikostantina78@gmail.com</v>
      </c>
      <c r="C119" s="67" t="str">
        <f ca="1">INDIRECT(ADDRESS(2+QUOTIENT(ROW()-2,COUNTA('Form Responses 1'!$1:$1)-4),3,,TRUE,"Form Responses 1"))</f>
        <v>Kostantina Magdalena Marani,S.IP</v>
      </c>
      <c r="D119" s="83">
        <f ca="1">INDIRECT(ADDRESS(2+QUOTIENT(ROW()-2,COUNTA('Form Responses 1'!$1:$1)-4),4,,TRUE,"Form Responses 1"))</f>
        <v>45041</v>
      </c>
      <c r="E119" s="84">
        <f ca="1" t="shared" si="0"/>
        <v>2</v>
      </c>
      <c r="F119" s="67" t="str">
        <f ca="1">IF(ISBLANK(A119)," ",INDIRECT(ADDRESS(1,5+MOD(ROW()-2,COUNTA('Form Responses 1'!$1:$1)-4),,TRUE,"Form Responses 1")))</f>
        <v>TAMAN DAN AREA PARKIR [Taman depan]</v>
      </c>
      <c r="G119" s="67" t="str">
        <f ca="1">IF(ISBLANK(A119)," ",INDIRECT(ADDRESS(MATCH(A119,'Form Responses 1'!A:A,0),5+MOD(ROW()-2,COUNTA('Form Responses 1'!$1:$1)-4),,TRUE,"Form Responses 1")))</f>
        <v>SANGATBAIK</v>
      </c>
      <c r="H119" s="85" t="str">
        <f ca="1" t="shared" si="1"/>
        <v>TAMAN DAN AREA PARKIR</v>
      </c>
      <c r="I119" s="85" t="str">
        <f ca="1" t="shared" si="76"/>
        <v>Taman depan</v>
      </c>
      <c r="J119" s="85" t="str">
        <f ca="1" t="shared" si="2"/>
        <v>CLEANING SERVICE</v>
      </c>
      <c r="K119" s="85">
        <f ca="1" t="array" ref="K119">IFERROR(INDEX(MASTER!B:B,MATCH(G119,MASTER!A:A,0))/100," ")</f>
        <v>1</v>
      </c>
      <c r="L119" s="67">
        <f ca="1" t="shared" si="3"/>
        <v>17</v>
      </c>
      <c r="M119" s="67" t="str">
        <f ca="1" t="shared" si="4"/>
        <v>2023 - WEEK 17</v>
      </c>
      <c r="N119" s="67" t="str">
        <f ca="1" t="shared" si="5"/>
        <v>2023 - MONTH 04</v>
      </c>
      <c r="O119" s="85">
        <f ca="1" t="shared" ref="O119:P119" si="129">IFERROR(AVERAGEIF(M:M,M119,$K:$K)," ")</f>
        <v>0.981666666666667</v>
      </c>
      <c r="P119" s="85">
        <f ca="1" t="shared" si="129"/>
        <v>0.981666666666667</v>
      </c>
      <c r="Q119" s="67" t="str">
        <f ca="1">IF(ISBLANK(A119)," ",IF(O119&gt;MASTER!$B$3/100,"SB",IF(O119&gt;MASTER!$B$4/100,"B",IF(O119&gt;MASTER!$B$5/100,"C","K"))))</f>
        <v>SB</v>
      </c>
      <c r="R119" s="67" t="str">
        <f ca="1">IF(ISBLANK(B119)," ",IF(P119&gt;MASTER!$B$3/100,"SB",IF(P119&gt;MASTER!$B$4/100,"B",IF(P119&gt;MASTER!$B$5/100,"C","K"))))</f>
        <v>SB</v>
      </c>
    </row>
    <row r="120" customHeight="1" spans="1:18">
      <c r="A120" s="82">
        <f ca="1">INDIRECT(ADDRESS(2+QUOTIENT(ROW()-2,COUNTA('Form Responses 1'!$1:$1)-4),1,,TRUE,"Form Responses 1"))</f>
        <v>45076.4224134259</v>
      </c>
      <c r="B120" s="67" t="str">
        <f ca="1">INDIRECT(ADDRESS(2+QUOTIENT(ROW()-2,COUNTA('Form Responses 1'!$1:$1)-4),2,,TRUE,"Form Responses 1"))</f>
        <v>maranikostantina78@gmail.com</v>
      </c>
      <c r="C120" s="67" t="str">
        <f ca="1">INDIRECT(ADDRESS(2+QUOTIENT(ROW()-2,COUNTA('Form Responses 1'!$1:$1)-4),3,,TRUE,"Form Responses 1"))</f>
        <v>Kostantina Magdalena Marani,S.IP</v>
      </c>
      <c r="D120" s="83">
        <f ca="1">INDIRECT(ADDRESS(2+QUOTIENT(ROW()-2,COUNTA('Form Responses 1'!$1:$1)-4),4,,TRUE,"Form Responses 1"))</f>
        <v>45041</v>
      </c>
      <c r="E120" s="84">
        <f ca="1" t="shared" si="0"/>
        <v>2</v>
      </c>
      <c r="F120" s="67" t="str">
        <f ca="1">IF(ISBLANK(A120)," ",INDIRECT(ADDRESS(1,5+MOD(ROW()-2,COUNTA('Form Responses 1'!$1:$1)-4),,TRUE,"Form Responses 1")))</f>
        <v>TAMAN DAN AREA PARKIR [Pos Security]</v>
      </c>
      <c r="G120" s="67" t="str">
        <f ca="1">IF(ISBLANK(A120)," ",INDIRECT(ADDRESS(MATCH(A120,'Form Responses 1'!A:A,0),5+MOD(ROW()-2,COUNTA('Form Responses 1'!$1:$1)-4),,TRUE,"Form Responses 1")))</f>
        <v>SANGATBAIK</v>
      </c>
      <c r="H120" s="85" t="str">
        <f ca="1" t="shared" si="1"/>
        <v>TAMAN DAN AREA PARKIR</v>
      </c>
      <c r="I120" s="85" t="str">
        <f ca="1" t="shared" si="76"/>
        <v>Pos Security</v>
      </c>
      <c r="J120" s="85" t="str">
        <f ca="1" t="shared" si="2"/>
        <v>CLEANING SERVICE</v>
      </c>
      <c r="K120" s="85">
        <f ca="1" t="array" ref="K120">IFERROR(INDEX(MASTER!B:B,MATCH(G120,MASTER!A:A,0))/100," ")</f>
        <v>1</v>
      </c>
      <c r="L120" s="67">
        <f ca="1" t="shared" si="3"/>
        <v>17</v>
      </c>
      <c r="M120" s="67" t="str">
        <f ca="1" t="shared" si="4"/>
        <v>2023 - WEEK 17</v>
      </c>
      <c r="N120" s="67" t="str">
        <f ca="1" t="shared" si="5"/>
        <v>2023 - MONTH 04</v>
      </c>
      <c r="O120" s="85">
        <f ca="1" t="shared" ref="O120:P120" si="130">IFERROR(AVERAGEIF(M:M,M120,$K:$K)," ")</f>
        <v>0.981666666666667</v>
      </c>
      <c r="P120" s="85">
        <f ca="1" t="shared" si="130"/>
        <v>0.981666666666667</v>
      </c>
      <c r="Q120" s="67" t="str">
        <f ca="1">IF(ISBLANK(A120)," ",IF(O120&gt;MASTER!$B$3/100,"SB",IF(O120&gt;MASTER!$B$4/100,"B",IF(O120&gt;MASTER!$B$5/100,"C","K"))))</f>
        <v>SB</v>
      </c>
      <c r="R120" s="67" t="str">
        <f ca="1">IF(ISBLANK(B120)," ",IF(P120&gt;MASTER!$B$3/100,"SB",IF(P120&gt;MASTER!$B$4/100,"B",IF(P120&gt;MASTER!$B$5/100,"C","K"))))</f>
        <v>SB</v>
      </c>
    </row>
    <row r="121" customHeight="1" spans="1:18">
      <c r="A121" s="82">
        <f ca="1">INDIRECT(ADDRESS(2+QUOTIENT(ROW()-2,COUNTA('Form Responses 1'!$1:$1)-4),1,,TRUE,"Form Responses 1"))</f>
        <v>45076.4224134259</v>
      </c>
      <c r="B121" s="67" t="str">
        <f ca="1">INDIRECT(ADDRESS(2+QUOTIENT(ROW()-2,COUNTA('Form Responses 1'!$1:$1)-4),2,,TRUE,"Form Responses 1"))</f>
        <v>maranikostantina78@gmail.com</v>
      </c>
      <c r="C121" s="67" t="str">
        <f ca="1">INDIRECT(ADDRESS(2+QUOTIENT(ROW()-2,COUNTA('Form Responses 1'!$1:$1)-4),3,,TRUE,"Form Responses 1"))</f>
        <v>Kostantina Magdalena Marani,S.IP</v>
      </c>
      <c r="D121" s="83">
        <f ca="1">INDIRECT(ADDRESS(2+QUOTIENT(ROW()-2,COUNTA('Form Responses 1'!$1:$1)-4),4,,TRUE,"Form Responses 1"))</f>
        <v>45041</v>
      </c>
      <c r="E121" s="84">
        <f ca="1" t="shared" si="0"/>
        <v>2</v>
      </c>
      <c r="F121" s="67" t="str">
        <f ca="1">IF(ISBLANK(A121)," ",INDIRECT(ADDRESS(1,5+MOD(ROW()-2,COUNTA('Form Responses 1'!$1:$1)-4),,TRUE,"Form Responses 1")))</f>
        <v>TAMAN DAN AREA PARKIR [TPS]</v>
      </c>
      <c r="G121" s="67" t="str">
        <f ca="1">IF(ISBLANK(A121)," ",INDIRECT(ADDRESS(MATCH(A121,'Form Responses 1'!A:A,0),5+MOD(ROW()-2,COUNTA('Form Responses 1'!$1:$1)-4),,TRUE,"Form Responses 1")))</f>
        <v>BAIK</v>
      </c>
      <c r="H121" s="85" t="str">
        <f ca="1" t="shared" si="1"/>
        <v>TAMAN DAN AREA PARKIR</v>
      </c>
      <c r="I121" s="85" t="str">
        <f ca="1" t="shared" si="76"/>
        <v>TPS</v>
      </c>
      <c r="J121" s="85" t="str">
        <f ca="1" t="shared" si="2"/>
        <v>CLEANING SERVICE</v>
      </c>
      <c r="K121" s="85">
        <f ca="1" t="array" ref="K121">IFERROR(INDEX(MASTER!B:B,MATCH(G121,MASTER!A:A,0))/100," ")</f>
        <v>0.95</v>
      </c>
      <c r="L121" s="67">
        <f ca="1" t="shared" si="3"/>
        <v>17</v>
      </c>
      <c r="M121" s="67" t="str">
        <f ca="1" t="shared" si="4"/>
        <v>2023 - WEEK 17</v>
      </c>
      <c r="N121" s="67" t="str">
        <f ca="1" t="shared" si="5"/>
        <v>2023 - MONTH 04</v>
      </c>
      <c r="O121" s="85">
        <f ca="1" t="shared" ref="O121:P121" si="131">IFERROR(AVERAGEIF(M:M,M121,$K:$K)," ")</f>
        <v>0.981666666666667</v>
      </c>
      <c r="P121" s="85">
        <f ca="1" t="shared" si="131"/>
        <v>0.981666666666667</v>
      </c>
      <c r="Q121" s="67" t="str">
        <f ca="1">IF(ISBLANK(A121)," ",IF(O121&gt;MASTER!$B$3/100,"SB",IF(O121&gt;MASTER!$B$4/100,"B",IF(O121&gt;MASTER!$B$5/100,"C","K"))))</f>
        <v>SB</v>
      </c>
      <c r="R121" s="67" t="str">
        <f ca="1">IF(ISBLANK(B121)," ",IF(P121&gt;MASTER!$B$3/100,"SB",IF(P121&gt;MASTER!$B$4/100,"B",IF(P121&gt;MASTER!$B$5/100,"C","K"))))</f>
        <v>SB</v>
      </c>
    </row>
    <row r="122" customHeight="1" spans="1:18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4">
        <f ca="1" t="shared" si="0"/>
        <v>6</v>
      </c>
      <c r="F122" s="67" t="str">
        <f ca="1">IF(ISBLANK(A122)," ",INDIRECT(ADDRESS(1,5+MOD(ROW()-2,COUNTA('Form Responses 1'!$1:$1)-4),,TRUE,"Form Responses 1")))</f>
        <v>Security [Security Functions]</v>
      </c>
      <c r="G122" s="67" t="e">
        <f ca="1">IF(ISBLANK(A122)," ",INDIRECT(ADDRESS(MATCH(A122,'Form Responses 1'!A:A,0),5+MOD(ROW()-2,COUNTA('Form Responses 1'!$1:$1)-4),,TRUE,"Form Responses 1")))</f>
        <v>#N/A</v>
      </c>
      <c r="H122" s="85" t="str">
        <f ca="1" t="shared" si="1"/>
        <v>Security</v>
      </c>
      <c r="I122" s="85" t="str">
        <f ca="1" t="shared" si="76"/>
        <v>Security Functions</v>
      </c>
      <c r="J122" s="85" t="str">
        <f ca="1" t="shared" si="2"/>
        <v>SECURITY SERVICE</v>
      </c>
      <c r="K122" s="85" t="str">
        <f ca="1" t="array" ref="K122">IFERROR(INDEX(MASTER!B:B,MATCH(G122,MASTER!A:A,0))/100," ")</f>
        <v> </v>
      </c>
      <c r="L122" s="67">
        <f ca="1" t="shared" si="3"/>
        <v>0</v>
      </c>
      <c r="M122" s="67" t="str">
        <f ca="1" t="shared" si="4"/>
        <v>1900 - WEEK 00</v>
      </c>
      <c r="N122" s="67" t="str">
        <f ca="1" t="shared" si="5"/>
        <v>1900 - MONTH 01</v>
      </c>
      <c r="O122" s="85" t="str">
        <f ca="1" t="shared" ref="O122:P122" si="132">IFERROR(AVERAGEIF(M:M,M122,$K:$K)," ")</f>
        <v> </v>
      </c>
      <c r="P122" s="85" t="str">
        <f ca="1" t="shared" si="132"/>
        <v> </v>
      </c>
      <c r="Q122" s="67" t="str">
        <f ca="1">IF(ISBLANK(A122)," ",IF(O122&gt;MASTER!$B$3/100,"SB",IF(O122&gt;MASTER!$B$4/100,"B",IF(O122&gt;MASTER!$B$5/100,"C","K"))))</f>
        <v>SB</v>
      </c>
      <c r="R122" s="67" t="str">
        <f ca="1">IF(ISBLANK(B122)," ",IF(P122&gt;MASTER!$B$3/100,"SB",IF(P122&gt;MASTER!$B$4/100,"B",IF(P122&gt;MASTER!$B$5/100,"C","K"))))</f>
        <v>SB</v>
      </c>
    </row>
    <row r="123" customHeight="1" spans="1:18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4">
        <f ca="1" t="shared" si="0"/>
        <v>6</v>
      </c>
      <c r="F123" s="67" t="str">
        <f ca="1">IF(ISBLANK(A123)," ",INDIRECT(ADDRESS(1,5+MOD(ROW()-2,COUNTA('Form Responses 1'!$1:$1)-4),,TRUE,"Form Responses 1")))</f>
        <v>Driver [Driving Safety]</v>
      </c>
      <c r="G123" s="67" t="e">
        <f ca="1">IF(ISBLANK(A123)," ",INDIRECT(ADDRESS(MATCH(A123,'Form Responses 1'!A:A,0),5+MOD(ROW()-2,COUNTA('Form Responses 1'!$1:$1)-4),,TRUE,"Form Responses 1")))</f>
        <v>#N/A</v>
      </c>
      <c r="H123" s="85" t="str">
        <f ca="1" t="shared" si="1"/>
        <v>Driver</v>
      </c>
      <c r="I123" s="85" t="str">
        <f ca="1" t="shared" si="76"/>
        <v>Driving Safety</v>
      </c>
      <c r="J123" s="85" t="str">
        <f ca="1" t="shared" si="2"/>
        <v>LABOR SERVICE</v>
      </c>
      <c r="K123" s="85" t="str">
        <f ca="1" t="array" ref="K123">IFERROR(INDEX(MASTER!B:B,MATCH(G123,MASTER!A:A,0))/100," ")</f>
        <v> </v>
      </c>
      <c r="L123" s="67">
        <f ca="1" t="shared" si="3"/>
        <v>0</v>
      </c>
      <c r="M123" s="67" t="str">
        <f ca="1" t="shared" si="4"/>
        <v>1900 - WEEK 00</v>
      </c>
      <c r="N123" s="67" t="str">
        <f ca="1" t="shared" si="5"/>
        <v>1900 - MONTH 01</v>
      </c>
      <c r="O123" s="85" t="str">
        <f ca="1" t="shared" ref="O123:P123" si="133">IFERROR(AVERAGEIF(M:M,M123,$K:$K)," ")</f>
        <v> </v>
      </c>
      <c r="P123" s="85" t="str">
        <f ca="1" t="shared" si="133"/>
        <v> </v>
      </c>
      <c r="Q123" s="67" t="str">
        <f ca="1">IF(ISBLANK(A123)," ",IF(O123&gt;MASTER!$B$3/100,"SB",IF(O123&gt;MASTER!$B$4/100,"B",IF(O123&gt;MASTER!$B$5/100,"C","K"))))</f>
        <v>SB</v>
      </c>
      <c r="R123" s="67" t="str">
        <f ca="1">IF(ISBLANK(B123)," ",IF(P123&gt;MASTER!$B$3/100,"SB",IF(P123&gt;MASTER!$B$4/100,"B",IF(P123&gt;MASTER!$B$5/100,"C","K"))))</f>
        <v>SB</v>
      </c>
    </row>
    <row r="124" customHeight="1" spans="1:18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4">
        <f ca="1" t="shared" si="0"/>
        <v>6</v>
      </c>
      <c r="F124" s="67" t="str">
        <f ca="1">IF(ISBLANK(A124)," ",INDIRECT(ADDRESS(1,5+MOD(ROW()-2,COUNTA('Form Responses 1'!$1:$1)-4),,TRUE,"Form Responses 1")))</f>
        <v>Driver [ Attendance]</v>
      </c>
      <c r="G124" s="67" t="e">
        <f ca="1">IF(ISBLANK(A124)," ",INDIRECT(ADDRESS(MATCH(A124,'Form Responses 1'!A:A,0),5+MOD(ROW()-2,COUNTA('Form Responses 1'!$1:$1)-4),,TRUE,"Form Responses 1")))</f>
        <v>#N/A</v>
      </c>
      <c r="H124" s="85" t="str">
        <f ca="1" t="shared" si="1"/>
        <v>Driver</v>
      </c>
      <c r="I124" s="85" t="str">
        <f ca="1" t="shared" si="76"/>
        <v> Attendance</v>
      </c>
      <c r="J124" s="85" t="str">
        <f ca="1" t="shared" si="2"/>
        <v>LABOR SERVICE</v>
      </c>
      <c r="K124" s="85" t="str">
        <f ca="1" t="array" ref="K124">IFERROR(INDEX(MASTER!B:B,MATCH(G124,MASTER!A:A,0))/100," ")</f>
        <v> </v>
      </c>
      <c r="L124" s="67">
        <f ca="1" t="shared" si="3"/>
        <v>0</v>
      </c>
      <c r="M124" s="67" t="str">
        <f ca="1" t="shared" si="4"/>
        <v>1900 - WEEK 00</v>
      </c>
      <c r="N124" s="67" t="str">
        <f ca="1" t="shared" si="5"/>
        <v>1900 - MONTH 01</v>
      </c>
      <c r="O124" s="85" t="str">
        <f ca="1" t="shared" ref="O124:P124" si="134">IFERROR(AVERAGEIF(M:M,M124,$K:$K)," ")</f>
        <v> </v>
      </c>
      <c r="P124" s="85" t="str">
        <f ca="1" t="shared" si="134"/>
        <v> </v>
      </c>
      <c r="Q124" s="67" t="str">
        <f ca="1">IF(ISBLANK(A124)," ",IF(O124&gt;MASTER!$B$3/100,"SB",IF(O124&gt;MASTER!$B$4/100,"B",IF(O124&gt;MASTER!$B$5/100,"C","K"))))</f>
        <v>SB</v>
      </c>
      <c r="R124" s="67" t="str">
        <f ca="1">IF(ISBLANK(B124)," ",IF(P124&gt;MASTER!$B$3/100,"SB",IF(P124&gt;MASTER!$B$4/100,"B",IF(P124&gt;MASTER!$B$5/100,"C","K"))))</f>
        <v>SB</v>
      </c>
    </row>
    <row r="125" customHeight="1" spans="1:18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4">
        <f ca="1" t="shared" si="0"/>
        <v>6</v>
      </c>
      <c r="F125" s="67" t="str">
        <f ca="1">IF(ISBLANK(A125)," ",INDIRECT(ADDRESS(1,5+MOD(ROW()-2,COUNTA('Form Responses 1'!$1:$1)-4),,TRUE,"Form Responses 1")))</f>
        <v>LANTAI-1 [Enterance]</v>
      </c>
      <c r="G125" s="67" t="e">
        <f ca="1">IF(ISBLANK(A125)," ",INDIRECT(ADDRESS(MATCH(A125,'Form Responses 1'!A:A,0),5+MOD(ROW()-2,COUNTA('Form Responses 1'!$1:$1)-4),,TRUE,"Form Responses 1")))</f>
        <v>#N/A</v>
      </c>
      <c r="H125" s="85" t="str">
        <f ca="1" t="shared" si="1"/>
        <v>LANTAI-1</v>
      </c>
      <c r="I125" s="85" t="str">
        <f ca="1" t="shared" si="76"/>
        <v>Enterance</v>
      </c>
      <c r="J125" s="85" t="str">
        <f ca="1" t="shared" si="2"/>
        <v>CLEANING SERVICE</v>
      </c>
      <c r="K125" s="85" t="str">
        <f ca="1" t="array" ref="K125">IFERROR(INDEX(MASTER!B:B,MATCH(G125,MASTER!A:A,0))/100," ")</f>
        <v> </v>
      </c>
      <c r="L125" s="67">
        <f ca="1" t="shared" si="3"/>
        <v>0</v>
      </c>
      <c r="M125" s="67" t="str">
        <f ca="1" t="shared" si="4"/>
        <v>1900 - WEEK 00</v>
      </c>
      <c r="N125" s="67" t="str">
        <f ca="1" t="shared" si="5"/>
        <v>1900 - MONTH 01</v>
      </c>
      <c r="O125" s="85" t="str">
        <f ca="1" t="shared" ref="O125:P125" si="135">IFERROR(AVERAGEIF(M:M,M125,$K:$K)," ")</f>
        <v> </v>
      </c>
      <c r="P125" s="85" t="str">
        <f ca="1" t="shared" si="135"/>
        <v> </v>
      </c>
      <c r="Q125" s="67" t="str">
        <f ca="1">IF(ISBLANK(A125)," ",IF(O125&gt;MASTER!$B$3/100,"SB",IF(O125&gt;MASTER!$B$4/100,"B",IF(O125&gt;MASTER!$B$5/100,"C","K"))))</f>
        <v>SB</v>
      </c>
      <c r="R125" s="67" t="str">
        <f ca="1">IF(ISBLANK(B125)," ",IF(P125&gt;MASTER!$B$3/100,"SB",IF(P125&gt;MASTER!$B$4/100,"B",IF(P125&gt;MASTER!$B$5/100,"C","K"))))</f>
        <v>SB</v>
      </c>
    </row>
    <row r="126" customHeight="1" spans="1:18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4">
        <f ca="1" t="shared" si="0"/>
        <v>6</v>
      </c>
      <c r="F126" s="67" t="str">
        <f ca="1">IF(ISBLANK(A126)," ",INDIRECT(ADDRESS(1,5+MOD(ROW()-2,COUNTA('Form Responses 1'!$1:$1)-4),,TRUE,"Form Responses 1")))</f>
        <v>LANTAI-1 [Lobby Utama]</v>
      </c>
      <c r="G126" s="67" t="e">
        <f ca="1">IF(ISBLANK(A126)," ",INDIRECT(ADDRESS(MATCH(A126,'Form Responses 1'!A:A,0),5+MOD(ROW()-2,COUNTA('Form Responses 1'!$1:$1)-4),,TRUE,"Form Responses 1")))</f>
        <v>#N/A</v>
      </c>
      <c r="H126" s="85" t="str">
        <f ca="1" t="shared" si="1"/>
        <v>LANTAI-1</v>
      </c>
      <c r="I126" s="85" t="str">
        <f ca="1" t="shared" si="76"/>
        <v>Lobby Utama</v>
      </c>
      <c r="J126" s="85" t="str">
        <f ca="1" t="shared" si="2"/>
        <v>CLEANING SERVICE</v>
      </c>
      <c r="K126" s="85" t="str">
        <f ca="1" t="array" ref="K126">IFERROR(INDEX(MASTER!B:B,MATCH(G126,MASTER!A:A,0))/100," ")</f>
        <v> </v>
      </c>
      <c r="L126" s="67">
        <f ca="1" t="shared" si="3"/>
        <v>0</v>
      </c>
      <c r="M126" s="67" t="str">
        <f ca="1" t="shared" si="4"/>
        <v>1900 - WEEK 00</v>
      </c>
      <c r="N126" s="67" t="str">
        <f ca="1" t="shared" si="5"/>
        <v>1900 - MONTH 01</v>
      </c>
      <c r="O126" s="85" t="str">
        <f ca="1" t="shared" ref="O126:P126" si="136">IFERROR(AVERAGEIF(M:M,M126,$K:$K)," ")</f>
        <v> </v>
      </c>
      <c r="P126" s="85" t="str">
        <f ca="1" t="shared" si="136"/>
        <v> </v>
      </c>
      <c r="Q126" s="67" t="str">
        <f ca="1">IF(ISBLANK(A126)," ",IF(O126&gt;MASTER!$B$3/100,"SB",IF(O126&gt;MASTER!$B$4/100,"B",IF(O126&gt;MASTER!$B$5/100,"C","K"))))</f>
        <v>SB</v>
      </c>
      <c r="R126" s="67" t="str">
        <f ca="1">IF(ISBLANK(B126)," ",IF(P126&gt;MASTER!$B$3/100,"SB",IF(P126&gt;MASTER!$B$4/100,"B",IF(P126&gt;MASTER!$B$5/100,"C","K"))))</f>
        <v>SB</v>
      </c>
    </row>
    <row r="127" customHeight="1" spans="1:18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4">
        <f ca="1" t="shared" si="0"/>
        <v>6</v>
      </c>
      <c r="F127" s="67" t="str">
        <f ca="1">IF(ISBLANK(A127)," ",INDIRECT(ADDRESS(1,5+MOD(ROW()-2,COUNTA('Form Responses 1'!$1:$1)-4),,TRUE,"Form Responses 1")))</f>
        <v>LANTAI-1 [Koridor]</v>
      </c>
      <c r="G127" s="67" t="e">
        <f ca="1">IF(ISBLANK(A127)," ",INDIRECT(ADDRESS(MATCH(A127,'Form Responses 1'!A:A,0),5+MOD(ROW()-2,COUNTA('Form Responses 1'!$1:$1)-4),,TRUE,"Form Responses 1")))</f>
        <v>#N/A</v>
      </c>
      <c r="H127" s="85" t="str">
        <f ca="1" t="shared" si="1"/>
        <v>LANTAI-1</v>
      </c>
      <c r="I127" s="85" t="str">
        <f ca="1" t="shared" si="76"/>
        <v>Koridor</v>
      </c>
      <c r="J127" s="85" t="str">
        <f ca="1" t="shared" si="2"/>
        <v>CLEANING SERVICE</v>
      </c>
      <c r="K127" s="85" t="str">
        <f ca="1" t="array" ref="K127">IFERROR(INDEX(MASTER!B:B,MATCH(G127,MASTER!A:A,0))/100," ")</f>
        <v> </v>
      </c>
      <c r="L127" s="67">
        <f ca="1" t="shared" si="3"/>
        <v>0</v>
      </c>
      <c r="M127" s="67" t="str">
        <f ca="1" t="shared" si="4"/>
        <v>1900 - WEEK 00</v>
      </c>
      <c r="N127" s="67" t="str">
        <f ca="1" t="shared" si="5"/>
        <v>1900 - MONTH 01</v>
      </c>
      <c r="O127" s="85" t="str">
        <f ca="1" t="shared" ref="O127:P127" si="137">IFERROR(AVERAGEIF(M:M,M127,$K:$K)," ")</f>
        <v> </v>
      </c>
      <c r="P127" s="85" t="str">
        <f ca="1" t="shared" si="137"/>
        <v> </v>
      </c>
      <c r="Q127" s="67" t="str">
        <f ca="1">IF(ISBLANK(A127)," ",IF(O127&gt;MASTER!$B$3/100,"SB",IF(O127&gt;MASTER!$B$4/100,"B",IF(O127&gt;MASTER!$B$5/100,"C","K"))))</f>
        <v>SB</v>
      </c>
      <c r="R127" s="67" t="str">
        <f ca="1">IF(ISBLANK(B127)," ",IF(P127&gt;MASTER!$B$3/100,"SB",IF(P127&gt;MASTER!$B$4/100,"B",IF(P127&gt;MASTER!$B$5/100,"C","K"))))</f>
        <v>SB</v>
      </c>
    </row>
    <row r="128" customHeight="1" spans="1:18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4">
        <f ca="1" t="shared" si="0"/>
        <v>6</v>
      </c>
      <c r="F128" s="67" t="str">
        <f ca="1">IF(ISBLANK(A128)," ",INDIRECT(ADDRESS(1,5+MOD(ROW()-2,COUNTA('Form Responses 1'!$1:$1)-4),,TRUE,"Form Responses 1")))</f>
        <v>LANTAI-1 [R. Pimpinan]</v>
      </c>
      <c r="G128" s="67" t="e">
        <f ca="1">IF(ISBLANK(A128)," ",INDIRECT(ADDRESS(MATCH(A128,'Form Responses 1'!A:A,0),5+MOD(ROW()-2,COUNTA('Form Responses 1'!$1:$1)-4),,TRUE,"Form Responses 1")))</f>
        <v>#N/A</v>
      </c>
      <c r="H128" s="85" t="str">
        <f ca="1" t="shared" si="1"/>
        <v>LANTAI-1</v>
      </c>
      <c r="I128" s="85" t="str">
        <f ca="1" t="shared" si="76"/>
        <v>R. Pimpinan</v>
      </c>
      <c r="J128" s="85" t="str">
        <f ca="1" t="shared" si="2"/>
        <v>CLEANING SERVICE</v>
      </c>
      <c r="K128" s="85" t="str">
        <f ca="1" t="array" ref="K128">IFERROR(INDEX(MASTER!B:B,MATCH(G128,MASTER!A:A,0))/100," ")</f>
        <v> </v>
      </c>
      <c r="L128" s="67">
        <f ca="1" t="shared" si="3"/>
        <v>0</v>
      </c>
      <c r="M128" s="67" t="str">
        <f ca="1" t="shared" si="4"/>
        <v>1900 - WEEK 00</v>
      </c>
      <c r="N128" s="67" t="str">
        <f ca="1" t="shared" si="5"/>
        <v>1900 - MONTH 01</v>
      </c>
      <c r="O128" s="85" t="str">
        <f ca="1" t="shared" ref="O128:P128" si="138">IFERROR(AVERAGEIF(M:M,M128,$K:$K)," ")</f>
        <v> </v>
      </c>
      <c r="P128" s="85" t="str">
        <f ca="1" t="shared" si="138"/>
        <v> </v>
      </c>
      <c r="Q128" s="67" t="str">
        <f ca="1">IF(ISBLANK(A128)," ",IF(O128&gt;MASTER!$B$3/100,"SB",IF(O128&gt;MASTER!$B$4/100,"B",IF(O128&gt;MASTER!$B$5/100,"C","K"))))</f>
        <v>SB</v>
      </c>
      <c r="R128" s="67" t="str">
        <f ca="1">IF(ISBLANK(B128)," ",IF(P128&gt;MASTER!$B$3/100,"SB",IF(P128&gt;MASTER!$B$4/100,"B",IF(P128&gt;MASTER!$B$5/100,"C","K"))))</f>
        <v>SB</v>
      </c>
    </row>
    <row r="129" customHeight="1" spans="1:18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4">
        <f ca="1" t="shared" si="0"/>
        <v>6</v>
      </c>
      <c r="F129" s="67" t="str">
        <f ca="1">IF(ISBLANK(A129)," ",INDIRECT(ADDRESS(1,5+MOD(ROW()-2,COUNTA('Form Responses 1'!$1:$1)-4),,TRUE,"Form Responses 1")))</f>
        <v>LANTAI-1 [Mushollah]</v>
      </c>
      <c r="G129" s="67" t="e">
        <f ca="1">IF(ISBLANK(A129)," ",INDIRECT(ADDRESS(MATCH(A129,'Form Responses 1'!A:A,0),5+MOD(ROW()-2,COUNTA('Form Responses 1'!$1:$1)-4),,TRUE,"Form Responses 1")))</f>
        <v>#N/A</v>
      </c>
      <c r="H129" s="85" t="str">
        <f ca="1" t="shared" si="1"/>
        <v>LANTAI-1</v>
      </c>
      <c r="I129" s="85" t="str">
        <f ca="1" t="shared" si="76"/>
        <v>Mushollah</v>
      </c>
      <c r="J129" s="85" t="str">
        <f ca="1" t="shared" si="2"/>
        <v>CLEANING SERVICE</v>
      </c>
      <c r="K129" s="85" t="str">
        <f ca="1" t="array" ref="K129">IFERROR(INDEX(MASTER!B:B,MATCH(G129,MASTER!A:A,0))/100," ")</f>
        <v> </v>
      </c>
      <c r="L129" s="67">
        <f ca="1" t="shared" si="3"/>
        <v>0</v>
      </c>
      <c r="M129" s="67" t="str">
        <f ca="1" t="shared" si="4"/>
        <v>1900 - WEEK 00</v>
      </c>
      <c r="N129" s="67" t="str">
        <f ca="1" t="shared" si="5"/>
        <v>1900 - MONTH 01</v>
      </c>
      <c r="O129" s="85" t="str">
        <f ca="1" t="shared" ref="O129:P129" si="139">IFERROR(AVERAGEIF(M:M,M129,$K:$K)," ")</f>
        <v> </v>
      </c>
      <c r="P129" s="85" t="str">
        <f ca="1" t="shared" si="139"/>
        <v> </v>
      </c>
      <c r="Q129" s="67" t="str">
        <f ca="1">IF(ISBLANK(A129)," ",IF(O129&gt;MASTER!$B$3/100,"SB",IF(O129&gt;MASTER!$B$4/100,"B",IF(O129&gt;MASTER!$B$5/100,"C","K"))))</f>
        <v>SB</v>
      </c>
      <c r="R129" s="67" t="str">
        <f ca="1">IF(ISBLANK(B129)," ",IF(P129&gt;MASTER!$B$3/100,"SB",IF(P129&gt;MASTER!$B$4/100,"B",IF(P129&gt;MASTER!$B$5/100,"C","K"))))</f>
        <v>SB</v>
      </c>
    </row>
    <row r="130" customHeight="1" spans="1:18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4">
        <f ca="1" t="shared" si="0"/>
        <v>6</v>
      </c>
      <c r="F130" s="67" t="str">
        <f ca="1">IF(ISBLANK(A130)," ",INDIRECT(ADDRESS(1,5+MOD(ROW()-2,COUNTA('Form Responses 1'!$1:$1)-4),,TRUE,"Form Responses 1")))</f>
        <v>LANTAI-1 [R. Kepala TU]</v>
      </c>
      <c r="G130" s="67" t="e">
        <f ca="1">IF(ISBLANK(A130)," ",INDIRECT(ADDRESS(MATCH(A130,'Form Responses 1'!A:A,0),5+MOD(ROW()-2,COUNTA('Form Responses 1'!$1:$1)-4),,TRUE,"Form Responses 1")))</f>
        <v>#N/A</v>
      </c>
      <c r="H130" s="85" t="str">
        <f ca="1" t="shared" si="1"/>
        <v>LANTAI-1</v>
      </c>
      <c r="I130" s="85" t="str">
        <f ca="1" t="shared" si="76"/>
        <v>R. Kepala TU</v>
      </c>
      <c r="J130" s="85" t="str">
        <f ca="1" t="shared" si="2"/>
        <v>CLEANING SERVICE</v>
      </c>
      <c r="K130" s="85" t="str">
        <f ca="1" t="array" ref="K130">IFERROR(INDEX(MASTER!B:B,MATCH(G130,MASTER!A:A,0))/100," ")</f>
        <v> </v>
      </c>
      <c r="L130" s="67">
        <f ca="1" t="shared" si="3"/>
        <v>0</v>
      </c>
      <c r="M130" s="67" t="str">
        <f ca="1" t="shared" si="4"/>
        <v>1900 - WEEK 00</v>
      </c>
      <c r="N130" s="67" t="str">
        <f ca="1" t="shared" si="5"/>
        <v>1900 - MONTH 01</v>
      </c>
      <c r="O130" s="85" t="str">
        <f ca="1" t="shared" ref="O130:P130" si="140">IFERROR(AVERAGEIF(M:M,M130,$K:$K)," ")</f>
        <v> </v>
      </c>
      <c r="P130" s="85" t="str">
        <f ca="1" t="shared" si="140"/>
        <v> </v>
      </c>
      <c r="Q130" s="67" t="str">
        <f ca="1">IF(ISBLANK(A130)," ",IF(O130&gt;MASTER!$B$3/100,"SB",IF(O130&gt;MASTER!$B$4/100,"B",IF(O130&gt;MASTER!$B$5/100,"C","K"))))</f>
        <v>SB</v>
      </c>
      <c r="R130" s="67" t="str">
        <f ca="1">IF(ISBLANK(B130)," ",IF(P130&gt;MASTER!$B$3/100,"SB",IF(P130&gt;MASTER!$B$4/100,"B",IF(P130&gt;MASTER!$B$5/100,"C","K"))))</f>
        <v>SB</v>
      </c>
    </row>
    <row r="131" customHeight="1" spans="1:18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4">
        <f ca="1" t="shared" si="0"/>
        <v>6</v>
      </c>
      <c r="F131" s="67" t="str">
        <f ca="1">IF(ISBLANK(A131)," ",INDIRECT(ADDRESS(1,5+MOD(ROW()-2,COUNTA('Form Responses 1'!$1:$1)-4),,TRUE,"Form Responses 1")))</f>
        <v>LANTAI-1 [R. staff TU]</v>
      </c>
      <c r="G131" s="67" t="e">
        <f ca="1">IF(ISBLANK(A131)," ",INDIRECT(ADDRESS(MATCH(A131,'Form Responses 1'!A:A,0),5+MOD(ROW()-2,COUNTA('Form Responses 1'!$1:$1)-4),,TRUE,"Form Responses 1")))</f>
        <v>#N/A</v>
      </c>
      <c r="H131" s="85" t="str">
        <f ca="1" t="shared" si="1"/>
        <v>LANTAI-1</v>
      </c>
      <c r="I131" s="85" t="str">
        <f ca="1" t="shared" ref="I131:I194" si="141">MID(F131,FIND("[",F131)+1,LEN(F131)-FIND("[",F131)-1)</f>
        <v>R. staff TU</v>
      </c>
      <c r="J131" s="85" t="str">
        <f ca="1" t="shared" si="2"/>
        <v>CLEANING SERVICE</v>
      </c>
      <c r="K131" s="85" t="str">
        <f ca="1" t="array" ref="K131">IFERROR(INDEX(MASTER!B:B,MATCH(G131,MASTER!A:A,0))/100," ")</f>
        <v> </v>
      </c>
      <c r="L131" s="67">
        <f ca="1" t="shared" si="3"/>
        <v>0</v>
      </c>
      <c r="M131" s="67" t="str">
        <f ca="1" t="shared" si="4"/>
        <v>1900 - WEEK 00</v>
      </c>
      <c r="N131" s="67" t="str">
        <f ca="1" t="shared" si="5"/>
        <v>1900 - MONTH 01</v>
      </c>
      <c r="O131" s="85" t="str">
        <f ca="1" t="shared" ref="O131:P131" si="142">IFERROR(AVERAGEIF(M:M,M131,$K:$K)," ")</f>
        <v> </v>
      </c>
      <c r="P131" s="85" t="str">
        <f ca="1" t="shared" si="142"/>
        <v> </v>
      </c>
      <c r="Q131" s="67" t="str">
        <f ca="1">IF(ISBLANK(A131)," ",IF(O131&gt;MASTER!$B$3/100,"SB",IF(O131&gt;MASTER!$B$4/100,"B",IF(O131&gt;MASTER!$B$5/100,"C","K"))))</f>
        <v>SB</v>
      </c>
      <c r="R131" s="67" t="str">
        <f ca="1">IF(ISBLANK(B131)," ",IF(P131&gt;MASTER!$B$3/100,"SB",IF(P131&gt;MASTER!$B$4/100,"B",IF(P131&gt;MASTER!$B$5/100,"C","K"))))</f>
        <v>SB</v>
      </c>
    </row>
    <row r="132" customHeight="1" spans="1:18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4">
        <f ca="1" t="shared" si="0"/>
        <v>6</v>
      </c>
      <c r="F132" s="67" t="str">
        <f ca="1">IF(ISBLANK(A132)," ",INDIRECT(ADDRESS(1,5+MOD(ROW()-2,COUNTA('Form Responses 1'!$1:$1)-4),,TRUE,"Form Responses 1")))</f>
        <v>LANTAI-1 [R. Analisis]</v>
      </c>
      <c r="G132" s="67" t="e">
        <f ca="1">IF(ISBLANK(A132)," ",INDIRECT(ADDRESS(MATCH(A132,'Form Responses 1'!A:A,0),5+MOD(ROW()-2,COUNTA('Form Responses 1'!$1:$1)-4),,TRUE,"Form Responses 1")))</f>
        <v>#N/A</v>
      </c>
      <c r="H132" s="85" t="str">
        <f ca="1" t="shared" si="1"/>
        <v>LANTAI-1</v>
      </c>
      <c r="I132" s="85" t="str">
        <f ca="1" t="shared" si="141"/>
        <v>R. Analisis</v>
      </c>
      <c r="J132" s="85" t="str">
        <f ca="1" t="shared" si="2"/>
        <v>CLEANING SERVICE</v>
      </c>
      <c r="K132" s="85" t="str">
        <f ca="1" t="array" ref="K132">IFERROR(INDEX(MASTER!B:B,MATCH(G132,MASTER!A:A,0))/100," ")</f>
        <v> </v>
      </c>
      <c r="L132" s="67">
        <f ca="1" t="shared" si="3"/>
        <v>0</v>
      </c>
      <c r="M132" s="67" t="str">
        <f ca="1" t="shared" si="4"/>
        <v>1900 - WEEK 00</v>
      </c>
      <c r="N132" s="67" t="str">
        <f ca="1" t="shared" si="5"/>
        <v>1900 - MONTH 01</v>
      </c>
      <c r="O132" s="85" t="str">
        <f ca="1" t="shared" ref="O132:P132" si="143">IFERROR(AVERAGEIF(M:M,M132,$K:$K)," ")</f>
        <v> </v>
      </c>
      <c r="P132" s="85" t="str">
        <f ca="1" t="shared" si="143"/>
        <v> </v>
      </c>
      <c r="Q132" s="67" t="str">
        <f ca="1">IF(ISBLANK(A132)," ",IF(O132&gt;MASTER!$B$3/100,"SB",IF(O132&gt;MASTER!$B$4/100,"B",IF(O132&gt;MASTER!$B$5/100,"C","K"))))</f>
        <v>SB</v>
      </c>
      <c r="R132" s="67" t="str">
        <f ca="1">IF(ISBLANK(B132)," ",IF(P132&gt;MASTER!$B$3/100,"SB",IF(P132&gt;MASTER!$B$4/100,"B",IF(P132&gt;MASTER!$B$5/100,"C","K"))))</f>
        <v>SB</v>
      </c>
    </row>
    <row r="133" customHeight="1" spans="1:18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4">
        <f ca="1" t="shared" si="0"/>
        <v>6</v>
      </c>
      <c r="F133" s="67" t="str">
        <f ca="1">IF(ISBLANK(A133)," ",INDIRECT(ADDRESS(1,5+MOD(ROW()-2,COUNTA('Form Responses 1'!$1:$1)-4),,TRUE,"Form Responses 1")))</f>
        <v>LANTAI-1 [R. Audio Visual]</v>
      </c>
      <c r="G133" s="67" t="e">
        <f ca="1">IF(ISBLANK(A133)," ",INDIRECT(ADDRESS(MATCH(A133,'Form Responses 1'!A:A,0),5+MOD(ROW()-2,COUNTA('Form Responses 1'!$1:$1)-4),,TRUE,"Form Responses 1")))</f>
        <v>#N/A</v>
      </c>
      <c r="H133" s="85" t="str">
        <f ca="1" t="shared" si="1"/>
        <v>LANTAI-1</v>
      </c>
      <c r="I133" s="85" t="str">
        <f ca="1" t="shared" si="141"/>
        <v>R. Audio Visual</v>
      </c>
      <c r="J133" s="85" t="str">
        <f ca="1" t="shared" si="2"/>
        <v>CLEANING SERVICE</v>
      </c>
      <c r="K133" s="85" t="str">
        <f ca="1" t="array" ref="K133">IFERROR(INDEX(MASTER!B:B,MATCH(G133,MASTER!A:A,0))/100," ")</f>
        <v> </v>
      </c>
      <c r="L133" s="67">
        <f ca="1" t="shared" si="3"/>
        <v>0</v>
      </c>
      <c r="M133" s="67" t="str">
        <f ca="1" t="shared" si="4"/>
        <v>1900 - WEEK 00</v>
      </c>
      <c r="N133" s="67" t="str">
        <f ca="1" t="shared" si="5"/>
        <v>1900 - MONTH 01</v>
      </c>
      <c r="O133" s="85" t="str">
        <f ca="1" t="shared" ref="O133:P133" si="144">IFERROR(AVERAGEIF(M:M,M133,$K:$K)," ")</f>
        <v> </v>
      </c>
      <c r="P133" s="85" t="str">
        <f ca="1" t="shared" si="144"/>
        <v> </v>
      </c>
      <c r="Q133" s="67" t="str">
        <f ca="1">IF(ISBLANK(A133)," ",IF(O133&gt;MASTER!$B$3/100,"SB",IF(O133&gt;MASTER!$B$4/100,"B",IF(O133&gt;MASTER!$B$5/100,"C","K"))))</f>
        <v>SB</v>
      </c>
      <c r="R133" s="67" t="str">
        <f ca="1">IF(ISBLANK(B133)," ",IF(P133&gt;MASTER!$B$3/100,"SB",IF(P133&gt;MASTER!$B$4/100,"B",IF(P133&gt;MASTER!$B$5/100,"C","K"))))</f>
        <v>SB</v>
      </c>
    </row>
    <row r="134" customHeight="1" spans="1:18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4">
        <f ca="1" t="shared" si="0"/>
        <v>6</v>
      </c>
      <c r="F134" s="67" t="str">
        <f ca="1">IF(ISBLANK(A134)," ",INDIRECT(ADDRESS(1,5+MOD(ROW()-2,COUNTA('Form Responses 1'!$1:$1)-4),,TRUE,"Form Responses 1")))</f>
        <v>LANTAI-1 [R. Artefak]</v>
      </c>
      <c r="G134" s="67" t="e">
        <f ca="1">IF(ISBLANK(A134)," ",INDIRECT(ADDRESS(MATCH(A134,'Form Responses 1'!A:A,0),5+MOD(ROW()-2,COUNTA('Form Responses 1'!$1:$1)-4),,TRUE,"Form Responses 1")))</f>
        <v>#N/A</v>
      </c>
      <c r="H134" s="85" t="str">
        <f ca="1" t="shared" si="1"/>
        <v>LANTAI-1</v>
      </c>
      <c r="I134" s="85" t="str">
        <f ca="1" t="shared" si="141"/>
        <v>R. Artefak</v>
      </c>
      <c r="J134" s="85" t="str">
        <f ca="1" t="shared" si="2"/>
        <v>CLEANING SERVICE</v>
      </c>
      <c r="K134" s="85" t="str">
        <f ca="1" t="array" ref="K134">IFERROR(INDEX(MASTER!B:B,MATCH(G134,MASTER!A:A,0))/100," ")</f>
        <v> </v>
      </c>
      <c r="L134" s="67">
        <f ca="1" t="shared" si="3"/>
        <v>0</v>
      </c>
      <c r="M134" s="67" t="str">
        <f ca="1" t="shared" si="4"/>
        <v>1900 - WEEK 00</v>
      </c>
      <c r="N134" s="67" t="str">
        <f ca="1" t="shared" si="5"/>
        <v>1900 - MONTH 01</v>
      </c>
      <c r="O134" s="85" t="str">
        <f ca="1" t="shared" ref="O134:P134" si="145">IFERROR(AVERAGEIF(M:M,M134,$K:$K)," ")</f>
        <v> </v>
      </c>
      <c r="P134" s="85" t="str">
        <f ca="1" t="shared" si="145"/>
        <v> </v>
      </c>
      <c r="Q134" s="67" t="str">
        <f ca="1">IF(ISBLANK(A134)," ",IF(O134&gt;MASTER!$B$3/100,"SB",IF(O134&gt;MASTER!$B$4/100,"B",IF(O134&gt;MASTER!$B$5/100,"C","K"))))</f>
        <v>SB</v>
      </c>
      <c r="R134" s="67" t="str">
        <f ca="1">IF(ISBLANK(B134)," ",IF(P134&gt;MASTER!$B$3/100,"SB",IF(P134&gt;MASTER!$B$4/100,"B",IF(P134&gt;MASTER!$B$5/100,"C","K"))))</f>
        <v>SB</v>
      </c>
    </row>
    <row r="135" customHeight="1" spans="1:18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4">
        <f ca="1" t="shared" si="0"/>
        <v>6</v>
      </c>
      <c r="F135" s="67" t="str">
        <f ca="1">IF(ISBLANK(A135)," ",INDIRECT(ADDRESS(1,5+MOD(ROW()-2,COUNTA('Form Responses 1'!$1:$1)-4),,TRUE,"Form Responses 1")))</f>
        <v>LANTAI-1 [R. Keuangan]</v>
      </c>
      <c r="G135" s="67" t="e">
        <f ca="1">IF(ISBLANK(A135)," ",INDIRECT(ADDRESS(MATCH(A135,'Form Responses 1'!A:A,0),5+MOD(ROW()-2,COUNTA('Form Responses 1'!$1:$1)-4),,TRUE,"Form Responses 1")))</f>
        <v>#N/A</v>
      </c>
      <c r="H135" s="85" t="str">
        <f ca="1" t="shared" si="1"/>
        <v>LANTAI-1</v>
      </c>
      <c r="I135" s="85" t="str">
        <f ca="1" t="shared" si="141"/>
        <v>R. Keuangan</v>
      </c>
      <c r="J135" s="85" t="str">
        <f ca="1" t="shared" si="2"/>
        <v>CLEANING SERVICE</v>
      </c>
      <c r="K135" s="85" t="str">
        <f ca="1" t="array" ref="K135">IFERROR(INDEX(MASTER!B:B,MATCH(G135,MASTER!A:A,0))/100," ")</f>
        <v> </v>
      </c>
      <c r="L135" s="67">
        <f ca="1" t="shared" si="3"/>
        <v>0</v>
      </c>
      <c r="M135" s="67" t="str">
        <f ca="1" t="shared" si="4"/>
        <v>1900 - WEEK 00</v>
      </c>
      <c r="N135" s="67" t="str">
        <f ca="1" t="shared" si="5"/>
        <v>1900 - MONTH 01</v>
      </c>
      <c r="O135" s="85" t="str">
        <f ca="1" t="shared" ref="O135:P135" si="146">IFERROR(AVERAGEIF(M:M,M135,$K:$K)," ")</f>
        <v> </v>
      </c>
      <c r="P135" s="85" t="str">
        <f ca="1" t="shared" si="146"/>
        <v> </v>
      </c>
      <c r="Q135" s="67" t="str">
        <f ca="1">IF(ISBLANK(A135)," ",IF(O135&gt;MASTER!$B$3/100,"SB",IF(O135&gt;MASTER!$B$4/100,"B",IF(O135&gt;MASTER!$B$5/100,"C","K"))))</f>
        <v>SB</v>
      </c>
      <c r="R135" s="67" t="str">
        <f ca="1">IF(ISBLANK(B135)," ",IF(P135&gt;MASTER!$B$3/100,"SB",IF(P135&gt;MASTER!$B$4/100,"B",IF(P135&gt;MASTER!$B$5/100,"C","K"))))</f>
        <v>SB</v>
      </c>
    </row>
    <row r="136" customHeight="1" spans="1:18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4">
        <f ca="1" t="shared" si="0"/>
        <v>6</v>
      </c>
      <c r="F136" s="67" t="str">
        <f ca="1">IF(ISBLANK(A136)," ",INDIRECT(ADDRESS(1,5+MOD(ROW()-2,COUNTA('Form Responses 1'!$1:$1)-4),,TRUE,"Form Responses 1")))</f>
        <v>LANTAI-1 [Meeting room kecil]</v>
      </c>
      <c r="G136" s="67" t="e">
        <f ca="1">IF(ISBLANK(A136)," ",INDIRECT(ADDRESS(MATCH(A136,'Form Responses 1'!A:A,0),5+MOD(ROW()-2,COUNTA('Form Responses 1'!$1:$1)-4),,TRUE,"Form Responses 1")))</f>
        <v>#N/A</v>
      </c>
      <c r="H136" s="85" t="str">
        <f ca="1" t="shared" si="1"/>
        <v>LANTAI-1</v>
      </c>
      <c r="I136" s="85" t="str">
        <f ca="1" t="shared" si="141"/>
        <v>Meeting room kecil</v>
      </c>
      <c r="J136" s="85" t="str">
        <f ca="1" t="shared" si="2"/>
        <v>CLEANING SERVICE</v>
      </c>
      <c r="K136" s="85" t="str">
        <f ca="1" t="array" ref="K136">IFERROR(INDEX(MASTER!B:B,MATCH(G136,MASTER!A:A,0))/100," ")</f>
        <v> </v>
      </c>
      <c r="L136" s="67">
        <f ca="1" t="shared" si="3"/>
        <v>0</v>
      </c>
      <c r="M136" s="67" t="str">
        <f ca="1" t="shared" si="4"/>
        <v>1900 - WEEK 00</v>
      </c>
      <c r="N136" s="67" t="str">
        <f ca="1" t="shared" si="5"/>
        <v>1900 - MONTH 01</v>
      </c>
      <c r="O136" s="85" t="str">
        <f ca="1" t="shared" ref="O136:P136" si="147">IFERROR(AVERAGEIF(M:M,M136,$K:$K)," ")</f>
        <v> </v>
      </c>
      <c r="P136" s="85" t="str">
        <f ca="1" t="shared" si="147"/>
        <v> </v>
      </c>
      <c r="Q136" s="67" t="str">
        <f ca="1">IF(ISBLANK(A136)," ",IF(O136&gt;MASTER!$B$3/100,"SB",IF(O136&gt;MASTER!$B$4/100,"B",IF(O136&gt;MASTER!$B$5/100,"C","K"))))</f>
        <v>SB</v>
      </c>
      <c r="R136" s="67" t="str">
        <f ca="1">IF(ISBLANK(B136)," ",IF(P136&gt;MASTER!$B$3/100,"SB",IF(P136&gt;MASTER!$B$4/100,"B",IF(P136&gt;MASTER!$B$5/100,"C","K"))))</f>
        <v>SB</v>
      </c>
    </row>
    <row r="137" customHeight="1" spans="1:18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4">
        <f ca="1" t="shared" si="0"/>
        <v>6</v>
      </c>
      <c r="F137" s="67" t="str">
        <f ca="1">IF(ISBLANK(A137)," ",INDIRECT(ADDRESS(1,5+MOD(ROW()-2,COUNTA('Form Responses 1'!$1:$1)-4),,TRUE,"Form Responses 1")))</f>
        <v>LANTAI-1 [Pantry]</v>
      </c>
      <c r="G137" s="67" t="e">
        <f ca="1">IF(ISBLANK(A137)," ",INDIRECT(ADDRESS(MATCH(A137,'Form Responses 1'!A:A,0),5+MOD(ROW()-2,COUNTA('Form Responses 1'!$1:$1)-4),,TRUE,"Form Responses 1")))</f>
        <v>#N/A</v>
      </c>
      <c r="H137" s="85" t="str">
        <f ca="1" t="shared" si="1"/>
        <v>LANTAI-1</v>
      </c>
      <c r="I137" s="85" t="str">
        <f ca="1" t="shared" si="141"/>
        <v>Pantry</v>
      </c>
      <c r="J137" s="85" t="str">
        <f ca="1" t="shared" si="2"/>
        <v>CLEANING SERVICE</v>
      </c>
      <c r="K137" s="85" t="str">
        <f ca="1" t="array" ref="K137">IFERROR(INDEX(MASTER!B:B,MATCH(G137,MASTER!A:A,0))/100," ")</f>
        <v> </v>
      </c>
      <c r="L137" s="67">
        <f ca="1" t="shared" si="3"/>
        <v>0</v>
      </c>
      <c r="M137" s="67" t="str">
        <f ca="1" t="shared" si="4"/>
        <v>1900 - WEEK 00</v>
      </c>
      <c r="N137" s="67" t="str">
        <f ca="1" t="shared" si="5"/>
        <v>1900 - MONTH 01</v>
      </c>
      <c r="O137" s="85" t="str">
        <f ca="1" t="shared" ref="O137:P137" si="148">IFERROR(AVERAGEIF(M:M,M137,$K:$K)," ")</f>
        <v> </v>
      </c>
      <c r="P137" s="85" t="str">
        <f ca="1" t="shared" si="148"/>
        <v> </v>
      </c>
      <c r="Q137" s="67" t="str">
        <f ca="1">IF(ISBLANK(A137)," ",IF(O137&gt;MASTER!$B$3/100,"SB",IF(O137&gt;MASTER!$B$4/100,"B",IF(O137&gt;MASTER!$B$5/100,"C","K"))))</f>
        <v>SB</v>
      </c>
      <c r="R137" s="67" t="str">
        <f ca="1">IF(ISBLANK(B137)," ",IF(P137&gt;MASTER!$B$3/100,"SB",IF(P137&gt;MASTER!$B$4/100,"B",IF(P137&gt;MASTER!$B$5/100,"C","K"))))</f>
        <v>SB</v>
      </c>
    </row>
    <row r="138" customHeight="1" spans="1:18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4">
        <f ca="1" t="shared" si="0"/>
        <v>6</v>
      </c>
      <c r="F138" s="67" t="str">
        <f ca="1">IF(ISBLANK(A138)," ",INDIRECT(ADDRESS(1,5+MOD(ROW()-2,COUNTA('Form Responses 1'!$1:$1)-4),,TRUE,"Form Responses 1")))</f>
        <v>LANTAI-1 [Tangga Penghubung lt.1-2]</v>
      </c>
      <c r="G138" s="67" t="e">
        <f ca="1">IF(ISBLANK(A138)," ",INDIRECT(ADDRESS(MATCH(A138,'Form Responses 1'!A:A,0),5+MOD(ROW()-2,COUNTA('Form Responses 1'!$1:$1)-4),,TRUE,"Form Responses 1")))</f>
        <v>#N/A</v>
      </c>
      <c r="H138" s="85" t="str">
        <f ca="1" t="shared" si="1"/>
        <v>LANTAI-1</v>
      </c>
      <c r="I138" s="85" t="str">
        <f ca="1" t="shared" si="141"/>
        <v>Tangga Penghubung lt.1-2</v>
      </c>
      <c r="J138" s="85" t="str">
        <f ca="1" t="shared" si="2"/>
        <v>CLEANING SERVICE</v>
      </c>
      <c r="K138" s="85" t="str">
        <f ca="1" t="array" ref="K138">IFERROR(INDEX(MASTER!B:B,MATCH(G138,MASTER!A:A,0))/100," ")</f>
        <v> </v>
      </c>
      <c r="L138" s="67">
        <f ca="1" t="shared" si="3"/>
        <v>0</v>
      </c>
      <c r="M138" s="67" t="str">
        <f ca="1" t="shared" si="4"/>
        <v>1900 - WEEK 00</v>
      </c>
      <c r="N138" s="67" t="str">
        <f ca="1" t="shared" si="5"/>
        <v>1900 - MONTH 01</v>
      </c>
      <c r="O138" s="85" t="str">
        <f ca="1" t="shared" ref="O138:P138" si="149">IFERROR(AVERAGEIF(M:M,M138,$K:$K)," ")</f>
        <v> </v>
      </c>
      <c r="P138" s="85" t="str">
        <f ca="1" t="shared" si="149"/>
        <v> </v>
      </c>
      <c r="Q138" s="67" t="str">
        <f ca="1">IF(ISBLANK(A138)," ",IF(O138&gt;MASTER!$B$3/100,"SB",IF(O138&gt;MASTER!$B$4/100,"B",IF(O138&gt;MASTER!$B$5/100,"C","K"))))</f>
        <v>SB</v>
      </c>
      <c r="R138" s="67" t="str">
        <f ca="1">IF(ISBLANK(B138)," ",IF(P138&gt;MASTER!$B$3/100,"SB",IF(P138&gt;MASTER!$B$4/100,"B",IF(P138&gt;MASTER!$B$5/100,"C","K"))))</f>
        <v>SB</v>
      </c>
    </row>
    <row r="139" customHeight="1" spans="1:18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4">
        <f ca="1" t="shared" si="0"/>
        <v>6</v>
      </c>
      <c r="F139" s="67" t="str">
        <f ca="1">IF(ISBLANK(A139)," ",INDIRECT(ADDRESS(1,5+MOD(ROW()-2,COUNTA('Form Responses 1'!$1:$1)-4),,TRUE,"Form Responses 1")))</f>
        <v>LANTAI-1 [Toilet 1]</v>
      </c>
      <c r="G139" s="67" t="e">
        <f ca="1">IF(ISBLANK(A139)," ",INDIRECT(ADDRESS(MATCH(A139,'Form Responses 1'!A:A,0),5+MOD(ROW()-2,COUNTA('Form Responses 1'!$1:$1)-4),,TRUE,"Form Responses 1")))</f>
        <v>#N/A</v>
      </c>
      <c r="H139" s="85" t="str">
        <f ca="1" t="shared" si="1"/>
        <v>LANTAI-1</v>
      </c>
      <c r="I139" s="85" t="str">
        <f ca="1" t="shared" si="141"/>
        <v>Toilet 1</v>
      </c>
      <c r="J139" s="85" t="str">
        <f ca="1" t="shared" si="2"/>
        <v>CLEANING SERVICE</v>
      </c>
      <c r="K139" s="85" t="str">
        <f ca="1" t="array" ref="K139">IFERROR(INDEX(MASTER!B:B,MATCH(G139,MASTER!A:A,0))/100," ")</f>
        <v> </v>
      </c>
      <c r="L139" s="67">
        <f ca="1" t="shared" si="3"/>
        <v>0</v>
      </c>
      <c r="M139" s="67" t="str">
        <f ca="1" t="shared" si="4"/>
        <v>1900 - WEEK 00</v>
      </c>
      <c r="N139" s="67" t="str">
        <f ca="1" t="shared" si="5"/>
        <v>1900 - MONTH 01</v>
      </c>
      <c r="O139" s="85" t="str">
        <f ca="1" t="shared" ref="O139:P139" si="150">IFERROR(AVERAGEIF(M:M,M139,$K:$K)," ")</f>
        <v> </v>
      </c>
      <c r="P139" s="85" t="str">
        <f ca="1" t="shared" si="150"/>
        <v> </v>
      </c>
      <c r="Q139" s="67" t="str">
        <f ca="1">IF(ISBLANK(A139)," ",IF(O139&gt;MASTER!$B$3/100,"SB",IF(O139&gt;MASTER!$B$4/100,"B",IF(O139&gt;MASTER!$B$5/100,"C","K"))))</f>
        <v>SB</v>
      </c>
      <c r="R139" s="67" t="str">
        <f ca="1">IF(ISBLANK(B139)," ",IF(P139&gt;MASTER!$B$3/100,"SB",IF(P139&gt;MASTER!$B$4/100,"B",IF(P139&gt;MASTER!$B$5/100,"C","K"))))</f>
        <v>SB</v>
      </c>
    </row>
    <row r="140" customHeight="1" spans="1:18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4">
        <f ca="1" t="shared" si="0"/>
        <v>6</v>
      </c>
      <c r="F140" s="67" t="str">
        <f ca="1">IF(ISBLANK(A140)," ",INDIRECT(ADDRESS(1,5+MOD(ROW()-2,COUNTA('Form Responses 1'!$1:$1)-4),,TRUE,"Form Responses 1")))</f>
        <v>LANTAI-2 [Koridor]</v>
      </c>
      <c r="G140" s="67" t="e">
        <f ca="1">IF(ISBLANK(A140)," ",INDIRECT(ADDRESS(MATCH(A140,'Form Responses 1'!A:A,0),5+MOD(ROW()-2,COUNTA('Form Responses 1'!$1:$1)-4),,TRUE,"Form Responses 1")))</f>
        <v>#N/A</v>
      </c>
      <c r="H140" s="85" t="str">
        <f ca="1" t="shared" si="1"/>
        <v>LANTAI-2</v>
      </c>
      <c r="I140" s="85" t="str">
        <f ca="1" t="shared" si="141"/>
        <v>Koridor</v>
      </c>
      <c r="J140" s="85" t="str">
        <f ca="1" t="shared" si="2"/>
        <v>CLEANING SERVICE</v>
      </c>
      <c r="K140" s="85" t="str">
        <f ca="1" t="array" ref="K140">IFERROR(INDEX(MASTER!B:B,MATCH(G140,MASTER!A:A,0))/100," ")</f>
        <v> </v>
      </c>
      <c r="L140" s="67">
        <f ca="1" t="shared" si="3"/>
        <v>0</v>
      </c>
      <c r="M140" s="67" t="str">
        <f ca="1" t="shared" si="4"/>
        <v>1900 - WEEK 00</v>
      </c>
      <c r="N140" s="67" t="str">
        <f ca="1" t="shared" si="5"/>
        <v>1900 - MONTH 01</v>
      </c>
      <c r="O140" s="85" t="str">
        <f ca="1" t="shared" ref="O140:P140" si="151">IFERROR(AVERAGEIF(M:M,M140,$K:$K)," ")</f>
        <v> </v>
      </c>
      <c r="P140" s="85" t="str">
        <f ca="1" t="shared" si="151"/>
        <v> </v>
      </c>
      <c r="Q140" s="67" t="str">
        <f ca="1">IF(ISBLANK(A140)," ",IF(O140&gt;MASTER!$B$3/100,"SB",IF(O140&gt;MASTER!$B$4/100,"B",IF(O140&gt;MASTER!$B$5/100,"C","K"))))</f>
        <v>SB</v>
      </c>
      <c r="R140" s="67" t="str">
        <f ca="1">IF(ISBLANK(B140)," ",IF(P140&gt;MASTER!$B$3/100,"SB",IF(P140&gt;MASTER!$B$4/100,"B",IF(P140&gt;MASTER!$B$5/100,"C","K"))))</f>
        <v>SB</v>
      </c>
    </row>
    <row r="141" customHeight="1" spans="1:18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4">
        <f ca="1" t="shared" si="0"/>
        <v>6</v>
      </c>
      <c r="F141" s="67" t="str">
        <f ca="1">IF(ISBLANK(A141)," ",INDIRECT(ADDRESS(1,5+MOD(ROW()-2,COUNTA('Form Responses 1'!$1:$1)-4),,TRUE,"Form Responses 1")))</f>
        <v>LANTAI-2 [Meeting Room besar]</v>
      </c>
      <c r="G141" s="67" t="e">
        <f ca="1">IF(ISBLANK(A141)," ",INDIRECT(ADDRESS(MATCH(A141,'Form Responses 1'!A:A,0),5+MOD(ROW()-2,COUNTA('Form Responses 1'!$1:$1)-4),,TRUE,"Form Responses 1")))</f>
        <v>#N/A</v>
      </c>
      <c r="H141" s="85" t="str">
        <f ca="1" t="shared" si="1"/>
        <v>LANTAI-2</v>
      </c>
      <c r="I141" s="85" t="str">
        <f ca="1" t="shared" si="141"/>
        <v>Meeting Room besar</v>
      </c>
      <c r="J141" s="85" t="str">
        <f ca="1" t="shared" si="2"/>
        <v>CLEANING SERVICE</v>
      </c>
      <c r="K141" s="85" t="str">
        <f ca="1" t="array" ref="K141">IFERROR(INDEX(MASTER!B:B,MATCH(G141,MASTER!A:A,0))/100," ")</f>
        <v> </v>
      </c>
      <c r="L141" s="67">
        <f ca="1" t="shared" si="3"/>
        <v>0</v>
      </c>
      <c r="M141" s="67" t="str">
        <f ca="1" t="shared" si="4"/>
        <v>1900 - WEEK 00</v>
      </c>
      <c r="N141" s="67" t="str">
        <f ca="1" t="shared" si="5"/>
        <v>1900 - MONTH 01</v>
      </c>
      <c r="O141" s="85" t="str">
        <f ca="1" t="shared" ref="O141:P141" si="152">IFERROR(AVERAGEIF(M:M,M141,$K:$K)," ")</f>
        <v> </v>
      </c>
      <c r="P141" s="85" t="str">
        <f ca="1" t="shared" si="152"/>
        <v> </v>
      </c>
      <c r="Q141" s="67" t="str">
        <f ca="1">IF(ISBLANK(A141)," ",IF(O141&gt;MASTER!$B$3/100,"SB",IF(O141&gt;MASTER!$B$4/100,"B",IF(O141&gt;MASTER!$B$5/100,"C","K"))))</f>
        <v>SB</v>
      </c>
      <c r="R141" s="67" t="str">
        <f ca="1">IF(ISBLANK(B141)," ",IF(P141&gt;MASTER!$B$3/100,"SB",IF(P141&gt;MASTER!$B$4/100,"B",IF(P141&gt;MASTER!$B$5/100,"C","K"))))</f>
        <v>SB</v>
      </c>
    </row>
    <row r="142" customHeight="1" spans="1:18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4">
        <f ca="1" t="shared" si="0"/>
        <v>6</v>
      </c>
      <c r="F142" s="67" t="str">
        <f ca="1">IF(ISBLANK(A142)," ",INDIRECT(ADDRESS(1,5+MOD(ROW()-2,COUNTA('Form Responses 1'!$1:$1)-4),,TRUE,"Form Responses 1")))</f>
        <v>LANTAI-2 [R. Peneliti 1-5]</v>
      </c>
      <c r="G142" s="67" t="e">
        <f ca="1">IF(ISBLANK(A142)," ",INDIRECT(ADDRESS(MATCH(A142,'Form Responses 1'!A:A,0),5+MOD(ROW()-2,COUNTA('Form Responses 1'!$1:$1)-4),,TRUE,"Form Responses 1")))</f>
        <v>#N/A</v>
      </c>
      <c r="H142" s="85" t="str">
        <f ca="1" t="shared" si="1"/>
        <v>LANTAI-2</v>
      </c>
      <c r="I142" s="85" t="str">
        <f ca="1" t="shared" si="141"/>
        <v>R. Peneliti 1-5</v>
      </c>
      <c r="J142" s="85" t="str">
        <f ca="1" t="shared" si="2"/>
        <v>CLEANING SERVICE</v>
      </c>
      <c r="K142" s="85" t="str">
        <f ca="1" t="array" ref="K142">IFERROR(INDEX(MASTER!B:B,MATCH(G142,MASTER!A:A,0))/100," ")</f>
        <v> </v>
      </c>
      <c r="L142" s="67">
        <f ca="1" t="shared" si="3"/>
        <v>0</v>
      </c>
      <c r="M142" s="67" t="str">
        <f ca="1" t="shared" si="4"/>
        <v>1900 - WEEK 00</v>
      </c>
      <c r="N142" s="67" t="str">
        <f ca="1" t="shared" si="5"/>
        <v>1900 - MONTH 01</v>
      </c>
      <c r="O142" s="85" t="str">
        <f ca="1" t="shared" ref="O142:P142" si="153">IFERROR(AVERAGEIF(M:M,M142,$K:$K)," ")</f>
        <v> </v>
      </c>
      <c r="P142" s="85" t="str">
        <f ca="1" t="shared" si="153"/>
        <v> </v>
      </c>
      <c r="Q142" s="67" t="str">
        <f ca="1">IF(ISBLANK(A142)," ",IF(O142&gt;MASTER!$B$3/100,"SB",IF(O142&gt;MASTER!$B$4/100,"B",IF(O142&gt;MASTER!$B$5/100,"C","K"))))</f>
        <v>SB</v>
      </c>
      <c r="R142" s="67" t="str">
        <f ca="1">IF(ISBLANK(B142)," ",IF(P142&gt;MASTER!$B$3/100,"SB",IF(P142&gt;MASTER!$B$4/100,"B",IF(P142&gt;MASTER!$B$5/100,"C","K"))))</f>
        <v>SB</v>
      </c>
    </row>
    <row r="143" customHeight="1" spans="1:18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4">
        <f ca="1" t="shared" si="0"/>
        <v>6</v>
      </c>
      <c r="F143" s="67" t="str">
        <f ca="1">IF(ISBLANK(A143)," ",INDIRECT(ADDRESS(1,5+MOD(ROW()-2,COUNTA('Form Responses 1'!$1:$1)-4),,TRUE,"Form Responses 1")))</f>
        <v>LANTAI-2 [Perpustakaan]</v>
      </c>
      <c r="G143" s="67" t="e">
        <f ca="1">IF(ISBLANK(A143)," ",INDIRECT(ADDRESS(MATCH(A143,'Form Responses 1'!A:A,0),5+MOD(ROW()-2,COUNTA('Form Responses 1'!$1:$1)-4),,TRUE,"Form Responses 1")))</f>
        <v>#N/A</v>
      </c>
      <c r="H143" s="85" t="str">
        <f ca="1" t="shared" si="1"/>
        <v>LANTAI-2</v>
      </c>
      <c r="I143" s="85" t="str">
        <f ca="1" t="shared" si="141"/>
        <v>Perpustakaan</v>
      </c>
      <c r="J143" s="85" t="str">
        <f ca="1" t="shared" si="2"/>
        <v>CLEANING SERVICE</v>
      </c>
      <c r="K143" s="85" t="str">
        <f ca="1" t="array" ref="K143">IFERROR(INDEX(MASTER!B:B,MATCH(G143,MASTER!A:A,0))/100," ")</f>
        <v> </v>
      </c>
      <c r="L143" s="67">
        <f ca="1" t="shared" si="3"/>
        <v>0</v>
      </c>
      <c r="M143" s="67" t="str">
        <f ca="1" t="shared" si="4"/>
        <v>1900 - WEEK 00</v>
      </c>
      <c r="N143" s="67" t="str">
        <f ca="1" t="shared" si="5"/>
        <v>1900 - MONTH 01</v>
      </c>
      <c r="O143" s="85" t="str">
        <f ca="1" t="shared" ref="O143:P143" si="154">IFERROR(AVERAGEIF(M:M,M143,$K:$K)," ")</f>
        <v> </v>
      </c>
      <c r="P143" s="85" t="str">
        <f ca="1" t="shared" si="154"/>
        <v> </v>
      </c>
      <c r="Q143" s="67" t="str">
        <f ca="1">IF(ISBLANK(A143)," ",IF(O143&gt;MASTER!$B$3/100,"SB",IF(O143&gt;MASTER!$B$4/100,"B",IF(O143&gt;MASTER!$B$5/100,"C","K"))))</f>
        <v>SB</v>
      </c>
      <c r="R143" s="67" t="str">
        <f ca="1">IF(ISBLANK(B143)," ",IF(P143&gt;MASTER!$B$3/100,"SB",IF(P143&gt;MASTER!$B$4/100,"B",IF(P143&gt;MASTER!$B$5/100,"C","K"))))</f>
        <v>SB</v>
      </c>
    </row>
    <row r="144" customHeight="1" spans="1:18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4">
        <f ca="1" t="shared" si="0"/>
        <v>6</v>
      </c>
      <c r="F144" s="67" t="str">
        <f ca="1">IF(ISBLANK(A144)," ",INDIRECT(ADDRESS(1,5+MOD(ROW()-2,COUNTA('Form Responses 1'!$1:$1)-4),,TRUE,"Form Responses 1")))</f>
        <v>LANTAI-2 [R. baca]</v>
      </c>
      <c r="G144" s="67" t="e">
        <f ca="1">IF(ISBLANK(A144)," ",INDIRECT(ADDRESS(MATCH(A144,'Form Responses 1'!A:A,0),5+MOD(ROW()-2,COUNTA('Form Responses 1'!$1:$1)-4),,TRUE,"Form Responses 1")))</f>
        <v>#N/A</v>
      </c>
      <c r="H144" s="85" t="str">
        <f ca="1" t="shared" si="1"/>
        <v>LANTAI-2</v>
      </c>
      <c r="I144" s="85" t="str">
        <f ca="1" t="shared" si="141"/>
        <v>R. baca</v>
      </c>
      <c r="J144" s="85" t="str">
        <f ca="1" t="shared" si="2"/>
        <v>CLEANING SERVICE</v>
      </c>
      <c r="K144" s="85" t="str">
        <f ca="1" t="array" ref="K144">IFERROR(INDEX(MASTER!B:B,MATCH(G144,MASTER!A:A,0))/100," ")</f>
        <v> </v>
      </c>
      <c r="L144" s="67">
        <f ca="1" t="shared" si="3"/>
        <v>0</v>
      </c>
      <c r="M144" s="67" t="str">
        <f ca="1" t="shared" si="4"/>
        <v>1900 - WEEK 00</v>
      </c>
      <c r="N144" s="67" t="str">
        <f ca="1" t="shared" si="5"/>
        <v>1900 - MONTH 01</v>
      </c>
      <c r="O144" s="85" t="str">
        <f ca="1" t="shared" ref="O144:P144" si="155">IFERROR(AVERAGEIF(M:M,M144,$K:$K)," ")</f>
        <v> </v>
      </c>
      <c r="P144" s="85" t="str">
        <f ca="1" t="shared" si="155"/>
        <v> </v>
      </c>
      <c r="Q144" s="67" t="str">
        <f ca="1">IF(ISBLANK(A144)," ",IF(O144&gt;MASTER!$B$3/100,"SB",IF(O144&gt;MASTER!$B$4/100,"B",IF(O144&gt;MASTER!$B$5/100,"C","K"))))</f>
        <v>SB</v>
      </c>
      <c r="R144" s="67" t="str">
        <f ca="1">IF(ISBLANK(B144)," ",IF(P144&gt;MASTER!$B$3/100,"SB",IF(P144&gt;MASTER!$B$4/100,"B",IF(P144&gt;MASTER!$B$5/100,"C","K"))))</f>
        <v>SB</v>
      </c>
    </row>
    <row r="145" customHeight="1" spans="1:18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4">
        <f ca="1" t="shared" si="0"/>
        <v>6</v>
      </c>
      <c r="F145" s="67" t="str">
        <f ca="1">IF(ISBLANK(A145)," ",INDIRECT(ADDRESS(1,5+MOD(ROW()-2,COUNTA('Form Responses 1'!$1:$1)-4),,TRUE,"Form Responses 1")))</f>
        <v>LANTAI-2 [Tangga Penghubung lt.1-2]</v>
      </c>
      <c r="G145" s="67" t="e">
        <f ca="1">IF(ISBLANK(A145)," ",INDIRECT(ADDRESS(MATCH(A145,'Form Responses 1'!A:A,0),5+MOD(ROW()-2,COUNTA('Form Responses 1'!$1:$1)-4),,TRUE,"Form Responses 1")))</f>
        <v>#N/A</v>
      </c>
      <c r="H145" s="85" t="str">
        <f ca="1" t="shared" si="1"/>
        <v>LANTAI-2</v>
      </c>
      <c r="I145" s="85" t="str">
        <f ca="1" t="shared" si="141"/>
        <v>Tangga Penghubung lt.1-2</v>
      </c>
      <c r="J145" s="85" t="str">
        <f ca="1" t="shared" si="2"/>
        <v>CLEANING SERVICE</v>
      </c>
      <c r="K145" s="85" t="str">
        <f ca="1" t="array" ref="K145">IFERROR(INDEX(MASTER!B:B,MATCH(G145,MASTER!A:A,0))/100," ")</f>
        <v> </v>
      </c>
      <c r="L145" s="67">
        <f ca="1" t="shared" si="3"/>
        <v>0</v>
      </c>
      <c r="M145" s="67" t="str">
        <f ca="1" t="shared" si="4"/>
        <v>1900 - WEEK 00</v>
      </c>
      <c r="N145" s="67" t="str">
        <f ca="1" t="shared" si="5"/>
        <v>1900 - MONTH 01</v>
      </c>
      <c r="O145" s="85" t="str">
        <f ca="1" t="shared" ref="O145:P145" si="156">IFERROR(AVERAGEIF(M:M,M145,$K:$K)," ")</f>
        <v> </v>
      </c>
      <c r="P145" s="85" t="str">
        <f ca="1" t="shared" si="156"/>
        <v> </v>
      </c>
      <c r="Q145" s="67" t="str">
        <f ca="1">IF(ISBLANK(A145)," ",IF(O145&gt;MASTER!$B$3/100,"SB",IF(O145&gt;MASTER!$B$4/100,"B",IF(O145&gt;MASTER!$B$5/100,"C","K"))))</f>
        <v>SB</v>
      </c>
      <c r="R145" s="67" t="str">
        <f ca="1">IF(ISBLANK(B145)," ",IF(P145&gt;MASTER!$B$3/100,"SB",IF(P145&gt;MASTER!$B$4/100,"B",IF(P145&gt;MASTER!$B$5/100,"C","K"))))</f>
        <v>SB</v>
      </c>
    </row>
    <row r="146" customHeight="1" spans="1:18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4">
        <f ca="1" t="shared" si="0"/>
        <v>6</v>
      </c>
      <c r="F146" s="67" t="str">
        <f ca="1">IF(ISBLANK(A146)," ",INDIRECT(ADDRESS(1,5+MOD(ROW()-2,COUNTA('Form Responses 1'!$1:$1)-4),,TRUE,"Form Responses 1")))</f>
        <v>LANTAI-2 [Toilet 1]</v>
      </c>
      <c r="G146" s="67" t="e">
        <f ca="1">IF(ISBLANK(A146)," ",INDIRECT(ADDRESS(MATCH(A146,'Form Responses 1'!A:A,0),5+MOD(ROW()-2,COUNTA('Form Responses 1'!$1:$1)-4),,TRUE,"Form Responses 1")))</f>
        <v>#N/A</v>
      </c>
      <c r="H146" s="85" t="str">
        <f ca="1" t="shared" si="1"/>
        <v>LANTAI-2</v>
      </c>
      <c r="I146" s="85" t="str">
        <f ca="1" t="shared" si="141"/>
        <v>Toilet 1</v>
      </c>
      <c r="J146" s="85" t="str">
        <f ca="1" t="shared" si="2"/>
        <v>CLEANING SERVICE</v>
      </c>
      <c r="K146" s="85" t="str">
        <f ca="1" t="array" ref="K146">IFERROR(INDEX(MASTER!B:B,MATCH(G146,MASTER!A:A,0))/100," ")</f>
        <v> </v>
      </c>
      <c r="L146" s="67">
        <f ca="1" t="shared" si="3"/>
        <v>0</v>
      </c>
      <c r="M146" s="67" t="str">
        <f ca="1" t="shared" si="4"/>
        <v>1900 - WEEK 00</v>
      </c>
      <c r="N146" s="67" t="str">
        <f ca="1" t="shared" si="5"/>
        <v>1900 - MONTH 01</v>
      </c>
      <c r="O146" s="85" t="str">
        <f ca="1" t="shared" ref="O146:P146" si="157">IFERROR(AVERAGEIF(M:M,M146,$K:$K)," ")</f>
        <v> </v>
      </c>
      <c r="P146" s="85" t="str">
        <f ca="1" t="shared" si="157"/>
        <v> </v>
      </c>
      <c r="Q146" s="67" t="str">
        <f ca="1">IF(ISBLANK(A146)," ",IF(O146&gt;MASTER!$B$3/100,"SB",IF(O146&gt;MASTER!$B$4/100,"B",IF(O146&gt;MASTER!$B$5/100,"C","K"))))</f>
        <v>SB</v>
      </c>
      <c r="R146" s="67" t="str">
        <f ca="1">IF(ISBLANK(B146)," ",IF(P146&gt;MASTER!$B$3/100,"SB",IF(P146&gt;MASTER!$B$4/100,"B",IF(P146&gt;MASTER!$B$5/100,"C","K"))))</f>
        <v>SB</v>
      </c>
    </row>
    <row r="147" customHeight="1" spans="1:18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4">
        <f ca="1" t="shared" si="0"/>
        <v>6</v>
      </c>
      <c r="F147" s="67" t="str">
        <f ca="1">IF(ISBLANK(A147)," ",INDIRECT(ADDRESS(1,5+MOD(ROW()-2,COUNTA('Form Responses 1'!$1:$1)-4),,TRUE,"Form Responses 1")))</f>
        <v>TAMAN DAN AREA PARKIR [Area parkir mobil]</v>
      </c>
      <c r="G147" s="67" t="e">
        <f ca="1">IF(ISBLANK(A147)," ",INDIRECT(ADDRESS(MATCH(A147,'Form Responses 1'!A:A,0),5+MOD(ROW()-2,COUNTA('Form Responses 1'!$1:$1)-4),,TRUE,"Form Responses 1")))</f>
        <v>#N/A</v>
      </c>
      <c r="H147" s="85" t="str">
        <f ca="1" t="shared" si="1"/>
        <v>TAMAN DAN AREA PARKIR</v>
      </c>
      <c r="I147" s="85" t="str">
        <f ca="1" t="shared" si="141"/>
        <v>Area parkir mobil</v>
      </c>
      <c r="J147" s="85" t="str">
        <f ca="1" t="shared" si="2"/>
        <v>CLEANING SERVICE</v>
      </c>
      <c r="K147" s="85" t="str">
        <f ca="1" t="array" ref="K147">IFERROR(INDEX(MASTER!B:B,MATCH(G147,MASTER!A:A,0))/100," ")</f>
        <v> </v>
      </c>
      <c r="L147" s="67">
        <f ca="1" t="shared" si="3"/>
        <v>0</v>
      </c>
      <c r="M147" s="67" t="str">
        <f ca="1" t="shared" si="4"/>
        <v>1900 - WEEK 00</v>
      </c>
      <c r="N147" s="67" t="str">
        <f ca="1" t="shared" si="5"/>
        <v>1900 - MONTH 01</v>
      </c>
      <c r="O147" s="85" t="str">
        <f ca="1" t="shared" ref="O147:P147" si="158">IFERROR(AVERAGEIF(M:M,M147,$K:$K)," ")</f>
        <v> </v>
      </c>
      <c r="P147" s="85" t="str">
        <f ca="1" t="shared" si="158"/>
        <v> </v>
      </c>
      <c r="Q147" s="67" t="str">
        <f ca="1">IF(ISBLANK(A147)," ",IF(O147&gt;MASTER!$B$3/100,"SB",IF(O147&gt;MASTER!$B$4/100,"B",IF(O147&gt;MASTER!$B$5/100,"C","K"))))</f>
        <v>SB</v>
      </c>
      <c r="R147" s="67" t="str">
        <f ca="1">IF(ISBLANK(B147)," ",IF(P147&gt;MASTER!$B$3/100,"SB",IF(P147&gt;MASTER!$B$4/100,"B",IF(P147&gt;MASTER!$B$5/100,"C","K"))))</f>
        <v>SB</v>
      </c>
    </row>
    <row r="148" customHeight="1" spans="1:18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4">
        <f ca="1" t="shared" si="0"/>
        <v>6</v>
      </c>
      <c r="F148" s="67" t="str">
        <f ca="1">IF(ISBLANK(A148)," ",INDIRECT(ADDRESS(1,5+MOD(ROW()-2,COUNTA('Form Responses 1'!$1:$1)-4),,TRUE,"Form Responses 1")))</f>
        <v>TAMAN DAN AREA PARKIR [Area parkir motor]</v>
      </c>
      <c r="G148" s="67" t="e">
        <f ca="1">IF(ISBLANK(A148)," ",INDIRECT(ADDRESS(MATCH(A148,'Form Responses 1'!A:A,0),5+MOD(ROW()-2,COUNTA('Form Responses 1'!$1:$1)-4),,TRUE,"Form Responses 1")))</f>
        <v>#N/A</v>
      </c>
      <c r="H148" s="85" t="str">
        <f ca="1" t="shared" si="1"/>
        <v>TAMAN DAN AREA PARKIR</v>
      </c>
      <c r="I148" s="85" t="str">
        <f ca="1" t="shared" si="141"/>
        <v>Area parkir motor</v>
      </c>
      <c r="J148" s="85" t="str">
        <f ca="1" t="shared" si="2"/>
        <v>CLEANING SERVICE</v>
      </c>
      <c r="K148" s="85" t="str">
        <f ca="1" t="array" ref="K148">IFERROR(INDEX(MASTER!B:B,MATCH(G148,MASTER!A:A,0))/100," ")</f>
        <v> </v>
      </c>
      <c r="L148" s="67">
        <f ca="1" t="shared" si="3"/>
        <v>0</v>
      </c>
      <c r="M148" s="67" t="str">
        <f ca="1" t="shared" si="4"/>
        <v>1900 - WEEK 00</v>
      </c>
      <c r="N148" s="67" t="str">
        <f ca="1" t="shared" si="5"/>
        <v>1900 - MONTH 01</v>
      </c>
      <c r="O148" s="85" t="str">
        <f ca="1" t="shared" ref="O148:P148" si="159">IFERROR(AVERAGEIF(M:M,M148,$K:$K)," ")</f>
        <v> </v>
      </c>
      <c r="P148" s="85" t="str">
        <f ca="1" t="shared" si="159"/>
        <v> </v>
      </c>
      <c r="Q148" s="67" t="str">
        <f ca="1">IF(ISBLANK(A148)," ",IF(O148&gt;MASTER!$B$3/100,"SB",IF(O148&gt;MASTER!$B$4/100,"B",IF(O148&gt;MASTER!$B$5/100,"C","K"))))</f>
        <v>SB</v>
      </c>
      <c r="R148" s="67" t="str">
        <f ca="1">IF(ISBLANK(B148)," ",IF(P148&gt;MASTER!$B$3/100,"SB",IF(P148&gt;MASTER!$B$4/100,"B",IF(P148&gt;MASTER!$B$5/100,"C","K"))))</f>
        <v>SB</v>
      </c>
    </row>
    <row r="149" customHeight="1" spans="1:18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4">
        <f ca="1" t="shared" si="0"/>
        <v>6</v>
      </c>
      <c r="F149" s="67" t="str">
        <f ca="1">IF(ISBLANK(A149)," ",INDIRECT(ADDRESS(1,5+MOD(ROW()-2,COUNTA('Form Responses 1'!$1:$1)-4),,TRUE,"Form Responses 1")))</f>
        <v>TAMAN DAN AREA PARKIR [Taman depan]</v>
      </c>
      <c r="G149" s="67" t="e">
        <f ca="1">IF(ISBLANK(A149)," ",INDIRECT(ADDRESS(MATCH(A149,'Form Responses 1'!A:A,0),5+MOD(ROW()-2,COUNTA('Form Responses 1'!$1:$1)-4),,TRUE,"Form Responses 1")))</f>
        <v>#N/A</v>
      </c>
      <c r="H149" s="85" t="str">
        <f ca="1" t="shared" si="1"/>
        <v>TAMAN DAN AREA PARKIR</v>
      </c>
      <c r="I149" s="85" t="str">
        <f ca="1" t="shared" si="141"/>
        <v>Taman depan</v>
      </c>
      <c r="J149" s="85" t="str">
        <f ca="1" t="shared" si="2"/>
        <v>CLEANING SERVICE</v>
      </c>
      <c r="K149" s="85" t="str">
        <f ca="1" t="array" ref="K149">IFERROR(INDEX(MASTER!B:B,MATCH(G149,MASTER!A:A,0))/100," ")</f>
        <v> </v>
      </c>
      <c r="L149" s="67">
        <f ca="1" t="shared" si="3"/>
        <v>0</v>
      </c>
      <c r="M149" s="67" t="str">
        <f ca="1" t="shared" si="4"/>
        <v>1900 - WEEK 00</v>
      </c>
      <c r="N149" s="67" t="str">
        <f ca="1" t="shared" si="5"/>
        <v>1900 - MONTH 01</v>
      </c>
      <c r="O149" s="85" t="str">
        <f ca="1" t="shared" ref="O149:P149" si="160">IFERROR(AVERAGEIF(M:M,M149,$K:$K)," ")</f>
        <v> </v>
      </c>
      <c r="P149" s="85" t="str">
        <f ca="1" t="shared" si="160"/>
        <v> </v>
      </c>
      <c r="Q149" s="67" t="str">
        <f ca="1">IF(ISBLANK(A149)," ",IF(O149&gt;MASTER!$B$3/100,"SB",IF(O149&gt;MASTER!$B$4/100,"B",IF(O149&gt;MASTER!$B$5/100,"C","K"))))</f>
        <v>SB</v>
      </c>
      <c r="R149" s="67" t="str">
        <f ca="1">IF(ISBLANK(B149)," ",IF(P149&gt;MASTER!$B$3/100,"SB",IF(P149&gt;MASTER!$B$4/100,"B",IF(P149&gt;MASTER!$B$5/100,"C","K"))))</f>
        <v>SB</v>
      </c>
    </row>
    <row r="150" customHeight="1" spans="1:18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4">
        <f ca="1" t="shared" si="0"/>
        <v>6</v>
      </c>
      <c r="F150" s="67" t="str">
        <f ca="1">IF(ISBLANK(A150)," ",INDIRECT(ADDRESS(1,5+MOD(ROW()-2,COUNTA('Form Responses 1'!$1:$1)-4),,TRUE,"Form Responses 1")))</f>
        <v>TAMAN DAN AREA PARKIR [Pos Security]</v>
      </c>
      <c r="G150" s="67" t="e">
        <f ca="1">IF(ISBLANK(A150)," ",INDIRECT(ADDRESS(MATCH(A150,'Form Responses 1'!A:A,0),5+MOD(ROW()-2,COUNTA('Form Responses 1'!$1:$1)-4),,TRUE,"Form Responses 1")))</f>
        <v>#N/A</v>
      </c>
      <c r="H150" s="85" t="str">
        <f ca="1" t="shared" si="1"/>
        <v>TAMAN DAN AREA PARKIR</v>
      </c>
      <c r="I150" s="85" t="str">
        <f ca="1" t="shared" si="141"/>
        <v>Pos Security</v>
      </c>
      <c r="J150" s="85" t="str">
        <f ca="1" t="shared" si="2"/>
        <v>CLEANING SERVICE</v>
      </c>
      <c r="K150" s="85" t="str">
        <f ca="1" t="array" ref="K150">IFERROR(INDEX(MASTER!B:B,MATCH(G150,MASTER!A:A,0))/100," ")</f>
        <v> </v>
      </c>
      <c r="L150" s="67">
        <f ca="1" t="shared" si="3"/>
        <v>0</v>
      </c>
      <c r="M150" s="67" t="str">
        <f ca="1" t="shared" si="4"/>
        <v>1900 - WEEK 00</v>
      </c>
      <c r="N150" s="67" t="str">
        <f ca="1" t="shared" si="5"/>
        <v>1900 - MONTH 01</v>
      </c>
      <c r="O150" s="85" t="str">
        <f ca="1" t="shared" ref="O150:P150" si="161">IFERROR(AVERAGEIF(M:M,M150,$K:$K)," ")</f>
        <v> </v>
      </c>
      <c r="P150" s="85" t="str">
        <f ca="1" t="shared" si="161"/>
        <v> </v>
      </c>
      <c r="Q150" s="67" t="str">
        <f ca="1">IF(ISBLANK(A150)," ",IF(O150&gt;MASTER!$B$3/100,"SB",IF(O150&gt;MASTER!$B$4/100,"B",IF(O150&gt;MASTER!$B$5/100,"C","K"))))</f>
        <v>SB</v>
      </c>
      <c r="R150" s="67" t="str">
        <f ca="1">IF(ISBLANK(B150)," ",IF(P150&gt;MASTER!$B$3/100,"SB",IF(P150&gt;MASTER!$B$4/100,"B",IF(P150&gt;MASTER!$B$5/100,"C","K"))))</f>
        <v>SB</v>
      </c>
    </row>
    <row r="151" customHeight="1" spans="1:18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4">
        <f ca="1" t="shared" si="0"/>
        <v>6</v>
      </c>
      <c r="F151" s="67" t="str">
        <f ca="1">IF(ISBLANK(A151)," ",INDIRECT(ADDRESS(1,5+MOD(ROW()-2,COUNTA('Form Responses 1'!$1:$1)-4),,TRUE,"Form Responses 1")))</f>
        <v>TAMAN DAN AREA PARKIR [TPS]</v>
      </c>
      <c r="G151" s="67" t="e">
        <f ca="1">IF(ISBLANK(A151)," ",INDIRECT(ADDRESS(MATCH(A151,'Form Responses 1'!A:A,0),5+MOD(ROW()-2,COUNTA('Form Responses 1'!$1:$1)-4),,TRUE,"Form Responses 1")))</f>
        <v>#N/A</v>
      </c>
      <c r="H151" s="85" t="str">
        <f ca="1" t="shared" si="1"/>
        <v>TAMAN DAN AREA PARKIR</v>
      </c>
      <c r="I151" s="85" t="str">
        <f ca="1" t="shared" si="141"/>
        <v>TPS</v>
      </c>
      <c r="J151" s="85" t="str">
        <f ca="1" t="shared" si="2"/>
        <v>CLEANING SERVICE</v>
      </c>
      <c r="K151" s="85" t="str">
        <f ca="1" t="array" ref="K151">IFERROR(INDEX(MASTER!B:B,MATCH(G151,MASTER!A:A,0))/100," ")</f>
        <v> </v>
      </c>
      <c r="L151" s="67">
        <f ca="1" t="shared" si="3"/>
        <v>0</v>
      </c>
      <c r="M151" s="67" t="str">
        <f ca="1" t="shared" si="4"/>
        <v>1900 - WEEK 00</v>
      </c>
      <c r="N151" s="67" t="str">
        <f ca="1" t="shared" si="5"/>
        <v>1900 - MONTH 01</v>
      </c>
      <c r="O151" s="85" t="str">
        <f ca="1" t="shared" ref="O151:P151" si="162">IFERROR(AVERAGEIF(M:M,M151,$K:$K)," ")</f>
        <v> </v>
      </c>
      <c r="P151" s="85" t="str">
        <f ca="1" t="shared" si="162"/>
        <v> </v>
      </c>
      <c r="Q151" s="67" t="str">
        <f ca="1">IF(ISBLANK(A151)," ",IF(O151&gt;MASTER!$B$3/100,"SB",IF(O151&gt;MASTER!$B$4/100,"B",IF(O151&gt;MASTER!$B$5/100,"C","K"))))</f>
        <v>SB</v>
      </c>
      <c r="R151" s="67" t="str">
        <f ca="1">IF(ISBLANK(B151)," ",IF(P151&gt;MASTER!$B$3/100,"SB",IF(P151&gt;MASTER!$B$4/100,"B",IF(P151&gt;MASTER!$B$5/100,"C","K"))))</f>
        <v>SB</v>
      </c>
    </row>
    <row r="152" customHeight="1" spans="1:18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4">
        <f ca="1" t="shared" si="0"/>
        <v>6</v>
      </c>
      <c r="F152" s="67" t="str">
        <f ca="1">IF(ISBLANK(A152)," ",INDIRECT(ADDRESS(1,5+MOD(ROW()-2,COUNTA('Form Responses 1'!$1:$1)-4),,TRUE,"Form Responses 1")))</f>
        <v>Security [Security Functions]</v>
      </c>
      <c r="G152" s="67" t="e">
        <f ca="1">IF(ISBLANK(A152)," ",INDIRECT(ADDRESS(MATCH(A152,'Form Responses 1'!A:A,0),5+MOD(ROW()-2,COUNTA('Form Responses 1'!$1:$1)-4),,TRUE,"Form Responses 1")))</f>
        <v>#N/A</v>
      </c>
      <c r="H152" s="85" t="str">
        <f ca="1" t="shared" si="1"/>
        <v>Security</v>
      </c>
      <c r="I152" s="85" t="str">
        <f ca="1" t="shared" si="141"/>
        <v>Security Functions</v>
      </c>
      <c r="J152" s="85" t="str">
        <f ca="1" t="shared" si="2"/>
        <v>SECURITY SERVICE</v>
      </c>
      <c r="K152" s="85" t="str">
        <f ca="1" t="array" ref="K152">IFERROR(INDEX(MASTER!B:B,MATCH(G152,MASTER!A:A,0))/100," ")</f>
        <v> </v>
      </c>
      <c r="L152" s="67">
        <f ca="1" t="shared" si="3"/>
        <v>0</v>
      </c>
      <c r="M152" s="67" t="str">
        <f ca="1" t="shared" si="4"/>
        <v>1900 - WEEK 00</v>
      </c>
      <c r="N152" s="67" t="str">
        <f ca="1" t="shared" si="5"/>
        <v>1900 - MONTH 01</v>
      </c>
      <c r="O152" s="85" t="str">
        <f ca="1" t="shared" ref="O152:P152" si="163">IFERROR(AVERAGEIF(M:M,M152,$K:$K)," ")</f>
        <v> </v>
      </c>
      <c r="P152" s="85" t="str">
        <f ca="1" t="shared" si="163"/>
        <v> </v>
      </c>
      <c r="Q152" s="67" t="str">
        <f ca="1">IF(ISBLANK(A152)," ",IF(O152&gt;MASTER!$B$3/100,"SB",IF(O152&gt;MASTER!$B$4/100,"B",IF(O152&gt;MASTER!$B$5/100,"C","K"))))</f>
        <v>SB</v>
      </c>
      <c r="R152" s="67" t="str">
        <f ca="1">IF(ISBLANK(B152)," ",IF(P152&gt;MASTER!$B$3/100,"SB",IF(P152&gt;MASTER!$B$4/100,"B",IF(P152&gt;MASTER!$B$5/100,"C","K"))))</f>
        <v>SB</v>
      </c>
    </row>
    <row r="153" customHeight="1" spans="1:18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4">
        <f ca="1" t="shared" si="0"/>
        <v>6</v>
      </c>
      <c r="F153" s="67" t="str">
        <f ca="1">IF(ISBLANK(A153)," ",INDIRECT(ADDRESS(1,5+MOD(ROW()-2,COUNTA('Form Responses 1'!$1:$1)-4),,TRUE,"Form Responses 1")))</f>
        <v>Driver [Driving Safety]</v>
      </c>
      <c r="G153" s="67" t="e">
        <f ca="1">IF(ISBLANK(A153)," ",INDIRECT(ADDRESS(MATCH(A153,'Form Responses 1'!A:A,0),5+MOD(ROW()-2,COUNTA('Form Responses 1'!$1:$1)-4),,TRUE,"Form Responses 1")))</f>
        <v>#N/A</v>
      </c>
      <c r="H153" s="85" t="str">
        <f ca="1" t="shared" si="1"/>
        <v>Driver</v>
      </c>
      <c r="I153" s="85" t="str">
        <f ca="1" t="shared" si="141"/>
        <v>Driving Safety</v>
      </c>
      <c r="J153" s="85" t="str">
        <f ca="1" t="shared" si="2"/>
        <v>LABOR SERVICE</v>
      </c>
      <c r="K153" s="85" t="str">
        <f ca="1" t="array" ref="K153">IFERROR(INDEX(MASTER!B:B,MATCH(G153,MASTER!A:A,0))/100," ")</f>
        <v> </v>
      </c>
      <c r="L153" s="67">
        <f ca="1" t="shared" si="3"/>
        <v>0</v>
      </c>
      <c r="M153" s="67" t="str">
        <f ca="1" t="shared" si="4"/>
        <v>1900 - WEEK 00</v>
      </c>
      <c r="N153" s="67" t="str">
        <f ca="1" t="shared" si="5"/>
        <v>1900 - MONTH 01</v>
      </c>
      <c r="O153" s="85" t="str">
        <f ca="1" t="shared" ref="O153:P153" si="164">IFERROR(AVERAGEIF(M:M,M153,$K:$K)," ")</f>
        <v> </v>
      </c>
      <c r="P153" s="85" t="str">
        <f ca="1" t="shared" si="164"/>
        <v> </v>
      </c>
      <c r="Q153" s="67" t="str">
        <f ca="1">IF(ISBLANK(A153)," ",IF(O153&gt;MASTER!$B$3/100,"SB",IF(O153&gt;MASTER!$B$4/100,"B",IF(O153&gt;MASTER!$B$5/100,"C","K"))))</f>
        <v>SB</v>
      </c>
      <c r="R153" s="67" t="str">
        <f ca="1">IF(ISBLANK(B153)," ",IF(P153&gt;MASTER!$B$3/100,"SB",IF(P153&gt;MASTER!$B$4/100,"B",IF(P153&gt;MASTER!$B$5/100,"C","K"))))</f>
        <v>SB</v>
      </c>
    </row>
    <row r="154" customHeight="1" spans="1:18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4">
        <f ca="1" t="shared" si="0"/>
        <v>6</v>
      </c>
      <c r="F154" s="67" t="str">
        <f ca="1">IF(ISBLANK(A154)," ",INDIRECT(ADDRESS(1,5+MOD(ROW()-2,COUNTA('Form Responses 1'!$1:$1)-4),,TRUE,"Form Responses 1")))</f>
        <v>Driver [ Attendance]</v>
      </c>
      <c r="G154" s="67" t="e">
        <f ca="1">IF(ISBLANK(A154)," ",INDIRECT(ADDRESS(MATCH(A154,'Form Responses 1'!A:A,0),5+MOD(ROW()-2,COUNTA('Form Responses 1'!$1:$1)-4),,TRUE,"Form Responses 1")))</f>
        <v>#N/A</v>
      </c>
      <c r="H154" s="85" t="str">
        <f ca="1" t="shared" si="1"/>
        <v>Driver</v>
      </c>
      <c r="I154" s="85" t="str">
        <f ca="1" t="shared" si="141"/>
        <v> Attendance</v>
      </c>
      <c r="J154" s="85" t="str">
        <f ca="1" t="shared" si="2"/>
        <v>LABOR SERVICE</v>
      </c>
      <c r="K154" s="85" t="str">
        <f ca="1" t="array" ref="K154">IFERROR(INDEX(MASTER!B:B,MATCH(G154,MASTER!A:A,0))/100," ")</f>
        <v> </v>
      </c>
      <c r="L154" s="67">
        <f ca="1" t="shared" si="3"/>
        <v>0</v>
      </c>
      <c r="M154" s="67" t="str">
        <f ca="1" t="shared" si="4"/>
        <v>1900 - WEEK 00</v>
      </c>
      <c r="N154" s="67" t="str">
        <f ca="1" t="shared" si="5"/>
        <v>1900 - MONTH 01</v>
      </c>
      <c r="O154" s="85" t="str">
        <f ca="1" t="shared" ref="O154:P154" si="165">IFERROR(AVERAGEIF(M:M,M154,$K:$K)," ")</f>
        <v> </v>
      </c>
      <c r="P154" s="85" t="str">
        <f ca="1" t="shared" si="165"/>
        <v> </v>
      </c>
      <c r="Q154" s="67" t="str">
        <f ca="1">IF(ISBLANK(A154)," ",IF(O154&gt;MASTER!$B$3/100,"SB",IF(O154&gt;MASTER!$B$4/100,"B",IF(O154&gt;MASTER!$B$5/100,"C","K"))))</f>
        <v>SB</v>
      </c>
      <c r="R154" s="67" t="str">
        <f ca="1">IF(ISBLANK(B154)," ",IF(P154&gt;MASTER!$B$3/100,"SB",IF(P154&gt;MASTER!$B$4/100,"B",IF(P154&gt;MASTER!$B$5/100,"C","K"))))</f>
        <v>SB</v>
      </c>
    </row>
    <row r="155" customHeight="1" spans="1:18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4">
        <f ca="1" t="shared" si="0"/>
        <v>6</v>
      </c>
      <c r="F155" s="67" t="str">
        <f ca="1">IF(ISBLANK(A155)," ",INDIRECT(ADDRESS(1,5+MOD(ROW()-2,COUNTA('Form Responses 1'!$1:$1)-4),,TRUE,"Form Responses 1")))</f>
        <v>LANTAI-1 [Enterance]</v>
      </c>
      <c r="G155" s="67" t="e">
        <f ca="1">IF(ISBLANK(A155)," ",INDIRECT(ADDRESS(MATCH(A155,'Form Responses 1'!A:A,0),5+MOD(ROW()-2,COUNTA('Form Responses 1'!$1:$1)-4),,TRUE,"Form Responses 1")))</f>
        <v>#N/A</v>
      </c>
      <c r="H155" s="85" t="str">
        <f ca="1" t="shared" si="1"/>
        <v>LANTAI-1</v>
      </c>
      <c r="I155" s="85" t="str">
        <f ca="1" t="shared" si="141"/>
        <v>Enterance</v>
      </c>
      <c r="J155" s="85" t="str">
        <f ca="1" t="shared" si="2"/>
        <v>CLEANING SERVICE</v>
      </c>
      <c r="K155" s="85" t="str">
        <f ca="1" t="array" ref="K155">IFERROR(INDEX(MASTER!B:B,MATCH(G155,MASTER!A:A,0))/100," ")</f>
        <v> </v>
      </c>
      <c r="L155" s="67">
        <f ca="1" t="shared" si="3"/>
        <v>0</v>
      </c>
      <c r="M155" s="67" t="str">
        <f ca="1" t="shared" si="4"/>
        <v>1900 - WEEK 00</v>
      </c>
      <c r="N155" s="67" t="str">
        <f ca="1" t="shared" si="5"/>
        <v>1900 - MONTH 01</v>
      </c>
      <c r="O155" s="85" t="str">
        <f ca="1" t="shared" ref="O155:P155" si="166">IFERROR(AVERAGEIF(M:M,M155,$K:$K)," ")</f>
        <v> </v>
      </c>
      <c r="P155" s="85" t="str">
        <f ca="1" t="shared" si="166"/>
        <v> </v>
      </c>
      <c r="Q155" s="67" t="str">
        <f ca="1">IF(ISBLANK(A155)," ",IF(O155&gt;MASTER!$B$3/100,"SB",IF(O155&gt;MASTER!$B$4/100,"B",IF(O155&gt;MASTER!$B$5/100,"C","K"))))</f>
        <v>SB</v>
      </c>
      <c r="R155" s="67" t="str">
        <f ca="1">IF(ISBLANK(B155)," ",IF(P155&gt;MASTER!$B$3/100,"SB",IF(P155&gt;MASTER!$B$4/100,"B",IF(P155&gt;MASTER!$B$5/100,"C","K"))))</f>
        <v>SB</v>
      </c>
    </row>
    <row r="156" customHeight="1" spans="1:18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4">
        <f ca="1" t="shared" si="0"/>
        <v>6</v>
      </c>
      <c r="F156" s="67" t="str">
        <f ca="1">IF(ISBLANK(A156)," ",INDIRECT(ADDRESS(1,5+MOD(ROW()-2,COUNTA('Form Responses 1'!$1:$1)-4),,TRUE,"Form Responses 1")))</f>
        <v>LANTAI-1 [Lobby Utama]</v>
      </c>
      <c r="G156" s="67" t="e">
        <f ca="1">IF(ISBLANK(A156)," ",INDIRECT(ADDRESS(MATCH(A156,'Form Responses 1'!A:A,0),5+MOD(ROW()-2,COUNTA('Form Responses 1'!$1:$1)-4),,TRUE,"Form Responses 1")))</f>
        <v>#N/A</v>
      </c>
      <c r="H156" s="85" t="str">
        <f ca="1" t="shared" si="1"/>
        <v>LANTAI-1</v>
      </c>
      <c r="I156" s="85" t="str">
        <f ca="1" t="shared" si="141"/>
        <v>Lobby Utama</v>
      </c>
      <c r="J156" s="85" t="str">
        <f ca="1" t="shared" si="2"/>
        <v>CLEANING SERVICE</v>
      </c>
      <c r="K156" s="85" t="str">
        <f ca="1" t="array" ref="K156">IFERROR(INDEX(MASTER!B:B,MATCH(G156,MASTER!A:A,0))/100," ")</f>
        <v> </v>
      </c>
      <c r="L156" s="67">
        <f ca="1" t="shared" si="3"/>
        <v>0</v>
      </c>
      <c r="M156" s="67" t="str">
        <f ca="1" t="shared" si="4"/>
        <v>1900 - WEEK 00</v>
      </c>
      <c r="N156" s="67" t="str">
        <f ca="1" t="shared" si="5"/>
        <v>1900 - MONTH 01</v>
      </c>
      <c r="O156" s="85" t="str">
        <f ca="1" t="shared" ref="O156:P156" si="167">IFERROR(AVERAGEIF(M:M,M156,$K:$K)," ")</f>
        <v> </v>
      </c>
      <c r="P156" s="85" t="str">
        <f ca="1" t="shared" si="167"/>
        <v> </v>
      </c>
      <c r="Q156" s="67" t="str">
        <f ca="1">IF(ISBLANK(A156)," ",IF(O156&gt;MASTER!$B$3/100,"SB",IF(O156&gt;MASTER!$B$4/100,"B",IF(O156&gt;MASTER!$B$5/100,"C","K"))))</f>
        <v>SB</v>
      </c>
      <c r="R156" s="67" t="str">
        <f ca="1">IF(ISBLANK(B156)," ",IF(P156&gt;MASTER!$B$3/100,"SB",IF(P156&gt;MASTER!$B$4/100,"B",IF(P156&gt;MASTER!$B$5/100,"C","K"))))</f>
        <v>SB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4">
        <f ca="1" t="shared" si="0"/>
        <v>6</v>
      </c>
      <c r="F157" s="67" t="str">
        <f ca="1">IF(ISBLANK(A157)," ",INDIRECT(ADDRESS(1,5+MOD(ROW()-2,COUNTA('Form Responses 1'!$1:$1)-4),,TRUE,"Form Responses 1")))</f>
        <v>LANTAI-1 [Koridor]</v>
      </c>
      <c r="G157" s="67" t="e">
        <f ca="1">IF(ISBLANK(A157)," ",INDIRECT(ADDRESS(MATCH(A157,'Form Responses 1'!A:A,0),5+MOD(ROW()-2,COUNTA('Form Responses 1'!$1:$1)-4),,TRUE,"Form Responses 1")))</f>
        <v>#N/A</v>
      </c>
      <c r="H157" s="85" t="str">
        <f ca="1" t="shared" si="1"/>
        <v>LANTAI-1</v>
      </c>
      <c r="I157" s="85" t="str">
        <f ca="1" t="shared" si="141"/>
        <v>Koridor</v>
      </c>
      <c r="J157" s="85" t="str">
        <f ca="1" t="shared" si="2"/>
        <v>CLEANING SERVICE</v>
      </c>
      <c r="K157" s="85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5" t="str">
        <f ca="1" t="shared" ref="O157:P157" si="168">IFERROR(AVERAGEIF(M:M,M157,$K:$K)," ")</f>
        <v> </v>
      </c>
      <c r="P157" s="85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4">
        <f ca="1" t="shared" si="0"/>
        <v>6</v>
      </c>
      <c r="F158" s="67" t="str">
        <f ca="1">IF(ISBLANK(A158)," ",INDIRECT(ADDRESS(1,5+MOD(ROW()-2,COUNTA('Form Responses 1'!$1:$1)-4),,TRUE,"Form Responses 1")))</f>
        <v>LANTAI-1 [R. Pimpinan]</v>
      </c>
      <c r="G158" s="67" t="e">
        <f ca="1">IF(ISBLANK(A158)," ",INDIRECT(ADDRESS(MATCH(A158,'Form Responses 1'!A:A,0),5+MOD(ROW()-2,COUNTA('Form Responses 1'!$1:$1)-4),,TRUE,"Form Responses 1")))</f>
        <v>#N/A</v>
      </c>
      <c r="H158" s="85" t="str">
        <f ca="1" t="shared" si="1"/>
        <v>LANTAI-1</v>
      </c>
      <c r="I158" s="85" t="str">
        <f ca="1" t="shared" si="141"/>
        <v>R. Pimpinan</v>
      </c>
      <c r="J158" s="85" t="str">
        <f ca="1" t="shared" si="2"/>
        <v>CLEANING SERVICE</v>
      </c>
      <c r="K158" s="85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5" t="str">
        <f ca="1" t="shared" ref="O158:P158" si="169">IFERROR(AVERAGEIF(M:M,M158,$K:$K)," ")</f>
        <v> </v>
      </c>
      <c r="P158" s="85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4">
        <f ca="1" t="shared" si="0"/>
        <v>6</v>
      </c>
      <c r="F159" s="67" t="str">
        <f ca="1">IF(ISBLANK(A159)," ",INDIRECT(ADDRESS(1,5+MOD(ROW()-2,COUNTA('Form Responses 1'!$1:$1)-4),,TRUE,"Form Responses 1")))</f>
        <v>LANTAI-1 [Mushollah]</v>
      </c>
      <c r="G159" s="67" t="e">
        <f ca="1">IF(ISBLANK(A159)," ",INDIRECT(ADDRESS(MATCH(A159,'Form Responses 1'!A:A,0),5+MOD(ROW()-2,COUNTA('Form Responses 1'!$1:$1)-4),,TRUE,"Form Responses 1")))</f>
        <v>#N/A</v>
      </c>
      <c r="H159" s="85" t="str">
        <f ca="1" t="shared" si="1"/>
        <v>LANTAI-1</v>
      </c>
      <c r="I159" s="85" t="str">
        <f ca="1" t="shared" si="141"/>
        <v>Mushollah</v>
      </c>
      <c r="J159" s="85" t="str">
        <f ca="1" t="shared" si="2"/>
        <v>CLEANING SERVICE</v>
      </c>
      <c r="K159" s="85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5" t="str">
        <f ca="1" t="shared" ref="O159:P159" si="170">IFERROR(AVERAGEIF(M:M,M159,$K:$K)," ")</f>
        <v> </v>
      </c>
      <c r="P159" s="85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4">
        <f ca="1" t="shared" si="0"/>
        <v>6</v>
      </c>
      <c r="F160" s="67" t="str">
        <f ca="1">IF(ISBLANK(A160)," ",INDIRECT(ADDRESS(1,5+MOD(ROW()-2,COUNTA('Form Responses 1'!$1:$1)-4),,TRUE,"Form Responses 1")))</f>
        <v>LANTAI-1 [R. Kepala TU]</v>
      </c>
      <c r="G160" s="67" t="e">
        <f ca="1">IF(ISBLANK(A160)," ",INDIRECT(ADDRESS(MATCH(A160,'Form Responses 1'!A:A,0),5+MOD(ROW()-2,COUNTA('Form Responses 1'!$1:$1)-4),,TRUE,"Form Responses 1")))</f>
        <v>#N/A</v>
      </c>
      <c r="H160" s="85" t="str">
        <f ca="1" t="shared" si="1"/>
        <v>LANTAI-1</v>
      </c>
      <c r="I160" s="85" t="str">
        <f ca="1" t="shared" si="141"/>
        <v>R. Kepala TU</v>
      </c>
      <c r="J160" s="85" t="str">
        <f ca="1" t="shared" si="2"/>
        <v>CLEANING SERVICE</v>
      </c>
      <c r="K160" s="85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5" t="str">
        <f ca="1" t="shared" ref="O160:P160" si="171">IFERROR(AVERAGEIF(M:M,M160,$K:$K)," ")</f>
        <v> </v>
      </c>
      <c r="P160" s="85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4">
        <f ca="1" t="shared" si="0"/>
        <v>6</v>
      </c>
      <c r="F161" s="67" t="str">
        <f ca="1">IF(ISBLANK(A161)," ",INDIRECT(ADDRESS(1,5+MOD(ROW()-2,COUNTA('Form Responses 1'!$1:$1)-4),,TRUE,"Form Responses 1")))</f>
        <v>LANTAI-1 [R. staff TU]</v>
      </c>
      <c r="G161" s="67" t="e">
        <f ca="1">IF(ISBLANK(A161)," ",INDIRECT(ADDRESS(MATCH(A161,'Form Responses 1'!A:A,0),5+MOD(ROW()-2,COUNTA('Form Responses 1'!$1:$1)-4),,TRUE,"Form Responses 1")))</f>
        <v>#N/A</v>
      </c>
      <c r="H161" s="85" t="str">
        <f ca="1" t="shared" si="1"/>
        <v>LANTAI-1</v>
      </c>
      <c r="I161" s="85" t="str">
        <f ca="1" t="shared" si="141"/>
        <v>R. staff TU</v>
      </c>
      <c r="J161" s="85" t="str">
        <f ca="1" t="shared" si="2"/>
        <v>CLEANING SERVICE</v>
      </c>
      <c r="K161" s="85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5" t="str">
        <f ca="1" t="shared" ref="O161:P161" si="172">IFERROR(AVERAGEIF(M:M,M161,$K:$K)," ")</f>
        <v> </v>
      </c>
      <c r="P161" s="85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4">
        <f ca="1" t="shared" si="0"/>
        <v>6</v>
      </c>
      <c r="F162" s="67" t="str">
        <f ca="1">IF(ISBLANK(A162)," ",INDIRECT(ADDRESS(1,5+MOD(ROW()-2,COUNTA('Form Responses 1'!$1:$1)-4),,TRUE,"Form Responses 1")))</f>
        <v>LANTAI-1 [R. Analisis]</v>
      </c>
      <c r="G162" s="67" t="e">
        <f ca="1">IF(ISBLANK(A162)," ",INDIRECT(ADDRESS(MATCH(A162,'Form Responses 1'!A:A,0),5+MOD(ROW()-2,COUNTA('Form Responses 1'!$1:$1)-4),,TRUE,"Form Responses 1")))</f>
        <v>#N/A</v>
      </c>
      <c r="H162" s="85" t="str">
        <f ca="1" t="shared" si="1"/>
        <v>LANTAI-1</v>
      </c>
      <c r="I162" s="85" t="str">
        <f ca="1" t="shared" si="141"/>
        <v>R. Analisis</v>
      </c>
      <c r="J162" s="85" t="str">
        <f ca="1" t="shared" si="2"/>
        <v>CLEANING SERVICE</v>
      </c>
      <c r="K162" s="85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5" t="str">
        <f ca="1" t="shared" ref="O162:P162" si="173">IFERROR(AVERAGEIF(M:M,M162,$K:$K)," ")</f>
        <v> </v>
      </c>
      <c r="P162" s="85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4">
        <f ca="1" t="shared" si="0"/>
        <v>6</v>
      </c>
      <c r="F163" s="67" t="str">
        <f ca="1">IF(ISBLANK(A163)," ",INDIRECT(ADDRESS(1,5+MOD(ROW()-2,COUNTA('Form Responses 1'!$1:$1)-4),,TRUE,"Form Responses 1")))</f>
        <v>LANTAI-1 [R. Audio Visual]</v>
      </c>
      <c r="G163" s="67" t="e">
        <f ca="1">IF(ISBLANK(A163)," ",INDIRECT(ADDRESS(MATCH(A163,'Form Responses 1'!A:A,0),5+MOD(ROW()-2,COUNTA('Form Responses 1'!$1:$1)-4),,TRUE,"Form Responses 1")))</f>
        <v>#N/A</v>
      </c>
      <c r="H163" s="85" t="str">
        <f ca="1" t="shared" si="1"/>
        <v>LANTAI-1</v>
      </c>
      <c r="I163" s="85" t="str">
        <f ca="1" t="shared" si="141"/>
        <v>R. Audio Visual</v>
      </c>
      <c r="J163" s="85" t="str">
        <f ca="1" t="shared" si="2"/>
        <v>CLEANING SERVICE</v>
      </c>
      <c r="K163" s="85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5" t="str">
        <f ca="1" t="shared" ref="O163:P163" si="174">IFERROR(AVERAGEIF(M:M,M163,$K:$K)," ")</f>
        <v> </v>
      </c>
      <c r="P163" s="85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4">
        <f ca="1" t="shared" si="0"/>
        <v>6</v>
      </c>
      <c r="F164" s="67" t="str">
        <f ca="1">IF(ISBLANK(A164)," ",INDIRECT(ADDRESS(1,5+MOD(ROW()-2,COUNTA('Form Responses 1'!$1:$1)-4),,TRUE,"Form Responses 1")))</f>
        <v>LANTAI-1 [R. Artefak]</v>
      </c>
      <c r="G164" s="67" t="e">
        <f ca="1">IF(ISBLANK(A164)," ",INDIRECT(ADDRESS(MATCH(A164,'Form Responses 1'!A:A,0),5+MOD(ROW()-2,COUNTA('Form Responses 1'!$1:$1)-4),,TRUE,"Form Responses 1")))</f>
        <v>#N/A</v>
      </c>
      <c r="H164" s="85" t="str">
        <f ca="1" t="shared" si="1"/>
        <v>LANTAI-1</v>
      </c>
      <c r="I164" s="85" t="str">
        <f ca="1" t="shared" si="141"/>
        <v>R. Artefak</v>
      </c>
      <c r="J164" s="85" t="str">
        <f ca="1" t="shared" si="2"/>
        <v>CLEANING SERVICE</v>
      </c>
      <c r="K164" s="85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5" t="str">
        <f ca="1" t="shared" ref="O164:P164" si="175">IFERROR(AVERAGEIF(M:M,M164,$K:$K)," ")</f>
        <v> </v>
      </c>
      <c r="P164" s="85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4">
        <f ca="1" t="shared" si="0"/>
        <v>6</v>
      </c>
      <c r="F165" s="67" t="str">
        <f ca="1">IF(ISBLANK(A165)," ",INDIRECT(ADDRESS(1,5+MOD(ROW()-2,COUNTA('Form Responses 1'!$1:$1)-4),,TRUE,"Form Responses 1")))</f>
        <v>LANTAI-1 [R. Keuangan]</v>
      </c>
      <c r="G165" s="67" t="e">
        <f ca="1">IF(ISBLANK(A165)," ",INDIRECT(ADDRESS(MATCH(A165,'Form Responses 1'!A:A,0),5+MOD(ROW()-2,COUNTA('Form Responses 1'!$1:$1)-4),,TRUE,"Form Responses 1")))</f>
        <v>#N/A</v>
      </c>
      <c r="H165" s="85" t="str">
        <f ca="1" t="shared" si="1"/>
        <v>LANTAI-1</v>
      </c>
      <c r="I165" s="85" t="str">
        <f ca="1" t="shared" si="141"/>
        <v>R. Keuangan</v>
      </c>
      <c r="J165" s="85" t="str">
        <f ca="1" t="shared" si="2"/>
        <v>CLEANING SERVICE</v>
      </c>
      <c r="K165" s="85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5" t="str">
        <f ca="1" t="shared" ref="O165:P165" si="176">IFERROR(AVERAGEIF(M:M,M165,$K:$K)," ")</f>
        <v> </v>
      </c>
      <c r="P165" s="85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4">
        <f ca="1" t="shared" si="0"/>
        <v>6</v>
      </c>
      <c r="F166" s="67" t="str">
        <f ca="1">IF(ISBLANK(A166)," ",INDIRECT(ADDRESS(1,5+MOD(ROW()-2,COUNTA('Form Responses 1'!$1:$1)-4),,TRUE,"Form Responses 1")))</f>
        <v>LANTAI-1 [Meeting room kecil]</v>
      </c>
      <c r="G166" s="67" t="e">
        <f ca="1">IF(ISBLANK(A166)," ",INDIRECT(ADDRESS(MATCH(A166,'Form Responses 1'!A:A,0),5+MOD(ROW()-2,COUNTA('Form Responses 1'!$1:$1)-4),,TRUE,"Form Responses 1")))</f>
        <v>#N/A</v>
      </c>
      <c r="H166" s="85" t="str">
        <f ca="1" t="shared" si="1"/>
        <v>LANTAI-1</v>
      </c>
      <c r="I166" s="85" t="str">
        <f ca="1" t="shared" si="141"/>
        <v>Meeting room kecil</v>
      </c>
      <c r="J166" s="85" t="str">
        <f ca="1" t="shared" si="2"/>
        <v>CLEANING SERVICE</v>
      </c>
      <c r="K166" s="85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5" t="str">
        <f ca="1" t="shared" ref="O166:P166" si="177">IFERROR(AVERAGEIF(M:M,M166,$K:$K)," ")</f>
        <v> </v>
      </c>
      <c r="P166" s="85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4">
        <f ca="1" t="shared" si="0"/>
        <v>6</v>
      </c>
      <c r="F167" s="67" t="str">
        <f ca="1">IF(ISBLANK(A167)," ",INDIRECT(ADDRESS(1,5+MOD(ROW()-2,COUNTA('Form Responses 1'!$1:$1)-4),,TRUE,"Form Responses 1")))</f>
        <v>LANTAI-1 [Pantry]</v>
      </c>
      <c r="G167" s="67" t="e">
        <f ca="1">IF(ISBLANK(A167)," ",INDIRECT(ADDRESS(MATCH(A167,'Form Responses 1'!A:A,0),5+MOD(ROW()-2,COUNTA('Form Responses 1'!$1:$1)-4),,TRUE,"Form Responses 1")))</f>
        <v>#N/A</v>
      </c>
      <c r="H167" s="85" t="str">
        <f ca="1" t="shared" si="1"/>
        <v>LANTAI-1</v>
      </c>
      <c r="I167" s="85" t="str">
        <f ca="1" t="shared" si="141"/>
        <v>Pantry</v>
      </c>
      <c r="J167" s="85" t="str">
        <f ca="1" t="shared" si="2"/>
        <v>CLEANING SERVICE</v>
      </c>
      <c r="K167" s="85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5" t="str">
        <f ca="1" t="shared" ref="O167:P167" si="178">IFERROR(AVERAGEIF(M:M,M167,$K:$K)," ")</f>
        <v> </v>
      </c>
      <c r="P167" s="85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4">
        <f ca="1" t="shared" si="0"/>
        <v>6</v>
      </c>
      <c r="F168" s="67" t="str">
        <f ca="1">IF(ISBLANK(A168)," ",INDIRECT(ADDRESS(1,5+MOD(ROW()-2,COUNTA('Form Responses 1'!$1:$1)-4),,TRUE,"Form Responses 1")))</f>
        <v>LANTAI-1 [Tangga Penghubung lt.1-2]</v>
      </c>
      <c r="G168" s="67" t="e">
        <f ca="1">IF(ISBLANK(A168)," ",INDIRECT(ADDRESS(MATCH(A168,'Form Responses 1'!A:A,0),5+MOD(ROW()-2,COUNTA('Form Responses 1'!$1:$1)-4),,TRUE,"Form Responses 1")))</f>
        <v>#N/A</v>
      </c>
      <c r="H168" s="85" t="str">
        <f ca="1" t="shared" si="1"/>
        <v>LANTAI-1</v>
      </c>
      <c r="I168" s="85" t="str">
        <f ca="1" t="shared" si="141"/>
        <v>Tangga Penghubung lt.1-2</v>
      </c>
      <c r="J168" s="85" t="str">
        <f ca="1" t="shared" si="2"/>
        <v>CLEANING SERVICE</v>
      </c>
      <c r="K168" s="85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5" t="str">
        <f ca="1" t="shared" ref="O168:P168" si="179">IFERROR(AVERAGEIF(M:M,M168,$K:$K)," ")</f>
        <v> </v>
      </c>
      <c r="P168" s="85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4">
        <f ca="1" t="shared" si="0"/>
        <v>6</v>
      </c>
      <c r="F169" s="67" t="str">
        <f ca="1">IF(ISBLANK(A169)," ",INDIRECT(ADDRESS(1,5+MOD(ROW()-2,COUNTA('Form Responses 1'!$1:$1)-4),,TRUE,"Form Responses 1")))</f>
        <v>LANTAI-1 [Toilet 1]</v>
      </c>
      <c r="G169" s="67" t="e">
        <f ca="1">IF(ISBLANK(A169)," ",INDIRECT(ADDRESS(MATCH(A169,'Form Responses 1'!A:A,0),5+MOD(ROW()-2,COUNTA('Form Responses 1'!$1:$1)-4),,TRUE,"Form Responses 1")))</f>
        <v>#N/A</v>
      </c>
      <c r="H169" s="85" t="str">
        <f ca="1" t="shared" si="1"/>
        <v>LANTAI-1</v>
      </c>
      <c r="I169" s="85" t="str">
        <f ca="1" t="shared" si="141"/>
        <v>Toilet 1</v>
      </c>
      <c r="J169" s="85" t="str">
        <f ca="1" t="shared" si="2"/>
        <v>CLEANING SERVICE</v>
      </c>
      <c r="K169" s="85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5" t="str">
        <f ca="1" t="shared" ref="O169:P169" si="180">IFERROR(AVERAGEIF(M:M,M169,$K:$K)," ")</f>
        <v> </v>
      </c>
      <c r="P169" s="85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4">
        <f ca="1" t="shared" si="0"/>
        <v>6</v>
      </c>
      <c r="F170" s="67" t="str">
        <f ca="1">IF(ISBLANK(A170)," ",INDIRECT(ADDRESS(1,5+MOD(ROW()-2,COUNTA('Form Responses 1'!$1:$1)-4),,TRUE,"Form Responses 1")))</f>
        <v>LANTAI-2 [Koridor]</v>
      </c>
      <c r="G170" s="67" t="e">
        <f ca="1">IF(ISBLANK(A170)," ",INDIRECT(ADDRESS(MATCH(A170,'Form Responses 1'!A:A,0),5+MOD(ROW()-2,COUNTA('Form Responses 1'!$1:$1)-4),,TRUE,"Form Responses 1")))</f>
        <v>#N/A</v>
      </c>
      <c r="H170" s="85" t="str">
        <f ca="1" t="shared" si="1"/>
        <v>LANTAI-2</v>
      </c>
      <c r="I170" s="85" t="str">
        <f ca="1" t="shared" si="141"/>
        <v>Koridor</v>
      </c>
      <c r="J170" s="85" t="str">
        <f ca="1" t="shared" si="2"/>
        <v>CLEANING SERVICE</v>
      </c>
      <c r="K170" s="85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5" t="str">
        <f ca="1" t="shared" ref="O170:P170" si="181">IFERROR(AVERAGEIF(M:M,M170,$K:$K)," ")</f>
        <v> </v>
      </c>
      <c r="P170" s="85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4">
        <f ca="1" t="shared" si="0"/>
        <v>6</v>
      </c>
      <c r="F171" s="67" t="str">
        <f ca="1">IF(ISBLANK(A171)," ",INDIRECT(ADDRESS(1,5+MOD(ROW()-2,COUNTA('Form Responses 1'!$1:$1)-4),,TRUE,"Form Responses 1")))</f>
        <v>LANTAI-2 [Meeting Room besar]</v>
      </c>
      <c r="G171" s="67" t="e">
        <f ca="1">IF(ISBLANK(A171)," ",INDIRECT(ADDRESS(MATCH(A171,'Form Responses 1'!A:A,0),5+MOD(ROW()-2,COUNTA('Form Responses 1'!$1:$1)-4),,TRUE,"Form Responses 1")))</f>
        <v>#N/A</v>
      </c>
      <c r="H171" s="85" t="str">
        <f ca="1" t="shared" si="1"/>
        <v>LANTAI-2</v>
      </c>
      <c r="I171" s="85" t="str">
        <f ca="1" t="shared" si="141"/>
        <v>Meeting Room besar</v>
      </c>
      <c r="J171" s="85" t="str">
        <f ca="1" t="shared" si="2"/>
        <v>CLEANING SERVICE</v>
      </c>
      <c r="K171" s="85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5" t="str">
        <f ca="1" t="shared" ref="O171:P171" si="182">IFERROR(AVERAGEIF(M:M,M171,$K:$K)," ")</f>
        <v> </v>
      </c>
      <c r="P171" s="85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4">
        <f ca="1" t="shared" si="0"/>
        <v>6</v>
      </c>
      <c r="F172" s="67" t="str">
        <f ca="1">IF(ISBLANK(A172)," ",INDIRECT(ADDRESS(1,5+MOD(ROW()-2,COUNTA('Form Responses 1'!$1:$1)-4),,TRUE,"Form Responses 1")))</f>
        <v>LANTAI-2 [R. Peneliti 1-5]</v>
      </c>
      <c r="G172" s="67" t="e">
        <f ca="1">IF(ISBLANK(A172)," ",INDIRECT(ADDRESS(MATCH(A172,'Form Responses 1'!A:A,0),5+MOD(ROW()-2,COUNTA('Form Responses 1'!$1:$1)-4),,TRUE,"Form Responses 1")))</f>
        <v>#N/A</v>
      </c>
      <c r="H172" s="85" t="str">
        <f ca="1" t="shared" si="1"/>
        <v>LANTAI-2</v>
      </c>
      <c r="I172" s="85" t="str">
        <f ca="1" t="shared" si="141"/>
        <v>R. Peneliti 1-5</v>
      </c>
      <c r="J172" s="85" t="str">
        <f ca="1" t="shared" si="2"/>
        <v>CLEANING SERVICE</v>
      </c>
      <c r="K172" s="85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5" t="str">
        <f ca="1" t="shared" ref="O172:P172" si="183">IFERROR(AVERAGEIF(M:M,M172,$K:$K)," ")</f>
        <v> </v>
      </c>
      <c r="P172" s="85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4">
        <f ca="1" t="shared" si="0"/>
        <v>6</v>
      </c>
      <c r="F173" s="67" t="str">
        <f ca="1">IF(ISBLANK(A173)," ",INDIRECT(ADDRESS(1,5+MOD(ROW()-2,COUNTA('Form Responses 1'!$1:$1)-4),,TRUE,"Form Responses 1")))</f>
        <v>LANTAI-2 [Perpustakaan]</v>
      </c>
      <c r="G173" s="67" t="e">
        <f ca="1">IF(ISBLANK(A173)," ",INDIRECT(ADDRESS(MATCH(A173,'Form Responses 1'!A:A,0),5+MOD(ROW()-2,COUNTA('Form Responses 1'!$1:$1)-4),,TRUE,"Form Responses 1")))</f>
        <v>#N/A</v>
      </c>
      <c r="H173" s="85" t="str">
        <f ca="1" t="shared" si="1"/>
        <v>LANTAI-2</v>
      </c>
      <c r="I173" s="85" t="str">
        <f ca="1" t="shared" si="141"/>
        <v>Perpustakaan</v>
      </c>
      <c r="J173" s="85" t="str">
        <f ca="1" t="shared" si="2"/>
        <v>CLEANING SERVICE</v>
      </c>
      <c r="K173" s="85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5" t="str">
        <f ca="1" t="shared" ref="O173:P173" si="184">IFERROR(AVERAGEIF(M:M,M173,$K:$K)," ")</f>
        <v> </v>
      </c>
      <c r="P173" s="85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4">
        <f ca="1" t="shared" si="0"/>
        <v>6</v>
      </c>
      <c r="F174" s="67" t="str">
        <f ca="1">IF(ISBLANK(A174)," ",INDIRECT(ADDRESS(1,5+MOD(ROW()-2,COUNTA('Form Responses 1'!$1:$1)-4),,TRUE,"Form Responses 1")))</f>
        <v>LANTAI-2 [R. baca]</v>
      </c>
      <c r="G174" s="67" t="e">
        <f ca="1">IF(ISBLANK(A174)," ",INDIRECT(ADDRESS(MATCH(A174,'Form Responses 1'!A:A,0),5+MOD(ROW()-2,COUNTA('Form Responses 1'!$1:$1)-4),,TRUE,"Form Responses 1")))</f>
        <v>#N/A</v>
      </c>
      <c r="H174" s="85" t="str">
        <f ca="1" t="shared" si="1"/>
        <v>LANTAI-2</v>
      </c>
      <c r="I174" s="85" t="str">
        <f ca="1" t="shared" si="141"/>
        <v>R. baca</v>
      </c>
      <c r="J174" s="85" t="str">
        <f ca="1" t="shared" si="2"/>
        <v>CLEANING SERVICE</v>
      </c>
      <c r="K174" s="85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5" t="str">
        <f ca="1" t="shared" ref="O174:P174" si="185">IFERROR(AVERAGEIF(M:M,M174,$K:$K)," ")</f>
        <v> </v>
      </c>
      <c r="P174" s="85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4">
        <f ca="1" t="shared" si="0"/>
        <v>6</v>
      </c>
      <c r="F175" s="67" t="str">
        <f ca="1">IF(ISBLANK(A175)," ",INDIRECT(ADDRESS(1,5+MOD(ROW()-2,COUNTA('Form Responses 1'!$1:$1)-4),,TRUE,"Form Responses 1")))</f>
        <v>LANTAI-2 [Tangga Penghubung lt.1-2]</v>
      </c>
      <c r="G175" s="67" t="e">
        <f ca="1">IF(ISBLANK(A175)," ",INDIRECT(ADDRESS(MATCH(A175,'Form Responses 1'!A:A,0),5+MOD(ROW()-2,COUNTA('Form Responses 1'!$1:$1)-4),,TRUE,"Form Responses 1")))</f>
        <v>#N/A</v>
      </c>
      <c r="H175" s="85" t="str">
        <f ca="1" t="shared" si="1"/>
        <v>LANTAI-2</v>
      </c>
      <c r="I175" s="85" t="str">
        <f ca="1" t="shared" si="141"/>
        <v>Tangga Penghubung lt.1-2</v>
      </c>
      <c r="J175" s="85" t="str">
        <f ca="1" t="shared" si="2"/>
        <v>CLEANING SERVICE</v>
      </c>
      <c r="K175" s="85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5" t="str">
        <f ca="1" t="shared" ref="O175:P175" si="186">IFERROR(AVERAGEIF(M:M,M175,$K:$K)," ")</f>
        <v> </v>
      </c>
      <c r="P175" s="85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4">
        <f ca="1" t="shared" si="0"/>
        <v>6</v>
      </c>
      <c r="F176" s="67" t="str">
        <f ca="1">IF(ISBLANK(A176)," ",INDIRECT(ADDRESS(1,5+MOD(ROW()-2,COUNTA('Form Responses 1'!$1:$1)-4),,TRUE,"Form Responses 1")))</f>
        <v>LANTAI-2 [Toilet 1]</v>
      </c>
      <c r="G176" s="67" t="e">
        <f ca="1">IF(ISBLANK(A176)," ",INDIRECT(ADDRESS(MATCH(A176,'Form Responses 1'!A:A,0),5+MOD(ROW()-2,COUNTA('Form Responses 1'!$1:$1)-4),,TRUE,"Form Responses 1")))</f>
        <v>#N/A</v>
      </c>
      <c r="H176" s="85" t="str">
        <f ca="1" t="shared" si="1"/>
        <v>LANTAI-2</v>
      </c>
      <c r="I176" s="85" t="str">
        <f ca="1" t="shared" si="141"/>
        <v>Toilet 1</v>
      </c>
      <c r="J176" s="85" t="str">
        <f ca="1" t="shared" si="2"/>
        <v>CLEANING SERVICE</v>
      </c>
      <c r="K176" s="85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5" t="str">
        <f ca="1" t="shared" ref="O176:P176" si="187">IFERROR(AVERAGEIF(M:M,M176,$K:$K)," ")</f>
        <v> </v>
      </c>
      <c r="P176" s="85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4">
        <f ca="1" t="shared" si="0"/>
        <v>6</v>
      </c>
      <c r="F177" s="67" t="str">
        <f ca="1">IF(ISBLANK(A177)," ",INDIRECT(ADDRESS(1,5+MOD(ROW()-2,COUNTA('Form Responses 1'!$1:$1)-4),,TRUE,"Form Responses 1")))</f>
        <v>TAMAN DAN AREA PARKIR [Area parkir mobil]</v>
      </c>
      <c r="G177" s="67" t="e">
        <f ca="1">IF(ISBLANK(A177)," ",INDIRECT(ADDRESS(MATCH(A177,'Form Responses 1'!A:A,0),5+MOD(ROW()-2,COUNTA('Form Responses 1'!$1:$1)-4),,TRUE,"Form Responses 1")))</f>
        <v>#N/A</v>
      </c>
      <c r="H177" s="85" t="str">
        <f ca="1" t="shared" si="1"/>
        <v>TAMAN DAN AREA PARKIR</v>
      </c>
      <c r="I177" s="85" t="str">
        <f ca="1" t="shared" si="141"/>
        <v>Area parkir mobil</v>
      </c>
      <c r="J177" s="85" t="str">
        <f ca="1" t="shared" si="2"/>
        <v>CLEANING SERVICE</v>
      </c>
      <c r="K177" s="85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5" t="str">
        <f ca="1" t="shared" ref="O177:P177" si="188">IFERROR(AVERAGEIF(M:M,M177,$K:$K)," ")</f>
        <v> </v>
      </c>
      <c r="P177" s="85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4">
        <f ca="1" t="shared" si="0"/>
        <v>6</v>
      </c>
      <c r="F178" s="67" t="str">
        <f ca="1">IF(ISBLANK(A178)," ",INDIRECT(ADDRESS(1,5+MOD(ROW()-2,COUNTA('Form Responses 1'!$1:$1)-4),,TRUE,"Form Responses 1")))</f>
        <v>TAMAN DAN AREA PARKIR [Area parkir motor]</v>
      </c>
      <c r="G178" s="67" t="e">
        <f ca="1">IF(ISBLANK(A178)," ",INDIRECT(ADDRESS(MATCH(A178,'Form Responses 1'!A:A,0),5+MOD(ROW()-2,COUNTA('Form Responses 1'!$1:$1)-4),,TRUE,"Form Responses 1")))</f>
        <v>#N/A</v>
      </c>
      <c r="H178" s="85" t="str">
        <f ca="1" t="shared" si="1"/>
        <v>TAMAN DAN AREA PARKIR</v>
      </c>
      <c r="I178" s="85" t="str">
        <f ca="1" t="shared" si="141"/>
        <v>Area parkir motor</v>
      </c>
      <c r="J178" s="85" t="str">
        <f ca="1" t="shared" si="2"/>
        <v>CLEANING SERVICE</v>
      </c>
      <c r="K178" s="85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5" t="str">
        <f ca="1" t="shared" ref="O178:P178" si="189">IFERROR(AVERAGEIF(M:M,M178,$K:$K)," ")</f>
        <v> </v>
      </c>
      <c r="P178" s="85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4">
        <f ca="1" t="shared" si="0"/>
        <v>6</v>
      </c>
      <c r="F179" s="67" t="str">
        <f ca="1">IF(ISBLANK(A179)," ",INDIRECT(ADDRESS(1,5+MOD(ROW()-2,COUNTA('Form Responses 1'!$1:$1)-4),,TRUE,"Form Responses 1")))</f>
        <v>TAMAN DAN AREA PARKIR [Taman depan]</v>
      </c>
      <c r="G179" s="67" t="e">
        <f ca="1">IF(ISBLANK(A179)," ",INDIRECT(ADDRESS(MATCH(A179,'Form Responses 1'!A:A,0),5+MOD(ROW()-2,COUNTA('Form Responses 1'!$1:$1)-4),,TRUE,"Form Responses 1")))</f>
        <v>#N/A</v>
      </c>
      <c r="H179" s="85" t="str">
        <f ca="1" t="shared" si="1"/>
        <v>TAMAN DAN AREA PARKIR</v>
      </c>
      <c r="I179" s="85" t="str">
        <f ca="1" t="shared" si="141"/>
        <v>Taman depan</v>
      </c>
      <c r="J179" s="85" t="str">
        <f ca="1" t="shared" si="2"/>
        <v>CLEANING SERVICE</v>
      </c>
      <c r="K179" s="85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5" t="str">
        <f ca="1" t="shared" ref="O179:P179" si="190">IFERROR(AVERAGEIF(M:M,M179,$K:$K)," ")</f>
        <v> </v>
      </c>
      <c r="P179" s="85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4">
        <f ca="1" t="shared" si="0"/>
        <v>6</v>
      </c>
      <c r="F180" s="67" t="str">
        <f ca="1">IF(ISBLANK(A180)," ",INDIRECT(ADDRESS(1,5+MOD(ROW()-2,COUNTA('Form Responses 1'!$1:$1)-4),,TRUE,"Form Responses 1")))</f>
        <v>TAMAN DAN AREA PARKIR [Pos Security]</v>
      </c>
      <c r="G180" s="67" t="e">
        <f ca="1">IF(ISBLANK(A180)," ",INDIRECT(ADDRESS(MATCH(A180,'Form Responses 1'!A:A,0),5+MOD(ROW()-2,COUNTA('Form Responses 1'!$1:$1)-4),,TRUE,"Form Responses 1")))</f>
        <v>#N/A</v>
      </c>
      <c r="H180" s="85" t="str">
        <f ca="1" t="shared" si="1"/>
        <v>TAMAN DAN AREA PARKIR</v>
      </c>
      <c r="I180" s="85" t="str">
        <f ca="1" t="shared" si="141"/>
        <v>Pos Security</v>
      </c>
      <c r="J180" s="85" t="str">
        <f ca="1" t="shared" si="2"/>
        <v>CLEANING SERVICE</v>
      </c>
      <c r="K180" s="85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5" t="str">
        <f ca="1" t="shared" ref="O180:P180" si="191">IFERROR(AVERAGEIF(M:M,M180,$K:$K)," ")</f>
        <v> </v>
      </c>
      <c r="P180" s="85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4">
        <f ca="1" t="shared" si="0"/>
        <v>6</v>
      </c>
      <c r="F181" s="67" t="str">
        <f ca="1">IF(ISBLANK(A181)," ",INDIRECT(ADDRESS(1,5+MOD(ROW()-2,COUNTA('Form Responses 1'!$1:$1)-4),,TRUE,"Form Responses 1")))</f>
        <v>TAMAN DAN AREA PARKIR [TPS]</v>
      </c>
      <c r="G181" s="67" t="e">
        <f ca="1">IF(ISBLANK(A181)," ",INDIRECT(ADDRESS(MATCH(A181,'Form Responses 1'!A:A,0),5+MOD(ROW()-2,COUNTA('Form Responses 1'!$1:$1)-4),,TRUE,"Form Responses 1")))</f>
        <v>#N/A</v>
      </c>
      <c r="H181" s="85" t="str">
        <f ca="1" t="shared" si="1"/>
        <v>TAMAN DAN AREA PARKIR</v>
      </c>
      <c r="I181" s="85" t="str">
        <f ca="1" t="shared" si="141"/>
        <v>TPS</v>
      </c>
      <c r="J181" s="85" t="str">
        <f ca="1" t="shared" si="2"/>
        <v>CLEANING SERVICE</v>
      </c>
      <c r="K181" s="85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5" t="str">
        <f ca="1" t="shared" ref="O181:P181" si="192">IFERROR(AVERAGEIF(M:M,M181,$K:$K)," ")</f>
        <v> </v>
      </c>
      <c r="P181" s="85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4">
        <f ca="1" t="shared" si="0"/>
        <v>6</v>
      </c>
      <c r="F182" s="67" t="str">
        <f ca="1">IF(ISBLANK(A182)," ",INDIRECT(ADDRESS(1,5+MOD(ROW()-2,COUNTA('Form Responses 1'!$1:$1)-4),,TRUE,"Form Responses 1")))</f>
        <v>Security [Security Functions]</v>
      </c>
      <c r="G182" s="67" t="e">
        <f ca="1">IF(ISBLANK(A182)," ",INDIRECT(ADDRESS(MATCH(A182,'Form Responses 1'!A:A,0),5+MOD(ROW()-2,COUNTA('Form Responses 1'!$1:$1)-4),,TRUE,"Form Responses 1")))</f>
        <v>#N/A</v>
      </c>
      <c r="H182" s="85" t="str">
        <f ca="1" t="shared" si="1"/>
        <v>Security</v>
      </c>
      <c r="I182" s="85" t="str">
        <f ca="1" t="shared" si="141"/>
        <v>Security Functions</v>
      </c>
      <c r="J182" s="85" t="str">
        <f ca="1" t="shared" si="2"/>
        <v>SECURITY SERVICE</v>
      </c>
      <c r="K182" s="85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5" t="str">
        <f ca="1" t="shared" ref="O182:P182" si="193">IFERROR(AVERAGEIF(M:M,M182,$K:$K)," ")</f>
        <v> </v>
      </c>
      <c r="P182" s="85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4">
        <f ca="1" t="shared" si="0"/>
        <v>6</v>
      </c>
      <c r="F183" s="67" t="str">
        <f ca="1">IF(ISBLANK(A183)," ",INDIRECT(ADDRESS(1,5+MOD(ROW()-2,COUNTA('Form Responses 1'!$1:$1)-4),,TRUE,"Form Responses 1")))</f>
        <v>Driver [Driving Safety]</v>
      </c>
      <c r="G183" s="67" t="e">
        <f ca="1">IF(ISBLANK(A183)," ",INDIRECT(ADDRESS(MATCH(A183,'Form Responses 1'!A:A,0),5+MOD(ROW()-2,COUNTA('Form Responses 1'!$1:$1)-4),,TRUE,"Form Responses 1")))</f>
        <v>#N/A</v>
      </c>
      <c r="H183" s="85" t="str">
        <f ca="1" t="shared" si="1"/>
        <v>Driver</v>
      </c>
      <c r="I183" s="85" t="str">
        <f ca="1" t="shared" si="141"/>
        <v>Driving Safety</v>
      </c>
      <c r="J183" s="85" t="str">
        <f ca="1" t="shared" si="2"/>
        <v>LABOR SERVICE</v>
      </c>
      <c r="K183" s="85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5" t="str">
        <f ca="1" t="shared" ref="O183:P183" si="194">IFERROR(AVERAGEIF(M:M,M183,$K:$K)," ")</f>
        <v> </v>
      </c>
      <c r="P183" s="85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4">
        <f ca="1" t="shared" si="0"/>
        <v>6</v>
      </c>
      <c r="F184" s="67" t="str">
        <f ca="1">IF(ISBLANK(A184)," ",INDIRECT(ADDRESS(1,5+MOD(ROW()-2,COUNTA('Form Responses 1'!$1:$1)-4),,TRUE,"Form Responses 1")))</f>
        <v>Driver [ Attendance]</v>
      </c>
      <c r="G184" s="67" t="e">
        <f ca="1">IF(ISBLANK(A184)," ",INDIRECT(ADDRESS(MATCH(A184,'Form Responses 1'!A:A,0),5+MOD(ROW()-2,COUNTA('Form Responses 1'!$1:$1)-4),,TRUE,"Form Responses 1")))</f>
        <v>#N/A</v>
      </c>
      <c r="H184" s="85" t="str">
        <f ca="1" t="shared" si="1"/>
        <v>Driver</v>
      </c>
      <c r="I184" s="85" t="str">
        <f ca="1" t="shared" si="141"/>
        <v> Attendance</v>
      </c>
      <c r="J184" s="85" t="str">
        <f ca="1" t="shared" si="2"/>
        <v>LABOR SERVICE</v>
      </c>
      <c r="K184" s="85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5" t="str">
        <f ca="1" t="shared" ref="O184:P184" si="195">IFERROR(AVERAGEIF(M:M,M184,$K:$K)," ")</f>
        <v> </v>
      </c>
      <c r="P184" s="85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4">
        <f ca="1" t="shared" si="0"/>
        <v>6</v>
      </c>
      <c r="F185" s="67" t="str">
        <f ca="1">IF(ISBLANK(A185)," ",INDIRECT(ADDRESS(1,5+MOD(ROW()-2,COUNTA('Form Responses 1'!$1:$1)-4),,TRUE,"Form Responses 1")))</f>
        <v>LANTAI-1 [Enterance]</v>
      </c>
      <c r="G185" s="67" t="e">
        <f ca="1">IF(ISBLANK(A185)," ",INDIRECT(ADDRESS(MATCH(A185,'Form Responses 1'!A:A,0),5+MOD(ROW()-2,COUNTA('Form Responses 1'!$1:$1)-4),,TRUE,"Form Responses 1")))</f>
        <v>#N/A</v>
      </c>
      <c r="H185" s="85" t="str">
        <f ca="1" t="shared" si="1"/>
        <v>LANTAI-1</v>
      </c>
      <c r="I185" s="85" t="str">
        <f ca="1" t="shared" si="141"/>
        <v>Enterance</v>
      </c>
      <c r="J185" s="85" t="str">
        <f ca="1" t="shared" si="2"/>
        <v>CLEANING SERVICE</v>
      </c>
      <c r="K185" s="85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5" t="str">
        <f ca="1" t="shared" ref="O185:P185" si="196">IFERROR(AVERAGEIF(M:M,M185,$K:$K)," ")</f>
        <v> </v>
      </c>
      <c r="P185" s="85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4">
        <f ca="1" t="shared" si="0"/>
        <v>6</v>
      </c>
      <c r="F186" s="67" t="str">
        <f ca="1">IF(ISBLANK(A186)," ",INDIRECT(ADDRESS(1,5+MOD(ROW()-2,COUNTA('Form Responses 1'!$1:$1)-4),,TRUE,"Form Responses 1")))</f>
        <v>LANTAI-1 [Lobby Utama]</v>
      </c>
      <c r="G186" s="67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LANTAI-1</v>
      </c>
      <c r="I186" s="85" t="str">
        <f ca="1" t="shared" si="141"/>
        <v>Lobby Utama</v>
      </c>
      <c r="J186" s="85" t="str">
        <f ca="1" t="shared" si="2"/>
        <v>CLEANING SERVICE</v>
      </c>
      <c r="K186" s="85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5" t="str">
        <f ca="1" t="shared" ref="O186:P186" si="197">IFERROR(AVERAGEIF(M:M,M186,$K:$K)," ")</f>
        <v> </v>
      </c>
      <c r="P186" s="85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4">
        <f ca="1" t="shared" si="0"/>
        <v>6</v>
      </c>
      <c r="F187" s="67" t="str">
        <f ca="1">IF(ISBLANK(A187)," ",INDIRECT(ADDRESS(1,5+MOD(ROW()-2,COUNTA('Form Responses 1'!$1:$1)-4),,TRUE,"Form Responses 1")))</f>
        <v>LANTAI-1 [Koridor]</v>
      </c>
      <c r="G187" s="67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LANTAI-1</v>
      </c>
      <c r="I187" s="85" t="str">
        <f ca="1" t="shared" si="141"/>
        <v>Koridor</v>
      </c>
      <c r="J187" s="85" t="str">
        <f ca="1" t="shared" si="2"/>
        <v>CLEANING SERVICE</v>
      </c>
      <c r="K187" s="85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5" t="str">
        <f ca="1" t="shared" ref="O187:P187" si="198">IFERROR(AVERAGEIF(M:M,M187,$K:$K)," ")</f>
        <v> </v>
      </c>
      <c r="P187" s="85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4">
        <f ca="1" t="shared" si="0"/>
        <v>6</v>
      </c>
      <c r="F188" s="67" t="str">
        <f ca="1">IF(ISBLANK(A188)," ",INDIRECT(ADDRESS(1,5+MOD(ROW()-2,COUNTA('Form Responses 1'!$1:$1)-4),,TRUE,"Form Responses 1")))</f>
        <v>LANTAI-1 [R. Pimpinan]</v>
      </c>
      <c r="G188" s="67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LANTAI-1</v>
      </c>
      <c r="I188" s="85" t="str">
        <f ca="1" t="shared" si="141"/>
        <v>R. Pimpinan</v>
      </c>
      <c r="J188" s="85" t="str">
        <f ca="1" t="shared" si="2"/>
        <v>CLEANING SERVICE</v>
      </c>
      <c r="K188" s="85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5" t="str">
        <f ca="1" t="shared" ref="O188:P188" si="199">IFERROR(AVERAGEIF(M:M,M188,$K:$K)," ")</f>
        <v> </v>
      </c>
      <c r="P188" s="85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4">
        <f ca="1" t="shared" si="0"/>
        <v>6</v>
      </c>
      <c r="F189" s="67" t="str">
        <f ca="1">IF(ISBLANK(A189)," ",INDIRECT(ADDRESS(1,5+MOD(ROW()-2,COUNTA('Form Responses 1'!$1:$1)-4),,TRUE,"Form Responses 1")))</f>
        <v>LANTAI-1 [Mushollah]</v>
      </c>
      <c r="G189" s="67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LANTAI-1</v>
      </c>
      <c r="I189" s="85" t="str">
        <f ca="1" t="shared" si="141"/>
        <v>Mushollah</v>
      </c>
      <c r="J189" s="85" t="str">
        <f ca="1" t="shared" si="2"/>
        <v>CLEANING SERVICE</v>
      </c>
      <c r="K189" s="85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5" t="str">
        <f ca="1" t="shared" ref="O189:P189" si="200">IFERROR(AVERAGEIF(M:M,M189,$K:$K)," ")</f>
        <v> </v>
      </c>
      <c r="P189" s="85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4">
        <f ca="1" t="shared" si="0"/>
        <v>6</v>
      </c>
      <c r="F190" s="67" t="str">
        <f ca="1">IF(ISBLANK(A190)," ",INDIRECT(ADDRESS(1,5+MOD(ROW()-2,COUNTA('Form Responses 1'!$1:$1)-4),,TRUE,"Form Responses 1")))</f>
        <v>LANTAI-1 [R. Kepala TU]</v>
      </c>
      <c r="G190" s="67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LANTAI-1</v>
      </c>
      <c r="I190" s="85" t="str">
        <f ca="1" t="shared" si="141"/>
        <v>R. Kepala TU</v>
      </c>
      <c r="J190" s="85" t="str">
        <f ca="1" t="shared" si="2"/>
        <v>CLEANING SERVICE</v>
      </c>
      <c r="K190" s="85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5" t="str">
        <f ca="1" t="shared" ref="O190:P190" si="201">IFERROR(AVERAGEIF(M:M,M190,$K:$K)," ")</f>
        <v> </v>
      </c>
      <c r="P190" s="85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4">
        <f ca="1" t="shared" si="0"/>
        <v>6</v>
      </c>
      <c r="F191" s="67" t="str">
        <f ca="1">IF(ISBLANK(A191)," ",INDIRECT(ADDRESS(1,5+MOD(ROW()-2,COUNTA('Form Responses 1'!$1:$1)-4),,TRUE,"Form Responses 1")))</f>
        <v>LANTAI-1 [R. staff TU]</v>
      </c>
      <c r="G191" s="67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LANTAI-1</v>
      </c>
      <c r="I191" s="85" t="str">
        <f ca="1" t="shared" si="141"/>
        <v>R. staff TU</v>
      </c>
      <c r="J191" s="85" t="str">
        <f ca="1" t="shared" si="2"/>
        <v>CLEANING SERVICE</v>
      </c>
      <c r="K191" s="85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5" t="str">
        <f ca="1" t="shared" ref="O191:P191" si="202">IFERROR(AVERAGEIF(M:M,M191,$K:$K)," ")</f>
        <v> </v>
      </c>
      <c r="P191" s="85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4">
        <f ca="1" t="shared" si="0"/>
        <v>6</v>
      </c>
      <c r="F192" s="67" t="str">
        <f ca="1">IF(ISBLANK(A192)," ",INDIRECT(ADDRESS(1,5+MOD(ROW()-2,COUNTA('Form Responses 1'!$1:$1)-4),,TRUE,"Form Responses 1")))</f>
        <v>LANTAI-1 [R. Analisis]</v>
      </c>
      <c r="G192" s="67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LANTAI-1</v>
      </c>
      <c r="I192" s="85" t="str">
        <f ca="1" t="shared" si="141"/>
        <v>R. Analisis</v>
      </c>
      <c r="J192" s="85" t="str">
        <f ca="1" t="shared" si="2"/>
        <v>CLEANING SERVICE</v>
      </c>
      <c r="K192" s="85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5" t="str">
        <f ca="1" t="shared" ref="O192:P192" si="203">IFERROR(AVERAGEIF(M:M,M192,$K:$K)," ")</f>
        <v> </v>
      </c>
      <c r="P192" s="85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4">
        <f ca="1" t="shared" si="0"/>
        <v>6</v>
      </c>
      <c r="F193" s="67" t="str">
        <f ca="1">IF(ISBLANK(A193)," ",INDIRECT(ADDRESS(1,5+MOD(ROW()-2,COUNTA('Form Responses 1'!$1:$1)-4),,TRUE,"Form Responses 1")))</f>
        <v>LANTAI-1 [R. Audio Visual]</v>
      </c>
      <c r="G193" s="67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LANTAI-1</v>
      </c>
      <c r="I193" s="85" t="str">
        <f ca="1" t="shared" si="141"/>
        <v>R. Audio Visual</v>
      </c>
      <c r="J193" s="85" t="str">
        <f ca="1" t="shared" si="2"/>
        <v>CLEANING SERVICE</v>
      </c>
      <c r="K193" s="85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5" t="str">
        <f ca="1" t="shared" ref="O193:P193" si="204">IFERROR(AVERAGEIF(M:M,M193,$K:$K)," ")</f>
        <v> </v>
      </c>
      <c r="P193" s="85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4">
        <f ca="1" t="shared" si="0"/>
        <v>6</v>
      </c>
      <c r="F194" s="67" t="str">
        <f ca="1">IF(ISBLANK(A194)," ",INDIRECT(ADDRESS(1,5+MOD(ROW()-2,COUNTA('Form Responses 1'!$1:$1)-4),,TRUE,"Form Responses 1")))</f>
        <v>LANTAI-1 [R. Artefak]</v>
      </c>
      <c r="G194" s="67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LANTAI-1</v>
      </c>
      <c r="I194" s="85" t="str">
        <f ca="1" t="shared" si="141"/>
        <v>R. Artefak</v>
      </c>
      <c r="J194" s="85" t="str">
        <f ca="1" t="shared" si="2"/>
        <v>CLEANING SERVICE</v>
      </c>
      <c r="K194" s="85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5" t="str">
        <f ca="1" t="shared" ref="O194:P194" si="205">IFERROR(AVERAGEIF(M:M,M194,$K:$K)," ")</f>
        <v> </v>
      </c>
      <c r="P194" s="85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4">
        <f ca="1" t="shared" si="0"/>
        <v>6</v>
      </c>
      <c r="F195" s="67" t="str">
        <f ca="1">IF(ISBLANK(A195)," ",INDIRECT(ADDRESS(1,5+MOD(ROW()-2,COUNTA('Form Responses 1'!$1:$1)-4),,TRUE,"Form Responses 1")))</f>
        <v>LANTAI-1 [R. Keuangan]</v>
      </c>
      <c r="G195" s="67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LANTAI-1</v>
      </c>
      <c r="I195" s="85" t="str">
        <f ca="1" t="shared" ref="I195:I258" si="206">MID(F195,FIND("[",F195)+1,LEN(F195)-FIND("[",F195)-1)</f>
        <v>R. Keuangan</v>
      </c>
      <c r="J195" s="85" t="str">
        <f ca="1" t="shared" si="2"/>
        <v>CLEANING SERVICE</v>
      </c>
      <c r="K195" s="85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5" t="str">
        <f ca="1" t="shared" ref="O195:P195" si="207">IFERROR(AVERAGEIF(M:M,M195,$K:$K)," ")</f>
        <v> </v>
      </c>
      <c r="P195" s="85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4">
        <f ca="1" t="shared" si="0"/>
        <v>6</v>
      </c>
      <c r="F196" s="67" t="str">
        <f ca="1">IF(ISBLANK(A196)," ",INDIRECT(ADDRESS(1,5+MOD(ROW()-2,COUNTA('Form Responses 1'!$1:$1)-4),,TRUE,"Form Responses 1")))</f>
        <v>LANTAI-1 [Meeting room kecil]</v>
      </c>
      <c r="G196" s="67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LANTAI-1</v>
      </c>
      <c r="I196" s="85" t="str">
        <f ca="1" t="shared" si="206"/>
        <v>Meeting room kecil</v>
      </c>
      <c r="J196" s="85" t="str">
        <f ca="1" t="shared" si="2"/>
        <v>CLEANING SERVICE</v>
      </c>
      <c r="K196" s="85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5" t="str">
        <f ca="1" t="shared" ref="O196:P196" si="208">IFERROR(AVERAGEIF(M:M,M196,$K:$K)," ")</f>
        <v> </v>
      </c>
      <c r="P196" s="85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4">
        <f ca="1" t="shared" si="0"/>
        <v>6</v>
      </c>
      <c r="F197" s="67" t="str">
        <f ca="1">IF(ISBLANK(A197)," ",INDIRECT(ADDRESS(1,5+MOD(ROW()-2,COUNTA('Form Responses 1'!$1:$1)-4),,TRUE,"Form Responses 1")))</f>
        <v>LANTAI-1 [Pantry]</v>
      </c>
      <c r="G197" s="67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LANTAI-1</v>
      </c>
      <c r="I197" s="85" t="str">
        <f ca="1" t="shared" si="206"/>
        <v>Pantry</v>
      </c>
      <c r="J197" s="85" t="str">
        <f ca="1" t="shared" si="2"/>
        <v>CLEANING SERVICE</v>
      </c>
      <c r="K197" s="85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5" t="str">
        <f ca="1" t="shared" ref="O197:P197" si="209">IFERROR(AVERAGEIF(M:M,M197,$K:$K)," ")</f>
        <v> </v>
      </c>
      <c r="P197" s="85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4">
        <f ca="1" t="shared" si="0"/>
        <v>6</v>
      </c>
      <c r="F198" s="67" t="str">
        <f ca="1">IF(ISBLANK(A198)," ",INDIRECT(ADDRESS(1,5+MOD(ROW()-2,COUNTA('Form Responses 1'!$1:$1)-4),,TRUE,"Form Responses 1")))</f>
        <v>LANTAI-1 [Tangga Penghubung lt.1-2]</v>
      </c>
      <c r="G198" s="67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LANTAI-1</v>
      </c>
      <c r="I198" s="85" t="str">
        <f ca="1" t="shared" si="206"/>
        <v>Tangga Penghubung lt.1-2</v>
      </c>
      <c r="J198" s="85" t="str">
        <f ca="1" t="shared" si="2"/>
        <v>CLEANING SERVICE</v>
      </c>
      <c r="K198" s="85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5" t="str">
        <f ca="1" t="shared" ref="O198:P198" si="210">IFERROR(AVERAGEIF(M:M,M198,$K:$K)," ")</f>
        <v> </v>
      </c>
      <c r="P198" s="85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4">
        <f ca="1" t="shared" si="0"/>
        <v>6</v>
      </c>
      <c r="F199" s="67" t="str">
        <f ca="1">IF(ISBLANK(A199)," ",INDIRECT(ADDRESS(1,5+MOD(ROW()-2,COUNTA('Form Responses 1'!$1:$1)-4),,TRUE,"Form Responses 1")))</f>
        <v>LANTAI-1 [Toilet 1]</v>
      </c>
      <c r="G199" s="67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LANTAI-1</v>
      </c>
      <c r="I199" s="85" t="str">
        <f ca="1" t="shared" si="206"/>
        <v>Toilet 1</v>
      </c>
      <c r="J199" s="85" t="str">
        <f ca="1" t="shared" si="2"/>
        <v>CLEANING SERVICE</v>
      </c>
      <c r="K199" s="85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5" t="str">
        <f ca="1" t="shared" ref="O199:P199" si="211">IFERROR(AVERAGEIF(M:M,M199,$K:$K)," ")</f>
        <v> </v>
      </c>
      <c r="P199" s="85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4">
        <f ca="1" t="shared" si="0"/>
        <v>6</v>
      </c>
      <c r="F200" s="67" t="str">
        <f ca="1">IF(ISBLANK(A200)," ",INDIRECT(ADDRESS(1,5+MOD(ROW()-2,COUNTA('Form Responses 1'!$1:$1)-4),,TRUE,"Form Responses 1")))</f>
        <v>LANTAI-2 [Koridor]</v>
      </c>
      <c r="G200" s="67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LANTAI-2</v>
      </c>
      <c r="I200" s="85" t="str">
        <f ca="1" t="shared" si="206"/>
        <v>Koridor</v>
      </c>
      <c r="J200" s="85" t="str">
        <f ca="1" t="shared" si="2"/>
        <v>CLEANING SERVICE</v>
      </c>
      <c r="K200" s="85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5" t="str">
        <f ca="1" t="shared" ref="O200:P200" si="212">IFERROR(AVERAGEIF(M:M,M200,$K:$K)," ")</f>
        <v> </v>
      </c>
      <c r="P200" s="85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4">
        <f ca="1" t="shared" si="0"/>
        <v>6</v>
      </c>
      <c r="F201" s="67" t="str">
        <f ca="1">IF(ISBLANK(A201)," ",INDIRECT(ADDRESS(1,5+MOD(ROW()-2,COUNTA('Form Responses 1'!$1:$1)-4),,TRUE,"Form Responses 1")))</f>
        <v>LANTAI-2 [Meeting Room besar]</v>
      </c>
      <c r="G201" s="67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LANTAI-2</v>
      </c>
      <c r="I201" s="85" t="str">
        <f ca="1" t="shared" si="206"/>
        <v>Meeting Room besar</v>
      </c>
      <c r="J201" s="85" t="str">
        <f ca="1" t="shared" si="2"/>
        <v>CLEANING SERVICE</v>
      </c>
      <c r="K201" s="85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5" t="str">
        <f ca="1" t="shared" ref="O201:P201" si="213">IFERROR(AVERAGEIF(M:M,M201,$K:$K)," ")</f>
        <v> </v>
      </c>
      <c r="P201" s="85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4">
        <f ca="1" t="shared" si="0"/>
        <v>6</v>
      </c>
      <c r="F202" s="67" t="str">
        <f ca="1">IF(ISBLANK(A202)," ",INDIRECT(ADDRESS(1,5+MOD(ROW()-2,COUNTA('Form Responses 1'!$1:$1)-4),,TRUE,"Form Responses 1")))</f>
        <v>LANTAI-2 [R. Peneliti 1-5]</v>
      </c>
      <c r="G202" s="67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LANTAI-2</v>
      </c>
      <c r="I202" s="85" t="str">
        <f ca="1" t="shared" si="206"/>
        <v>R. Peneliti 1-5</v>
      </c>
      <c r="J202" s="85" t="str">
        <f ca="1" t="shared" si="2"/>
        <v>CLEANING SERVICE</v>
      </c>
      <c r="K202" s="85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5" t="str">
        <f ca="1" t="shared" ref="O202:P202" si="214">IFERROR(AVERAGEIF(M:M,M202,$K:$K)," ")</f>
        <v> </v>
      </c>
      <c r="P202" s="85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4">
        <f ca="1" t="shared" si="0"/>
        <v>6</v>
      </c>
      <c r="F203" s="67" t="str">
        <f ca="1">IF(ISBLANK(A203)," ",INDIRECT(ADDRESS(1,5+MOD(ROW()-2,COUNTA('Form Responses 1'!$1:$1)-4),,TRUE,"Form Responses 1")))</f>
        <v>LANTAI-2 [Perpustakaan]</v>
      </c>
      <c r="G203" s="67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LANTAI-2</v>
      </c>
      <c r="I203" s="85" t="str">
        <f ca="1" t="shared" si="206"/>
        <v>Perpustakaan</v>
      </c>
      <c r="J203" s="85" t="str">
        <f ca="1" t="shared" si="2"/>
        <v>CLEANING SERVICE</v>
      </c>
      <c r="K203" s="85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5" t="str">
        <f ca="1" t="shared" ref="O203:P203" si="215">IFERROR(AVERAGEIF(M:M,M203,$K:$K)," ")</f>
        <v> </v>
      </c>
      <c r="P203" s="85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4">
        <f ca="1" t="shared" si="0"/>
        <v>6</v>
      </c>
      <c r="F204" s="67" t="str">
        <f ca="1">IF(ISBLANK(A204)," ",INDIRECT(ADDRESS(1,5+MOD(ROW()-2,COUNTA('Form Responses 1'!$1:$1)-4),,TRUE,"Form Responses 1")))</f>
        <v>LANTAI-2 [R. baca]</v>
      </c>
      <c r="G204" s="67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LANTAI-2</v>
      </c>
      <c r="I204" s="85" t="str">
        <f ca="1" t="shared" si="206"/>
        <v>R. baca</v>
      </c>
      <c r="J204" s="85" t="str">
        <f ca="1" t="shared" si="2"/>
        <v>CLEANING SERVICE</v>
      </c>
      <c r="K204" s="85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5" t="str">
        <f ca="1" t="shared" ref="O204:P204" si="216">IFERROR(AVERAGEIF(M:M,M204,$K:$K)," ")</f>
        <v> </v>
      </c>
      <c r="P204" s="85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4">
        <f ca="1" t="shared" si="0"/>
        <v>6</v>
      </c>
      <c r="F205" s="67" t="str">
        <f ca="1">IF(ISBLANK(A205)," ",INDIRECT(ADDRESS(1,5+MOD(ROW()-2,COUNTA('Form Responses 1'!$1:$1)-4),,TRUE,"Form Responses 1")))</f>
        <v>LANTAI-2 [Tangga Penghubung lt.1-2]</v>
      </c>
      <c r="G205" s="67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LANTAI-2</v>
      </c>
      <c r="I205" s="85" t="str">
        <f ca="1" t="shared" si="206"/>
        <v>Tangga Penghubung lt.1-2</v>
      </c>
      <c r="J205" s="85" t="str">
        <f ca="1" t="shared" si="2"/>
        <v>CLEANING SERVICE</v>
      </c>
      <c r="K205" s="85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5" t="str">
        <f ca="1" t="shared" ref="O205:P205" si="217">IFERROR(AVERAGEIF(M:M,M205,$K:$K)," ")</f>
        <v> </v>
      </c>
      <c r="P205" s="85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4">
        <f ca="1" t="shared" si="0"/>
        <v>6</v>
      </c>
      <c r="F206" s="67" t="str">
        <f ca="1">IF(ISBLANK(A206)," ",INDIRECT(ADDRESS(1,5+MOD(ROW()-2,COUNTA('Form Responses 1'!$1:$1)-4),,TRUE,"Form Responses 1")))</f>
        <v>LANTAI-2 [Toilet 1]</v>
      </c>
      <c r="G206" s="67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LANTAI-2</v>
      </c>
      <c r="I206" s="85" t="str">
        <f ca="1" t="shared" si="206"/>
        <v>Toilet 1</v>
      </c>
      <c r="J206" s="85" t="str">
        <f ca="1" t="shared" si="2"/>
        <v>CLEANING SERVICE</v>
      </c>
      <c r="K206" s="85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5" t="str">
        <f ca="1" t="shared" ref="O206:P206" si="218">IFERROR(AVERAGEIF(M:M,M206,$K:$K)," ")</f>
        <v> </v>
      </c>
      <c r="P206" s="85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4">
        <f ca="1" t="shared" si="0"/>
        <v>6</v>
      </c>
      <c r="F207" s="67" t="str">
        <f ca="1">IF(ISBLANK(A207)," ",INDIRECT(ADDRESS(1,5+MOD(ROW()-2,COUNTA('Form Responses 1'!$1:$1)-4),,TRUE,"Form Responses 1")))</f>
        <v>TAMAN DAN AREA PARKIR [Area parkir mobil]</v>
      </c>
      <c r="G207" s="67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TAMAN DAN AREA PARKIR</v>
      </c>
      <c r="I207" s="85" t="str">
        <f ca="1" t="shared" si="206"/>
        <v>Area parkir mobil</v>
      </c>
      <c r="J207" s="85" t="str">
        <f ca="1" t="shared" si="2"/>
        <v>CLEANING SERVICE</v>
      </c>
      <c r="K207" s="85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5" t="str">
        <f ca="1" t="shared" ref="O207:P207" si="219">IFERROR(AVERAGEIF(M:M,M207,$K:$K)," ")</f>
        <v> </v>
      </c>
      <c r="P207" s="85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4">
        <f ca="1" t="shared" si="0"/>
        <v>6</v>
      </c>
      <c r="F208" s="67" t="str">
        <f ca="1">IF(ISBLANK(A208)," ",INDIRECT(ADDRESS(1,5+MOD(ROW()-2,COUNTA('Form Responses 1'!$1:$1)-4),,TRUE,"Form Responses 1")))</f>
        <v>TAMAN DAN AREA PARKIR [Area parkir motor]</v>
      </c>
      <c r="G208" s="67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TAMAN DAN AREA PARKIR</v>
      </c>
      <c r="I208" s="85" t="str">
        <f ca="1" t="shared" si="206"/>
        <v>Area parkir motor</v>
      </c>
      <c r="J208" s="85" t="str">
        <f ca="1" t="shared" si="2"/>
        <v>CLEANING SERVICE</v>
      </c>
      <c r="K208" s="85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5" t="str">
        <f ca="1" t="shared" ref="O208:P208" si="220">IFERROR(AVERAGEIF(M:M,M208,$K:$K)," ")</f>
        <v> </v>
      </c>
      <c r="P208" s="85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4">
        <f ca="1" t="shared" si="0"/>
        <v>6</v>
      </c>
      <c r="F209" s="67" t="str">
        <f ca="1">IF(ISBLANK(A209)," ",INDIRECT(ADDRESS(1,5+MOD(ROW()-2,COUNTA('Form Responses 1'!$1:$1)-4),,TRUE,"Form Responses 1")))</f>
        <v>TAMAN DAN AREA PARKIR [Taman depan]</v>
      </c>
      <c r="G209" s="67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TAMAN DAN AREA PARKIR</v>
      </c>
      <c r="I209" s="85" t="str">
        <f ca="1" t="shared" si="206"/>
        <v>Taman depan</v>
      </c>
      <c r="J209" s="85" t="str">
        <f ca="1" t="shared" si="2"/>
        <v>CLEANING SERVICE</v>
      </c>
      <c r="K209" s="85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5" t="str">
        <f ca="1" t="shared" ref="O209:P209" si="221">IFERROR(AVERAGEIF(M:M,M209,$K:$K)," ")</f>
        <v> </v>
      </c>
      <c r="P209" s="85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4">
        <f ca="1" t="shared" si="0"/>
        <v>6</v>
      </c>
      <c r="F210" s="67" t="str">
        <f ca="1">IF(ISBLANK(A210)," ",INDIRECT(ADDRESS(1,5+MOD(ROW()-2,COUNTA('Form Responses 1'!$1:$1)-4),,TRUE,"Form Responses 1")))</f>
        <v>TAMAN DAN AREA PARKIR [Pos Security]</v>
      </c>
      <c r="G210" s="67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TAMAN DAN AREA PARKIR</v>
      </c>
      <c r="I210" s="85" t="str">
        <f ca="1" t="shared" si="206"/>
        <v>Pos Security</v>
      </c>
      <c r="J210" s="85" t="str">
        <f ca="1" t="shared" si="2"/>
        <v>CLEANING SERVICE</v>
      </c>
      <c r="K210" s="85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5" t="str">
        <f ca="1" t="shared" ref="O210:P210" si="222">IFERROR(AVERAGEIF(M:M,M210,$K:$K)," ")</f>
        <v> </v>
      </c>
      <c r="P210" s="85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4">
        <f ca="1" t="shared" si="0"/>
        <v>6</v>
      </c>
      <c r="F211" s="67" t="str">
        <f ca="1">IF(ISBLANK(A211)," ",INDIRECT(ADDRESS(1,5+MOD(ROW()-2,COUNTA('Form Responses 1'!$1:$1)-4),,TRUE,"Form Responses 1")))</f>
        <v>TAMAN DAN AREA PARKIR [TPS]</v>
      </c>
      <c r="G211" s="67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TAMAN DAN AREA PARKIR</v>
      </c>
      <c r="I211" s="85" t="str">
        <f ca="1" t="shared" si="206"/>
        <v>TPS</v>
      </c>
      <c r="J211" s="85" t="str">
        <f ca="1" t="shared" si="2"/>
        <v>CLEANING SERVICE</v>
      </c>
      <c r="K211" s="85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5" t="str">
        <f ca="1" t="shared" ref="O211:P211" si="223">IFERROR(AVERAGEIF(M:M,M211,$K:$K)," ")</f>
        <v> </v>
      </c>
      <c r="P211" s="85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4">
        <f ca="1" t="shared" si="0"/>
        <v>6</v>
      </c>
      <c r="F212" s="67" t="str">
        <f ca="1">IF(ISBLANK(A212)," ",INDIRECT(ADDRESS(1,5+MOD(ROW()-2,COUNTA('Form Responses 1'!$1:$1)-4),,TRUE,"Form Responses 1")))</f>
        <v>Security [Security Functions]</v>
      </c>
      <c r="G212" s="67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Security</v>
      </c>
      <c r="I212" s="85" t="str">
        <f ca="1" t="shared" si="206"/>
        <v>Security Functions</v>
      </c>
      <c r="J212" s="85" t="str">
        <f ca="1" t="shared" si="2"/>
        <v>SECURITY SERVICE</v>
      </c>
      <c r="K212" s="85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5" t="str">
        <f ca="1" t="shared" ref="O212:P212" si="224">IFERROR(AVERAGEIF(M:M,M212,$K:$K)," ")</f>
        <v> </v>
      </c>
      <c r="P212" s="85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4">
        <f ca="1" t="shared" si="0"/>
        <v>6</v>
      </c>
      <c r="F213" s="67" t="str">
        <f ca="1">IF(ISBLANK(A213)," ",INDIRECT(ADDRESS(1,5+MOD(ROW()-2,COUNTA('Form Responses 1'!$1:$1)-4),,TRUE,"Form Responses 1")))</f>
        <v>Driver [Driving Safety]</v>
      </c>
      <c r="G213" s="67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Driver</v>
      </c>
      <c r="I213" s="85" t="str">
        <f ca="1" t="shared" si="206"/>
        <v>Driving Safety</v>
      </c>
      <c r="J213" s="85" t="str">
        <f ca="1" t="shared" si="2"/>
        <v>LABOR SERVICE</v>
      </c>
      <c r="K213" s="85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5" t="str">
        <f ca="1" t="shared" ref="O213:P213" si="225">IFERROR(AVERAGEIF(M:M,M213,$K:$K)," ")</f>
        <v> </v>
      </c>
      <c r="P213" s="85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4">
        <f ca="1" t="shared" si="0"/>
        <v>6</v>
      </c>
      <c r="F214" s="67" t="str">
        <f ca="1">IF(ISBLANK(A214)," ",INDIRECT(ADDRESS(1,5+MOD(ROW()-2,COUNTA('Form Responses 1'!$1:$1)-4),,TRUE,"Form Responses 1")))</f>
        <v>Driver [ Attendance]</v>
      </c>
      <c r="G214" s="67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Driver</v>
      </c>
      <c r="I214" s="85" t="str">
        <f ca="1" t="shared" si="206"/>
        <v> Attendance</v>
      </c>
      <c r="J214" s="85" t="str">
        <f ca="1" t="shared" si="2"/>
        <v>LABOR SERVICE</v>
      </c>
      <c r="K214" s="85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5" t="str">
        <f ca="1" t="shared" ref="O214:P214" si="226">IFERROR(AVERAGEIF(M:M,M214,$K:$K)," ")</f>
        <v> </v>
      </c>
      <c r="P214" s="85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4">
        <f ca="1" t="shared" si="0"/>
        <v>6</v>
      </c>
      <c r="F215" s="67" t="str">
        <f ca="1">IF(ISBLANK(A215)," ",INDIRECT(ADDRESS(1,5+MOD(ROW()-2,COUNTA('Form Responses 1'!$1:$1)-4),,TRUE,"Form Responses 1")))</f>
        <v>LANTAI-1 [Enterance]</v>
      </c>
      <c r="G215" s="67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LANTAI-1</v>
      </c>
      <c r="I215" s="85" t="str">
        <f ca="1" t="shared" si="206"/>
        <v>Enterance</v>
      </c>
      <c r="J215" s="85" t="str">
        <f ca="1" t="shared" si="2"/>
        <v>CLEANING SERVICE</v>
      </c>
      <c r="K215" s="85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5" t="str">
        <f ca="1" t="shared" ref="O215:P215" si="227">IFERROR(AVERAGEIF(M:M,M215,$K:$K)," ")</f>
        <v> </v>
      </c>
      <c r="P215" s="85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4">
        <f ca="1" t="shared" si="0"/>
        <v>6</v>
      </c>
      <c r="F216" s="67" t="str">
        <f ca="1">IF(ISBLANK(A216)," ",INDIRECT(ADDRESS(1,5+MOD(ROW()-2,COUNTA('Form Responses 1'!$1:$1)-4),,TRUE,"Form Responses 1")))</f>
        <v>LANTAI-1 [Lobby Utama]</v>
      </c>
      <c r="G216" s="67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LANTAI-1</v>
      </c>
      <c r="I216" s="85" t="str">
        <f ca="1" t="shared" si="206"/>
        <v>Lobby Utama</v>
      </c>
      <c r="J216" s="85" t="str">
        <f ca="1" t="shared" si="2"/>
        <v>CLEANING SERVICE</v>
      </c>
      <c r="K216" s="85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5" t="str">
        <f ca="1" t="shared" ref="O216:P216" si="228">IFERROR(AVERAGEIF(M:M,M216,$K:$K)," ")</f>
        <v> </v>
      </c>
      <c r="P216" s="85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4">
        <f ca="1" t="shared" si="0"/>
        <v>6</v>
      </c>
      <c r="F217" s="67" t="str">
        <f ca="1">IF(ISBLANK(A217)," ",INDIRECT(ADDRESS(1,5+MOD(ROW()-2,COUNTA('Form Responses 1'!$1:$1)-4),,TRUE,"Form Responses 1")))</f>
        <v>LANTAI-1 [Koridor]</v>
      </c>
      <c r="G217" s="67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LANTAI-1</v>
      </c>
      <c r="I217" s="85" t="str">
        <f ca="1" t="shared" si="206"/>
        <v>Koridor</v>
      </c>
      <c r="J217" s="85" t="str">
        <f ca="1" t="shared" si="2"/>
        <v>CLEANING SERVICE</v>
      </c>
      <c r="K217" s="85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5" t="str">
        <f ca="1" t="shared" ref="O217:P217" si="229">IFERROR(AVERAGEIF(M:M,M217,$K:$K)," ")</f>
        <v> </v>
      </c>
      <c r="P217" s="85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4">
        <f ca="1" t="shared" si="0"/>
        <v>6</v>
      </c>
      <c r="F218" s="67" t="str">
        <f ca="1">IF(ISBLANK(A218)," ",INDIRECT(ADDRESS(1,5+MOD(ROW()-2,COUNTA('Form Responses 1'!$1:$1)-4),,TRUE,"Form Responses 1")))</f>
        <v>LANTAI-1 [R. Pimpinan]</v>
      </c>
      <c r="G218" s="67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LANTAI-1</v>
      </c>
      <c r="I218" s="85" t="str">
        <f ca="1" t="shared" si="206"/>
        <v>R. Pimpinan</v>
      </c>
      <c r="J218" s="85" t="str">
        <f ca="1" t="shared" si="2"/>
        <v>CLEANING SERVICE</v>
      </c>
      <c r="K218" s="85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5" t="str">
        <f ca="1" t="shared" ref="O218:P218" si="230">IFERROR(AVERAGEIF(M:M,M218,$K:$K)," ")</f>
        <v> </v>
      </c>
      <c r="P218" s="85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4">
        <f ca="1" t="shared" si="0"/>
        <v>6</v>
      </c>
      <c r="F219" s="67" t="str">
        <f ca="1">IF(ISBLANK(A219)," ",INDIRECT(ADDRESS(1,5+MOD(ROW()-2,COUNTA('Form Responses 1'!$1:$1)-4),,TRUE,"Form Responses 1")))</f>
        <v>LANTAI-1 [Mushollah]</v>
      </c>
      <c r="G219" s="67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LANTAI-1</v>
      </c>
      <c r="I219" s="85" t="str">
        <f ca="1" t="shared" si="206"/>
        <v>Mushollah</v>
      </c>
      <c r="J219" s="85" t="str">
        <f ca="1" t="shared" si="2"/>
        <v>CLEANING SERVICE</v>
      </c>
      <c r="K219" s="85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5" t="str">
        <f ca="1" t="shared" ref="O219:P219" si="231">IFERROR(AVERAGEIF(M:M,M219,$K:$K)," ")</f>
        <v> </v>
      </c>
      <c r="P219" s="85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4">
        <f ca="1" t="shared" si="0"/>
        <v>6</v>
      </c>
      <c r="F220" s="67" t="str">
        <f ca="1">IF(ISBLANK(A220)," ",INDIRECT(ADDRESS(1,5+MOD(ROW()-2,COUNTA('Form Responses 1'!$1:$1)-4),,TRUE,"Form Responses 1")))</f>
        <v>LANTAI-1 [R. Kepala TU]</v>
      </c>
      <c r="G220" s="67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LANTAI-1</v>
      </c>
      <c r="I220" s="85" t="str">
        <f ca="1" t="shared" si="206"/>
        <v>R. Kepala TU</v>
      </c>
      <c r="J220" s="85" t="str">
        <f ca="1" t="shared" si="2"/>
        <v>CLEANING SERVICE</v>
      </c>
      <c r="K220" s="85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5" t="str">
        <f ca="1" t="shared" ref="O220:P220" si="232">IFERROR(AVERAGEIF(M:M,M220,$K:$K)," ")</f>
        <v> </v>
      </c>
      <c r="P220" s="85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4">
        <f ca="1" t="shared" si="0"/>
        <v>6</v>
      </c>
      <c r="F221" s="67" t="str">
        <f ca="1">IF(ISBLANK(A221)," ",INDIRECT(ADDRESS(1,5+MOD(ROW()-2,COUNTA('Form Responses 1'!$1:$1)-4),,TRUE,"Form Responses 1")))</f>
        <v>LANTAI-1 [R. staff TU]</v>
      </c>
      <c r="G221" s="67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LANTAI-1</v>
      </c>
      <c r="I221" s="85" t="str">
        <f ca="1" t="shared" si="206"/>
        <v>R. staff TU</v>
      </c>
      <c r="J221" s="85" t="str">
        <f ca="1" t="shared" si="2"/>
        <v>CLEANING SERVICE</v>
      </c>
      <c r="K221" s="85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5" t="str">
        <f ca="1" t="shared" ref="O221:P221" si="233">IFERROR(AVERAGEIF(M:M,M221,$K:$K)," ")</f>
        <v> </v>
      </c>
      <c r="P221" s="85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4">
        <f ca="1" t="shared" si="0"/>
        <v>6</v>
      </c>
      <c r="F222" s="67" t="str">
        <f ca="1">IF(ISBLANK(A222)," ",INDIRECT(ADDRESS(1,5+MOD(ROW()-2,COUNTA('Form Responses 1'!$1:$1)-4),,TRUE,"Form Responses 1")))</f>
        <v>LANTAI-1 [R. Analisis]</v>
      </c>
      <c r="G222" s="67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LANTAI-1</v>
      </c>
      <c r="I222" s="85" t="str">
        <f ca="1" t="shared" si="206"/>
        <v>R. Analisis</v>
      </c>
      <c r="J222" s="85" t="str">
        <f ca="1" t="shared" si="2"/>
        <v>CLEANING SERVICE</v>
      </c>
      <c r="K222" s="85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5" t="str">
        <f ca="1" t="shared" ref="O222:P222" si="234">IFERROR(AVERAGEIF(M:M,M222,$K:$K)," ")</f>
        <v> </v>
      </c>
      <c r="P222" s="85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4">
        <f ca="1" t="shared" si="0"/>
        <v>6</v>
      </c>
      <c r="F223" s="67" t="str">
        <f ca="1">IF(ISBLANK(A223)," ",INDIRECT(ADDRESS(1,5+MOD(ROW()-2,COUNTA('Form Responses 1'!$1:$1)-4),,TRUE,"Form Responses 1")))</f>
        <v>LANTAI-1 [R. Audio Visual]</v>
      </c>
      <c r="G223" s="67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LANTAI-1</v>
      </c>
      <c r="I223" s="85" t="str">
        <f ca="1" t="shared" si="206"/>
        <v>R. Audio Visual</v>
      </c>
      <c r="J223" s="85" t="str">
        <f ca="1" t="shared" si="2"/>
        <v>CLEANING SERVICE</v>
      </c>
      <c r="K223" s="85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5" t="str">
        <f ca="1" t="shared" ref="O223:P223" si="235">IFERROR(AVERAGEIF(M:M,M223,$K:$K)," ")</f>
        <v> </v>
      </c>
      <c r="P223" s="85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4">
        <f ca="1" t="shared" si="0"/>
        <v>6</v>
      </c>
      <c r="F224" s="67" t="str">
        <f ca="1">IF(ISBLANK(A224)," ",INDIRECT(ADDRESS(1,5+MOD(ROW()-2,COUNTA('Form Responses 1'!$1:$1)-4),,TRUE,"Form Responses 1")))</f>
        <v>LANTAI-1 [R. Artefak]</v>
      </c>
      <c r="G224" s="67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LANTAI-1</v>
      </c>
      <c r="I224" s="85" t="str">
        <f ca="1" t="shared" si="206"/>
        <v>R. Artefak</v>
      </c>
      <c r="J224" s="85" t="str">
        <f ca="1" t="shared" si="2"/>
        <v>CLEANING SERVICE</v>
      </c>
      <c r="K224" s="85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5" t="str">
        <f ca="1" t="shared" ref="O224:P224" si="236">IFERROR(AVERAGEIF(M:M,M224,$K:$K)," ")</f>
        <v> </v>
      </c>
      <c r="P224" s="85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4">
        <f ca="1" t="shared" si="0"/>
        <v>6</v>
      </c>
      <c r="F225" s="67" t="str">
        <f ca="1">IF(ISBLANK(A225)," ",INDIRECT(ADDRESS(1,5+MOD(ROW()-2,COUNTA('Form Responses 1'!$1:$1)-4),,TRUE,"Form Responses 1")))</f>
        <v>LANTAI-1 [R. Keuangan]</v>
      </c>
      <c r="G225" s="67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LANTAI-1</v>
      </c>
      <c r="I225" s="85" t="str">
        <f ca="1" t="shared" si="206"/>
        <v>R. Keuangan</v>
      </c>
      <c r="J225" s="85" t="str">
        <f ca="1" t="shared" si="2"/>
        <v>CLEANING SERVICE</v>
      </c>
      <c r="K225" s="85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5" t="str">
        <f ca="1" t="shared" ref="O225:P225" si="237">IFERROR(AVERAGEIF(M:M,M225,$K:$K)," ")</f>
        <v> </v>
      </c>
      <c r="P225" s="85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4">
        <f ca="1" t="shared" si="0"/>
        <v>6</v>
      </c>
      <c r="F226" s="67" t="str">
        <f ca="1">IF(ISBLANK(A226)," ",INDIRECT(ADDRESS(1,5+MOD(ROW()-2,COUNTA('Form Responses 1'!$1:$1)-4),,TRUE,"Form Responses 1")))</f>
        <v>LANTAI-1 [Meeting room kecil]</v>
      </c>
      <c r="G226" s="67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LANTAI-1</v>
      </c>
      <c r="I226" s="85" t="str">
        <f ca="1" t="shared" si="206"/>
        <v>Meeting room kecil</v>
      </c>
      <c r="J226" s="85" t="str">
        <f ca="1" t="shared" si="2"/>
        <v>CLEANING SERVICE</v>
      </c>
      <c r="K226" s="85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5" t="str">
        <f ca="1" t="shared" ref="O226:P226" si="238">IFERROR(AVERAGEIF(M:M,M226,$K:$K)," ")</f>
        <v> </v>
      </c>
      <c r="P226" s="85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4">
        <f ca="1" t="shared" si="0"/>
        <v>6</v>
      </c>
      <c r="F227" s="67" t="str">
        <f ca="1">IF(ISBLANK(A227)," ",INDIRECT(ADDRESS(1,5+MOD(ROW()-2,COUNTA('Form Responses 1'!$1:$1)-4),,TRUE,"Form Responses 1")))</f>
        <v>LANTAI-1 [Pantry]</v>
      </c>
      <c r="G227" s="67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LANTAI-1</v>
      </c>
      <c r="I227" s="85" t="str">
        <f ca="1" t="shared" si="206"/>
        <v>Pantry</v>
      </c>
      <c r="J227" s="85" t="str">
        <f ca="1" t="shared" si="2"/>
        <v>CLEANING SERVICE</v>
      </c>
      <c r="K227" s="85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5" t="str">
        <f ca="1" t="shared" ref="O227:P227" si="239">IFERROR(AVERAGEIF(M:M,M227,$K:$K)," ")</f>
        <v> </v>
      </c>
      <c r="P227" s="85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4">
        <f ca="1" t="shared" si="0"/>
        <v>6</v>
      </c>
      <c r="F228" s="67" t="str">
        <f ca="1">IF(ISBLANK(A228)," ",INDIRECT(ADDRESS(1,5+MOD(ROW()-2,COUNTA('Form Responses 1'!$1:$1)-4),,TRUE,"Form Responses 1")))</f>
        <v>LANTAI-1 [Tangga Penghubung lt.1-2]</v>
      </c>
      <c r="G228" s="67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LANTAI-1</v>
      </c>
      <c r="I228" s="85" t="str">
        <f ca="1" t="shared" si="206"/>
        <v>Tangga Penghubung lt.1-2</v>
      </c>
      <c r="J228" s="85" t="str">
        <f ca="1" t="shared" si="2"/>
        <v>CLEANING SERVICE</v>
      </c>
      <c r="K228" s="85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5" t="str">
        <f ca="1" t="shared" ref="O228:P228" si="240">IFERROR(AVERAGEIF(M:M,M228,$K:$K)," ")</f>
        <v> </v>
      </c>
      <c r="P228" s="85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4">
        <f ca="1" t="shared" si="0"/>
        <v>6</v>
      </c>
      <c r="F229" s="67" t="str">
        <f ca="1">IF(ISBLANK(A229)," ",INDIRECT(ADDRESS(1,5+MOD(ROW()-2,COUNTA('Form Responses 1'!$1:$1)-4),,TRUE,"Form Responses 1")))</f>
        <v>LANTAI-1 [Toilet 1]</v>
      </c>
      <c r="G229" s="67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LANTAI-1</v>
      </c>
      <c r="I229" s="85" t="str">
        <f ca="1" t="shared" si="206"/>
        <v>Toilet 1</v>
      </c>
      <c r="J229" s="85" t="str">
        <f ca="1" t="shared" si="2"/>
        <v>CLEANING SERVICE</v>
      </c>
      <c r="K229" s="85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5" t="str">
        <f ca="1" t="shared" ref="O229:P229" si="241">IFERROR(AVERAGEIF(M:M,M229,$K:$K)," ")</f>
        <v> </v>
      </c>
      <c r="P229" s="85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4">
        <f ca="1" t="shared" si="0"/>
        <v>6</v>
      </c>
      <c r="F230" s="67" t="str">
        <f ca="1">IF(ISBLANK(A230)," ",INDIRECT(ADDRESS(1,5+MOD(ROW()-2,COUNTA('Form Responses 1'!$1:$1)-4),,TRUE,"Form Responses 1")))</f>
        <v>LANTAI-2 [Koridor]</v>
      </c>
      <c r="G230" s="67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LANTAI-2</v>
      </c>
      <c r="I230" s="85" t="str">
        <f ca="1" t="shared" si="206"/>
        <v>Koridor</v>
      </c>
      <c r="J230" s="85" t="str">
        <f ca="1" t="shared" si="2"/>
        <v>CLEANING SERVICE</v>
      </c>
      <c r="K230" s="85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5" t="str">
        <f ca="1" t="shared" ref="O230:P230" si="242">IFERROR(AVERAGEIF(M:M,M230,$K:$K)," ")</f>
        <v> </v>
      </c>
      <c r="P230" s="85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4">
        <f ca="1" t="shared" si="0"/>
        <v>6</v>
      </c>
      <c r="F231" s="67" t="str">
        <f ca="1">IF(ISBLANK(A231)," ",INDIRECT(ADDRESS(1,5+MOD(ROW()-2,COUNTA('Form Responses 1'!$1:$1)-4),,TRUE,"Form Responses 1")))</f>
        <v>LANTAI-2 [Meeting Room besar]</v>
      </c>
      <c r="G231" s="67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LANTAI-2</v>
      </c>
      <c r="I231" s="85" t="str">
        <f ca="1" t="shared" si="206"/>
        <v>Meeting Room besar</v>
      </c>
      <c r="J231" s="85" t="str">
        <f ca="1" t="shared" si="2"/>
        <v>CLEANING SERVICE</v>
      </c>
      <c r="K231" s="85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5" t="str">
        <f ca="1" t="shared" ref="O231:P231" si="243">IFERROR(AVERAGEIF(M:M,M231,$K:$K)," ")</f>
        <v> </v>
      </c>
      <c r="P231" s="85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4">
        <f ca="1" t="shared" si="0"/>
        <v>6</v>
      </c>
      <c r="F232" s="67" t="str">
        <f ca="1">IF(ISBLANK(A232)," ",INDIRECT(ADDRESS(1,5+MOD(ROW()-2,COUNTA('Form Responses 1'!$1:$1)-4),,TRUE,"Form Responses 1")))</f>
        <v>LANTAI-2 [R. Peneliti 1-5]</v>
      </c>
      <c r="G232" s="67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LANTAI-2</v>
      </c>
      <c r="I232" s="85" t="str">
        <f ca="1" t="shared" si="206"/>
        <v>R. Peneliti 1-5</v>
      </c>
      <c r="J232" s="85" t="str">
        <f ca="1" t="shared" si="2"/>
        <v>CLEANING SERVICE</v>
      </c>
      <c r="K232" s="85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5" t="str">
        <f ca="1" t="shared" ref="O232:P232" si="244">IFERROR(AVERAGEIF(M:M,M232,$K:$K)," ")</f>
        <v> </v>
      </c>
      <c r="P232" s="85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4">
        <f ca="1" t="shared" si="0"/>
        <v>6</v>
      </c>
      <c r="F233" s="67" t="str">
        <f ca="1">IF(ISBLANK(A233)," ",INDIRECT(ADDRESS(1,5+MOD(ROW()-2,COUNTA('Form Responses 1'!$1:$1)-4),,TRUE,"Form Responses 1")))</f>
        <v>LANTAI-2 [Perpustakaan]</v>
      </c>
      <c r="G233" s="67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LANTAI-2</v>
      </c>
      <c r="I233" s="85" t="str">
        <f ca="1" t="shared" si="206"/>
        <v>Perpustakaan</v>
      </c>
      <c r="J233" s="85" t="str">
        <f ca="1" t="shared" si="2"/>
        <v>CLEANING SERVICE</v>
      </c>
      <c r="K233" s="85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5" t="str">
        <f ca="1" t="shared" ref="O233:P233" si="245">IFERROR(AVERAGEIF(M:M,M233,$K:$K)," ")</f>
        <v> </v>
      </c>
      <c r="P233" s="85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4">
        <f ca="1" t="shared" si="0"/>
        <v>6</v>
      </c>
      <c r="F234" s="67" t="str">
        <f ca="1">IF(ISBLANK(A234)," ",INDIRECT(ADDRESS(1,5+MOD(ROW()-2,COUNTA('Form Responses 1'!$1:$1)-4),,TRUE,"Form Responses 1")))</f>
        <v>LANTAI-2 [R. baca]</v>
      </c>
      <c r="G234" s="67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LANTAI-2</v>
      </c>
      <c r="I234" s="85" t="str">
        <f ca="1" t="shared" si="206"/>
        <v>R. baca</v>
      </c>
      <c r="J234" s="85" t="str">
        <f ca="1" t="shared" si="2"/>
        <v>CLEANING SERVICE</v>
      </c>
      <c r="K234" s="85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5" t="str">
        <f ca="1" t="shared" ref="O234:P234" si="246">IFERROR(AVERAGEIF(M:M,M234,$K:$K)," ")</f>
        <v> </v>
      </c>
      <c r="P234" s="85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4">
        <f ca="1" t="shared" si="0"/>
        <v>6</v>
      </c>
      <c r="F235" s="67" t="str">
        <f ca="1">IF(ISBLANK(A235)," ",INDIRECT(ADDRESS(1,5+MOD(ROW()-2,COUNTA('Form Responses 1'!$1:$1)-4),,TRUE,"Form Responses 1")))</f>
        <v>LANTAI-2 [Tangga Penghubung lt.1-2]</v>
      </c>
      <c r="G235" s="67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LANTAI-2</v>
      </c>
      <c r="I235" s="85" t="str">
        <f ca="1" t="shared" si="206"/>
        <v>Tangga Penghubung lt.1-2</v>
      </c>
      <c r="J235" s="85" t="str">
        <f ca="1" t="shared" si="2"/>
        <v>CLEANING SERVICE</v>
      </c>
      <c r="K235" s="85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5" t="str">
        <f ca="1" t="shared" ref="O235:P235" si="247">IFERROR(AVERAGEIF(M:M,M235,$K:$K)," ")</f>
        <v> </v>
      </c>
      <c r="P235" s="85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4">
        <f ca="1" t="shared" si="0"/>
        <v>6</v>
      </c>
      <c r="F236" s="67" t="str">
        <f ca="1">IF(ISBLANK(A236)," ",INDIRECT(ADDRESS(1,5+MOD(ROW()-2,COUNTA('Form Responses 1'!$1:$1)-4),,TRUE,"Form Responses 1")))</f>
        <v>LANTAI-2 [Toilet 1]</v>
      </c>
      <c r="G236" s="67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LANTAI-2</v>
      </c>
      <c r="I236" s="85" t="str">
        <f ca="1" t="shared" si="206"/>
        <v>Toilet 1</v>
      </c>
      <c r="J236" s="85" t="str">
        <f ca="1" t="shared" si="2"/>
        <v>CLEANING SERVICE</v>
      </c>
      <c r="K236" s="85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5" t="str">
        <f ca="1" t="shared" ref="O236:P236" si="248">IFERROR(AVERAGEIF(M:M,M236,$K:$K)," ")</f>
        <v> </v>
      </c>
      <c r="P236" s="85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4">
        <f ca="1" t="shared" si="0"/>
        <v>6</v>
      </c>
      <c r="F237" s="67" t="str">
        <f ca="1">IF(ISBLANK(A237)," ",INDIRECT(ADDRESS(1,5+MOD(ROW()-2,COUNTA('Form Responses 1'!$1:$1)-4),,TRUE,"Form Responses 1")))</f>
        <v>TAMAN DAN AREA PARKIR [Area parkir mobil]</v>
      </c>
      <c r="G237" s="67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TAMAN DAN AREA PARKIR</v>
      </c>
      <c r="I237" s="85" t="str">
        <f ca="1" t="shared" si="206"/>
        <v>Area parkir mobil</v>
      </c>
      <c r="J237" s="85" t="str">
        <f ca="1" t="shared" si="2"/>
        <v>CLEANING SERVICE</v>
      </c>
      <c r="K237" s="85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5" t="str">
        <f ca="1" t="shared" ref="O237:P237" si="249">IFERROR(AVERAGEIF(M:M,M237,$K:$K)," ")</f>
        <v> </v>
      </c>
      <c r="P237" s="85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4">
        <f ca="1" t="shared" si="0"/>
        <v>6</v>
      </c>
      <c r="F238" s="67" t="str">
        <f ca="1">IF(ISBLANK(A238)," ",INDIRECT(ADDRESS(1,5+MOD(ROW()-2,COUNTA('Form Responses 1'!$1:$1)-4),,TRUE,"Form Responses 1")))</f>
        <v>TAMAN DAN AREA PARKIR [Area parkir motor]</v>
      </c>
      <c r="G238" s="67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TAMAN DAN AREA PARKIR</v>
      </c>
      <c r="I238" s="85" t="str">
        <f ca="1" t="shared" si="206"/>
        <v>Area parkir motor</v>
      </c>
      <c r="J238" s="85" t="str">
        <f ca="1" t="shared" si="2"/>
        <v>CLEANING SERVICE</v>
      </c>
      <c r="K238" s="85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5" t="str">
        <f ca="1" t="shared" ref="O238:P238" si="250">IFERROR(AVERAGEIF(M:M,M238,$K:$K)," ")</f>
        <v> </v>
      </c>
      <c r="P238" s="85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4">
        <f ca="1" t="shared" si="0"/>
        <v>6</v>
      </c>
      <c r="F239" s="67" t="str">
        <f ca="1">IF(ISBLANK(A239)," ",INDIRECT(ADDRESS(1,5+MOD(ROW()-2,COUNTA('Form Responses 1'!$1:$1)-4),,TRUE,"Form Responses 1")))</f>
        <v>TAMAN DAN AREA PARKIR [Taman depan]</v>
      </c>
      <c r="G239" s="67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TAMAN DAN AREA PARKIR</v>
      </c>
      <c r="I239" s="85" t="str">
        <f ca="1" t="shared" si="206"/>
        <v>Taman depan</v>
      </c>
      <c r="J239" s="85" t="str">
        <f ca="1" t="shared" si="2"/>
        <v>CLEANING SERVICE</v>
      </c>
      <c r="K239" s="85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5" t="str">
        <f ca="1" t="shared" ref="O239:P239" si="251">IFERROR(AVERAGEIF(M:M,M239,$K:$K)," ")</f>
        <v> </v>
      </c>
      <c r="P239" s="85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4">
        <f ca="1" t="shared" si="0"/>
        <v>6</v>
      </c>
      <c r="F240" s="67" t="str">
        <f ca="1">IF(ISBLANK(A240)," ",INDIRECT(ADDRESS(1,5+MOD(ROW()-2,COUNTA('Form Responses 1'!$1:$1)-4),,TRUE,"Form Responses 1")))</f>
        <v>TAMAN DAN AREA PARKIR [Pos Security]</v>
      </c>
      <c r="G240" s="67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TAMAN DAN AREA PARKIR</v>
      </c>
      <c r="I240" s="85" t="str">
        <f ca="1" t="shared" si="206"/>
        <v>Pos Security</v>
      </c>
      <c r="J240" s="85" t="str">
        <f ca="1" t="shared" si="2"/>
        <v>CLEANING SERVICE</v>
      </c>
      <c r="K240" s="85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5" t="str">
        <f ca="1" t="shared" ref="O240:P240" si="252">IFERROR(AVERAGEIF(M:M,M240,$K:$K)," ")</f>
        <v> </v>
      </c>
      <c r="P240" s="85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4">
        <f ca="1" t="shared" si="0"/>
        <v>6</v>
      </c>
      <c r="F241" s="67" t="str">
        <f ca="1">IF(ISBLANK(A241)," ",INDIRECT(ADDRESS(1,5+MOD(ROW()-2,COUNTA('Form Responses 1'!$1:$1)-4),,TRUE,"Form Responses 1")))</f>
        <v>TAMAN DAN AREA PARKIR [TPS]</v>
      </c>
      <c r="G241" s="67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TAMAN DAN AREA PARKIR</v>
      </c>
      <c r="I241" s="85" t="str">
        <f ca="1" t="shared" si="206"/>
        <v>TPS</v>
      </c>
      <c r="J241" s="85" t="str">
        <f ca="1" t="shared" si="2"/>
        <v>CLEANING SERVICE</v>
      </c>
      <c r="K241" s="85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5" t="str">
        <f ca="1" t="shared" ref="O241:P241" si="253">IFERROR(AVERAGEIF(M:M,M241,$K:$K)," ")</f>
        <v> </v>
      </c>
      <c r="P241" s="85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4">
        <f ca="1" t="shared" si="0"/>
        <v>6</v>
      </c>
      <c r="F242" s="67" t="str">
        <f ca="1">IF(ISBLANK(A242)," ",INDIRECT(ADDRESS(1,5+MOD(ROW()-2,COUNTA('Form Responses 1'!$1:$1)-4),,TRUE,"Form Responses 1")))</f>
        <v>Security [Security Functions]</v>
      </c>
      <c r="G242" s="67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Security</v>
      </c>
      <c r="I242" s="85" t="str">
        <f ca="1" t="shared" si="206"/>
        <v>Security Functions</v>
      </c>
      <c r="J242" s="85" t="str">
        <f ca="1" t="shared" si="2"/>
        <v>SECURITY SERVICE</v>
      </c>
      <c r="K242" s="85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5" t="str">
        <f ca="1" t="shared" ref="O242:P242" si="254">IFERROR(AVERAGEIF(M:M,M242,$K:$K)," ")</f>
        <v> </v>
      </c>
      <c r="P242" s="85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4">
        <f ca="1" t="shared" si="0"/>
        <v>6</v>
      </c>
      <c r="F243" s="67" t="str">
        <f ca="1">IF(ISBLANK(A243)," ",INDIRECT(ADDRESS(1,5+MOD(ROW()-2,COUNTA('Form Responses 1'!$1:$1)-4),,TRUE,"Form Responses 1")))</f>
        <v>Driver [Driving Safety]</v>
      </c>
      <c r="G243" s="67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Driver</v>
      </c>
      <c r="I243" s="85" t="str">
        <f ca="1" t="shared" si="206"/>
        <v>Driving Safety</v>
      </c>
      <c r="J243" s="85" t="str">
        <f ca="1" t="shared" si="2"/>
        <v>LABOR SERVICE</v>
      </c>
      <c r="K243" s="85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5" t="str">
        <f ca="1" t="shared" ref="O243:P243" si="255">IFERROR(AVERAGEIF(M:M,M243,$K:$K)," ")</f>
        <v> </v>
      </c>
      <c r="P243" s="85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4">
        <f ca="1" t="shared" si="0"/>
        <v>6</v>
      </c>
      <c r="F244" s="67" t="str">
        <f ca="1">IF(ISBLANK(A244)," ",INDIRECT(ADDRESS(1,5+MOD(ROW()-2,COUNTA('Form Responses 1'!$1:$1)-4),,TRUE,"Form Responses 1")))</f>
        <v>Driver [ Attendance]</v>
      </c>
      <c r="G244" s="67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Driver</v>
      </c>
      <c r="I244" s="85" t="str">
        <f ca="1" t="shared" si="206"/>
        <v> Attendance</v>
      </c>
      <c r="J244" s="85" t="str">
        <f ca="1" t="shared" si="2"/>
        <v>LABOR SERVICE</v>
      </c>
      <c r="K244" s="85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5" t="str">
        <f ca="1" t="shared" ref="O244:P244" si="256">IFERROR(AVERAGEIF(M:M,M244,$K:$K)," ")</f>
        <v> </v>
      </c>
      <c r="P244" s="85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4">
        <f ca="1" t="shared" si="0"/>
        <v>6</v>
      </c>
      <c r="F245" s="67" t="str">
        <f ca="1">IF(ISBLANK(A245)," ",INDIRECT(ADDRESS(1,5+MOD(ROW()-2,COUNTA('Form Responses 1'!$1:$1)-4),,TRUE,"Form Responses 1")))</f>
        <v>LANTAI-1 [Enterance]</v>
      </c>
      <c r="G245" s="67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LANTAI-1</v>
      </c>
      <c r="I245" s="85" t="str">
        <f ca="1" t="shared" si="206"/>
        <v>Enterance</v>
      </c>
      <c r="J245" s="85" t="str">
        <f ca="1" t="shared" si="2"/>
        <v>CLEANING SERVICE</v>
      </c>
      <c r="K245" s="85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5" t="str">
        <f ca="1" t="shared" ref="O245:P245" si="257">IFERROR(AVERAGEIF(M:M,M245,$K:$K)," ")</f>
        <v> </v>
      </c>
      <c r="P245" s="85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4">
        <f ca="1" t="shared" si="0"/>
        <v>6</v>
      </c>
      <c r="F246" s="67" t="str">
        <f ca="1">IF(ISBLANK(A246)," ",INDIRECT(ADDRESS(1,5+MOD(ROW()-2,COUNTA('Form Responses 1'!$1:$1)-4),,TRUE,"Form Responses 1")))</f>
        <v>LANTAI-1 [Lobby Utama]</v>
      </c>
      <c r="G246" s="67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LANTAI-1</v>
      </c>
      <c r="I246" s="85" t="str">
        <f ca="1" t="shared" si="206"/>
        <v>Lobby Utama</v>
      </c>
      <c r="J246" s="85" t="str">
        <f ca="1" t="shared" si="2"/>
        <v>CLEANING SERVICE</v>
      </c>
      <c r="K246" s="85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5" t="str">
        <f ca="1" t="shared" ref="O246:P246" si="258">IFERROR(AVERAGEIF(M:M,M246,$K:$K)," ")</f>
        <v> </v>
      </c>
      <c r="P246" s="85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4">
        <f ca="1" t="shared" si="0"/>
        <v>6</v>
      </c>
      <c r="F247" s="67" t="str">
        <f ca="1">IF(ISBLANK(A247)," ",INDIRECT(ADDRESS(1,5+MOD(ROW()-2,COUNTA('Form Responses 1'!$1:$1)-4),,TRUE,"Form Responses 1")))</f>
        <v>LANTAI-1 [Koridor]</v>
      </c>
      <c r="G247" s="67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LANTAI-1</v>
      </c>
      <c r="I247" s="85" t="str">
        <f ca="1" t="shared" si="206"/>
        <v>Koridor</v>
      </c>
      <c r="J247" s="85" t="str">
        <f ca="1" t="shared" si="2"/>
        <v>CLEANING SERVICE</v>
      </c>
      <c r="K247" s="85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5" t="str">
        <f ca="1" t="shared" ref="O247:P247" si="259">IFERROR(AVERAGEIF(M:M,M247,$K:$K)," ")</f>
        <v> </v>
      </c>
      <c r="P247" s="85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4">
        <f ca="1" t="shared" si="0"/>
        <v>6</v>
      </c>
      <c r="F248" s="67" t="str">
        <f ca="1">IF(ISBLANK(A248)," ",INDIRECT(ADDRESS(1,5+MOD(ROW()-2,COUNTA('Form Responses 1'!$1:$1)-4),,TRUE,"Form Responses 1")))</f>
        <v>LANTAI-1 [R. Pimpinan]</v>
      </c>
      <c r="G248" s="67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LANTAI-1</v>
      </c>
      <c r="I248" s="85" t="str">
        <f ca="1" t="shared" si="206"/>
        <v>R. Pimpinan</v>
      </c>
      <c r="J248" s="85" t="str">
        <f ca="1" t="shared" si="2"/>
        <v>CLEANING SERVICE</v>
      </c>
      <c r="K248" s="85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5" t="str">
        <f ca="1" t="shared" ref="O248:P248" si="260">IFERROR(AVERAGEIF(M:M,M248,$K:$K)," ")</f>
        <v> </v>
      </c>
      <c r="P248" s="85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4">
        <f ca="1" t="shared" si="0"/>
        <v>6</v>
      </c>
      <c r="F249" s="67" t="str">
        <f ca="1">IF(ISBLANK(A249)," ",INDIRECT(ADDRESS(1,5+MOD(ROW()-2,COUNTA('Form Responses 1'!$1:$1)-4),,TRUE,"Form Responses 1")))</f>
        <v>LANTAI-1 [Mushollah]</v>
      </c>
      <c r="G249" s="67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LANTAI-1</v>
      </c>
      <c r="I249" s="85" t="str">
        <f ca="1" t="shared" si="206"/>
        <v>Mushollah</v>
      </c>
      <c r="J249" s="85" t="str">
        <f ca="1" t="shared" si="2"/>
        <v>CLEANING SERVICE</v>
      </c>
      <c r="K249" s="85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5" t="str">
        <f ca="1" t="shared" ref="O249:P249" si="261">IFERROR(AVERAGEIF(M:M,M249,$K:$K)," ")</f>
        <v> </v>
      </c>
      <c r="P249" s="85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4">
        <f ca="1" t="shared" si="0"/>
        <v>6</v>
      </c>
      <c r="F250" s="67" t="str">
        <f ca="1">IF(ISBLANK(A250)," ",INDIRECT(ADDRESS(1,5+MOD(ROW()-2,COUNTA('Form Responses 1'!$1:$1)-4),,TRUE,"Form Responses 1")))</f>
        <v>LANTAI-1 [R. Kepala TU]</v>
      </c>
      <c r="G250" s="67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LANTAI-1</v>
      </c>
      <c r="I250" s="85" t="str">
        <f ca="1" t="shared" si="206"/>
        <v>R. Kepala TU</v>
      </c>
      <c r="J250" s="85" t="str">
        <f ca="1" t="shared" si="2"/>
        <v>CLEANING SERVICE</v>
      </c>
      <c r="K250" s="85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5" t="str">
        <f ca="1" t="shared" ref="O250:P250" si="262">IFERROR(AVERAGEIF(M:M,M250,$K:$K)," ")</f>
        <v> </v>
      </c>
      <c r="P250" s="85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4">
        <f ca="1" t="shared" si="0"/>
        <v>6</v>
      </c>
      <c r="F251" s="67" t="str">
        <f ca="1">IF(ISBLANK(A251)," ",INDIRECT(ADDRESS(1,5+MOD(ROW()-2,COUNTA('Form Responses 1'!$1:$1)-4),,TRUE,"Form Responses 1")))</f>
        <v>LANTAI-1 [R. staff TU]</v>
      </c>
      <c r="G251" s="67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LANTAI-1</v>
      </c>
      <c r="I251" s="85" t="str">
        <f ca="1" t="shared" si="206"/>
        <v>R. staff TU</v>
      </c>
      <c r="J251" s="85" t="str">
        <f ca="1" t="shared" si="2"/>
        <v>CLEANING SERVICE</v>
      </c>
      <c r="K251" s="85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5" t="str">
        <f ca="1" t="shared" ref="O251:P251" si="263">IFERROR(AVERAGEIF(M:M,M251,$K:$K)," ")</f>
        <v> </v>
      </c>
      <c r="P251" s="85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4">
        <f ca="1" t="shared" si="0"/>
        <v>6</v>
      </c>
      <c r="F252" s="67" t="str">
        <f ca="1">IF(ISBLANK(A252)," ",INDIRECT(ADDRESS(1,5+MOD(ROW()-2,COUNTA('Form Responses 1'!$1:$1)-4),,TRUE,"Form Responses 1")))</f>
        <v>LANTAI-1 [R. Analisis]</v>
      </c>
      <c r="G252" s="67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LANTAI-1</v>
      </c>
      <c r="I252" s="85" t="str">
        <f ca="1" t="shared" si="206"/>
        <v>R. Analisis</v>
      </c>
      <c r="J252" s="85" t="str">
        <f ca="1" t="shared" si="2"/>
        <v>CLEANING SERVICE</v>
      </c>
      <c r="K252" s="85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5" t="str">
        <f ca="1" t="shared" ref="O252:P252" si="264">IFERROR(AVERAGEIF(M:M,M252,$K:$K)," ")</f>
        <v> </v>
      </c>
      <c r="P252" s="85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4">
        <f ca="1" t="shared" si="0"/>
        <v>6</v>
      </c>
      <c r="F253" s="67" t="str">
        <f ca="1">IF(ISBLANK(A253)," ",INDIRECT(ADDRESS(1,5+MOD(ROW()-2,COUNTA('Form Responses 1'!$1:$1)-4),,TRUE,"Form Responses 1")))</f>
        <v>LANTAI-1 [R. Audio Visual]</v>
      </c>
      <c r="G253" s="67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LANTAI-1</v>
      </c>
      <c r="I253" s="85" t="str">
        <f ca="1" t="shared" si="206"/>
        <v>R. Audio Visual</v>
      </c>
      <c r="J253" s="85" t="str">
        <f ca="1" t="shared" si="2"/>
        <v>CLEANING SERVICE</v>
      </c>
      <c r="K253" s="85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5" t="str">
        <f ca="1" t="shared" ref="O253:P253" si="265">IFERROR(AVERAGEIF(M:M,M253,$K:$K)," ")</f>
        <v> </v>
      </c>
      <c r="P253" s="85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4">
        <f ca="1" t="shared" si="0"/>
        <v>6</v>
      </c>
      <c r="F254" s="67" t="str">
        <f ca="1">IF(ISBLANK(A254)," ",INDIRECT(ADDRESS(1,5+MOD(ROW()-2,COUNTA('Form Responses 1'!$1:$1)-4),,TRUE,"Form Responses 1")))</f>
        <v>LANTAI-1 [R. Artefak]</v>
      </c>
      <c r="G254" s="67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LANTAI-1</v>
      </c>
      <c r="I254" s="85" t="str">
        <f ca="1" t="shared" si="206"/>
        <v>R. Artefak</v>
      </c>
      <c r="J254" s="85" t="str">
        <f ca="1" t="shared" si="2"/>
        <v>CLEANING SERVICE</v>
      </c>
      <c r="K254" s="85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5" t="str">
        <f ca="1" t="shared" ref="O254:P254" si="266">IFERROR(AVERAGEIF(M:M,M254,$K:$K)," ")</f>
        <v> </v>
      </c>
      <c r="P254" s="85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4">
        <f ca="1" t="shared" si="0"/>
        <v>6</v>
      </c>
      <c r="F255" s="67" t="str">
        <f ca="1">IF(ISBLANK(A255)," ",INDIRECT(ADDRESS(1,5+MOD(ROW()-2,COUNTA('Form Responses 1'!$1:$1)-4),,TRUE,"Form Responses 1")))</f>
        <v>LANTAI-1 [R. Keuangan]</v>
      </c>
      <c r="G255" s="67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LANTAI-1</v>
      </c>
      <c r="I255" s="85" t="str">
        <f ca="1" t="shared" si="206"/>
        <v>R. Keuangan</v>
      </c>
      <c r="J255" s="85" t="str">
        <f ca="1" t="shared" si="2"/>
        <v>CLEANING SERVICE</v>
      </c>
      <c r="K255" s="85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5" t="str">
        <f ca="1" t="shared" ref="O255:P255" si="267">IFERROR(AVERAGEIF(M:M,M255,$K:$K)," ")</f>
        <v> </v>
      </c>
      <c r="P255" s="85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4">
        <f ca="1" t="shared" si="0"/>
        <v>6</v>
      </c>
      <c r="F256" s="67" t="str">
        <f ca="1">IF(ISBLANK(A256)," ",INDIRECT(ADDRESS(1,5+MOD(ROW()-2,COUNTA('Form Responses 1'!$1:$1)-4),,TRUE,"Form Responses 1")))</f>
        <v>LANTAI-1 [Meeting room kecil]</v>
      </c>
      <c r="G256" s="67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LANTAI-1</v>
      </c>
      <c r="I256" s="85" t="str">
        <f ca="1" t="shared" si="206"/>
        <v>Meeting room kecil</v>
      </c>
      <c r="J256" s="85" t="str">
        <f ca="1" t="shared" si="2"/>
        <v>CLEANING SERVICE</v>
      </c>
      <c r="K256" s="85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5" t="str">
        <f ca="1" t="shared" ref="O256:P256" si="268">IFERROR(AVERAGEIF(M:M,M256,$K:$K)," ")</f>
        <v> </v>
      </c>
      <c r="P256" s="85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4">
        <f ca="1" t="shared" si="0"/>
        <v>6</v>
      </c>
      <c r="F257" s="67" t="str">
        <f ca="1">IF(ISBLANK(A257)," ",INDIRECT(ADDRESS(1,5+MOD(ROW()-2,COUNTA('Form Responses 1'!$1:$1)-4),,TRUE,"Form Responses 1")))</f>
        <v>LANTAI-1 [Pantry]</v>
      </c>
      <c r="G257" s="67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LANTAI-1</v>
      </c>
      <c r="I257" s="85" t="str">
        <f ca="1" t="shared" si="206"/>
        <v>Pantry</v>
      </c>
      <c r="J257" s="85" t="str">
        <f ca="1" t="shared" si="2"/>
        <v>CLEANING SERVICE</v>
      </c>
      <c r="K257" s="85" t="str">
        <f ca="1" t="array" ref="K257">IFERROR(INDEX(MASTER!B:B,MATCH(G257,MASTER!A:A,0))/100," ")</f>
        <v> </v>
      </c>
      <c r="L257" s="67">
        <f ca="1" t="shared" si="3"/>
        <v>0</v>
      </c>
      <c r="M257" s="67" t="str">
        <f ca="1" t="shared" si="4"/>
        <v>1900 - WEEK 00</v>
      </c>
      <c r="N257" s="67" t="str">
        <f ca="1" t="shared" si="5"/>
        <v>1900 - MONTH 01</v>
      </c>
      <c r="O257" s="85" t="str">
        <f ca="1" t="shared" ref="O257:P257" si="269">IFERROR(AVERAGEIF(M:M,M257,$K:$K)," ")</f>
        <v> </v>
      </c>
      <c r="P257" s="85" t="str">
        <f ca="1" t="shared" si="269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4">
        <f ca="1" t="shared" si="0"/>
        <v>6</v>
      </c>
      <c r="F258" s="67" t="str">
        <f ca="1">IF(ISBLANK(A258)," ",INDIRECT(ADDRESS(1,5+MOD(ROW()-2,COUNTA('Form Responses 1'!$1:$1)-4),,TRUE,"Form Responses 1")))</f>
        <v>LANTAI-1 [Tangga Penghubung lt.1-2]</v>
      </c>
      <c r="G258" s="67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LANTAI-1</v>
      </c>
      <c r="I258" s="85" t="str">
        <f ca="1" t="shared" si="206"/>
        <v>Tangga Penghubung lt.1-2</v>
      </c>
      <c r="J258" s="85" t="str">
        <f ca="1" t="shared" si="2"/>
        <v>CLEANING SERVICE</v>
      </c>
      <c r="K258" s="85" t="str">
        <f ca="1" t="array" ref="K258">IFERROR(INDEX(MASTER!B:B,MATCH(G258,MASTER!A:A,0))/100," ")</f>
        <v> </v>
      </c>
      <c r="L258" s="67">
        <f ca="1" t="shared" si="3"/>
        <v>0</v>
      </c>
      <c r="M258" s="67" t="str">
        <f ca="1" t="shared" si="4"/>
        <v>1900 - WEEK 00</v>
      </c>
      <c r="N258" s="67" t="str">
        <f ca="1" t="shared" si="5"/>
        <v>1900 - MONTH 01</v>
      </c>
      <c r="O258" s="85" t="str">
        <f ca="1" t="shared" ref="O258:P258" si="270">IFERROR(AVERAGEIF(M:M,M258,$K:$K)," ")</f>
        <v> </v>
      </c>
      <c r="P258" s="85" t="str">
        <f ca="1" t="shared" si="270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4">
        <f ca="1" t="shared" si="0"/>
        <v>6</v>
      </c>
      <c r="F259" s="67" t="str">
        <f ca="1">IF(ISBLANK(A259)," ",INDIRECT(ADDRESS(1,5+MOD(ROW()-2,COUNTA('Form Responses 1'!$1:$1)-4),,TRUE,"Form Responses 1")))</f>
        <v>LANTAI-1 [Toilet 1]</v>
      </c>
      <c r="G259" s="67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LANTAI-1</v>
      </c>
      <c r="I259" s="85" t="str">
        <f ca="1" t="shared" ref="I259:I322" si="271">MID(F259,FIND("[",F259)+1,LEN(F259)-FIND("[",F259)-1)</f>
        <v>Toilet 1</v>
      </c>
      <c r="J259" s="85" t="str">
        <f ca="1" t="shared" si="2"/>
        <v>CLEANING SERVICE</v>
      </c>
      <c r="K259" s="85" t="str">
        <f ca="1" t="array" ref="K259">IFERROR(INDEX(MASTER!B:B,MATCH(G259,MASTER!A:A,0))/100," ")</f>
        <v> </v>
      </c>
      <c r="L259" s="67">
        <f ca="1" t="shared" si="3"/>
        <v>0</v>
      </c>
      <c r="M259" s="67" t="str">
        <f ca="1" t="shared" si="4"/>
        <v>1900 - WEEK 00</v>
      </c>
      <c r="N259" s="67" t="str">
        <f ca="1" t="shared" si="5"/>
        <v>1900 - MONTH 01</v>
      </c>
      <c r="O259" s="85" t="str">
        <f ca="1" t="shared" ref="O259:P259" si="272">IFERROR(AVERAGEIF(M:M,M259,$K:$K)," ")</f>
        <v> </v>
      </c>
      <c r="P259" s="85" t="str">
        <f ca="1" t="shared" si="272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4">
        <f ca="1" t="shared" si="0"/>
        <v>6</v>
      </c>
      <c r="F260" s="67" t="str">
        <f ca="1">IF(ISBLANK(A260)," ",INDIRECT(ADDRESS(1,5+MOD(ROW()-2,COUNTA('Form Responses 1'!$1:$1)-4),,TRUE,"Form Responses 1")))</f>
        <v>LANTAI-2 [Koridor]</v>
      </c>
      <c r="G260" s="67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LANTAI-2</v>
      </c>
      <c r="I260" s="85" t="str">
        <f ca="1" t="shared" si="271"/>
        <v>Koridor</v>
      </c>
      <c r="J260" s="85" t="str">
        <f ca="1" t="shared" si="2"/>
        <v>CLEANING SERVICE</v>
      </c>
      <c r="K260" s="85" t="str">
        <f ca="1" t="array" ref="K260">IFERROR(INDEX(MASTER!B:B,MATCH(G260,MASTER!A:A,0))/100," ")</f>
        <v> </v>
      </c>
      <c r="L260" s="67">
        <f ca="1" t="shared" si="3"/>
        <v>0</v>
      </c>
      <c r="M260" s="67" t="str">
        <f ca="1" t="shared" si="4"/>
        <v>1900 - WEEK 00</v>
      </c>
      <c r="N260" s="67" t="str">
        <f ca="1" t="shared" si="5"/>
        <v>1900 - MONTH 01</v>
      </c>
      <c r="O260" s="85" t="str">
        <f ca="1" t="shared" ref="O260:P260" si="273">IFERROR(AVERAGEIF(M:M,M260,$K:$K)," ")</f>
        <v> </v>
      </c>
      <c r="P260" s="85" t="str">
        <f ca="1" t="shared" si="273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4">
        <f ca="1" t="shared" si="0"/>
        <v>6</v>
      </c>
      <c r="F261" s="67" t="str">
        <f ca="1">IF(ISBLANK(A261)," ",INDIRECT(ADDRESS(1,5+MOD(ROW()-2,COUNTA('Form Responses 1'!$1:$1)-4),,TRUE,"Form Responses 1")))</f>
        <v>LANTAI-2 [Meeting Room besar]</v>
      </c>
      <c r="G261" s="67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LANTAI-2</v>
      </c>
      <c r="I261" s="85" t="str">
        <f ca="1" t="shared" si="271"/>
        <v>Meeting Room besar</v>
      </c>
      <c r="J261" s="85" t="str">
        <f ca="1" t="shared" si="2"/>
        <v>CLEANING SERVICE</v>
      </c>
      <c r="K261" s="85" t="str">
        <f ca="1" t="array" ref="K261">IFERROR(INDEX(MASTER!B:B,MATCH(G261,MASTER!A:A,0))/100," ")</f>
        <v> </v>
      </c>
      <c r="L261" s="67">
        <f ca="1" t="shared" si="3"/>
        <v>0</v>
      </c>
      <c r="M261" s="67" t="str">
        <f ca="1" t="shared" si="4"/>
        <v>1900 - WEEK 00</v>
      </c>
      <c r="N261" s="67" t="str">
        <f ca="1" t="shared" si="5"/>
        <v>1900 - MONTH 01</v>
      </c>
      <c r="O261" s="85" t="str">
        <f ca="1" t="shared" ref="O261:P261" si="274">IFERROR(AVERAGEIF(M:M,M261,$K:$K)," ")</f>
        <v> </v>
      </c>
      <c r="P261" s="85" t="str">
        <f ca="1" t="shared" si="274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4">
        <f ca="1" t="shared" si="0"/>
        <v>6</v>
      </c>
      <c r="F262" s="67" t="str">
        <f ca="1">IF(ISBLANK(A262)," ",INDIRECT(ADDRESS(1,5+MOD(ROW()-2,COUNTA('Form Responses 1'!$1:$1)-4),,TRUE,"Form Responses 1")))</f>
        <v>LANTAI-2 [R. Peneliti 1-5]</v>
      </c>
      <c r="G262" s="67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LANTAI-2</v>
      </c>
      <c r="I262" s="85" t="str">
        <f ca="1" t="shared" si="271"/>
        <v>R. Peneliti 1-5</v>
      </c>
      <c r="J262" s="85" t="str">
        <f ca="1" t="shared" si="2"/>
        <v>CLEANING SERVICE</v>
      </c>
      <c r="K262" s="85" t="str">
        <f ca="1" t="array" ref="K262">IFERROR(INDEX(MASTER!B:B,MATCH(G262,MASTER!A:A,0))/100," ")</f>
        <v> </v>
      </c>
      <c r="L262" s="67">
        <f ca="1" t="shared" si="3"/>
        <v>0</v>
      </c>
      <c r="M262" s="67" t="str">
        <f ca="1" t="shared" si="4"/>
        <v>1900 - WEEK 00</v>
      </c>
      <c r="N262" s="67" t="str">
        <f ca="1" t="shared" si="5"/>
        <v>1900 - MONTH 01</v>
      </c>
      <c r="O262" s="85" t="str">
        <f ca="1" t="shared" ref="O262:P262" si="275">IFERROR(AVERAGEIF(M:M,M262,$K:$K)," ")</f>
        <v> </v>
      </c>
      <c r="P262" s="85" t="str">
        <f ca="1" t="shared" si="275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4">
        <f ca="1" t="shared" si="0"/>
        <v>6</v>
      </c>
      <c r="F263" s="67" t="str">
        <f ca="1">IF(ISBLANK(A263)," ",INDIRECT(ADDRESS(1,5+MOD(ROW()-2,COUNTA('Form Responses 1'!$1:$1)-4),,TRUE,"Form Responses 1")))</f>
        <v>LANTAI-2 [Perpustakaan]</v>
      </c>
      <c r="G263" s="67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LANTAI-2</v>
      </c>
      <c r="I263" s="85" t="str">
        <f ca="1" t="shared" si="271"/>
        <v>Perpustakaan</v>
      </c>
      <c r="J263" s="85" t="str">
        <f ca="1" t="shared" si="2"/>
        <v>CLEANING SERVICE</v>
      </c>
      <c r="K263" s="85" t="str">
        <f ca="1" t="array" ref="K263">IFERROR(INDEX(MASTER!B:B,MATCH(G263,MASTER!A:A,0))/100," ")</f>
        <v> </v>
      </c>
      <c r="L263" s="67">
        <f ca="1" t="shared" si="3"/>
        <v>0</v>
      </c>
      <c r="M263" s="67" t="str">
        <f ca="1" t="shared" si="4"/>
        <v>1900 - WEEK 00</v>
      </c>
      <c r="N263" s="67" t="str">
        <f ca="1" t="shared" si="5"/>
        <v>1900 - MONTH 01</v>
      </c>
      <c r="O263" s="85" t="str">
        <f ca="1" t="shared" ref="O263:P263" si="276">IFERROR(AVERAGEIF(M:M,M263,$K:$K)," ")</f>
        <v> </v>
      </c>
      <c r="P263" s="85" t="str">
        <f ca="1" t="shared" si="276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4">
        <f ca="1" t="shared" si="0"/>
        <v>6</v>
      </c>
      <c r="F264" s="67" t="str">
        <f ca="1">IF(ISBLANK(A264)," ",INDIRECT(ADDRESS(1,5+MOD(ROW()-2,COUNTA('Form Responses 1'!$1:$1)-4),,TRUE,"Form Responses 1")))</f>
        <v>LANTAI-2 [R. baca]</v>
      </c>
      <c r="G264" s="67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LANTAI-2</v>
      </c>
      <c r="I264" s="85" t="str">
        <f ca="1" t="shared" si="271"/>
        <v>R. baca</v>
      </c>
      <c r="J264" s="85" t="str">
        <f ca="1" t="shared" si="2"/>
        <v>CLEANING SERVICE</v>
      </c>
      <c r="K264" s="85" t="str">
        <f ca="1" t="array" ref="K264">IFERROR(INDEX(MASTER!B:B,MATCH(G264,MASTER!A:A,0))/100," ")</f>
        <v> </v>
      </c>
      <c r="L264" s="67">
        <f ca="1" t="shared" si="3"/>
        <v>0</v>
      </c>
      <c r="M264" s="67" t="str">
        <f ca="1" t="shared" si="4"/>
        <v>1900 - WEEK 00</v>
      </c>
      <c r="N264" s="67" t="str">
        <f ca="1" t="shared" si="5"/>
        <v>1900 - MONTH 01</v>
      </c>
      <c r="O264" s="85" t="str">
        <f ca="1" t="shared" ref="O264:P264" si="277">IFERROR(AVERAGEIF(M:M,M264,$K:$K)," ")</f>
        <v> </v>
      </c>
      <c r="P264" s="85" t="str">
        <f ca="1" t="shared" si="277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4">
        <f ca="1" t="shared" si="0"/>
        <v>6</v>
      </c>
      <c r="F265" s="67" t="str">
        <f ca="1">IF(ISBLANK(A265)," ",INDIRECT(ADDRESS(1,5+MOD(ROW()-2,COUNTA('Form Responses 1'!$1:$1)-4),,TRUE,"Form Responses 1")))</f>
        <v>LANTAI-2 [Tangga Penghubung lt.1-2]</v>
      </c>
      <c r="G265" s="67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LANTAI-2</v>
      </c>
      <c r="I265" s="85" t="str">
        <f ca="1" t="shared" si="271"/>
        <v>Tangga Penghubung lt.1-2</v>
      </c>
      <c r="J265" s="85" t="str">
        <f ca="1" t="shared" si="2"/>
        <v>CLEANING SERVICE</v>
      </c>
      <c r="K265" s="85" t="str">
        <f ca="1" t="array" ref="K265">IFERROR(INDEX(MASTER!B:B,MATCH(G265,MASTER!A:A,0))/100," ")</f>
        <v> </v>
      </c>
      <c r="L265" s="67">
        <f ca="1" t="shared" si="3"/>
        <v>0</v>
      </c>
      <c r="M265" s="67" t="str">
        <f ca="1" t="shared" si="4"/>
        <v>1900 - WEEK 00</v>
      </c>
      <c r="N265" s="67" t="str">
        <f ca="1" t="shared" si="5"/>
        <v>1900 - MONTH 01</v>
      </c>
      <c r="O265" s="85" t="str">
        <f ca="1" t="shared" ref="O265:P265" si="278">IFERROR(AVERAGEIF(M:M,M265,$K:$K)," ")</f>
        <v> </v>
      </c>
      <c r="P265" s="85" t="str">
        <f ca="1" t="shared" si="278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4">
        <f ca="1" t="shared" si="0"/>
        <v>6</v>
      </c>
      <c r="F266" s="67" t="str">
        <f ca="1">IF(ISBLANK(A266)," ",INDIRECT(ADDRESS(1,5+MOD(ROW()-2,COUNTA('Form Responses 1'!$1:$1)-4),,TRUE,"Form Responses 1")))</f>
        <v>LANTAI-2 [Toilet 1]</v>
      </c>
      <c r="G266" s="67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LANTAI-2</v>
      </c>
      <c r="I266" s="85" t="str">
        <f ca="1" t="shared" si="271"/>
        <v>Toilet 1</v>
      </c>
      <c r="J266" s="85" t="str">
        <f ca="1" t="shared" si="2"/>
        <v>CLEANING SERVICE</v>
      </c>
      <c r="K266" s="85" t="str">
        <f ca="1" t="array" ref="K266">IFERROR(INDEX(MASTER!B:B,MATCH(G266,MASTER!A:A,0))/100," ")</f>
        <v> </v>
      </c>
      <c r="L266" s="67">
        <f ca="1" t="shared" si="3"/>
        <v>0</v>
      </c>
      <c r="M266" s="67" t="str">
        <f ca="1" t="shared" si="4"/>
        <v>1900 - WEEK 00</v>
      </c>
      <c r="N266" s="67" t="str">
        <f ca="1" t="shared" si="5"/>
        <v>1900 - MONTH 01</v>
      </c>
      <c r="O266" s="85" t="str">
        <f ca="1" t="shared" ref="O266:P266" si="279">IFERROR(AVERAGEIF(M:M,M266,$K:$K)," ")</f>
        <v> </v>
      </c>
      <c r="P266" s="85" t="str">
        <f ca="1" t="shared" si="279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4">
        <f ca="1" t="shared" si="0"/>
        <v>6</v>
      </c>
      <c r="F267" s="67" t="str">
        <f ca="1">IF(ISBLANK(A267)," ",INDIRECT(ADDRESS(1,5+MOD(ROW()-2,COUNTA('Form Responses 1'!$1:$1)-4),,TRUE,"Form Responses 1")))</f>
        <v>TAMAN DAN AREA PARKIR [Area parkir mobil]</v>
      </c>
      <c r="G267" s="67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TAMAN DAN AREA PARKIR</v>
      </c>
      <c r="I267" s="85" t="str">
        <f ca="1" t="shared" si="271"/>
        <v>Area parkir mobil</v>
      </c>
      <c r="J267" s="85" t="str">
        <f ca="1" t="shared" si="2"/>
        <v>CLEANING SERVICE</v>
      </c>
      <c r="K267" s="85" t="str">
        <f ca="1" t="array" ref="K267">IFERROR(INDEX(MASTER!B:B,MATCH(G267,MASTER!A:A,0))/100," ")</f>
        <v> </v>
      </c>
      <c r="L267" s="67">
        <f ca="1" t="shared" si="3"/>
        <v>0</v>
      </c>
      <c r="M267" s="67" t="str">
        <f ca="1" t="shared" si="4"/>
        <v>1900 - WEEK 00</v>
      </c>
      <c r="N267" s="67" t="str">
        <f ca="1" t="shared" si="5"/>
        <v>1900 - MONTH 01</v>
      </c>
      <c r="O267" s="85" t="str">
        <f ca="1" t="shared" ref="O267:P267" si="280">IFERROR(AVERAGEIF(M:M,M267,$K:$K)," ")</f>
        <v> </v>
      </c>
      <c r="P267" s="85" t="str">
        <f ca="1" t="shared" si="280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4">
        <f ca="1" t="shared" si="0"/>
        <v>6</v>
      </c>
      <c r="F268" s="67" t="str">
        <f ca="1">IF(ISBLANK(A268)," ",INDIRECT(ADDRESS(1,5+MOD(ROW()-2,COUNTA('Form Responses 1'!$1:$1)-4),,TRUE,"Form Responses 1")))</f>
        <v>TAMAN DAN AREA PARKIR [Area parkir motor]</v>
      </c>
      <c r="G268" s="67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TAMAN DAN AREA PARKIR</v>
      </c>
      <c r="I268" s="85" t="str">
        <f ca="1" t="shared" si="271"/>
        <v>Area parkir motor</v>
      </c>
      <c r="J268" s="85" t="str">
        <f ca="1" t="shared" si="2"/>
        <v>CLEANING SERVICE</v>
      </c>
      <c r="K268" s="85" t="str">
        <f ca="1" t="array" ref="K268">IFERROR(INDEX(MASTER!B:B,MATCH(G268,MASTER!A:A,0))/100," ")</f>
        <v> </v>
      </c>
      <c r="L268" s="67">
        <f ca="1" t="shared" si="3"/>
        <v>0</v>
      </c>
      <c r="M268" s="67" t="str">
        <f ca="1" t="shared" si="4"/>
        <v>1900 - WEEK 00</v>
      </c>
      <c r="N268" s="67" t="str">
        <f ca="1" t="shared" si="5"/>
        <v>1900 - MONTH 01</v>
      </c>
      <c r="O268" s="85" t="str">
        <f ca="1" t="shared" ref="O268:P268" si="281">IFERROR(AVERAGEIF(M:M,M268,$K:$K)," ")</f>
        <v> </v>
      </c>
      <c r="P268" s="85" t="str">
        <f ca="1" t="shared" si="281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4">
        <f ca="1" t="shared" si="0"/>
        <v>6</v>
      </c>
      <c r="F269" s="67" t="str">
        <f ca="1">IF(ISBLANK(A269)," ",INDIRECT(ADDRESS(1,5+MOD(ROW()-2,COUNTA('Form Responses 1'!$1:$1)-4),,TRUE,"Form Responses 1")))</f>
        <v>TAMAN DAN AREA PARKIR [Taman depan]</v>
      </c>
      <c r="G269" s="67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TAMAN DAN AREA PARKIR</v>
      </c>
      <c r="I269" s="85" t="str">
        <f ca="1" t="shared" si="271"/>
        <v>Taman depan</v>
      </c>
      <c r="J269" s="85" t="str">
        <f ca="1" t="shared" si="2"/>
        <v>CLEANING SERVICE</v>
      </c>
      <c r="K269" s="85" t="str">
        <f ca="1" t="array" ref="K269">IFERROR(INDEX(MASTER!B:B,MATCH(G269,MASTER!A:A,0))/100," ")</f>
        <v> </v>
      </c>
      <c r="L269" s="67">
        <f ca="1" t="shared" si="3"/>
        <v>0</v>
      </c>
      <c r="M269" s="67" t="str">
        <f ca="1" t="shared" si="4"/>
        <v>1900 - WEEK 00</v>
      </c>
      <c r="N269" s="67" t="str">
        <f ca="1" t="shared" si="5"/>
        <v>1900 - MONTH 01</v>
      </c>
      <c r="O269" s="85" t="str">
        <f ca="1" t="shared" ref="O269:P269" si="282">IFERROR(AVERAGEIF(M:M,M269,$K:$K)," ")</f>
        <v> </v>
      </c>
      <c r="P269" s="85" t="str">
        <f ca="1" t="shared" si="282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4">
        <f ca="1" t="shared" si="0"/>
        <v>6</v>
      </c>
      <c r="F270" s="67" t="str">
        <f ca="1">IF(ISBLANK(A270)," ",INDIRECT(ADDRESS(1,5+MOD(ROW()-2,COUNTA('Form Responses 1'!$1:$1)-4),,TRUE,"Form Responses 1")))</f>
        <v>TAMAN DAN AREA PARKIR [Pos Security]</v>
      </c>
      <c r="G270" s="67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TAMAN DAN AREA PARKIR</v>
      </c>
      <c r="I270" s="85" t="str">
        <f ca="1" t="shared" si="271"/>
        <v>Pos Security</v>
      </c>
      <c r="J270" s="85" t="str">
        <f ca="1" t="shared" si="2"/>
        <v>CLEANING SERVICE</v>
      </c>
      <c r="K270" s="85" t="str">
        <f ca="1" t="array" ref="K270">IFERROR(INDEX(MASTER!B:B,MATCH(G270,MASTER!A:A,0))/100," ")</f>
        <v> </v>
      </c>
      <c r="L270" s="67">
        <f ca="1" t="shared" si="3"/>
        <v>0</v>
      </c>
      <c r="M270" s="67" t="str">
        <f ca="1" t="shared" si="4"/>
        <v>1900 - WEEK 00</v>
      </c>
      <c r="N270" s="67" t="str">
        <f ca="1" t="shared" si="5"/>
        <v>1900 - MONTH 01</v>
      </c>
      <c r="O270" s="85" t="str">
        <f ca="1" t="shared" ref="O270:P270" si="283">IFERROR(AVERAGEIF(M:M,M270,$K:$K)," ")</f>
        <v> </v>
      </c>
      <c r="P270" s="85" t="str">
        <f ca="1" t="shared" si="283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4">
        <f ca="1" t="shared" si="0"/>
        <v>6</v>
      </c>
      <c r="F271" s="67" t="str">
        <f ca="1">IF(ISBLANK(A271)," ",INDIRECT(ADDRESS(1,5+MOD(ROW()-2,COUNTA('Form Responses 1'!$1:$1)-4),,TRUE,"Form Responses 1")))</f>
        <v>TAMAN DAN AREA PARKIR [TPS]</v>
      </c>
      <c r="G271" s="67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TAMAN DAN AREA PARKIR</v>
      </c>
      <c r="I271" s="85" t="str">
        <f ca="1" t="shared" si="271"/>
        <v>TPS</v>
      </c>
      <c r="J271" s="85" t="str">
        <f ca="1" t="shared" si="2"/>
        <v>CLEANING SERVICE</v>
      </c>
      <c r="K271" s="85" t="str">
        <f ca="1" t="array" ref="K271">IFERROR(INDEX(MASTER!B:B,MATCH(G271,MASTER!A:A,0))/100," ")</f>
        <v> </v>
      </c>
      <c r="L271" s="67">
        <f ca="1" t="shared" si="3"/>
        <v>0</v>
      </c>
      <c r="M271" s="67" t="str">
        <f ca="1" t="shared" si="4"/>
        <v>1900 - WEEK 00</v>
      </c>
      <c r="N271" s="67" t="str">
        <f ca="1" t="shared" si="5"/>
        <v>1900 - MONTH 01</v>
      </c>
      <c r="O271" s="85" t="str">
        <f ca="1" t="shared" ref="O271:P271" si="284">IFERROR(AVERAGEIF(M:M,M271,$K:$K)," ")</f>
        <v> </v>
      </c>
      <c r="P271" s="85" t="str">
        <f ca="1" t="shared" si="284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4">
        <f ca="1" t="shared" si="0"/>
        <v>6</v>
      </c>
      <c r="F272" s="67" t="str">
        <f ca="1">IF(ISBLANK(A272)," ",INDIRECT(ADDRESS(1,5+MOD(ROW()-2,COUNTA('Form Responses 1'!$1:$1)-4),,TRUE,"Form Responses 1")))</f>
        <v>Security [Security Functions]</v>
      </c>
      <c r="G272" s="67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Security</v>
      </c>
      <c r="I272" s="85" t="str">
        <f ca="1" t="shared" si="271"/>
        <v>Security Functions</v>
      </c>
      <c r="J272" s="85" t="str">
        <f ca="1" t="shared" si="2"/>
        <v>SECURITY SERVICE</v>
      </c>
      <c r="K272" s="85" t="str">
        <f ca="1" t="array" ref="K272">IFERROR(INDEX(MASTER!B:B,MATCH(G272,MASTER!A:A,0))/100," ")</f>
        <v> </v>
      </c>
      <c r="L272" s="67">
        <f ca="1" t="shared" si="3"/>
        <v>0</v>
      </c>
      <c r="M272" s="67" t="str">
        <f ca="1" t="shared" si="4"/>
        <v>1900 - WEEK 00</v>
      </c>
      <c r="N272" s="67" t="str">
        <f ca="1" t="shared" si="5"/>
        <v>1900 - MONTH 01</v>
      </c>
      <c r="O272" s="85" t="str">
        <f ca="1" t="shared" ref="O272:P272" si="285">IFERROR(AVERAGEIF(M:M,M272,$K:$K)," ")</f>
        <v> </v>
      </c>
      <c r="P272" s="85" t="str">
        <f ca="1" t="shared" si="285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4">
        <f ca="1" t="shared" si="0"/>
        <v>6</v>
      </c>
      <c r="F273" s="67" t="str">
        <f ca="1">IF(ISBLANK(A273)," ",INDIRECT(ADDRESS(1,5+MOD(ROW()-2,COUNTA('Form Responses 1'!$1:$1)-4),,TRUE,"Form Responses 1")))</f>
        <v>Driver [Driving Safety]</v>
      </c>
      <c r="G273" s="67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Driver</v>
      </c>
      <c r="I273" s="85" t="str">
        <f ca="1" t="shared" si="271"/>
        <v>Driving Safety</v>
      </c>
      <c r="J273" s="85" t="str">
        <f ca="1" t="shared" si="2"/>
        <v>LABOR SERVICE</v>
      </c>
      <c r="K273" s="85" t="str">
        <f ca="1" t="array" ref="K273">IFERROR(INDEX(MASTER!B:B,MATCH(G273,MASTER!A:A,0))/100," ")</f>
        <v> </v>
      </c>
      <c r="L273" s="67">
        <f ca="1" t="shared" si="3"/>
        <v>0</v>
      </c>
      <c r="M273" s="67" t="str">
        <f ca="1" t="shared" si="4"/>
        <v>1900 - WEEK 00</v>
      </c>
      <c r="N273" s="67" t="str">
        <f ca="1" t="shared" si="5"/>
        <v>1900 - MONTH 01</v>
      </c>
      <c r="O273" s="85" t="str">
        <f ca="1" t="shared" ref="O273:P273" si="286">IFERROR(AVERAGEIF(M:M,M273,$K:$K)," ")</f>
        <v> </v>
      </c>
      <c r="P273" s="85" t="str">
        <f ca="1" t="shared" si="286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4">
        <f ca="1" t="shared" si="0"/>
        <v>6</v>
      </c>
      <c r="F274" s="67" t="str">
        <f ca="1">IF(ISBLANK(A274)," ",INDIRECT(ADDRESS(1,5+MOD(ROW()-2,COUNTA('Form Responses 1'!$1:$1)-4),,TRUE,"Form Responses 1")))</f>
        <v>Driver [ Attendance]</v>
      </c>
      <c r="G274" s="67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Driver</v>
      </c>
      <c r="I274" s="85" t="str">
        <f ca="1" t="shared" si="271"/>
        <v> Attendance</v>
      </c>
      <c r="J274" s="85" t="str">
        <f ca="1" t="shared" si="2"/>
        <v>LABOR SERVICE</v>
      </c>
      <c r="K274" s="85" t="str">
        <f ca="1" t="array" ref="K274">IFERROR(INDEX(MASTER!B:B,MATCH(G274,MASTER!A:A,0))/100," ")</f>
        <v> </v>
      </c>
      <c r="L274" s="67">
        <f ca="1" t="shared" si="3"/>
        <v>0</v>
      </c>
      <c r="M274" s="67" t="str">
        <f ca="1" t="shared" si="4"/>
        <v>1900 - WEEK 00</v>
      </c>
      <c r="N274" s="67" t="str">
        <f ca="1" t="shared" si="5"/>
        <v>1900 - MONTH 01</v>
      </c>
      <c r="O274" s="85" t="str">
        <f ca="1" t="shared" ref="O274:P274" si="287">IFERROR(AVERAGEIF(M:M,M274,$K:$K)," ")</f>
        <v> </v>
      </c>
      <c r="P274" s="85" t="str">
        <f ca="1" t="shared" si="287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4">
        <f ca="1" t="shared" si="0"/>
        <v>6</v>
      </c>
      <c r="F275" s="67" t="str">
        <f ca="1">IF(ISBLANK(A275)," ",INDIRECT(ADDRESS(1,5+MOD(ROW()-2,COUNTA('Form Responses 1'!$1:$1)-4),,TRUE,"Form Responses 1")))</f>
        <v>LANTAI-1 [Enterance]</v>
      </c>
      <c r="G275" s="67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LANTAI-1</v>
      </c>
      <c r="I275" s="85" t="str">
        <f ca="1" t="shared" si="271"/>
        <v>Enterance</v>
      </c>
      <c r="J275" s="85" t="str">
        <f ca="1" t="shared" si="2"/>
        <v>CLEANING SERVICE</v>
      </c>
      <c r="K275" s="85" t="str">
        <f ca="1" t="array" ref="K275">IFERROR(INDEX(MASTER!B:B,MATCH(G275,MASTER!A:A,0))/100," ")</f>
        <v> </v>
      </c>
      <c r="L275" s="67">
        <f ca="1" t="shared" si="3"/>
        <v>0</v>
      </c>
      <c r="M275" s="67" t="str">
        <f ca="1" t="shared" si="4"/>
        <v>1900 - WEEK 00</v>
      </c>
      <c r="N275" s="67" t="str">
        <f ca="1" t="shared" si="5"/>
        <v>1900 - MONTH 01</v>
      </c>
      <c r="O275" s="85" t="str">
        <f ca="1" t="shared" ref="O275:P275" si="288">IFERROR(AVERAGEIF(M:M,M275,$K:$K)," ")</f>
        <v> </v>
      </c>
      <c r="P275" s="85" t="str">
        <f ca="1" t="shared" si="288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4">
        <f ca="1" t="shared" si="0"/>
        <v>6</v>
      </c>
      <c r="F276" s="67" t="str">
        <f ca="1">IF(ISBLANK(A276)," ",INDIRECT(ADDRESS(1,5+MOD(ROW()-2,COUNTA('Form Responses 1'!$1:$1)-4),,TRUE,"Form Responses 1")))</f>
        <v>LANTAI-1 [Lobby Utama]</v>
      </c>
      <c r="G276" s="67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LANTAI-1</v>
      </c>
      <c r="I276" s="85" t="str">
        <f ca="1" t="shared" si="271"/>
        <v>Lobby Utama</v>
      </c>
      <c r="J276" s="85" t="str">
        <f ca="1" t="shared" si="2"/>
        <v>CLEANING SERVICE</v>
      </c>
      <c r="K276" s="85" t="str">
        <f ca="1" t="array" ref="K276">IFERROR(INDEX(MASTER!B:B,MATCH(G276,MASTER!A:A,0))/100," ")</f>
        <v> </v>
      </c>
      <c r="L276" s="67">
        <f ca="1" t="shared" si="3"/>
        <v>0</v>
      </c>
      <c r="M276" s="67" t="str">
        <f ca="1" t="shared" si="4"/>
        <v>1900 - WEEK 00</v>
      </c>
      <c r="N276" s="67" t="str">
        <f ca="1" t="shared" si="5"/>
        <v>1900 - MONTH 01</v>
      </c>
      <c r="O276" s="85" t="str">
        <f ca="1" t="shared" ref="O276:P276" si="289">IFERROR(AVERAGEIF(M:M,M276,$K:$K)," ")</f>
        <v> </v>
      </c>
      <c r="P276" s="85" t="str">
        <f ca="1" t="shared" si="289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4">
        <f ca="1" t="shared" si="0"/>
        <v>6</v>
      </c>
      <c r="F277" s="67" t="str">
        <f ca="1">IF(ISBLANK(A277)," ",INDIRECT(ADDRESS(1,5+MOD(ROW()-2,COUNTA('Form Responses 1'!$1:$1)-4),,TRUE,"Form Responses 1")))</f>
        <v>LANTAI-1 [Koridor]</v>
      </c>
      <c r="G277" s="67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LANTAI-1</v>
      </c>
      <c r="I277" s="85" t="str">
        <f ca="1" t="shared" si="271"/>
        <v>Koridor</v>
      </c>
      <c r="J277" s="85" t="str">
        <f ca="1" t="shared" si="2"/>
        <v>CLEANING SERVICE</v>
      </c>
      <c r="K277" s="85" t="str">
        <f ca="1" t="array" ref="K277">IFERROR(INDEX(MASTER!B:B,MATCH(G277,MASTER!A:A,0))/100," ")</f>
        <v> </v>
      </c>
      <c r="L277" s="67">
        <f ca="1" t="shared" si="3"/>
        <v>0</v>
      </c>
      <c r="M277" s="67" t="str">
        <f ca="1" t="shared" si="4"/>
        <v>1900 - WEEK 00</v>
      </c>
      <c r="N277" s="67" t="str">
        <f ca="1" t="shared" si="5"/>
        <v>1900 - MONTH 01</v>
      </c>
      <c r="O277" s="85" t="str">
        <f ca="1" t="shared" ref="O277:P277" si="290">IFERROR(AVERAGEIF(M:M,M277,$K:$K)," ")</f>
        <v> </v>
      </c>
      <c r="P277" s="85" t="str">
        <f ca="1" t="shared" si="290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4">
        <f ca="1" t="shared" si="0"/>
        <v>6</v>
      </c>
      <c r="F278" s="67" t="str">
        <f ca="1">IF(ISBLANK(A278)," ",INDIRECT(ADDRESS(1,5+MOD(ROW()-2,COUNTA('Form Responses 1'!$1:$1)-4),,TRUE,"Form Responses 1")))</f>
        <v>LANTAI-1 [R. Pimpinan]</v>
      </c>
      <c r="G278" s="67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LANTAI-1</v>
      </c>
      <c r="I278" s="85" t="str">
        <f ca="1" t="shared" si="271"/>
        <v>R. Pimpinan</v>
      </c>
      <c r="J278" s="85" t="str">
        <f ca="1" t="shared" si="2"/>
        <v>CLEANING SERVICE</v>
      </c>
      <c r="K278" s="85" t="str">
        <f ca="1" t="array" ref="K278">IFERROR(INDEX(MASTER!B:B,MATCH(G278,MASTER!A:A,0))/100," ")</f>
        <v> </v>
      </c>
      <c r="L278" s="67">
        <f ca="1" t="shared" si="3"/>
        <v>0</v>
      </c>
      <c r="M278" s="67" t="str">
        <f ca="1" t="shared" si="4"/>
        <v>1900 - WEEK 00</v>
      </c>
      <c r="N278" s="67" t="str">
        <f ca="1" t="shared" si="5"/>
        <v>1900 - MONTH 01</v>
      </c>
      <c r="O278" s="85" t="str">
        <f ca="1" t="shared" ref="O278:P278" si="291">IFERROR(AVERAGEIF(M:M,M278,$K:$K)," ")</f>
        <v> </v>
      </c>
      <c r="P278" s="85" t="str">
        <f ca="1" t="shared" si="291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4">
        <f ca="1" t="shared" si="0"/>
        <v>6</v>
      </c>
      <c r="F279" s="67" t="str">
        <f ca="1">IF(ISBLANK(A279)," ",INDIRECT(ADDRESS(1,5+MOD(ROW()-2,COUNTA('Form Responses 1'!$1:$1)-4),,TRUE,"Form Responses 1")))</f>
        <v>LANTAI-1 [Mushollah]</v>
      </c>
      <c r="G279" s="67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LANTAI-1</v>
      </c>
      <c r="I279" s="85" t="str">
        <f ca="1" t="shared" si="271"/>
        <v>Mushollah</v>
      </c>
      <c r="J279" s="85" t="str">
        <f ca="1" t="shared" si="2"/>
        <v>CLEANING SERVICE</v>
      </c>
      <c r="K279" s="85" t="str">
        <f ca="1" t="array" ref="K279">IFERROR(INDEX(MASTER!B:B,MATCH(G279,MASTER!A:A,0))/100," ")</f>
        <v> </v>
      </c>
      <c r="L279" s="67">
        <f ca="1" t="shared" si="3"/>
        <v>0</v>
      </c>
      <c r="M279" s="67" t="str">
        <f ca="1" t="shared" si="4"/>
        <v>1900 - WEEK 00</v>
      </c>
      <c r="N279" s="67" t="str">
        <f ca="1" t="shared" si="5"/>
        <v>1900 - MONTH 01</v>
      </c>
      <c r="O279" s="85" t="str">
        <f ca="1" t="shared" ref="O279:P279" si="292">IFERROR(AVERAGEIF(M:M,M279,$K:$K)," ")</f>
        <v> </v>
      </c>
      <c r="P279" s="85" t="str">
        <f ca="1" t="shared" si="292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4">
        <f ca="1" t="shared" si="0"/>
        <v>6</v>
      </c>
      <c r="F280" s="67" t="str">
        <f ca="1">IF(ISBLANK(A280)," ",INDIRECT(ADDRESS(1,5+MOD(ROW()-2,COUNTA('Form Responses 1'!$1:$1)-4),,TRUE,"Form Responses 1")))</f>
        <v>LANTAI-1 [R. Kepala TU]</v>
      </c>
      <c r="G280" s="67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LANTAI-1</v>
      </c>
      <c r="I280" s="85" t="str">
        <f ca="1" t="shared" si="271"/>
        <v>R. Kepala TU</v>
      </c>
      <c r="J280" s="85" t="str">
        <f ca="1" t="shared" si="2"/>
        <v>CLEANING SERVICE</v>
      </c>
      <c r="K280" s="85" t="str">
        <f ca="1" t="array" ref="K280">IFERROR(INDEX(MASTER!B:B,MATCH(G280,MASTER!A:A,0))/100," ")</f>
        <v> </v>
      </c>
      <c r="L280" s="67">
        <f ca="1" t="shared" si="3"/>
        <v>0</v>
      </c>
      <c r="M280" s="67" t="str">
        <f ca="1" t="shared" si="4"/>
        <v>1900 - WEEK 00</v>
      </c>
      <c r="N280" s="67" t="str">
        <f ca="1" t="shared" si="5"/>
        <v>1900 - MONTH 01</v>
      </c>
      <c r="O280" s="85" t="str">
        <f ca="1" t="shared" ref="O280:P280" si="293">IFERROR(AVERAGEIF(M:M,M280,$K:$K)," ")</f>
        <v> </v>
      </c>
      <c r="P280" s="85" t="str">
        <f ca="1" t="shared" si="293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4">
        <f ca="1" t="shared" si="0"/>
        <v>6</v>
      </c>
      <c r="F281" s="67" t="str">
        <f ca="1">IF(ISBLANK(A281)," ",INDIRECT(ADDRESS(1,5+MOD(ROW()-2,COUNTA('Form Responses 1'!$1:$1)-4),,TRUE,"Form Responses 1")))</f>
        <v>LANTAI-1 [R. staff TU]</v>
      </c>
      <c r="G281" s="67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LANTAI-1</v>
      </c>
      <c r="I281" s="85" t="str">
        <f ca="1" t="shared" si="271"/>
        <v>R. staff TU</v>
      </c>
      <c r="J281" s="85" t="str">
        <f ca="1" t="shared" si="2"/>
        <v>CLEANING SERVICE</v>
      </c>
      <c r="K281" s="85" t="str">
        <f ca="1" t="array" ref="K281">IFERROR(INDEX(MASTER!B:B,MATCH(G281,MASTER!A:A,0))/100," ")</f>
        <v> </v>
      </c>
      <c r="L281" s="67">
        <f ca="1" t="shared" si="3"/>
        <v>0</v>
      </c>
      <c r="M281" s="67" t="str">
        <f ca="1" t="shared" si="4"/>
        <v>1900 - WEEK 00</v>
      </c>
      <c r="N281" s="67" t="str">
        <f ca="1" t="shared" si="5"/>
        <v>1900 - MONTH 01</v>
      </c>
      <c r="O281" s="85" t="str">
        <f ca="1" t="shared" ref="O281:P281" si="294">IFERROR(AVERAGEIF(M:M,M281,$K:$K)," ")</f>
        <v> </v>
      </c>
      <c r="P281" s="85" t="str">
        <f ca="1" t="shared" si="294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4">
        <f ca="1" t="shared" si="0"/>
        <v>6</v>
      </c>
      <c r="F282" s="67" t="str">
        <f ca="1">IF(ISBLANK(A282)," ",INDIRECT(ADDRESS(1,5+MOD(ROW()-2,COUNTA('Form Responses 1'!$1:$1)-4),,TRUE,"Form Responses 1")))</f>
        <v>LANTAI-1 [R. Analisis]</v>
      </c>
      <c r="G282" s="67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LANTAI-1</v>
      </c>
      <c r="I282" s="85" t="str">
        <f ca="1" t="shared" si="271"/>
        <v>R. Analisis</v>
      </c>
      <c r="J282" s="85" t="str">
        <f ca="1" t="shared" si="2"/>
        <v>CLEANING SERVICE</v>
      </c>
      <c r="K282" s="85" t="str">
        <f ca="1" t="array" ref="K282">IFERROR(INDEX(MASTER!B:B,MATCH(G282,MASTER!A:A,0))/100," ")</f>
        <v> </v>
      </c>
      <c r="L282" s="67">
        <f ca="1" t="shared" si="3"/>
        <v>0</v>
      </c>
      <c r="M282" s="67" t="str">
        <f ca="1" t="shared" si="4"/>
        <v>1900 - WEEK 00</v>
      </c>
      <c r="N282" s="67" t="str">
        <f ca="1" t="shared" si="5"/>
        <v>1900 - MONTH 01</v>
      </c>
      <c r="O282" s="85" t="str">
        <f ca="1" t="shared" ref="O282:P282" si="295">IFERROR(AVERAGEIF(M:M,M282,$K:$K)," ")</f>
        <v> </v>
      </c>
      <c r="P282" s="85" t="str">
        <f ca="1" t="shared" si="295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4">
        <f ca="1" t="shared" si="0"/>
        <v>6</v>
      </c>
      <c r="F283" s="67" t="str">
        <f ca="1">IF(ISBLANK(A283)," ",INDIRECT(ADDRESS(1,5+MOD(ROW()-2,COUNTA('Form Responses 1'!$1:$1)-4),,TRUE,"Form Responses 1")))</f>
        <v>LANTAI-1 [R. Audio Visual]</v>
      </c>
      <c r="G283" s="67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LANTAI-1</v>
      </c>
      <c r="I283" s="85" t="str">
        <f ca="1" t="shared" si="271"/>
        <v>R. Audio Visual</v>
      </c>
      <c r="J283" s="85" t="str">
        <f ca="1" t="shared" si="2"/>
        <v>CLEANING SERVICE</v>
      </c>
      <c r="K283" s="85" t="str">
        <f ca="1" t="array" ref="K283">IFERROR(INDEX(MASTER!B:B,MATCH(G283,MASTER!A:A,0))/100," ")</f>
        <v> </v>
      </c>
      <c r="L283" s="67">
        <f ca="1" t="shared" si="3"/>
        <v>0</v>
      </c>
      <c r="M283" s="67" t="str">
        <f ca="1" t="shared" si="4"/>
        <v>1900 - WEEK 00</v>
      </c>
      <c r="N283" s="67" t="str">
        <f ca="1" t="shared" si="5"/>
        <v>1900 - MONTH 01</v>
      </c>
      <c r="O283" s="85" t="str">
        <f ca="1" t="shared" ref="O283:P283" si="296">IFERROR(AVERAGEIF(M:M,M283,$K:$K)," ")</f>
        <v> </v>
      </c>
      <c r="P283" s="85" t="str">
        <f ca="1" t="shared" si="296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4">
        <f ca="1" t="shared" si="0"/>
        <v>6</v>
      </c>
      <c r="F284" s="67" t="str">
        <f ca="1">IF(ISBLANK(A284)," ",INDIRECT(ADDRESS(1,5+MOD(ROW()-2,COUNTA('Form Responses 1'!$1:$1)-4),,TRUE,"Form Responses 1")))</f>
        <v>LANTAI-1 [R. Artefak]</v>
      </c>
      <c r="G284" s="67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LANTAI-1</v>
      </c>
      <c r="I284" s="85" t="str">
        <f ca="1" t="shared" si="271"/>
        <v>R. Artefak</v>
      </c>
      <c r="J284" s="85" t="str">
        <f ca="1" t="shared" si="2"/>
        <v>CLEANING SERVICE</v>
      </c>
      <c r="K284" s="85" t="str">
        <f ca="1" t="array" ref="K284">IFERROR(INDEX(MASTER!B:B,MATCH(G284,MASTER!A:A,0))/100," ")</f>
        <v> </v>
      </c>
      <c r="L284" s="67">
        <f ca="1" t="shared" si="3"/>
        <v>0</v>
      </c>
      <c r="M284" s="67" t="str">
        <f ca="1" t="shared" si="4"/>
        <v>1900 - WEEK 00</v>
      </c>
      <c r="N284" s="67" t="str">
        <f ca="1" t="shared" si="5"/>
        <v>1900 - MONTH 01</v>
      </c>
      <c r="O284" s="85" t="str">
        <f ca="1" t="shared" ref="O284:P284" si="297">IFERROR(AVERAGEIF(M:M,M284,$K:$K)," ")</f>
        <v> </v>
      </c>
      <c r="P284" s="85" t="str">
        <f ca="1" t="shared" si="297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4">
        <f ca="1" t="shared" si="0"/>
        <v>6</v>
      </c>
      <c r="F285" s="67" t="str">
        <f ca="1">IF(ISBLANK(A285)," ",INDIRECT(ADDRESS(1,5+MOD(ROW()-2,COUNTA('Form Responses 1'!$1:$1)-4),,TRUE,"Form Responses 1")))</f>
        <v>LANTAI-1 [R. Keuangan]</v>
      </c>
      <c r="G285" s="67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LANTAI-1</v>
      </c>
      <c r="I285" s="85" t="str">
        <f ca="1" t="shared" si="271"/>
        <v>R. Keuangan</v>
      </c>
      <c r="J285" s="85" t="str">
        <f ca="1" t="shared" si="2"/>
        <v>CLEANING SERVICE</v>
      </c>
      <c r="K285" s="85" t="str">
        <f ca="1" t="array" ref="K285">IFERROR(INDEX(MASTER!B:B,MATCH(G285,MASTER!A:A,0))/100," ")</f>
        <v> </v>
      </c>
      <c r="L285" s="67">
        <f ca="1" t="shared" si="3"/>
        <v>0</v>
      </c>
      <c r="M285" s="67" t="str">
        <f ca="1" t="shared" si="4"/>
        <v>1900 - WEEK 00</v>
      </c>
      <c r="N285" s="67" t="str">
        <f ca="1" t="shared" si="5"/>
        <v>1900 - MONTH 01</v>
      </c>
      <c r="O285" s="85" t="str">
        <f ca="1" t="shared" ref="O285:P285" si="298">IFERROR(AVERAGEIF(M:M,M285,$K:$K)," ")</f>
        <v> </v>
      </c>
      <c r="P285" s="85" t="str">
        <f ca="1" t="shared" si="298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4">
        <f ca="1" t="shared" si="0"/>
        <v>6</v>
      </c>
      <c r="F286" s="67" t="str">
        <f ca="1">IF(ISBLANK(A286)," ",INDIRECT(ADDRESS(1,5+MOD(ROW()-2,COUNTA('Form Responses 1'!$1:$1)-4),,TRUE,"Form Responses 1")))</f>
        <v>LANTAI-1 [Meeting room kecil]</v>
      </c>
      <c r="G286" s="67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LANTAI-1</v>
      </c>
      <c r="I286" s="85" t="str">
        <f ca="1" t="shared" si="271"/>
        <v>Meeting room kecil</v>
      </c>
      <c r="J286" s="85" t="str">
        <f ca="1" t="shared" si="2"/>
        <v>CLEANING SERVICE</v>
      </c>
      <c r="K286" s="85" t="str">
        <f ca="1" t="array" ref="K286">IFERROR(INDEX(MASTER!B:B,MATCH(G286,MASTER!A:A,0))/100," ")</f>
        <v> </v>
      </c>
      <c r="L286" s="67">
        <f ca="1" t="shared" si="3"/>
        <v>0</v>
      </c>
      <c r="M286" s="67" t="str">
        <f ca="1" t="shared" si="4"/>
        <v>1900 - WEEK 00</v>
      </c>
      <c r="N286" s="67" t="str">
        <f ca="1" t="shared" si="5"/>
        <v>1900 - MONTH 01</v>
      </c>
      <c r="O286" s="85" t="str">
        <f ca="1" t="shared" ref="O286:P286" si="299">IFERROR(AVERAGEIF(M:M,M286,$K:$K)," ")</f>
        <v> </v>
      </c>
      <c r="P286" s="85" t="str">
        <f ca="1" t="shared" si="299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4">
        <f ca="1" t="shared" si="0"/>
        <v>6</v>
      </c>
      <c r="F287" s="67" t="str">
        <f ca="1">IF(ISBLANK(A287)," ",INDIRECT(ADDRESS(1,5+MOD(ROW()-2,COUNTA('Form Responses 1'!$1:$1)-4),,TRUE,"Form Responses 1")))</f>
        <v>LANTAI-1 [Pantry]</v>
      </c>
      <c r="G287" s="67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LANTAI-1</v>
      </c>
      <c r="I287" s="85" t="str">
        <f ca="1" t="shared" si="271"/>
        <v>Pantry</v>
      </c>
      <c r="J287" s="85" t="str">
        <f ca="1" t="shared" si="2"/>
        <v>CLEANING SERVICE</v>
      </c>
      <c r="K287" s="85" t="str">
        <f ca="1" t="array" ref="K287">IFERROR(INDEX(MASTER!B:B,MATCH(G287,MASTER!A:A,0))/100," ")</f>
        <v> </v>
      </c>
      <c r="L287" s="67">
        <f ca="1" t="shared" si="3"/>
        <v>0</v>
      </c>
      <c r="M287" s="67" t="str">
        <f ca="1" t="shared" si="4"/>
        <v>1900 - WEEK 00</v>
      </c>
      <c r="N287" s="67" t="str">
        <f ca="1" t="shared" si="5"/>
        <v>1900 - MONTH 01</v>
      </c>
      <c r="O287" s="85" t="str">
        <f ca="1" t="shared" ref="O287:P287" si="300">IFERROR(AVERAGEIF(M:M,M287,$K:$K)," ")</f>
        <v> </v>
      </c>
      <c r="P287" s="85" t="str">
        <f ca="1" t="shared" si="300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4">
        <f ca="1" t="shared" si="0"/>
        <v>6</v>
      </c>
      <c r="F288" s="67" t="str">
        <f ca="1">IF(ISBLANK(A288)," ",INDIRECT(ADDRESS(1,5+MOD(ROW()-2,COUNTA('Form Responses 1'!$1:$1)-4),,TRUE,"Form Responses 1")))</f>
        <v>LANTAI-1 [Tangga Penghubung lt.1-2]</v>
      </c>
      <c r="G288" s="67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LANTAI-1</v>
      </c>
      <c r="I288" s="85" t="str">
        <f ca="1" t="shared" si="271"/>
        <v>Tangga Penghubung lt.1-2</v>
      </c>
      <c r="J288" s="85" t="str">
        <f ca="1" t="shared" si="2"/>
        <v>CLEANING SERVICE</v>
      </c>
      <c r="K288" s="85" t="str">
        <f ca="1" t="array" ref="K288">IFERROR(INDEX(MASTER!B:B,MATCH(G288,MASTER!A:A,0))/100," ")</f>
        <v> </v>
      </c>
      <c r="L288" s="67">
        <f ca="1" t="shared" si="3"/>
        <v>0</v>
      </c>
      <c r="M288" s="67" t="str">
        <f ca="1" t="shared" si="4"/>
        <v>1900 - WEEK 00</v>
      </c>
      <c r="N288" s="67" t="str">
        <f ca="1" t="shared" si="5"/>
        <v>1900 - MONTH 01</v>
      </c>
      <c r="O288" s="85" t="str">
        <f ca="1" t="shared" ref="O288:P288" si="301">IFERROR(AVERAGEIF(M:M,M288,$K:$K)," ")</f>
        <v> </v>
      </c>
      <c r="P288" s="85" t="str">
        <f ca="1" t="shared" si="301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4">
        <f ca="1" t="shared" si="0"/>
        <v>6</v>
      </c>
      <c r="F289" s="67" t="str">
        <f ca="1">IF(ISBLANK(A289)," ",INDIRECT(ADDRESS(1,5+MOD(ROW()-2,COUNTA('Form Responses 1'!$1:$1)-4),,TRUE,"Form Responses 1")))</f>
        <v>LANTAI-1 [Toilet 1]</v>
      </c>
      <c r="G289" s="67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LANTAI-1</v>
      </c>
      <c r="I289" s="85" t="str">
        <f ca="1" t="shared" si="271"/>
        <v>Toilet 1</v>
      </c>
      <c r="J289" s="85" t="str">
        <f ca="1" t="shared" si="2"/>
        <v>CLEANING SERVICE</v>
      </c>
      <c r="K289" s="85" t="str">
        <f ca="1" t="array" ref="K289">IFERROR(INDEX(MASTER!B:B,MATCH(G289,MASTER!A:A,0))/100," ")</f>
        <v> </v>
      </c>
      <c r="L289" s="67">
        <f ca="1" t="shared" si="3"/>
        <v>0</v>
      </c>
      <c r="M289" s="67" t="str">
        <f ca="1" t="shared" si="4"/>
        <v>1900 - WEEK 00</v>
      </c>
      <c r="N289" s="67" t="str">
        <f ca="1" t="shared" si="5"/>
        <v>1900 - MONTH 01</v>
      </c>
      <c r="O289" s="85" t="str">
        <f ca="1" t="shared" ref="O289:P289" si="302">IFERROR(AVERAGEIF(M:M,M289,$K:$K)," ")</f>
        <v> </v>
      </c>
      <c r="P289" s="85" t="str">
        <f ca="1" t="shared" si="302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4">
        <f ca="1" t="shared" si="0"/>
        <v>6</v>
      </c>
      <c r="F290" s="67" t="str">
        <f ca="1">IF(ISBLANK(A290)," ",INDIRECT(ADDRESS(1,5+MOD(ROW()-2,COUNTA('Form Responses 1'!$1:$1)-4),,TRUE,"Form Responses 1")))</f>
        <v>LANTAI-2 [Koridor]</v>
      </c>
      <c r="G290" s="67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LANTAI-2</v>
      </c>
      <c r="I290" s="85" t="str">
        <f ca="1" t="shared" si="271"/>
        <v>Koridor</v>
      </c>
      <c r="J290" s="85" t="str">
        <f ca="1" t="shared" si="2"/>
        <v>CLEANING SERVICE</v>
      </c>
      <c r="K290" s="85" t="str">
        <f ca="1" t="array" ref="K290">IFERROR(INDEX(MASTER!B:B,MATCH(G290,MASTER!A:A,0))/100," ")</f>
        <v> </v>
      </c>
      <c r="L290" s="67">
        <f ca="1" t="shared" si="3"/>
        <v>0</v>
      </c>
      <c r="M290" s="67" t="str">
        <f ca="1" t="shared" si="4"/>
        <v>1900 - WEEK 00</v>
      </c>
      <c r="N290" s="67" t="str">
        <f ca="1" t="shared" si="5"/>
        <v>1900 - MONTH 01</v>
      </c>
      <c r="O290" s="85" t="str">
        <f ca="1" t="shared" ref="O290:P290" si="303">IFERROR(AVERAGEIF(M:M,M290,$K:$K)," ")</f>
        <v> </v>
      </c>
      <c r="P290" s="85" t="str">
        <f ca="1" t="shared" si="303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4">
        <f ca="1" t="shared" si="0"/>
        <v>6</v>
      </c>
      <c r="F291" s="67" t="str">
        <f ca="1">IF(ISBLANK(A291)," ",INDIRECT(ADDRESS(1,5+MOD(ROW()-2,COUNTA('Form Responses 1'!$1:$1)-4),,TRUE,"Form Responses 1")))</f>
        <v>LANTAI-2 [Meeting Room besar]</v>
      </c>
      <c r="G291" s="67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LANTAI-2</v>
      </c>
      <c r="I291" s="85" t="str">
        <f ca="1" t="shared" si="271"/>
        <v>Meeting Room besar</v>
      </c>
      <c r="J291" s="85" t="str">
        <f ca="1" t="shared" si="2"/>
        <v>CLEANING SERVICE</v>
      </c>
      <c r="K291" s="85" t="str">
        <f ca="1" t="array" ref="K291">IFERROR(INDEX(MASTER!B:B,MATCH(G291,MASTER!A:A,0))/100," ")</f>
        <v> </v>
      </c>
      <c r="L291" s="67">
        <f ca="1" t="shared" si="3"/>
        <v>0</v>
      </c>
      <c r="M291" s="67" t="str">
        <f ca="1" t="shared" si="4"/>
        <v>1900 - WEEK 00</v>
      </c>
      <c r="N291" s="67" t="str">
        <f ca="1" t="shared" si="5"/>
        <v>1900 - MONTH 01</v>
      </c>
      <c r="O291" s="85" t="str">
        <f ca="1" t="shared" ref="O291:P291" si="304">IFERROR(AVERAGEIF(M:M,M291,$K:$K)," ")</f>
        <v> </v>
      </c>
      <c r="P291" s="85" t="str">
        <f ca="1" t="shared" si="304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4">
        <f ca="1" t="shared" si="0"/>
        <v>6</v>
      </c>
      <c r="F292" s="67" t="str">
        <f ca="1">IF(ISBLANK(A292)," ",INDIRECT(ADDRESS(1,5+MOD(ROW()-2,COUNTA('Form Responses 1'!$1:$1)-4),,TRUE,"Form Responses 1")))</f>
        <v>LANTAI-2 [R. Peneliti 1-5]</v>
      </c>
      <c r="G292" s="67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LANTAI-2</v>
      </c>
      <c r="I292" s="85" t="str">
        <f ca="1" t="shared" si="271"/>
        <v>R. Peneliti 1-5</v>
      </c>
      <c r="J292" s="85" t="str">
        <f ca="1" t="shared" si="2"/>
        <v>CLEANING SERVICE</v>
      </c>
      <c r="K292" s="85" t="str">
        <f ca="1" t="array" ref="K292">IFERROR(INDEX(MASTER!B:B,MATCH(G292,MASTER!A:A,0))/100," ")</f>
        <v> </v>
      </c>
      <c r="L292" s="67">
        <f ca="1" t="shared" si="3"/>
        <v>0</v>
      </c>
      <c r="M292" s="67" t="str">
        <f ca="1" t="shared" si="4"/>
        <v>1900 - WEEK 00</v>
      </c>
      <c r="N292" s="67" t="str">
        <f ca="1" t="shared" si="5"/>
        <v>1900 - MONTH 01</v>
      </c>
      <c r="O292" s="85" t="str">
        <f ca="1" t="shared" ref="O292:P292" si="305">IFERROR(AVERAGEIF(M:M,M292,$K:$K)," ")</f>
        <v> </v>
      </c>
      <c r="P292" s="85" t="str">
        <f ca="1" t="shared" si="305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4">
        <f ca="1" t="shared" si="0"/>
        <v>6</v>
      </c>
      <c r="F293" s="67" t="str">
        <f ca="1">IF(ISBLANK(A293)," ",INDIRECT(ADDRESS(1,5+MOD(ROW()-2,COUNTA('Form Responses 1'!$1:$1)-4),,TRUE,"Form Responses 1")))</f>
        <v>LANTAI-2 [Perpustakaan]</v>
      </c>
      <c r="G293" s="67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LANTAI-2</v>
      </c>
      <c r="I293" s="85" t="str">
        <f ca="1" t="shared" si="271"/>
        <v>Perpustakaan</v>
      </c>
      <c r="J293" s="85" t="str">
        <f ca="1" t="shared" si="2"/>
        <v>CLEANING SERVICE</v>
      </c>
      <c r="K293" s="85" t="str">
        <f ca="1" t="array" ref="K293">IFERROR(INDEX(MASTER!B:B,MATCH(G293,MASTER!A:A,0))/100," ")</f>
        <v> </v>
      </c>
      <c r="L293" s="67">
        <f ca="1" t="shared" si="3"/>
        <v>0</v>
      </c>
      <c r="M293" s="67" t="str">
        <f ca="1" t="shared" si="4"/>
        <v>1900 - WEEK 00</v>
      </c>
      <c r="N293" s="67" t="str">
        <f ca="1" t="shared" si="5"/>
        <v>1900 - MONTH 01</v>
      </c>
      <c r="O293" s="85" t="str">
        <f ca="1" t="shared" ref="O293:P293" si="306">IFERROR(AVERAGEIF(M:M,M293,$K:$K)," ")</f>
        <v> </v>
      </c>
      <c r="P293" s="85" t="str">
        <f ca="1" t="shared" si="306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4">
        <f ca="1" t="shared" si="0"/>
        <v>6</v>
      </c>
      <c r="F294" s="67" t="str">
        <f ca="1">IF(ISBLANK(A294)," ",INDIRECT(ADDRESS(1,5+MOD(ROW()-2,COUNTA('Form Responses 1'!$1:$1)-4),,TRUE,"Form Responses 1")))</f>
        <v>LANTAI-2 [R. baca]</v>
      </c>
      <c r="G294" s="67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LANTAI-2</v>
      </c>
      <c r="I294" s="85" t="str">
        <f ca="1" t="shared" si="271"/>
        <v>R. baca</v>
      </c>
      <c r="J294" s="85" t="str">
        <f ca="1" t="shared" si="2"/>
        <v>CLEANING SERVICE</v>
      </c>
      <c r="K294" s="85" t="str">
        <f ca="1" t="array" ref="K294">IFERROR(INDEX(MASTER!B:B,MATCH(G294,MASTER!A:A,0))/100," ")</f>
        <v> </v>
      </c>
      <c r="L294" s="67">
        <f ca="1" t="shared" si="3"/>
        <v>0</v>
      </c>
      <c r="M294" s="67" t="str">
        <f ca="1" t="shared" si="4"/>
        <v>1900 - WEEK 00</v>
      </c>
      <c r="N294" s="67" t="str">
        <f ca="1" t="shared" si="5"/>
        <v>1900 - MONTH 01</v>
      </c>
      <c r="O294" s="85" t="str">
        <f ca="1" t="shared" ref="O294:P294" si="307">IFERROR(AVERAGEIF(M:M,M294,$K:$K)," ")</f>
        <v> </v>
      </c>
      <c r="P294" s="85" t="str">
        <f ca="1" t="shared" si="307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4">
        <f ca="1" t="shared" si="0"/>
        <v>6</v>
      </c>
      <c r="F295" s="67" t="str">
        <f ca="1">IF(ISBLANK(A295)," ",INDIRECT(ADDRESS(1,5+MOD(ROW()-2,COUNTA('Form Responses 1'!$1:$1)-4),,TRUE,"Form Responses 1")))</f>
        <v>LANTAI-2 [Tangga Penghubung lt.1-2]</v>
      </c>
      <c r="G295" s="67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LANTAI-2</v>
      </c>
      <c r="I295" s="85" t="str">
        <f ca="1" t="shared" si="271"/>
        <v>Tangga Penghubung lt.1-2</v>
      </c>
      <c r="J295" s="85" t="str">
        <f ca="1" t="shared" si="2"/>
        <v>CLEANING SERVICE</v>
      </c>
      <c r="K295" s="85" t="str">
        <f ca="1" t="array" ref="K295">IFERROR(INDEX(MASTER!B:B,MATCH(G295,MASTER!A:A,0))/100," ")</f>
        <v> </v>
      </c>
      <c r="L295" s="67">
        <f ca="1" t="shared" si="3"/>
        <v>0</v>
      </c>
      <c r="M295" s="67" t="str">
        <f ca="1" t="shared" si="4"/>
        <v>1900 - WEEK 00</v>
      </c>
      <c r="N295" s="67" t="str">
        <f ca="1" t="shared" si="5"/>
        <v>1900 - MONTH 01</v>
      </c>
      <c r="O295" s="85" t="str">
        <f ca="1" t="shared" ref="O295:P295" si="308">IFERROR(AVERAGEIF(M:M,M295,$K:$K)," ")</f>
        <v> </v>
      </c>
      <c r="P295" s="85" t="str">
        <f ca="1" t="shared" si="308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4">
        <f ca="1" t="shared" si="0"/>
        <v>6</v>
      </c>
      <c r="F296" s="67" t="str">
        <f ca="1">IF(ISBLANK(A296)," ",INDIRECT(ADDRESS(1,5+MOD(ROW()-2,COUNTA('Form Responses 1'!$1:$1)-4),,TRUE,"Form Responses 1")))</f>
        <v>LANTAI-2 [Toilet 1]</v>
      </c>
      <c r="G296" s="67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LANTAI-2</v>
      </c>
      <c r="I296" s="85" t="str">
        <f ca="1" t="shared" si="271"/>
        <v>Toilet 1</v>
      </c>
      <c r="J296" s="85" t="str">
        <f ca="1" t="shared" si="2"/>
        <v>CLEANING SERVICE</v>
      </c>
      <c r="K296" s="85" t="str">
        <f ca="1" t="array" ref="K296">IFERROR(INDEX(MASTER!B:B,MATCH(G296,MASTER!A:A,0))/100," ")</f>
        <v> </v>
      </c>
      <c r="L296" s="67">
        <f ca="1" t="shared" si="3"/>
        <v>0</v>
      </c>
      <c r="M296" s="67" t="str">
        <f ca="1" t="shared" si="4"/>
        <v>1900 - WEEK 00</v>
      </c>
      <c r="N296" s="67" t="str">
        <f ca="1" t="shared" si="5"/>
        <v>1900 - MONTH 01</v>
      </c>
      <c r="O296" s="85" t="str">
        <f ca="1" t="shared" ref="O296:P296" si="309">IFERROR(AVERAGEIF(M:M,M296,$K:$K)," ")</f>
        <v> </v>
      </c>
      <c r="P296" s="85" t="str">
        <f ca="1" t="shared" si="309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4">
        <f ca="1" t="shared" si="0"/>
        <v>6</v>
      </c>
      <c r="F297" s="67" t="str">
        <f ca="1">IF(ISBLANK(A297)," ",INDIRECT(ADDRESS(1,5+MOD(ROW()-2,COUNTA('Form Responses 1'!$1:$1)-4),,TRUE,"Form Responses 1")))</f>
        <v>TAMAN DAN AREA PARKIR [Area parkir mobil]</v>
      </c>
      <c r="G297" s="67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TAMAN DAN AREA PARKIR</v>
      </c>
      <c r="I297" s="85" t="str">
        <f ca="1" t="shared" si="271"/>
        <v>Area parkir mobil</v>
      </c>
      <c r="J297" s="85" t="str">
        <f ca="1" t="shared" si="2"/>
        <v>CLEANING SERVICE</v>
      </c>
      <c r="K297" s="85" t="str">
        <f ca="1" t="array" ref="K297">IFERROR(INDEX(MASTER!B:B,MATCH(G297,MASTER!A:A,0))/100," ")</f>
        <v> </v>
      </c>
      <c r="L297" s="67">
        <f ca="1" t="shared" si="3"/>
        <v>0</v>
      </c>
      <c r="M297" s="67" t="str">
        <f ca="1" t="shared" si="4"/>
        <v>1900 - WEEK 00</v>
      </c>
      <c r="N297" s="67" t="str">
        <f ca="1" t="shared" si="5"/>
        <v>1900 - MONTH 01</v>
      </c>
      <c r="O297" s="85" t="str">
        <f ca="1" t="shared" ref="O297:P297" si="310">IFERROR(AVERAGEIF(M:M,M297,$K:$K)," ")</f>
        <v> </v>
      </c>
      <c r="P297" s="85" t="str">
        <f ca="1" t="shared" si="310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4">
        <f ca="1" t="shared" si="0"/>
        <v>6</v>
      </c>
      <c r="F298" s="67" t="str">
        <f ca="1">IF(ISBLANK(A298)," ",INDIRECT(ADDRESS(1,5+MOD(ROW()-2,COUNTA('Form Responses 1'!$1:$1)-4),,TRUE,"Form Responses 1")))</f>
        <v>TAMAN DAN AREA PARKIR [Area parkir motor]</v>
      </c>
      <c r="G298" s="67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TAMAN DAN AREA PARKIR</v>
      </c>
      <c r="I298" s="85" t="str">
        <f ca="1" t="shared" si="271"/>
        <v>Area parkir motor</v>
      </c>
      <c r="J298" s="85" t="str">
        <f ca="1" t="shared" si="2"/>
        <v>CLEANING SERVICE</v>
      </c>
      <c r="K298" s="85" t="str">
        <f ca="1" t="array" ref="K298">IFERROR(INDEX(MASTER!B:B,MATCH(G298,MASTER!A:A,0))/100," ")</f>
        <v> </v>
      </c>
      <c r="L298" s="67">
        <f ca="1" t="shared" si="3"/>
        <v>0</v>
      </c>
      <c r="M298" s="67" t="str">
        <f ca="1" t="shared" si="4"/>
        <v>1900 - WEEK 00</v>
      </c>
      <c r="N298" s="67" t="str">
        <f ca="1" t="shared" si="5"/>
        <v>1900 - MONTH 01</v>
      </c>
      <c r="O298" s="85" t="str">
        <f ca="1" t="shared" ref="O298:P298" si="311">IFERROR(AVERAGEIF(M:M,M298,$K:$K)," ")</f>
        <v> </v>
      </c>
      <c r="P298" s="85" t="str">
        <f ca="1" t="shared" si="311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4">
        <f ca="1" t="shared" si="0"/>
        <v>6</v>
      </c>
      <c r="F299" s="67" t="str">
        <f ca="1">IF(ISBLANK(A299)," ",INDIRECT(ADDRESS(1,5+MOD(ROW()-2,COUNTA('Form Responses 1'!$1:$1)-4),,TRUE,"Form Responses 1")))</f>
        <v>TAMAN DAN AREA PARKIR [Taman depan]</v>
      </c>
      <c r="G299" s="67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TAMAN DAN AREA PARKIR</v>
      </c>
      <c r="I299" s="85" t="str">
        <f ca="1" t="shared" si="271"/>
        <v>Taman depan</v>
      </c>
      <c r="J299" s="85" t="str">
        <f ca="1" t="shared" si="2"/>
        <v>CLEANING SERVICE</v>
      </c>
      <c r="K299" s="85" t="str">
        <f ca="1" t="array" ref="K299">IFERROR(INDEX(MASTER!B:B,MATCH(G299,MASTER!A:A,0))/100," ")</f>
        <v> </v>
      </c>
      <c r="L299" s="67">
        <f ca="1" t="shared" si="3"/>
        <v>0</v>
      </c>
      <c r="M299" s="67" t="str">
        <f ca="1" t="shared" si="4"/>
        <v>1900 - WEEK 00</v>
      </c>
      <c r="N299" s="67" t="str">
        <f ca="1" t="shared" si="5"/>
        <v>1900 - MONTH 01</v>
      </c>
      <c r="O299" s="85" t="str">
        <f ca="1" t="shared" ref="O299:P299" si="312">IFERROR(AVERAGEIF(M:M,M299,$K:$K)," ")</f>
        <v> </v>
      </c>
      <c r="P299" s="85" t="str">
        <f ca="1" t="shared" si="312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4">
        <f ca="1" t="shared" si="0"/>
        <v>6</v>
      </c>
      <c r="F300" s="67" t="str">
        <f ca="1">IF(ISBLANK(A300)," ",INDIRECT(ADDRESS(1,5+MOD(ROW()-2,COUNTA('Form Responses 1'!$1:$1)-4),,TRUE,"Form Responses 1")))</f>
        <v>TAMAN DAN AREA PARKIR [Pos Security]</v>
      </c>
      <c r="G300" s="67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TAMAN DAN AREA PARKIR</v>
      </c>
      <c r="I300" s="85" t="str">
        <f ca="1" t="shared" si="271"/>
        <v>Pos Security</v>
      </c>
      <c r="J300" s="85" t="str">
        <f ca="1" t="shared" si="2"/>
        <v>CLEANING SERVICE</v>
      </c>
      <c r="K300" s="85" t="str">
        <f ca="1" t="array" ref="K300">IFERROR(INDEX(MASTER!B:B,MATCH(G300,MASTER!A:A,0))/100," ")</f>
        <v> </v>
      </c>
      <c r="L300" s="67">
        <f ca="1" t="shared" si="3"/>
        <v>0</v>
      </c>
      <c r="M300" s="67" t="str">
        <f ca="1" t="shared" si="4"/>
        <v>1900 - WEEK 00</v>
      </c>
      <c r="N300" s="67" t="str">
        <f ca="1" t="shared" si="5"/>
        <v>1900 - MONTH 01</v>
      </c>
      <c r="O300" s="85" t="str">
        <f ca="1" t="shared" ref="O300:P300" si="313">IFERROR(AVERAGEIF(M:M,M300,$K:$K)," ")</f>
        <v> </v>
      </c>
      <c r="P300" s="85" t="str">
        <f ca="1" t="shared" si="313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4">
        <f ca="1" t="shared" si="0"/>
        <v>6</v>
      </c>
      <c r="F301" s="67" t="str">
        <f ca="1">IF(ISBLANK(A301)," ",INDIRECT(ADDRESS(1,5+MOD(ROW()-2,COUNTA('Form Responses 1'!$1:$1)-4),,TRUE,"Form Responses 1")))</f>
        <v>TAMAN DAN AREA PARKIR [TPS]</v>
      </c>
      <c r="G301" s="67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TAMAN DAN AREA PARKIR</v>
      </c>
      <c r="I301" s="85" t="str">
        <f ca="1" t="shared" si="271"/>
        <v>TPS</v>
      </c>
      <c r="J301" s="85" t="str">
        <f ca="1" t="shared" si="2"/>
        <v>CLEANING SERVICE</v>
      </c>
      <c r="K301" s="85" t="str">
        <f ca="1" t="array" ref="K301">IFERROR(INDEX(MASTER!B:B,MATCH(G301,MASTER!A:A,0))/100," ")</f>
        <v> </v>
      </c>
      <c r="L301" s="67">
        <f ca="1" t="shared" si="3"/>
        <v>0</v>
      </c>
      <c r="M301" s="67" t="str">
        <f ca="1" t="shared" si="4"/>
        <v>1900 - WEEK 00</v>
      </c>
      <c r="N301" s="67" t="str">
        <f ca="1" t="shared" si="5"/>
        <v>1900 - MONTH 01</v>
      </c>
      <c r="O301" s="85" t="str">
        <f ca="1" t="shared" ref="O301:P301" si="314">IFERROR(AVERAGEIF(M:M,M301,$K:$K)," ")</f>
        <v> </v>
      </c>
      <c r="P301" s="85" t="str">
        <f ca="1" t="shared" si="314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4">
        <f ca="1" t="shared" si="0"/>
        <v>6</v>
      </c>
      <c r="F302" s="67" t="str">
        <f ca="1">IF(ISBLANK(A302)," ",INDIRECT(ADDRESS(1,5+MOD(ROW()-2,COUNTA('Form Responses 1'!$1:$1)-4),,TRUE,"Form Responses 1")))</f>
        <v>Security [Security Functions]</v>
      </c>
      <c r="G302" s="67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Security</v>
      </c>
      <c r="I302" s="85" t="str">
        <f ca="1" t="shared" si="271"/>
        <v>Security Functions</v>
      </c>
      <c r="J302" s="85" t="str">
        <f ca="1" t="shared" si="2"/>
        <v>SECURITY SERVICE</v>
      </c>
      <c r="K302" s="85" t="str">
        <f ca="1" t="array" ref="K302">IFERROR(INDEX(MASTER!B:B,MATCH(G302,MASTER!A:A,0))/100," ")</f>
        <v> </v>
      </c>
      <c r="L302" s="67">
        <f ca="1" t="shared" si="3"/>
        <v>0</v>
      </c>
      <c r="M302" s="67" t="str">
        <f ca="1" t="shared" si="4"/>
        <v>1900 - WEEK 00</v>
      </c>
      <c r="N302" s="67" t="str">
        <f ca="1" t="shared" si="5"/>
        <v>1900 - MONTH 01</v>
      </c>
      <c r="O302" s="85" t="str">
        <f ca="1" t="shared" ref="O302:P302" si="315">IFERROR(AVERAGEIF(M:M,M302,$K:$K)," ")</f>
        <v> </v>
      </c>
      <c r="P302" s="85" t="str">
        <f ca="1" t="shared" si="315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4">
        <f ca="1" t="shared" si="0"/>
        <v>6</v>
      </c>
      <c r="F303" s="67" t="str">
        <f ca="1">IF(ISBLANK(A303)," ",INDIRECT(ADDRESS(1,5+MOD(ROW()-2,COUNTA('Form Responses 1'!$1:$1)-4),,TRUE,"Form Responses 1")))</f>
        <v>Driver [Driving Safety]</v>
      </c>
      <c r="G303" s="67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Driver</v>
      </c>
      <c r="I303" s="85" t="str">
        <f ca="1" t="shared" si="271"/>
        <v>Driving Safety</v>
      </c>
      <c r="J303" s="85" t="str">
        <f ca="1" t="shared" si="2"/>
        <v>LABOR SERVICE</v>
      </c>
      <c r="K303" s="85" t="str">
        <f ca="1" t="array" ref="K303">IFERROR(INDEX(MASTER!B:B,MATCH(G303,MASTER!A:A,0))/100," ")</f>
        <v> </v>
      </c>
      <c r="L303" s="67">
        <f ca="1" t="shared" si="3"/>
        <v>0</v>
      </c>
      <c r="M303" s="67" t="str">
        <f ca="1" t="shared" si="4"/>
        <v>1900 - WEEK 00</v>
      </c>
      <c r="N303" s="67" t="str">
        <f ca="1" t="shared" si="5"/>
        <v>1900 - MONTH 01</v>
      </c>
      <c r="O303" s="85" t="str">
        <f ca="1" t="shared" ref="O303:P303" si="316">IFERROR(AVERAGEIF(M:M,M303,$K:$K)," ")</f>
        <v> </v>
      </c>
      <c r="P303" s="85" t="str">
        <f ca="1" t="shared" si="316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4">
        <f ca="1" t="shared" si="0"/>
        <v>6</v>
      </c>
      <c r="F304" s="67" t="str">
        <f ca="1">IF(ISBLANK(A304)," ",INDIRECT(ADDRESS(1,5+MOD(ROW()-2,COUNTA('Form Responses 1'!$1:$1)-4),,TRUE,"Form Responses 1")))</f>
        <v>Driver [ Attendance]</v>
      </c>
      <c r="G304" s="67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Driver</v>
      </c>
      <c r="I304" s="85" t="str">
        <f ca="1" t="shared" si="271"/>
        <v> Attendance</v>
      </c>
      <c r="J304" s="85" t="str">
        <f ca="1" t="shared" si="2"/>
        <v>LABOR SERVICE</v>
      </c>
      <c r="K304" s="85" t="str">
        <f ca="1" t="array" ref="K304">IFERROR(INDEX(MASTER!B:B,MATCH(G304,MASTER!A:A,0))/100," ")</f>
        <v> </v>
      </c>
      <c r="L304" s="67">
        <f ca="1" t="shared" si="3"/>
        <v>0</v>
      </c>
      <c r="M304" s="67" t="str">
        <f ca="1" t="shared" si="4"/>
        <v>1900 - WEEK 00</v>
      </c>
      <c r="N304" s="67" t="str">
        <f ca="1" t="shared" si="5"/>
        <v>1900 - MONTH 01</v>
      </c>
      <c r="O304" s="85" t="str">
        <f ca="1" t="shared" ref="O304:P304" si="317">IFERROR(AVERAGEIF(M:M,M304,$K:$K)," ")</f>
        <v> </v>
      </c>
      <c r="P304" s="85" t="str">
        <f ca="1" t="shared" si="317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4">
        <f ca="1" t="shared" si="0"/>
        <v>6</v>
      </c>
      <c r="F305" s="67" t="str">
        <f ca="1">IF(ISBLANK(A305)," ",INDIRECT(ADDRESS(1,5+MOD(ROW()-2,COUNTA('Form Responses 1'!$1:$1)-4),,TRUE,"Form Responses 1")))</f>
        <v>LANTAI-1 [Enterance]</v>
      </c>
      <c r="G305" s="67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LANTAI-1</v>
      </c>
      <c r="I305" s="85" t="str">
        <f ca="1" t="shared" si="271"/>
        <v>Enterance</v>
      </c>
      <c r="J305" s="85" t="str">
        <f ca="1" t="shared" si="2"/>
        <v>CLEANING SERVICE</v>
      </c>
      <c r="K305" s="85" t="str">
        <f ca="1" t="array" ref="K305">IFERROR(INDEX(MASTER!B:B,MATCH(G305,MASTER!A:A,0))/100," ")</f>
        <v> </v>
      </c>
      <c r="L305" s="67">
        <f ca="1" t="shared" si="3"/>
        <v>0</v>
      </c>
      <c r="M305" s="67" t="str">
        <f ca="1" t="shared" si="4"/>
        <v>1900 - WEEK 00</v>
      </c>
      <c r="N305" s="67" t="str">
        <f ca="1" t="shared" si="5"/>
        <v>1900 - MONTH 01</v>
      </c>
      <c r="O305" s="85" t="str">
        <f ca="1" t="shared" ref="O305:P305" si="318">IFERROR(AVERAGEIF(M:M,M305,$K:$K)," ")</f>
        <v> </v>
      </c>
      <c r="P305" s="85" t="str">
        <f ca="1" t="shared" si="318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4">
        <f ca="1" t="shared" si="0"/>
        <v>6</v>
      </c>
      <c r="F306" s="67" t="str">
        <f ca="1">IF(ISBLANK(A306)," ",INDIRECT(ADDRESS(1,5+MOD(ROW()-2,COUNTA('Form Responses 1'!$1:$1)-4),,TRUE,"Form Responses 1")))</f>
        <v>LANTAI-1 [Lobby Utama]</v>
      </c>
      <c r="G306" s="67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LANTAI-1</v>
      </c>
      <c r="I306" s="85" t="str">
        <f ca="1" t="shared" si="271"/>
        <v>Lobby Utama</v>
      </c>
      <c r="J306" s="85" t="str">
        <f ca="1" t="shared" si="2"/>
        <v>CLEANING SERVICE</v>
      </c>
      <c r="K306" s="85" t="str">
        <f ca="1" t="array" ref="K306">IFERROR(INDEX(MASTER!B:B,MATCH(G306,MASTER!A:A,0))/100," ")</f>
        <v> </v>
      </c>
      <c r="L306" s="67">
        <f ca="1" t="shared" si="3"/>
        <v>0</v>
      </c>
      <c r="M306" s="67" t="str">
        <f ca="1" t="shared" si="4"/>
        <v>1900 - WEEK 00</v>
      </c>
      <c r="N306" s="67" t="str">
        <f ca="1" t="shared" si="5"/>
        <v>1900 - MONTH 01</v>
      </c>
      <c r="O306" s="85" t="str">
        <f ca="1" t="shared" ref="O306:P306" si="319">IFERROR(AVERAGEIF(M:M,M306,$K:$K)," ")</f>
        <v> </v>
      </c>
      <c r="P306" s="85" t="str">
        <f ca="1" t="shared" si="319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4">
        <f ca="1" t="shared" si="0"/>
        <v>6</v>
      </c>
      <c r="F307" s="67" t="str">
        <f ca="1">IF(ISBLANK(A307)," ",INDIRECT(ADDRESS(1,5+MOD(ROW()-2,COUNTA('Form Responses 1'!$1:$1)-4),,TRUE,"Form Responses 1")))</f>
        <v>LANTAI-1 [Koridor]</v>
      </c>
      <c r="G307" s="67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LANTAI-1</v>
      </c>
      <c r="I307" s="85" t="str">
        <f ca="1" t="shared" si="271"/>
        <v>Koridor</v>
      </c>
      <c r="J307" s="85" t="str">
        <f ca="1" t="shared" si="2"/>
        <v>CLEANING SERVICE</v>
      </c>
      <c r="K307" s="85" t="str">
        <f ca="1" t="array" ref="K307">IFERROR(INDEX(MASTER!B:B,MATCH(G307,MASTER!A:A,0))/100," ")</f>
        <v> </v>
      </c>
      <c r="L307" s="67">
        <f ca="1" t="shared" si="3"/>
        <v>0</v>
      </c>
      <c r="M307" s="67" t="str">
        <f ca="1" t="shared" si="4"/>
        <v>1900 - WEEK 00</v>
      </c>
      <c r="N307" s="67" t="str">
        <f ca="1" t="shared" si="5"/>
        <v>1900 - MONTH 01</v>
      </c>
      <c r="O307" s="85" t="str">
        <f ca="1" t="shared" ref="O307:P307" si="320">IFERROR(AVERAGEIF(M:M,M307,$K:$K)," ")</f>
        <v> </v>
      </c>
      <c r="P307" s="85" t="str">
        <f ca="1" t="shared" si="320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4">
        <f ca="1" t="shared" si="0"/>
        <v>6</v>
      </c>
      <c r="F308" s="67" t="str">
        <f ca="1">IF(ISBLANK(A308)," ",INDIRECT(ADDRESS(1,5+MOD(ROW()-2,COUNTA('Form Responses 1'!$1:$1)-4),,TRUE,"Form Responses 1")))</f>
        <v>LANTAI-1 [R. Pimpinan]</v>
      </c>
      <c r="G308" s="67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LANTAI-1</v>
      </c>
      <c r="I308" s="85" t="str">
        <f ca="1" t="shared" si="271"/>
        <v>R. Pimpinan</v>
      </c>
      <c r="J308" s="85" t="str">
        <f ca="1" t="shared" si="2"/>
        <v>CLEANING SERVICE</v>
      </c>
      <c r="K308" s="85" t="str">
        <f ca="1" t="array" ref="K308">IFERROR(INDEX(MASTER!B:B,MATCH(G308,MASTER!A:A,0))/100," ")</f>
        <v> </v>
      </c>
      <c r="L308" s="67">
        <f ca="1" t="shared" si="3"/>
        <v>0</v>
      </c>
      <c r="M308" s="67" t="str">
        <f ca="1" t="shared" si="4"/>
        <v>1900 - WEEK 00</v>
      </c>
      <c r="N308" s="67" t="str">
        <f ca="1" t="shared" si="5"/>
        <v>1900 - MONTH 01</v>
      </c>
      <c r="O308" s="85" t="str">
        <f ca="1" t="shared" ref="O308:P308" si="321">IFERROR(AVERAGEIF(M:M,M308,$K:$K)," ")</f>
        <v> </v>
      </c>
      <c r="P308" s="85" t="str">
        <f ca="1" t="shared" si="321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4">
        <f ca="1" t="shared" si="0"/>
        <v>6</v>
      </c>
      <c r="F309" s="67" t="str">
        <f ca="1">IF(ISBLANK(A309)," ",INDIRECT(ADDRESS(1,5+MOD(ROW()-2,COUNTA('Form Responses 1'!$1:$1)-4),,TRUE,"Form Responses 1")))</f>
        <v>LANTAI-1 [Mushollah]</v>
      </c>
      <c r="G309" s="67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LANTAI-1</v>
      </c>
      <c r="I309" s="85" t="str">
        <f ca="1" t="shared" si="271"/>
        <v>Mushollah</v>
      </c>
      <c r="J309" s="85" t="str">
        <f ca="1" t="shared" si="2"/>
        <v>CLEANING SERVICE</v>
      </c>
      <c r="K309" s="85" t="str">
        <f ca="1" t="array" ref="K309">IFERROR(INDEX(MASTER!B:B,MATCH(G309,MASTER!A:A,0))/100," ")</f>
        <v> </v>
      </c>
      <c r="L309" s="67">
        <f ca="1" t="shared" si="3"/>
        <v>0</v>
      </c>
      <c r="M309" s="67" t="str">
        <f ca="1" t="shared" si="4"/>
        <v>1900 - WEEK 00</v>
      </c>
      <c r="N309" s="67" t="str">
        <f ca="1" t="shared" si="5"/>
        <v>1900 - MONTH 01</v>
      </c>
      <c r="O309" s="85" t="str">
        <f ca="1" t="shared" ref="O309:P309" si="322">IFERROR(AVERAGEIF(M:M,M309,$K:$K)," ")</f>
        <v> </v>
      </c>
      <c r="P309" s="85" t="str">
        <f ca="1" t="shared" si="322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4">
        <f ca="1" t="shared" si="0"/>
        <v>6</v>
      </c>
      <c r="F310" s="67" t="str">
        <f ca="1">IF(ISBLANK(A310)," ",INDIRECT(ADDRESS(1,5+MOD(ROW()-2,COUNTA('Form Responses 1'!$1:$1)-4),,TRUE,"Form Responses 1")))</f>
        <v>LANTAI-1 [R. Kepala TU]</v>
      </c>
      <c r="G310" s="67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LANTAI-1</v>
      </c>
      <c r="I310" s="85" t="str">
        <f ca="1" t="shared" si="271"/>
        <v>R. Kepala TU</v>
      </c>
      <c r="J310" s="85" t="str">
        <f ca="1" t="shared" si="2"/>
        <v>CLEANING SERVICE</v>
      </c>
      <c r="K310" s="85" t="str">
        <f ca="1" t="array" ref="K310">IFERROR(INDEX(MASTER!B:B,MATCH(G310,MASTER!A:A,0))/100," ")</f>
        <v> </v>
      </c>
      <c r="L310" s="67">
        <f ca="1" t="shared" si="3"/>
        <v>0</v>
      </c>
      <c r="M310" s="67" t="str">
        <f ca="1" t="shared" si="4"/>
        <v>1900 - WEEK 00</v>
      </c>
      <c r="N310" s="67" t="str">
        <f ca="1" t="shared" si="5"/>
        <v>1900 - MONTH 01</v>
      </c>
      <c r="O310" s="85" t="str">
        <f ca="1" t="shared" ref="O310:P310" si="323">IFERROR(AVERAGEIF(M:M,M310,$K:$K)," ")</f>
        <v> </v>
      </c>
      <c r="P310" s="85" t="str">
        <f ca="1" t="shared" si="323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4">
        <f ca="1" t="shared" si="0"/>
        <v>6</v>
      </c>
      <c r="F311" s="67" t="str">
        <f ca="1">IF(ISBLANK(A311)," ",INDIRECT(ADDRESS(1,5+MOD(ROW()-2,COUNTA('Form Responses 1'!$1:$1)-4),,TRUE,"Form Responses 1")))</f>
        <v>LANTAI-1 [R. staff TU]</v>
      </c>
      <c r="G311" s="67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LANTAI-1</v>
      </c>
      <c r="I311" s="85" t="str">
        <f ca="1" t="shared" si="271"/>
        <v>R. staff TU</v>
      </c>
      <c r="J311" s="85" t="str">
        <f ca="1" t="shared" si="2"/>
        <v>CLEANING SERVICE</v>
      </c>
      <c r="K311" s="85" t="str">
        <f ca="1" t="array" ref="K311">IFERROR(INDEX(MASTER!B:B,MATCH(G311,MASTER!A:A,0))/100," ")</f>
        <v> </v>
      </c>
      <c r="L311" s="67">
        <f ca="1" t="shared" si="3"/>
        <v>0</v>
      </c>
      <c r="M311" s="67" t="str">
        <f ca="1" t="shared" si="4"/>
        <v>1900 - WEEK 00</v>
      </c>
      <c r="N311" s="67" t="str">
        <f ca="1" t="shared" si="5"/>
        <v>1900 - MONTH 01</v>
      </c>
      <c r="O311" s="85" t="str">
        <f ca="1" t="shared" ref="O311:P311" si="324">IFERROR(AVERAGEIF(M:M,M311,$K:$K)," ")</f>
        <v> </v>
      </c>
      <c r="P311" s="85" t="str">
        <f ca="1" t="shared" si="324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4">
        <f ca="1" t="shared" si="0"/>
        <v>6</v>
      </c>
      <c r="F312" s="67" t="str">
        <f ca="1">IF(ISBLANK(A312)," ",INDIRECT(ADDRESS(1,5+MOD(ROW()-2,COUNTA('Form Responses 1'!$1:$1)-4),,TRUE,"Form Responses 1")))</f>
        <v>LANTAI-1 [R. Analisis]</v>
      </c>
      <c r="G312" s="67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LANTAI-1</v>
      </c>
      <c r="I312" s="85" t="str">
        <f ca="1" t="shared" si="271"/>
        <v>R. Analisis</v>
      </c>
      <c r="J312" s="85" t="str">
        <f ca="1" t="shared" si="2"/>
        <v>CLEANING SERVICE</v>
      </c>
      <c r="K312" s="85" t="str">
        <f ca="1" t="array" ref="K312">IFERROR(INDEX(MASTER!B:B,MATCH(G312,MASTER!A:A,0))/100," ")</f>
        <v> </v>
      </c>
      <c r="L312" s="67">
        <f ca="1" t="shared" si="3"/>
        <v>0</v>
      </c>
      <c r="M312" s="67" t="str">
        <f ca="1" t="shared" si="4"/>
        <v>1900 - WEEK 00</v>
      </c>
      <c r="N312" s="67" t="str">
        <f ca="1" t="shared" si="5"/>
        <v>1900 - MONTH 01</v>
      </c>
      <c r="O312" s="85" t="str">
        <f ca="1" t="shared" ref="O312:P312" si="325">IFERROR(AVERAGEIF(M:M,M312,$K:$K)," ")</f>
        <v> </v>
      </c>
      <c r="P312" s="85" t="str">
        <f ca="1" t="shared" si="325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4">
        <f ca="1" t="shared" si="0"/>
        <v>6</v>
      </c>
      <c r="F313" s="67" t="str">
        <f ca="1">IF(ISBLANK(A313)," ",INDIRECT(ADDRESS(1,5+MOD(ROW()-2,COUNTA('Form Responses 1'!$1:$1)-4),,TRUE,"Form Responses 1")))</f>
        <v>LANTAI-1 [R. Audio Visual]</v>
      </c>
      <c r="G313" s="67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LANTAI-1</v>
      </c>
      <c r="I313" s="85" t="str">
        <f ca="1" t="shared" si="271"/>
        <v>R. Audio Visual</v>
      </c>
      <c r="J313" s="85" t="str">
        <f ca="1" t="shared" si="2"/>
        <v>CLEANING SERVICE</v>
      </c>
      <c r="K313" s="85" t="str">
        <f ca="1" t="array" ref="K313">IFERROR(INDEX(MASTER!B:B,MATCH(G313,MASTER!A:A,0))/100," ")</f>
        <v> </v>
      </c>
      <c r="L313" s="67">
        <f ca="1" t="shared" si="3"/>
        <v>0</v>
      </c>
      <c r="M313" s="67" t="str">
        <f ca="1" t="shared" si="4"/>
        <v>1900 - WEEK 00</v>
      </c>
      <c r="N313" s="67" t="str">
        <f ca="1" t="shared" si="5"/>
        <v>1900 - MONTH 01</v>
      </c>
      <c r="O313" s="85" t="str">
        <f ca="1" t="shared" ref="O313:P313" si="326">IFERROR(AVERAGEIF(M:M,M313,$K:$K)," ")</f>
        <v> </v>
      </c>
      <c r="P313" s="85" t="str">
        <f ca="1" t="shared" si="326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4">
        <f ca="1" t="shared" si="0"/>
        <v>6</v>
      </c>
      <c r="F314" s="67" t="str">
        <f ca="1">IF(ISBLANK(A314)," ",INDIRECT(ADDRESS(1,5+MOD(ROW()-2,COUNTA('Form Responses 1'!$1:$1)-4),,TRUE,"Form Responses 1")))</f>
        <v>LANTAI-1 [R. Artefak]</v>
      </c>
      <c r="G314" s="67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LANTAI-1</v>
      </c>
      <c r="I314" s="85" t="str">
        <f ca="1" t="shared" si="271"/>
        <v>R. Artefak</v>
      </c>
      <c r="J314" s="85" t="str">
        <f ca="1" t="shared" si="2"/>
        <v>CLEANING SERVICE</v>
      </c>
      <c r="K314" s="85" t="str">
        <f ca="1" t="array" ref="K314">IFERROR(INDEX(MASTER!B:B,MATCH(G314,MASTER!A:A,0))/100," ")</f>
        <v> </v>
      </c>
      <c r="L314" s="67">
        <f ca="1" t="shared" si="3"/>
        <v>0</v>
      </c>
      <c r="M314" s="67" t="str">
        <f ca="1" t="shared" si="4"/>
        <v>1900 - WEEK 00</v>
      </c>
      <c r="N314" s="67" t="str">
        <f ca="1" t="shared" si="5"/>
        <v>1900 - MONTH 01</v>
      </c>
      <c r="O314" s="85" t="str">
        <f ca="1" t="shared" ref="O314:P314" si="327">IFERROR(AVERAGEIF(M:M,M314,$K:$K)," ")</f>
        <v> </v>
      </c>
      <c r="P314" s="85" t="str">
        <f ca="1" t="shared" si="327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4">
        <f ca="1" t="shared" si="0"/>
        <v>6</v>
      </c>
      <c r="F315" s="67" t="str">
        <f ca="1">IF(ISBLANK(A315)," ",INDIRECT(ADDRESS(1,5+MOD(ROW()-2,COUNTA('Form Responses 1'!$1:$1)-4),,TRUE,"Form Responses 1")))</f>
        <v>LANTAI-1 [R. Keuangan]</v>
      </c>
      <c r="G315" s="67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LANTAI-1</v>
      </c>
      <c r="I315" s="85" t="str">
        <f ca="1" t="shared" si="271"/>
        <v>R. Keuangan</v>
      </c>
      <c r="J315" s="85" t="str">
        <f ca="1" t="shared" si="2"/>
        <v>CLEANING SERVICE</v>
      </c>
      <c r="K315" s="85" t="str">
        <f ca="1" t="array" ref="K315">IFERROR(INDEX(MASTER!B:B,MATCH(G315,MASTER!A:A,0))/100," ")</f>
        <v> </v>
      </c>
      <c r="L315" s="67">
        <f ca="1" t="shared" si="3"/>
        <v>0</v>
      </c>
      <c r="M315" s="67" t="str">
        <f ca="1" t="shared" si="4"/>
        <v>1900 - WEEK 00</v>
      </c>
      <c r="N315" s="67" t="str">
        <f ca="1" t="shared" si="5"/>
        <v>1900 - MONTH 01</v>
      </c>
      <c r="O315" s="85" t="str">
        <f ca="1" t="shared" ref="O315:P315" si="328">IFERROR(AVERAGEIF(M:M,M315,$K:$K)," ")</f>
        <v> </v>
      </c>
      <c r="P315" s="85" t="str">
        <f ca="1" t="shared" si="328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4">
        <f ca="1" t="shared" si="0"/>
        <v>6</v>
      </c>
      <c r="F316" s="67" t="str">
        <f ca="1">IF(ISBLANK(A316)," ",INDIRECT(ADDRESS(1,5+MOD(ROW()-2,COUNTA('Form Responses 1'!$1:$1)-4),,TRUE,"Form Responses 1")))</f>
        <v>LANTAI-1 [Meeting room kecil]</v>
      </c>
      <c r="G316" s="67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LANTAI-1</v>
      </c>
      <c r="I316" s="85" t="str">
        <f ca="1" t="shared" si="271"/>
        <v>Meeting room kecil</v>
      </c>
      <c r="J316" s="85" t="str">
        <f ca="1" t="shared" si="2"/>
        <v>CLEANING SERVICE</v>
      </c>
      <c r="K316" s="85" t="str">
        <f ca="1" t="array" ref="K316">IFERROR(INDEX(MASTER!B:B,MATCH(G316,MASTER!A:A,0))/100," ")</f>
        <v> </v>
      </c>
      <c r="L316" s="67">
        <f ca="1" t="shared" si="3"/>
        <v>0</v>
      </c>
      <c r="M316" s="67" t="str">
        <f ca="1" t="shared" si="4"/>
        <v>1900 - WEEK 00</v>
      </c>
      <c r="N316" s="67" t="str">
        <f ca="1" t="shared" si="5"/>
        <v>1900 - MONTH 01</v>
      </c>
      <c r="O316" s="85" t="str">
        <f ca="1" t="shared" ref="O316:P316" si="329">IFERROR(AVERAGEIF(M:M,M316,$K:$K)," ")</f>
        <v> </v>
      </c>
      <c r="P316" s="85" t="str">
        <f ca="1" t="shared" si="329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4">
        <f ca="1" t="shared" si="0"/>
        <v>6</v>
      </c>
      <c r="F317" s="67" t="str">
        <f ca="1">IF(ISBLANK(A317)," ",INDIRECT(ADDRESS(1,5+MOD(ROW()-2,COUNTA('Form Responses 1'!$1:$1)-4),,TRUE,"Form Responses 1")))</f>
        <v>LANTAI-1 [Pantry]</v>
      </c>
      <c r="G317" s="67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LANTAI-1</v>
      </c>
      <c r="I317" s="85" t="str">
        <f ca="1" t="shared" si="271"/>
        <v>Pantry</v>
      </c>
      <c r="J317" s="85" t="str">
        <f ca="1" t="shared" si="2"/>
        <v>CLEANING SERVICE</v>
      </c>
      <c r="K317" s="85" t="str">
        <f ca="1" t="array" ref="K317">IFERROR(INDEX(MASTER!B:B,MATCH(G317,MASTER!A:A,0))/100," ")</f>
        <v> </v>
      </c>
      <c r="L317" s="67">
        <f ca="1" t="shared" si="3"/>
        <v>0</v>
      </c>
      <c r="M317" s="67" t="str">
        <f ca="1" t="shared" si="4"/>
        <v>1900 - WEEK 00</v>
      </c>
      <c r="N317" s="67" t="str">
        <f ca="1" t="shared" si="5"/>
        <v>1900 - MONTH 01</v>
      </c>
      <c r="O317" s="85" t="str">
        <f ca="1" t="shared" ref="O317:P317" si="330">IFERROR(AVERAGEIF(M:M,M317,$K:$K)," ")</f>
        <v> </v>
      </c>
      <c r="P317" s="85" t="str">
        <f ca="1" t="shared" si="330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4">
        <f ca="1" t="shared" si="0"/>
        <v>6</v>
      </c>
      <c r="F318" s="67" t="str">
        <f ca="1">IF(ISBLANK(A318)," ",INDIRECT(ADDRESS(1,5+MOD(ROW()-2,COUNTA('Form Responses 1'!$1:$1)-4),,TRUE,"Form Responses 1")))</f>
        <v>LANTAI-1 [Tangga Penghubung lt.1-2]</v>
      </c>
      <c r="G318" s="67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LANTAI-1</v>
      </c>
      <c r="I318" s="85" t="str">
        <f ca="1" t="shared" si="271"/>
        <v>Tangga Penghubung lt.1-2</v>
      </c>
      <c r="J318" s="85" t="str">
        <f ca="1" t="shared" si="2"/>
        <v>CLEANING SERVICE</v>
      </c>
      <c r="K318" s="85" t="str">
        <f ca="1" t="array" ref="K318">IFERROR(INDEX(MASTER!B:B,MATCH(G318,MASTER!A:A,0))/100," ")</f>
        <v> </v>
      </c>
      <c r="L318" s="67">
        <f ca="1" t="shared" si="3"/>
        <v>0</v>
      </c>
      <c r="M318" s="67" t="str">
        <f ca="1" t="shared" si="4"/>
        <v>1900 - WEEK 00</v>
      </c>
      <c r="N318" s="67" t="str">
        <f ca="1" t="shared" si="5"/>
        <v>1900 - MONTH 01</v>
      </c>
      <c r="O318" s="85" t="str">
        <f ca="1" t="shared" ref="O318:P318" si="331">IFERROR(AVERAGEIF(M:M,M318,$K:$K)," ")</f>
        <v> </v>
      </c>
      <c r="P318" s="85" t="str">
        <f ca="1" t="shared" si="331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4">
        <f ca="1" t="shared" si="0"/>
        <v>6</v>
      </c>
      <c r="F319" s="67" t="str">
        <f ca="1">IF(ISBLANK(A319)," ",INDIRECT(ADDRESS(1,5+MOD(ROW()-2,COUNTA('Form Responses 1'!$1:$1)-4),,TRUE,"Form Responses 1")))</f>
        <v>LANTAI-1 [Toilet 1]</v>
      </c>
      <c r="G319" s="67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LANTAI-1</v>
      </c>
      <c r="I319" s="85" t="str">
        <f ca="1" t="shared" si="271"/>
        <v>Toilet 1</v>
      </c>
      <c r="J319" s="85" t="str">
        <f ca="1" t="shared" si="2"/>
        <v>CLEANING SERVICE</v>
      </c>
      <c r="K319" s="85" t="str">
        <f ca="1" t="array" ref="K319">IFERROR(INDEX(MASTER!B:B,MATCH(G319,MASTER!A:A,0))/100," ")</f>
        <v> </v>
      </c>
      <c r="L319" s="67">
        <f ca="1" t="shared" si="3"/>
        <v>0</v>
      </c>
      <c r="M319" s="67" t="str">
        <f ca="1" t="shared" si="4"/>
        <v>1900 - WEEK 00</v>
      </c>
      <c r="N319" s="67" t="str">
        <f ca="1" t="shared" si="5"/>
        <v>1900 - MONTH 01</v>
      </c>
      <c r="O319" s="85" t="str">
        <f ca="1" t="shared" ref="O319:P319" si="332">IFERROR(AVERAGEIF(M:M,M319,$K:$K)," ")</f>
        <v> </v>
      </c>
      <c r="P319" s="85" t="str">
        <f ca="1" t="shared" si="332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4">
        <f ca="1" t="shared" si="0"/>
        <v>6</v>
      </c>
      <c r="F320" s="67" t="str">
        <f ca="1">IF(ISBLANK(A320)," ",INDIRECT(ADDRESS(1,5+MOD(ROW()-2,COUNTA('Form Responses 1'!$1:$1)-4),,TRUE,"Form Responses 1")))</f>
        <v>LANTAI-2 [Koridor]</v>
      </c>
      <c r="G320" s="67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LANTAI-2</v>
      </c>
      <c r="I320" s="85" t="str">
        <f ca="1" t="shared" si="271"/>
        <v>Koridor</v>
      </c>
      <c r="J320" s="85" t="str">
        <f ca="1" t="shared" si="2"/>
        <v>CLEANING SERVICE</v>
      </c>
      <c r="K320" s="85" t="str">
        <f ca="1" t="array" ref="K320">IFERROR(INDEX(MASTER!B:B,MATCH(G320,MASTER!A:A,0))/100," ")</f>
        <v> </v>
      </c>
      <c r="L320" s="67">
        <f ca="1" t="shared" si="3"/>
        <v>0</v>
      </c>
      <c r="M320" s="67" t="str">
        <f ca="1" t="shared" si="4"/>
        <v>1900 - WEEK 00</v>
      </c>
      <c r="N320" s="67" t="str">
        <f ca="1" t="shared" si="5"/>
        <v>1900 - MONTH 01</v>
      </c>
      <c r="O320" s="85" t="str">
        <f ca="1" t="shared" ref="O320:P320" si="333">IFERROR(AVERAGEIF(M:M,M320,$K:$K)," ")</f>
        <v> </v>
      </c>
      <c r="P320" s="85" t="str">
        <f ca="1" t="shared" si="333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4">
        <f ca="1" t="shared" si="0"/>
        <v>6</v>
      </c>
      <c r="F321" s="67" t="str">
        <f ca="1">IF(ISBLANK(A321)," ",INDIRECT(ADDRESS(1,5+MOD(ROW()-2,COUNTA('Form Responses 1'!$1:$1)-4),,TRUE,"Form Responses 1")))</f>
        <v>LANTAI-2 [Meeting Room besar]</v>
      </c>
      <c r="G321" s="67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LANTAI-2</v>
      </c>
      <c r="I321" s="85" t="str">
        <f ca="1" t="shared" si="271"/>
        <v>Meeting Room besar</v>
      </c>
      <c r="J321" s="85" t="str">
        <f ca="1" t="shared" si="2"/>
        <v>CLEANING SERVICE</v>
      </c>
      <c r="K321" s="85" t="str">
        <f ca="1" t="array" ref="K321">IFERROR(INDEX(MASTER!B:B,MATCH(G321,MASTER!A:A,0))/100," ")</f>
        <v> </v>
      </c>
      <c r="L321" s="67">
        <f ca="1" t="shared" si="3"/>
        <v>0</v>
      </c>
      <c r="M321" s="67" t="str">
        <f ca="1" t="shared" si="4"/>
        <v>1900 - WEEK 00</v>
      </c>
      <c r="N321" s="67" t="str">
        <f ca="1" t="shared" si="5"/>
        <v>1900 - MONTH 01</v>
      </c>
      <c r="O321" s="85" t="str">
        <f ca="1" t="shared" ref="O321:P321" si="334">IFERROR(AVERAGEIF(M:M,M321,$K:$K)," ")</f>
        <v> </v>
      </c>
      <c r="P321" s="85" t="str">
        <f ca="1" t="shared" si="334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4">
        <f ca="1" t="shared" si="0"/>
        <v>6</v>
      </c>
      <c r="F322" s="67" t="str">
        <f ca="1">IF(ISBLANK(A322)," ",INDIRECT(ADDRESS(1,5+MOD(ROW()-2,COUNTA('Form Responses 1'!$1:$1)-4),,TRUE,"Form Responses 1")))</f>
        <v>LANTAI-2 [R. Peneliti 1-5]</v>
      </c>
      <c r="G322" s="67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LANTAI-2</v>
      </c>
      <c r="I322" s="85" t="str">
        <f ca="1" t="shared" si="271"/>
        <v>R. Peneliti 1-5</v>
      </c>
      <c r="J322" s="85" t="str">
        <f ca="1" t="shared" si="2"/>
        <v>CLEANING SERVICE</v>
      </c>
      <c r="K322" s="85" t="str">
        <f ca="1" t="array" ref="K322">IFERROR(INDEX(MASTER!B:B,MATCH(G322,MASTER!A:A,0))/100," ")</f>
        <v> </v>
      </c>
      <c r="L322" s="67">
        <f ca="1" t="shared" si="3"/>
        <v>0</v>
      </c>
      <c r="M322" s="67" t="str">
        <f ca="1" t="shared" si="4"/>
        <v>1900 - WEEK 00</v>
      </c>
      <c r="N322" s="67" t="str">
        <f ca="1" t="shared" si="5"/>
        <v>1900 - MONTH 01</v>
      </c>
      <c r="O322" s="85" t="str">
        <f ca="1" t="shared" ref="O322:P322" si="335">IFERROR(AVERAGEIF(M:M,M322,$K:$K)," ")</f>
        <v> </v>
      </c>
      <c r="P322" s="85" t="str">
        <f ca="1" t="shared" si="335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4">
        <f ca="1" t="shared" si="0"/>
        <v>6</v>
      </c>
      <c r="F323" s="67" t="str">
        <f ca="1">IF(ISBLANK(A323)," ",INDIRECT(ADDRESS(1,5+MOD(ROW()-2,COUNTA('Form Responses 1'!$1:$1)-4),,TRUE,"Form Responses 1")))</f>
        <v>LANTAI-2 [Perpustakaan]</v>
      </c>
      <c r="G323" s="67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LANTAI-2</v>
      </c>
      <c r="I323" s="85" t="str">
        <f ca="1" t="shared" ref="I323:I386" si="336">MID(F323,FIND("[",F323)+1,LEN(F323)-FIND("[",F323)-1)</f>
        <v>Perpustakaan</v>
      </c>
      <c r="J323" s="85" t="str">
        <f ca="1" t="shared" si="2"/>
        <v>CLEANING SERVICE</v>
      </c>
      <c r="K323" s="85" t="str">
        <f ca="1" t="array" ref="K323">IFERROR(INDEX(MASTER!B:B,MATCH(G323,MASTER!A:A,0))/100," ")</f>
        <v> </v>
      </c>
      <c r="L323" s="67">
        <f ca="1" t="shared" si="3"/>
        <v>0</v>
      </c>
      <c r="M323" s="67" t="str">
        <f ca="1" t="shared" si="4"/>
        <v>1900 - WEEK 00</v>
      </c>
      <c r="N323" s="67" t="str">
        <f ca="1" t="shared" si="5"/>
        <v>1900 - MONTH 01</v>
      </c>
      <c r="O323" s="85" t="str">
        <f ca="1" t="shared" ref="O323:P323" si="337">IFERROR(AVERAGEIF(M:M,M323,$K:$K)," ")</f>
        <v> </v>
      </c>
      <c r="P323" s="85" t="str">
        <f ca="1" t="shared" si="337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4">
        <f ca="1" t="shared" si="0"/>
        <v>6</v>
      </c>
      <c r="F324" s="67" t="str">
        <f ca="1">IF(ISBLANK(A324)," ",INDIRECT(ADDRESS(1,5+MOD(ROW()-2,COUNTA('Form Responses 1'!$1:$1)-4),,TRUE,"Form Responses 1")))</f>
        <v>LANTAI-2 [R. baca]</v>
      </c>
      <c r="G324" s="67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LANTAI-2</v>
      </c>
      <c r="I324" s="85" t="str">
        <f ca="1" t="shared" si="336"/>
        <v>R. baca</v>
      </c>
      <c r="J324" s="85" t="str">
        <f ca="1" t="shared" si="2"/>
        <v>CLEANING SERVICE</v>
      </c>
      <c r="K324" s="85" t="str">
        <f ca="1" t="array" ref="K324">IFERROR(INDEX(MASTER!B:B,MATCH(G324,MASTER!A:A,0))/100," ")</f>
        <v> </v>
      </c>
      <c r="L324" s="67">
        <f ca="1" t="shared" si="3"/>
        <v>0</v>
      </c>
      <c r="M324" s="67" t="str">
        <f ca="1" t="shared" si="4"/>
        <v>1900 - WEEK 00</v>
      </c>
      <c r="N324" s="67" t="str">
        <f ca="1" t="shared" si="5"/>
        <v>1900 - MONTH 01</v>
      </c>
      <c r="O324" s="85" t="str">
        <f ca="1" t="shared" ref="O324:P324" si="338">IFERROR(AVERAGEIF(M:M,M324,$K:$K)," ")</f>
        <v> </v>
      </c>
      <c r="P324" s="85" t="str">
        <f ca="1" t="shared" si="338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4">
        <f ca="1" t="shared" si="0"/>
        <v>6</v>
      </c>
      <c r="F325" s="67" t="str">
        <f ca="1">IF(ISBLANK(A325)," ",INDIRECT(ADDRESS(1,5+MOD(ROW()-2,COUNTA('Form Responses 1'!$1:$1)-4),,TRUE,"Form Responses 1")))</f>
        <v>LANTAI-2 [Tangga Penghubung lt.1-2]</v>
      </c>
      <c r="G325" s="67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LANTAI-2</v>
      </c>
      <c r="I325" s="85" t="str">
        <f ca="1" t="shared" si="336"/>
        <v>Tangga Penghubung lt.1-2</v>
      </c>
      <c r="J325" s="85" t="str">
        <f ca="1" t="shared" si="2"/>
        <v>CLEANING SERVICE</v>
      </c>
      <c r="K325" s="85" t="str">
        <f ca="1" t="array" ref="K325">IFERROR(INDEX(MASTER!B:B,MATCH(G325,MASTER!A:A,0))/100," ")</f>
        <v> </v>
      </c>
      <c r="L325" s="67">
        <f ca="1" t="shared" si="3"/>
        <v>0</v>
      </c>
      <c r="M325" s="67" t="str">
        <f ca="1" t="shared" si="4"/>
        <v>1900 - WEEK 00</v>
      </c>
      <c r="N325" s="67" t="str">
        <f ca="1" t="shared" si="5"/>
        <v>1900 - MONTH 01</v>
      </c>
      <c r="O325" s="85" t="str">
        <f ca="1" t="shared" ref="O325:P325" si="339">IFERROR(AVERAGEIF(M:M,M325,$K:$K)," ")</f>
        <v> </v>
      </c>
      <c r="P325" s="85" t="str">
        <f ca="1" t="shared" si="339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4">
        <f ca="1" t="shared" si="0"/>
        <v>6</v>
      </c>
      <c r="F326" s="67" t="str">
        <f ca="1">IF(ISBLANK(A326)," ",INDIRECT(ADDRESS(1,5+MOD(ROW()-2,COUNTA('Form Responses 1'!$1:$1)-4),,TRUE,"Form Responses 1")))</f>
        <v>LANTAI-2 [Toilet 1]</v>
      </c>
      <c r="G326" s="67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LANTAI-2</v>
      </c>
      <c r="I326" s="85" t="str">
        <f ca="1" t="shared" si="336"/>
        <v>Toilet 1</v>
      </c>
      <c r="J326" s="85" t="str">
        <f ca="1" t="shared" si="2"/>
        <v>CLEANING SERVICE</v>
      </c>
      <c r="K326" s="85" t="str">
        <f ca="1" t="array" ref="K326">IFERROR(INDEX(MASTER!B:B,MATCH(G326,MASTER!A:A,0))/100," ")</f>
        <v> </v>
      </c>
      <c r="L326" s="67">
        <f ca="1" t="shared" si="3"/>
        <v>0</v>
      </c>
      <c r="M326" s="67" t="str">
        <f ca="1" t="shared" si="4"/>
        <v>1900 - WEEK 00</v>
      </c>
      <c r="N326" s="67" t="str">
        <f ca="1" t="shared" si="5"/>
        <v>1900 - MONTH 01</v>
      </c>
      <c r="O326" s="85" t="str">
        <f ca="1" t="shared" ref="O326:P326" si="340">IFERROR(AVERAGEIF(M:M,M326,$K:$K)," ")</f>
        <v> </v>
      </c>
      <c r="P326" s="85" t="str">
        <f ca="1" t="shared" si="340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4">
        <f ca="1" t="shared" si="0"/>
        <v>6</v>
      </c>
      <c r="F327" s="67" t="str">
        <f ca="1">IF(ISBLANK(A327)," ",INDIRECT(ADDRESS(1,5+MOD(ROW()-2,COUNTA('Form Responses 1'!$1:$1)-4),,TRUE,"Form Responses 1")))</f>
        <v>TAMAN DAN AREA PARKIR [Area parkir mobil]</v>
      </c>
      <c r="G327" s="67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TAMAN DAN AREA PARKIR</v>
      </c>
      <c r="I327" s="85" t="str">
        <f ca="1" t="shared" si="336"/>
        <v>Area parkir mobil</v>
      </c>
      <c r="J327" s="85" t="str">
        <f ca="1" t="shared" si="2"/>
        <v>CLEANING SERVICE</v>
      </c>
      <c r="K327" s="85" t="str">
        <f ca="1" t="array" ref="K327">IFERROR(INDEX(MASTER!B:B,MATCH(G327,MASTER!A:A,0))/100," ")</f>
        <v> </v>
      </c>
      <c r="L327" s="67">
        <f ca="1" t="shared" si="3"/>
        <v>0</v>
      </c>
      <c r="M327" s="67" t="str">
        <f ca="1" t="shared" si="4"/>
        <v>1900 - WEEK 00</v>
      </c>
      <c r="N327" s="67" t="str">
        <f ca="1" t="shared" si="5"/>
        <v>1900 - MONTH 01</v>
      </c>
      <c r="O327" s="85" t="str">
        <f ca="1" t="shared" ref="O327:P327" si="341">IFERROR(AVERAGEIF(M:M,M327,$K:$K)," ")</f>
        <v> </v>
      </c>
      <c r="P327" s="85" t="str">
        <f ca="1" t="shared" si="341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4">
        <f ca="1" t="shared" si="0"/>
        <v>6</v>
      </c>
      <c r="F328" s="67" t="str">
        <f ca="1">IF(ISBLANK(A328)," ",INDIRECT(ADDRESS(1,5+MOD(ROW()-2,COUNTA('Form Responses 1'!$1:$1)-4),,TRUE,"Form Responses 1")))</f>
        <v>TAMAN DAN AREA PARKIR [Area parkir motor]</v>
      </c>
      <c r="G328" s="67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TAMAN DAN AREA PARKIR</v>
      </c>
      <c r="I328" s="85" t="str">
        <f ca="1" t="shared" si="336"/>
        <v>Area parkir motor</v>
      </c>
      <c r="J328" s="85" t="str">
        <f ca="1" t="shared" si="2"/>
        <v>CLEANING SERVICE</v>
      </c>
      <c r="K328" s="85" t="str">
        <f ca="1" t="array" ref="K328">IFERROR(INDEX(MASTER!B:B,MATCH(G328,MASTER!A:A,0))/100," ")</f>
        <v> </v>
      </c>
      <c r="L328" s="67">
        <f ca="1" t="shared" si="3"/>
        <v>0</v>
      </c>
      <c r="M328" s="67" t="str">
        <f ca="1" t="shared" si="4"/>
        <v>1900 - WEEK 00</v>
      </c>
      <c r="N328" s="67" t="str">
        <f ca="1" t="shared" si="5"/>
        <v>1900 - MONTH 01</v>
      </c>
      <c r="O328" s="85" t="str">
        <f ca="1" t="shared" ref="O328:P328" si="342">IFERROR(AVERAGEIF(M:M,M328,$K:$K)," ")</f>
        <v> </v>
      </c>
      <c r="P328" s="85" t="str">
        <f ca="1" t="shared" si="342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4">
        <f ca="1" t="shared" si="0"/>
        <v>6</v>
      </c>
      <c r="F329" s="67" t="str">
        <f ca="1">IF(ISBLANK(A329)," ",INDIRECT(ADDRESS(1,5+MOD(ROW()-2,COUNTA('Form Responses 1'!$1:$1)-4),,TRUE,"Form Responses 1")))</f>
        <v>TAMAN DAN AREA PARKIR [Taman depan]</v>
      </c>
      <c r="G329" s="67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TAMAN DAN AREA PARKIR</v>
      </c>
      <c r="I329" s="85" t="str">
        <f ca="1" t="shared" si="336"/>
        <v>Taman depan</v>
      </c>
      <c r="J329" s="85" t="str">
        <f ca="1" t="shared" si="2"/>
        <v>CLEANING SERVICE</v>
      </c>
      <c r="K329" s="85" t="str">
        <f ca="1" t="array" ref="K329">IFERROR(INDEX(MASTER!B:B,MATCH(G329,MASTER!A:A,0))/100," ")</f>
        <v> </v>
      </c>
      <c r="L329" s="67">
        <f ca="1" t="shared" si="3"/>
        <v>0</v>
      </c>
      <c r="M329" s="67" t="str">
        <f ca="1" t="shared" si="4"/>
        <v>1900 - WEEK 00</v>
      </c>
      <c r="N329" s="67" t="str">
        <f ca="1" t="shared" si="5"/>
        <v>1900 - MONTH 01</v>
      </c>
      <c r="O329" s="85" t="str">
        <f ca="1" t="shared" ref="O329:P329" si="343">IFERROR(AVERAGEIF(M:M,M329,$K:$K)," ")</f>
        <v> </v>
      </c>
      <c r="P329" s="85" t="str">
        <f ca="1" t="shared" si="343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4">
        <f ca="1" t="shared" si="0"/>
        <v>6</v>
      </c>
      <c r="F330" s="67" t="str">
        <f ca="1">IF(ISBLANK(A330)," ",INDIRECT(ADDRESS(1,5+MOD(ROW()-2,COUNTA('Form Responses 1'!$1:$1)-4),,TRUE,"Form Responses 1")))</f>
        <v>TAMAN DAN AREA PARKIR [Pos Security]</v>
      </c>
      <c r="G330" s="67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TAMAN DAN AREA PARKIR</v>
      </c>
      <c r="I330" s="85" t="str">
        <f ca="1" t="shared" si="336"/>
        <v>Pos Security</v>
      </c>
      <c r="J330" s="85" t="str">
        <f ca="1" t="shared" si="2"/>
        <v>CLEANING SERVICE</v>
      </c>
      <c r="K330" s="85" t="str">
        <f ca="1" t="array" ref="K330">IFERROR(INDEX(MASTER!B:B,MATCH(G330,MASTER!A:A,0))/100," ")</f>
        <v> </v>
      </c>
      <c r="L330" s="67">
        <f ca="1" t="shared" si="3"/>
        <v>0</v>
      </c>
      <c r="M330" s="67" t="str">
        <f ca="1" t="shared" si="4"/>
        <v>1900 - WEEK 00</v>
      </c>
      <c r="N330" s="67" t="str">
        <f ca="1" t="shared" si="5"/>
        <v>1900 - MONTH 01</v>
      </c>
      <c r="O330" s="85" t="str">
        <f ca="1" t="shared" ref="O330:P330" si="344">IFERROR(AVERAGEIF(M:M,M330,$K:$K)," ")</f>
        <v> </v>
      </c>
      <c r="P330" s="85" t="str">
        <f ca="1" t="shared" si="344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4">
        <f ca="1" t="shared" si="0"/>
        <v>6</v>
      </c>
      <c r="F331" s="67" t="str">
        <f ca="1">IF(ISBLANK(A331)," ",INDIRECT(ADDRESS(1,5+MOD(ROW()-2,COUNTA('Form Responses 1'!$1:$1)-4),,TRUE,"Form Responses 1")))</f>
        <v>TAMAN DAN AREA PARKIR [TPS]</v>
      </c>
      <c r="G331" s="67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TAMAN DAN AREA PARKIR</v>
      </c>
      <c r="I331" s="85" t="str">
        <f ca="1" t="shared" si="336"/>
        <v>TPS</v>
      </c>
      <c r="J331" s="85" t="str">
        <f ca="1" t="shared" si="2"/>
        <v>CLEANING SERVICE</v>
      </c>
      <c r="K331" s="85" t="str">
        <f ca="1" t="array" ref="K331">IFERROR(INDEX(MASTER!B:B,MATCH(G331,MASTER!A:A,0))/100," ")</f>
        <v> </v>
      </c>
      <c r="L331" s="67">
        <f ca="1" t="shared" si="3"/>
        <v>0</v>
      </c>
      <c r="M331" s="67" t="str">
        <f ca="1" t="shared" si="4"/>
        <v>1900 - WEEK 00</v>
      </c>
      <c r="N331" s="67" t="str">
        <f ca="1" t="shared" si="5"/>
        <v>1900 - MONTH 01</v>
      </c>
      <c r="O331" s="85" t="str">
        <f ca="1" t="shared" ref="O331:P331" si="345">IFERROR(AVERAGEIF(M:M,M331,$K:$K)," ")</f>
        <v> </v>
      </c>
      <c r="P331" s="85" t="str">
        <f ca="1" t="shared" si="345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4">
        <f ca="1" t="shared" si="0"/>
        <v>6</v>
      </c>
      <c r="F332" s="67" t="str">
        <f ca="1">IF(ISBLANK(A332)," ",INDIRECT(ADDRESS(1,5+MOD(ROW()-2,COUNTA('Form Responses 1'!$1:$1)-4),,TRUE,"Form Responses 1")))</f>
        <v>Security [Security Functions]</v>
      </c>
      <c r="G332" s="67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Security</v>
      </c>
      <c r="I332" s="85" t="str">
        <f ca="1" t="shared" si="336"/>
        <v>Security Functions</v>
      </c>
      <c r="J332" s="85" t="str">
        <f ca="1" t="shared" si="2"/>
        <v>SECURITY SERVICE</v>
      </c>
      <c r="K332" s="85" t="str">
        <f ca="1" t="array" ref="K332">IFERROR(INDEX(MASTER!B:B,MATCH(G332,MASTER!A:A,0))/100," ")</f>
        <v> </v>
      </c>
      <c r="L332" s="67">
        <f ca="1" t="shared" si="3"/>
        <v>0</v>
      </c>
      <c r="M332" s="67" t="str">
        <f ca="1" t="shared" si="4"/>
        <v>1900 - WEEK 00</v>
      </c>
      <c r="N332" s="67" t="str">
        <f ca="1" t="shared" si="5"/>
        <v>1900 - MONTH 01</v>
      </c>
      <c r="O332" s="85" t="str">
        <f ca="1" t="shared" ref="O332:P332" si="346">IFERROR(AVERAGEIF(M:M,M332,$K:$K)," ")</f>
        <v> </v>
      </c>
      <c r="P332" s="85" t="str">
        <f ca="1" t="shared" si="346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4">
        <f ca="1" t="shared" si="0"/>
        <v>6</v>
      </c>
      <c r="F333" s="67" t="str">
        <f ca="1">IF(ISBLANK(A333)," ",INDIRECT(ADDRESS(1,5+MOD(ROW()-2,COUNTA('Form Responses 1'!$1:$1)-4),,TRUE,"Form Responses 1")))</f>
        <v>Driver [Driving Safety]</v>
      </c>
      <c r="G333" s="67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Driver</v>
      </c>
      <c r="I333" s="85" t="str">
        <f ca="1" t="shared" si="336"/>
        <v>Driving Safety</v>
      </c>
      <c r="J333" s="85" t="str">
        <f ca="1" t="shared" si="2"/>
        <v>LABOR SERVICE</v>
      </c>
      <c r="K333" s="85" t="str">
        <f ca="1" t="array" ref="K333">IFERROR(INDEX(MASTER!B:B,MATCH(G333,MASTER!A:A,0))/100," ")</f>
        <v> </v>
      </c>
      <c r="L333" s="67">
        <f ca="1" t="shared" si="3"/>
        <v>0</v>
      </c>
      <c r="M333" s="67" t="str">
        <f ca="1" t="shared" si="4"/>
        <v>1900 - WEEK 00</v>
      </c>
      <c r="N333" s="67" t="str">
        <f ca="1" t="shared" si="5"/>
        <v>1900 - MONTH 01</v>
      </c>
      <c r="O333" s="85" t="str">
        <f ca="1" t="shared" ref="O333:P333" si="347">IFERROR(AVERAGEIF(M:M,M333,$K:$K)," ")</f>
        <v> </v>
      </c>
      <c r="P333" s="85" t="str">
        <f ca="1" t="shared" si="347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4">
        <f ca="1" t="shared" si="0"/>
        <v>6</v>
      </c>
      <c r="F334" s="67" t="str">
        <f ca="1">IF(ISBLANK(A334)," ",INDIRECT(ADDRESS(1,5+MOD(ROW()-2,COUNTA('Form Responses 1'!$1:$1)-4),,TRUE,"Form Responses 1")))</f>
        <v>Driver [ Attendance]</v>
      </c>
      <c r="G334" s="67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Driver</v>
      </c>
      <c r="I334" s="85" t="str">
        <f ca="1" t="shared" si="336"/>
        <v> Attendance</v>
      </c>
      <c r="J334" s="85" t="str">
        <f ca="1" t="shared" si="2"/>
        <v>LABOR SERVICE</v>
      </c>
      <c r="K334" s="85" t="str">
        <f ca="1" t="array" ref="K334">IFERROR(INDEX(MASTER!B:B,MATCH(G334,MASTER!A:A,0))/100," ")</f>
        <v> </v>
      </c>
      <c r="L334" s="67">
        <f ca="1" t="shared" si="3"/>
        <v>0</v>
      </c>
      <c r="M334" s="67" t="str">
        <f ca="1" t="shared" si="4"/>
        <v>1900 - WEEK 00</v>
      </c>
      <c r="N334" s="67" t="str">
        <f ca="1" t="shared" si="5"/>
        <v>1900 - MONTH 01</v>
      </c>
      <c r="O334" s="85" t="str">
        <f ca="1" t="shared" ref="O334:P334" si="348">IFERROR(AVERAGEIF(M:M,M334,$K:$K)," ")</f>
        <v> </v>
      </c>
      <c r="P334" s="85" t="str">
        <f ca="1" t="shared" si="348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4">
        <f ca="1" t="shared" si="0"/>
        <v>6</v>
      </c>
      <c r="F335" s="67" t="str">
        <f ca="1">IF(ISBLANK(A335)," ",INDIRECT(ADDRESS(1,5+MOD(ROW()-2,COUNTA('Form Responses 1'!$1:$1)-4),,TRUE,"Form Responses 1")))</f>
        <v>LANTAI-1 [Enterance]</v>
      </c>
      <c r="G335" s="67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LANTAI-1</v>
      </c>
      <c r="I335" s="85" t="str">
        <f ca="1" t="shared" si="336"/>
        <v>Enterance</v>
      </c>
      <c r="J335" s="85" t="str">
        <f ca="1" t="shared" si="2"/>
        <v>CLEANING SERVICE</v>
      </c>
      <c r="K335" s="85" t="str">
        <f ca="1" t="array" ref="K335">IFERROR(INDEX(MASTER!B:B,MATCH(G335,MASTER!A:A,0))/100," ")</f>
        <v> </v>
      </c>
      <c r="L335" s="67">
        <f ca="1" t="shared" si="3"/>
        <v>0</v>
      </c>
      <c r="M335" s="67" t="str">
        <f ca="1" t="shared" si="4"/>
        <v>1900 - WEEK 00</v>
      </c>
      <c r="N335" s="67" t="str">
        <f ca="1" t="shared" si="5"/>
        <v>1900 - MONTH 01</v>
      </c>
      <c r="O335" s="85" t="str">
        <f ca="1" t="shared" ref="O335:P335" si="349">IFERROR(AVERAGEIF(M:M,M335,$K:$K)," ")</f>
        <v> </v>
      </c>
      <c r="P335" s="85" t="str">
        <f ca="1" t="shared" si="349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4">
        <f ca="1" t="shared" si="0"/>
        <v>6</v>
      </c>
      <c r="F336" s="67" t="str">
        <f ca="1">IF(ISBLANK(A336)," ",INDIRECT(ADDRESS(1,5+MOD(ROW()-2,COUNTA('Form Responses 1'!$1:$1)-4),,TRUE,"Form Responses 1")))</f>
        <v>LANTAI-1 [Lobby Utama]</v>
      </c>
      <c r="G336" s="67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LANTAI-1</v>
      </c>
      <c r="I336" s="85" t="str">
        <f ca="1" t="shared" si="336"/>
        <v>Lobby Utama</v>
      </c>
      <c r="J336" s="85" t="str">
        <f ca="1" t="shared" si="2"/>
        <v>CLEANING SERVICE</v>
      </c>
      <c r="K336" s="85" t="str">
        <f ca="1" t="array" ref="K336">IFERROR(INDEX(MASTER!B:B,MATCH(G336,MASTER!A:A,0))/100," ")</f>
        <v> </v>
      </c>
      <c r="L336" s="67">
        <f ca="1" t="shared" si="3"/>
        <v>0</v>
      </c>
      <c r="M336" s="67" t="str">
        <f ca="1" t="shared" si="4"/>
        <v>1900 - WEEK 00</v>
      </c>
      <c r="N336" s="67" t="str">
        <f ca="1" t="shared" si="5"/>
        <v>1900 - MONTH 01</v>
      </c>
      <c r="O336" s="85" t="str">
        <f ca="1" t="shared" ref="O336:P336" si="350">IFERROR(AVERAGEIF(M:M,M336,$K:$K)," ")</f>
        <v> </v>
      </c>
      <c r="P336" s="85" t="str">
        <f ca="1" t="shared" si="350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4">
        <f ca="1" t="shared" si="0"/>
        <v>6</v>
      </c>
      <c r="F337" s="67" t="str">
        <f ca="1">IF(ISBLANK(A337)," ",INDIRECT(ADDRESS(1,5+MOD(ROW()-2,COUNTA('Form Responses 1'!$1:$1)-4),,TRUE,"Form Responses 1")))</f>
        <v>LANTAI-1 [Koridor]</v>
      </c>
      <c r="G337" s="67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LANTAI-1</v>
      </c>
      <c r="I337" s="85" t="str">
        <f ca="1" t="shared" si="336"/>
        <v>Koridor</v>
      </c>
      <c r="J337" s="85" t="str">
        <f ca="1" t="shared" si="2"/>
        <v>CLEANING SERVICE</v>
      </c>
      <c r="K337" s="85" t="str">
        <f ca="1" t="array" ref="K337">IFERROR(INDEX(MASTER!B:B,MATCH(G337,MASTER!A:A,0))/100," ")</f>
        <v> </v>
      </c>
      <c r="L337" s="67">
        <f ca="1" t="shared" si="3"/>
        <v>0</v>
      </c>
      <c r="M337" s="67" t="str">
        <f ca="1" t="shared" si="4"/>
        <v>1900 - WEEK 00</v>
      </c>
      <c r="N337" s="67" t="str">
        <f ca="1" t="shared" si="5"/>
        <v>1900 - MONTH 01</v>
      </c>
      <c r="O337" s="85" t="str">
        <f ca="1" t="shared" ref="O337:P337" si="351">IFERROR(AVERAGEIF(M:M,M337,$K:$K)," ")</f>
        <v> </v>
      </c>
      <c r="P337" s="85" t="str">
        <f ca="1" t="shared" si="351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4">
        <f ca="1" t="shared" si="0"/>
        <v>6</v>
      </c>
      <c r="F338" s="67" t="str">
        <f ca="1">IF(ISBLANK(A338)," ",INDIRECT(ADDRESS(1,5+MOD(ROW()-2,COUNTA('Form Responses 1'!$1:$1)-4),,TRUE,"Form Responses 1")))</f>
        <v>LANTAI-1 [R. Pimpinan]</v>
      </c>
      <c r="G338" s="67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LANTAI-1</v>
      </c>
      <c r="I338" s="85" t="str">
        <f ca="1" t="shared" si="336"/>
        <v>R. Pimpinan</v>
      </c>
      <c r="J338" s="85" t="str">
        <f ca="1" t="shared" si="2"/>
        <v>CLEANING SERVICE</v>
      </c>
      <c r="K338" s="85" t="str">
        <f ca="1" t="array" ref="K338">IFERROR(INDEX(MASTER!B:B,MATCH(G338,MASTER!A:A,0))/100," ")</f>
        <v> </v>
      </c>
      <c r="L338" s="67">
        <f ca="1" t="shared" si="3"/>
        <v>0</v>
      </c>
      <c r="M338" s="67" t="str">
        <f ca="1" t="shared" si="4"/>
        <v>1900 - WEEK 00</v>
      </c>
      <c r="N338" s="67" t="str">
        <f ca="1" t="shared" si="5"/>
        <v>1900 - MONTH 01</v>
      </c>
      <c r="O338" s="85" t="str">
        <f ca="1" t="shared" ref="O338:P338" si="352">IFERROR(AVERAGEIF(M:M,M338,$K:$K)," ")</f>
        <v> </v>
      </c>
      <c r="P338" s="85" t="str">
        <f ca="1" t="shared" si="352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4">
        <f ca="1" t="shared" si="0"/>
        <v>6</v>
      </c>
      <c r="F339" s="67" t="str">
        <f ca="1">IF(ISBLANK(A339)," ",INDIRECT(ADDRESS(1,5+MOD(ROW()-2,COUNTA('Form Responses 1'!$1:$1)-4),,TRUE,"Form Responses 1")))</f>
        <v>LANTAI-1 [Mushollah]</v>
      </c>
      <c r="G339" s="67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LANTAI-1</v>
      </c>
      <c r="I339" s="85" t="str">
        <f ca="1" t="shared" si="336"/>
        <v>Mushollah</v>
      </c>
      <c r="J339" s="85" t="str">
        <f ca="1" t="shared" si="2"/>
        <v>CLEANING SERVICE</v>
      </c>
      <c r="K339" s="85" t="str">
        <f ca="1" t="array" ref="K339">IFERROR(INDEX(MASTER!B:B,MATCH(G339,MASTER!A:A,0))/100," ")</f>
        <v> </v>
      </c>
      <c r="L339" s="67">
        <f ca="1" t="shared" si="3"/>
        <v>0</v>
      </c>
      <c r="M339" s="67" t="str">
        <f ca="1" t="shared" si="4"/>
        <v>1900 - WEEK 00</v>
      </c>
      <c r="N339" s="67" t="str">
        <f ca="1" t="shared" si="5"/>
        <v>1900 - MONTH 01</v>
      </c>
      <c r="O339" s="85" t="str">
        <f ca="1" t="shared" ref="O339:P339" si="353">IFERROR(AVERAGEIF(M:M,M339,$K:$K)," ")</f>
        <v> </v>
      </c>
      <c r="P339" s="85" t="str">
        <f ca="1" t="shared" si="353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4">
        <f ca="1" t="shared" si="0"/>
        <v>6</v>
      </c>
      <c r="F340" s="67" t="str">
        <f ca="1">IF(ISBLANK(A340)," ",INDIRECT(ADDRESS(1,5+MOD(ROW()-2,COUNTA('Form Responses 1'!$1:$1)-4),,TRUE,"Form Responses 1")))</f>
        <v>LANTAI-1 [R. Kepala TU]</v>
      </c>
      <c r="G340" s="67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LANTAI-1</v>
      </c>
      <c r="I340" s="85" t="str">
        <f ca="1" t="shared" si="336"/>
        <v>R. Kepala TU</v>
      </c>
      <c r="J340" s="85" t="str">
        <f ca="1" t="shared" si="2"/>
        <v>CLEANING SERVICE</v>
      </c>
      <c r="K340" s="85" t="str">
        <f ca="1" t="array" ref="K340">IFERROR(INDEX(MASTER!B:B,MATCH(G340,MASTER!A:A,0))/100," ")</f>
        <v> </v>
      </c>
      <c r="L340" s="67">
        <f ca="1" t="shared" si="3"/>
        <v>0</v>
      </c>
      <c r="M340" s="67" t="str">
        <f ca="1" t="shared" si="4"/>
        <v>1900 - WEEK 00</v>
      </c>
      <c r="N340" s="67" t="str">
        <f ca="1" t="shared" si="5"/>
        <v>1900 - MONTH 01</v>
      </c>
      <c r="O340" s="85" t="str">
        <f ca="1" t="shared" ref="O340:P340" si="354">IFERROR(AVERAGEIF(M:M,M340,$K:$K)," ")</f>
        <v> </v>
      </c>
      <c r="P340" s="85" t="str">
        <f ca="1" t="shared" si="354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4">
        <f ca="1" t="shared" si="0"/>
        <v>6</v>
      </c>
      <c r="F341" s="67" t="str">
        <f ca="1">IF(ISBLANK(A341)," ",INDIRECT(ADDRESS(1,5+MOD(ROW()-2,COUNTA('Form Responses 1'!$1:$1)-4),,TRUE,"Form Responses 1")))</f>
        <v>LANTAI-1 [R. staff TU]</v>
      </c>
      <c r="G341" s="67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LANTAI-1</v>
      </c>
      <c r="I341" s="85" t="str">
        <f ca="1" t="shared" si="336"/>
        <v>R. staff TU</v>
      </c>
      <c r="J341" s="85" t="str">
        <f ca="1" t="shared" si="2"/>
        <v>CLEANING SERVICE</v>
      </c>
      <c r="K341" s="85" t="str">
        <f ca="1" t="array" ref="K341">IFERROR(INDEX(MASTER!B:B,MATCH(G341,MASTER!A:A,0))/100," ")</f>
        <v> </v>
      </c>
      <c r="L341" s="67">
        <f ca="1" t="shared" si="3"/>
        <v>0</v>
      </c>
      <c r="M341" s="67" t="str">
        <f ca="1" t="shared" si="4"/>
        <v>1900 - WEEK 00</v>
      </c>
      <c r="N341" s="67" t="str">
        <f ca="1" t="shared" si="5"/>
        <v>1900 - MONTH 01</v>
      </c>
      <c r="O341" s="85" t="str">
        <f ca="1" t="shared" ref="O341:P341" si="355">IFERROR(AVERAGEIF(M:M,M341,$K:$K)," ")</f>
        <v> </v>
      </c>
      <c r="P341" s="85" t="str">
        <f ca="1" t="shared" si="355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4">
        <f ca="1" t="shared" si="0"/>
        <v>6</v>
      </c>
      <c r="F342" s="67" t="str">
        <f ca="1">IF(ISBLANK(A342)," ",INDIRECT(ADDRESS(1,5+MOD(ROW()-2,COUNTA('Form Responses 1'!$1:$1)-4),,TRUE,"Form Responses 1")))</f>
        <v>LANTAI-1 [R. Analisis]</v>
      </c>
      <c r="G342" s="67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LANTAI-1</v>
      </c>
      <c r="I342" s="85" t="str">
        <f ca="1" t="shared" si="336"/>
        <v>R. Analisis</v>
      </c>
      <c r="J342" s="85" t="str">
        <f ca="1" t="shared" si="2"/>
        <v>CLEANING SERVICE</v>
      </c>
      <c r="K342" s="85" t="str">
        <f ca="1" t="array" ref="K342">IFERROR(INDEX(MASTER!B:B,MATCH(G342,MASTER!A:A,0))/100," ")</f>
        <v> </v>
      </c>
      <c r="L342" s="67">
        <f ca="1" t="shared" si="3"/>
        <v>0</v>
      </c>
      <c r="M342" s="67" t="str">
        <f ca="1" t="shared" si="4"/>
        <v>1900 - WEEK 00</v>
      </c>
      <c r="N342" s="67" t="str">
        <f ca="1" t="shared" si="5"/>
        <v>1900 - MONTH 01</v>
      </c>
      <c r="O342" s="85" t="str">
        <f ca="1" t="shared" ref="O342:P342" si="356">IFERROR(AVERAGEIF(M:M,M342,$K:$K)," ")</f>
        <v> </v>
      </c>
      <c r="P342" s="85" t="str">
        <f ca="1" t="shared" si="356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4">
        <f ca="1" t="shared" si="0"/>
        <v>6</v>
      </c>
      <c r="F343" s="67" t="str">
        <f ca="1">IF(ISBLANK(A343)," ",INDIRECT(ADDRESS(1,5+MOD(ROW()-2,COUNTA('Form Responses 1'!$1:$1)-4),,TRUE,"Form Responses 1")))</f>
        <v>LANTAI-1 [R. Audio Visual]</v>
      </c>
      <c r="G343" s="67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LANTAI-1</v>
      </c>
      <c r="I343" s="85" t="str">
        <f ca="1" t="shared" si="336"/>
        <v>R. Audio Visual</v>
      </c>
      <c r="J343" s="85" t="str">
        <f ca="1" t="shared" si="2"/>
        <v>CLEANING SERVICE</v>
      </c>
      <c r="K343" s="85" t="str">
        <f ca="1" t="array" ref="K343">IFERROR(INDEX(MASTER!B:B,MATCH(G343,MASTER!A:A,0))/100," ")</f>
        <v> </v>
      </c>
      <c r="L343" s="67">
        <f ca="1" t="shared" si="3"/>
        <v>0</v>
      </c>
      <c r="M343" s="67" t="str">
        <f ca="1" t="shared" si="4"/>
        <v>1900 - WEEK 00</v>
      </c>
      <c r="N343" s="67" t="str">
        <f ca="1" t="shared" si="5"/>
        <v>1900 - MONTH 01</v>
      </c>
      <c r="O343" s="85" t="str">
        <f ca="1" t="shared" ref="O343:P343" si="357">IFERROR(AVERAGEIF(M:M,M343,$K:$K)," ")</f>
        <v> </v>
      </c>
      <c r="P343" s="85" t="str">
        <f ca="1" t="shared" si="357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4">
        <f ca="1" t="shared" si="0"/>
        <v>6</v>
      </c>
      <c r="F344" s="67" t="str">
        <f ca="1">IF(ISBLANK(A344)," ",INDIRECT(ADDRESS(1,5+MOD(ROW()-2,COUNTA('Form Responses 1'!$1:$1)-4),,TRUE,"Form Responses 1")))</f>
        <v>LANTAI-1 [R. Artefak]</v>
      </c>
      <c r="G344" s="67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LANTAI-1</v>
      </c>
      <c r="I344" s="85" t="str">
        <f ca="1" t="shared" si="336"/>
        <v>R. Artefak</v>
      </c>
      <c r="J344" s="85" t="str">
        <f ca="1" t="shared" si="2"/>
        <v>CLEANING SERVICE</v>
      </c>
      <c r="K344" s="85" t="str">
        <f ca="1" t="array" ref="K344">IFERROR(INDEX(MASTER!B:B,MATCH(G344,MASTER!A:A,0))/100," ")</f>
        <v> </v>
      </c>
      <c r="L344" s="67">
        <f ca="1" t="shared" si="3"/>
        <v>0</v>
      </c>
      <c r="M344" s="67" t="str">
        <f ca="1" t="shared" si="4"/>
        <v>1900 - WEEK 00</v>
      </c>
      <c r="N344" s="67" t="str">
        <f ca="1" t="shared" si="5"/>
        <v>1900 - MONTH 01</v>
      </c>
      <c r="O344" s="85" t="str">
        <f ca="1" t="shared" ref="O344:P344" si="358">IFERROR(AVERAGEIF(M:M,M344,$K:$K)," ")</f>
        <v> </v>
      </c>
      <c r="P344" s="85" t="str">
        <f ca="1" t="shared" si="358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4">
        <f ca="1" t="shared" si="0"/>
        <v>6</v>
      </c>
      <c r="F345" s="67" t="str">
        <f ca="1">IF(ISBLANK(A345)," ",INDIRECT(ADDRESS(1,5+MOD(ROW()-2,COUNTA('Form Responses 1'!$1:$1)-4),,TRUE,"Form Responses 1")))</f>
        <v>LANTAI-1 [R. Keuangan]</v>
      </c>
      <c r="G345" s="67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LANTAI-1</v>
      </c>
      <c r="I345" s="85" t="str">
        <f ca="1" t="shared" si="336"/>
        <v>R. Keuangan</v>
      </c>
      <c r="J345" s="85" t="str">
        <f ca="1" t="shared" si="2"/>
        <v>CLEANING SERVICE</v>
      </c>
      <c r="K345" s="85" t="str">
        <f ca="1" t="array" ref="K345">IFERROR(INDEX(MASTER!B:B,MATCH(G345,MASTER!A:A,0))/100," ")</f>
        <v> </v>
      </c>
      <c r="L345" s="67">
        <f ca="1" t="shared" si="3"/>
        <v>0</v>
      </c>
      <c r="M345" s="67" t="str">
        <f ca="1" t="shared" si="4"/>
        <v>1900 - WEEK 00</v>
      </c>
      <c r="N345" s="67" t="str">
        <f ca="1" t="shared" si="5"/>
        <v>1900 - MONTH 01</v>
      </c>
      <c r="O345" s="85" t="str">
        <f ca="1" t="shared" ref="O345:P345" si="359">IFERROR(AVERAGEIF(M:M,M345,$K:$K)," ")</f>
        <v> </v>
      </c>
      <c r="P345" s="85" t="str">
        <f ca="1" t="shared" si="359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4">
        <f ca="1" t="shared" si="0"/>
        <v>6</v>
      </c>
      <c r="F346" s="67" t="str">
        <f ca="1">IF(ISBLANK(A346)," ",INDIRECT(ADDRESS(1,5+MOD(ROW()-2,COUNTA('Form Responses 1'!$1:$1)-4),,TRUE,"Form Responses 1")))</f>
        <v>LANTAI-1 [Meeting room kecil]</v>
      </c>
      <c r="G346" s="67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LANTAI-1</v>
      </c>
      <c r="I346" s="85" t="str">
        <f ca="1" t="shared" si="336"/>
        <v>Meeting room kecil</v>
      </c>
      <c r="J346" s="85" t="str">
        <f ca="1" t="shared" si="2"/>
        <v>CLEANING SERVICE</v>
      </c>
      <c r="K346" s="85" t="str">
        <f ca="1" t="array" ref="K346">IFERROR(INDEX(MASTER!B:B,MATCH(G346,MASTER!A:A,0))/100," ")</f>
        <v> </v>
      </c>
      <c r="L346" s="67">
        <f ca="1" t="shared" si="3"/>
        <v>0</v>
      </c>
      <c r="M346" s="67" t="str">
        <f ca="1" t="shared" si="4"/>
        <v>1900 - WEEK 00</v>
      </c>
      <c r="N346" s="67" t="str">
        <f ca="1" t="shared" si="5"/>
        <v>1900 - MONTH 01</v>
      </c>
      <c r="O346" s="85" t="str">
        <f ca="1" t="shared" ref="O346:P346" si="360">IFERROR(AVERAGEIF(M:M,M346,$K:$K)," ")</f>
        <v> </v>
      </c>
      <c r="P346" s="85" t="str">
        <f ca="1" t="shared" si="360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4">
        <f ca="1" t="shared" si="0"/>
        <v>6</v>
      </c>
      <c r="F347" s="67" t="str">
        <f ca="1">IF(ISBLANK(A347)," ",INDIRECT(ADDRESS(1,5+MOD(ROW()-2,COUNTA('Form Responses 1'!$1:$1)-4),,TRUE,"Form Responses 1")))</f>
        <v>LANTAI-1 [Pantry]</v>
      </c>
      <c r="G347" s="67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LANTAI-1</v>
      </c>
      <c r="I347" s="85" t="str">
        <f ca="1" t="shared" si="336"/>
        <v>Pantry</v>
      </c>
      <c r="J347" s="85" t="str">
        <f ca="1" t="shared" si="2"/>
        <v>CLEANING SERVICE</v>
      </c>
      <c r="K347" s="85" t="str">
        <f ca="1" t="array" ref="K347">IFERROR(INDEX(MASTER!B:B,MATCH(G347,MASTER!A:A,0))/100," ")</f>
        <v> </v>
      </c>
      <c r="L347" s="67">
        <f ca="1" t="shared" si="3"/>
        <v>0</v>
      </c>
      <c r="M347" s="67" t="str">
        <f ca="1" t="shared" si="4"/>
        <v>1900 - WEEK 00</v>
      </c>
      <c r="N347" s="67" t="str">
        <f ca="1" t="shared" si="5"/>
        <v>1900 - MONTH 01</v>
      </c>
      <c r="O347" s="85" t="str">
        <f ca="1" t="shared" ref="O347:P347" si="361">IFERROR(AVERAGEIF(M:M,M347,$K:$K)," ")</f>
        <v> </v>
      </c>
      <c r="P347" s="85" t="str">
        <f ca="1" t="shared" si="361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4">
        <f ca="1" t="shared" si="0"/>
        <v>6</v>
      </c>
      <c r="F348" s="67" t="str">
        <f ca="1">IF(ISBLANK(A348)," ",INDIRECT(ADDRESS(1,5+MOD(ROW()-2,COUNTA('Form Responses 1'!$1:$1)-4),,TRUE,"Form Responses 1")))</f>
        <v>LANTAI-1 [Tangga Penghubung lt.1-2]</v>
      </c>
      <c r="G348" s="67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LANTAI-1</v>
      </c>
      <c r="I348" s="85" t="str">
        <f ca="1" t="shared" si="336"/>
        <v>Tangga Penghubung lt.1-2</v>
      </c>
      <c r="J348" s="85" t="str">
        <f ca="1" t="shared" si="2"/>
        <v>CLEANING SERVICE</v>
      </c>
      <c r="K348" s="85" t="str">
        <f ca="1" t="array" ref="K348">IFERROR(INDEX(MASTER!B:B,MATCH(G348,MASTER!A:A,0))/100," ")</f>
        <v> </v>
      </c>
      <c r="L348" s="67">
        <f ca="1" t="shared" si="3"/>
        <v>0</v>
      </c>
      <c r="M348" s="67" t="str">
        <f ca="1" t="shared" si="4"/>
        <v>1900 - WEEK 00</v>
      </c>
      <c r="N348" s="67" t="str">
        <f ca="1" t="shared" si="5"/>
        <v>1900 - MONTH 01</v>
      </c>
      <c r="O348" s="85" t="str">
        <f ca="1" t="shared" ref="O348:P348" si="362">IFERROR(AVERAGEIF(M:M,M348,$K:$K)," ")</f>
        <v> </v>
      </c>
      <c r="P348" s="85" t="str">
        <f ca="1" t="shared" si="362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4">
        <f ca="1" t="shared" si="0"/>
        <v>6</v>
      </c>
      <c r="F349" s="67" t="str">
        <f ca="1">IF(ISBLANK(A349)," ",INDIRECT(ADDRESS(1,5+MOD(ROW()-2,COUNTA('Form Responses 1'!$1:$1)-4),,TRUE,"Form Responses 1")))</f>
        <v>LANTAI-1 [Toilet 1]</v>
      </c>
      <c r="G349" s="67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LANTAI-1</v>
      </c>
      <c r="I349" s="85" t="str">
        <f ca="1" t="shared" si="336"/>
        <v>Toilet 1</v>
      </c>
      <c r="J349" s="85" t="str">
        <f ca="1" t="shared" si="2"/>
        <v>CLEANING SERVICE</v>
      </c>
      <c r="K349" s="85" t="str">
        <f ca="1" t="array" ref="K349">IFERROR(INDEX(MASTER!B:B,MATCH(G349,MASTER!A:A,0))/100," ")</f>
        <v> </v>
      </c>
      <c r="L349" s="67">
        <f ca="1" t="shared" si="3"/>
        <v>0</v>
      </c>
      <c r="M349" s="67" t="str">
        <f ca="1" t="shared" si="4"/>
        <v>1900 - WEEK 00</v>
      </c>
      <c r="N349" s="67" t="str">
        <f ca="1" t="shared" si="5"/>
        <v>1900 - MONTH 01</v>
      </c>
      <c r="O349" s="85" t="str">
        <f ca="1" t="shared" ref="O349:P349" si="363">IFERROR(AVERAGEIF(M:M,M349,$K:$K)," ")</f>
        <v> </v>
      </c>
      <c r="P349" s="85" t="str">
        <f ca="1" t="shared" si="363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4">
        <f ca="1" t="shared" si="0"/>
        <v>6</v>
      </c>
      <c r="F350" s="67" t="str">
        <f ca="1">IF(ISBLANK(A350)," ",INDIRECT(ADDRESS(1,5+MOD(ROW()-2,COUNTA('Form Responses 1'!$1:$1)-4),,TRUE,"Form Responses 1")))</f>
        <v>LANTAI-2 [Koridor]</v>
      </c>
      <c r="G350" s="67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LANTAI-2</v>
      </c>
      <c r="I350" s="85" t="str">
        <f ca="1" t="shared" si="336"/>
        <v>Koridor</v>
      </c>
      <c r="J350" s="85" t="str">
        <f ca="1" t="shared" si="2"/>
        <v>CLEANING SERVICE</v>
      </c>
      <c r="K350" s="85" t="str">
        <f ca="1" t="array" ref="K350">IFERROR(INDEX(MASTER!B:B,MATCH(G350,MASTER!A:A,0))/100," ")</f>
        <v> </v>
      </c>
      <c r="L350" s="67">
        <f ca="1" t="shared" si="3"/>
        <v>0</v>
      </c>
      <c r="M350" s="67" t="str">
        <f ca="1" t="shared" si="4"/>
        <v>1900 - WEEK 00</v>
      </c>
      <c r="N350" s="67" t="str">
        <f ca="1" t="shared" si="5"/>
        <v>1900 - MONTH 01</v>
      </c>
      <c r="O350" s="85" t="str">
        <f ca="1" t="shared" ref="O350:P350" si="364">IFERROR(AVERAGEIF(M:M,M350,$K:$K)," ")</f>
        <v> </v>
      </c>
      <c r="P350" s="85" t="str">
        <f ca="1" t="shared" si="364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4">
        <f ca="1" t="shared" si="0"/>
        <v>6</v>
      </c>
      <c r="F351" s="67" t="str">
        <f ca="1">IF(ISBLANK(A351)," ",INDIRECT(ADDRESS(1,5+MOD(ROW()-2,COUNTA('Form Responses 1'!$1:$1)-4),,TRUE,"Form Responses 1")))</f>
        <v>LANTAI-2 [Meeting Room besar]</v>
      </c>
      <c r="G351" s="67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LANTAI-2</v>
      </c>
      <c r="I351" s="85" t="str">
        <f ca="1" t="shared" si="336"/>
        <v>Meeting Room besar</v>
      </c>
      <c r="J351" s="85" t="str">
        <f ca="1" t="shared" si="2"/>
        <v>CLEANING SERVICE</v>
      </c>
      <c r="K351" s="85" t="str">
        <f ca="1" t="array" ref="K351">IFERROR(INDEX(MASTER!B:B,MATCH(G351,MASTER!A:A,0))/100," ")</f>
        <v> </v>
      </c>
      <c r="L351" s="67">
        <f ca="1" t="shared" si="3"/>
        <v>0</v>
      </c>
      <c r="M351" s="67" t="str">
        <f ca="1" t="shared" si="4"/>
        <v>1900 - WEEK 00</v>
      </c>
      <c r="N351" s="67" t="str">
        <f ca="1" t="shared" si="5"/>
        <v>1900 - MONTH 01</v>
      </c>
      <c r="O351" s="85" t="str">
        <f ca="1" t="shared" ref="O351:P351" si="365">IFERROR(AVERAGEIF(M:M,M351,$K:$K)," ")</f>
        <v> </v>
      </c>
      <c r="P351" s="85" t="str">
        <f ca="1" t="shared" si="365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4">
        <f ca="1" t="shared" si="0"/>
        <v>6</v>
      </c>
      <c r="F352" s="67" t="str">
        <f ca="1">IF(ISBLANK(A352)," ",INDIRECT(ADDRESS(1,5+MOD(ROW()-2,COUNTA('Form Responses 1'!$1:$1)-4),,TRUE,"Form Responses 1")))</f>
        <v>LANTAI-2 [R. Peneliti 1-5]</v>
      </c>
      <c r="G352" s="67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LANTAI-2</v>
      </c>
      <c r="I352" s="85" t="str">
        <f ca="1" t="shared" si="336"/>
        <v>R. Peneliti 1-5</v>
      </c>
      <c r="J352" s="85" t="str">
        <f ca="1" t="shared" si="2"/>
        <v>CLEANING SERVICE</v>
      </c>
      <c r="K352" s="85" t="str">
        <f ca="1" t="array" ref="K352">IFERROR(INDEX(MASTER!B:B,MATCH(G352,MASTER!A:A,0))/100," ")</f>
        <v> </v>
      </c>
      <c r="L352" s="67">
        <f ca="1" t="shared" si="3"/>
        <v>0</v>
      </c>
      <c r="M352" s="67" t="str">
        <f ca="1" t="shared" si="4"/>
        <v>1900 - WEEK 00</v>
      </c>
      <c r="N352" s="67" t="str">
        <f ca="1" t="shared" si="5"/>
        <v>1900 - MONTH 01</v>
      </c>
      <c r="O352" s="85" t="str">
        <f ca="1" t="shared" ref="O352:P352" si="366">IFERROR(AVERAGEIF(M:M,M352,$K:$K)," ")</f>
        <v> </v>
      </c>
      <c r="P352" s="85" t="str">
        <f ca="1" t="shared" si="366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4">
        <f ca="1" t="shared" si="0"/>
        <v>6</v>
      </c>
      <c r="F353" s="67" t="str">
        <f ca="1">IF(ISBLANK(A353)," ",INDIRECT(ADDRESS(1,5+MOD(ROW()-2,COUNTA('Form Responses 1'!$1:$1)-4),,TRUE,"Form Responses 1")))</f>
        <v>LANTAI-2 [Perpustakaan]</v>
      </c>
      <c r="G353" s="67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LANTAI-2</v>
      </c>
      <c r="I353" s="85" t="str">
        <f ca="1" t="shared" si="336"/>
        <v>Perpustakaan</v>
      </c>
      <c r="J353" s="85" t="str">
        <f ca="1" t="shared" si="2"/>
        <v>CLEANING SERVICE</v>
      </c>
      <c r="K353" s="85" t="str">
        <f ca="1" t="array" ref="K353">IFERROR(INDEX(MASTER!B:B,MATCH(G353,MASTER!A:A,0))/100," ")</f>
        <v> </v>
      </c>
      <c r="L353" s="67">
        <f ca="1" t="shared" si="3"/>
        <v>0</v>
      </c>
      <c r="M353" s="67" t="str">
        <f ca="1" t="shared" si="4"/>
        <v>1900 - WEEK 00</v>
      </c>
      <c r="N353" s="67" t="str">
        <f ca="1" t="shared" si="5"/>
        <v>1900 - MONTH 01</v>
      </c>
      <c r="O353" s="85" t="str">
        <f ca="1" t="shared" ref="O353:P353" si="367">IFERROR(AVERAGEIF(M:M,M353,$K:$K)," ")</f>
        <v> </v>
      </c>
      <c r="P353" s="85" t="str">
        <f ca="1" t="shared" si="367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4">
        <f ca="1" t="shared" si="0"/>
        <v>6</v>
      </c>
      <c r="F354" s="67" t="str">
        <f ca="1">IF(ISBLANK(A354)," ",INDIRECT(ADDRESS(1,5+MOD(ROW()-2,COUNTA('Form Responses 1'!$1:$1)-4),,TRUE,"Form Responses 1")))</f>
        <v>LANTAI-2 [R. baca]</v>
      </c>
      <c r="G354" s="67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LANTAI-2</v>
      </c>
      <c r="I354" s="85" t="str">
        <f ca="1" t="shared" si="336"/>
        <v>R. baca</v>
      </c>
      <c r="J354" s="85" t="str">
        <f ca="1" t="shared" si="2"/>
        <v>CLEANING SERVICE</v>
      </c>
      <c r="K354" s="85" t="str">
        <f ca="1" t="array" ref="K354">IFERROR(INDEX(MASTER!B:B,MATCH(G354,MASTER!A:A,0))/100," ")</f>
        <v> </v>
      </c>
      <c r="L354" s="67">
        <f ca="1" t="shared" si="3"/>
        <v>0</v>
      </c>
      <c r="M354" s="67" t="str">
        <f ca="1" t="shared" si="4"/>
        <v>1900 - WEEK 00</v>
      </c>
      <c r="N354" s="67" t="str">
        <f ca="1" t="shared" si="5"/>
        <v>1900 - MONTH 01</v>
      </c>
      <c r="O354" s="85" t="str">
        <f ca="1" t="shared" ref="O354:P354" si="368">IFERROR(AVERAGEIF(M:M,M354,$K:$K)," ")</f>
        <v> </v>
      </c>
      <c r="P354" s="85" t="str">
        <f ca="1" t="shared" si="368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4">
        <f ca="1" t="shared" si="0"/>
        <v>6</v>
      </c>
      <c r="F355" s="67" t="str">
        <f ca="1">IF(ISBLANK(A355)," ",INDIRECT(ADDRESS(1,5+MOD(ROW()-2,COUNTA('Form Responses 1'!$1:$1)-4),,TRUE,"Form Responses 1")))</f>
        <v>LANTAI-2 [Tangga Penghubung lt.1-2]</v>
      </c>
      <c r="G355" s="67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LANTAI-2</v>
      </c>
      <c r="I355" s="85" t="str">
        <f ca="1" t="shared" si="336"/>
        <v>Tangga Penghubung lt.1-2</v>
      </c>
      <c r="J355" s="85" t="str">
        <f ca="1" t="shared" si="2"/>
        <v>CLEANING SERVICE</v>
      </c>
      <c r="K355" s="85" t="str">
        <f ca="1" t="array" ref="K355">IFERROR(INDEX(MASTER!B:B,MATCH(G355,MASTER!A:A,0))/100," ")</f>
        <v> </v>
      </c>
      <c r="L355" s="67">
        <f ca="1" t="shared" si="3"/>
        <v>0</v>
      </c>
      <c r="M355" s="67" t="str">
        <f ca="1" t="shared" si="4"/>
        <v>1900 - WEEK 00</v>
      </c>
      <c r="N355" s="67" t="str">
        <f ca="1" t="shared" si="5"/>
        <v>1900 - MONTH 01</v>
      </c>
      <c r="O355" s="85" t="str">
        <f ca="1" t="shared" ref="O355:P355" si="369">IFERROR(AVERAGEIF(M:M,M355,$K:$K)," ")</f>
        <v> </v>
      </c>
      <c r="P355" s="85" t="str">
        <f ca="1" t="shared" si="369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4">
        <f ca="1" t="shared" si="0"/>
        <v>6</v>
      </c>
      <c r="F356" s="67" t="str">
        <f ca="1">IF(ISBLANK(A356)," ",INDIRECT(ADDRESS(1,5+MOD(ROW()-2,COUNTA('Form Responses 1'!$1:$1)-4),,TRUE,"Form Responses 1")))</f>
        <v>LANTAI-2 [Toilet 1]</v>
      </c>
      <c r="G356" s="67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LANTAI-2</v>
      </c>
      <c r="I356" s="85" t="str">
        <f ca="1" t="shared" si="336"/>
        <v>Toilet 1</v>
      </c>
      <c r="J356" s="85" t="str">
        <f ca="1" t="shared" si="2"/>
        <v>CLEANING SERVICE</v>
      </c>
      <c r="K356" s="85" t="str">
        <f ca="1" t="array" ref="K356">IFERROR(INDEX(MASTER!B:B,MATCH(G356,MASTER!A:A,0))/100," ")</f>
        <v> </v>
      </c>
      <c r="L356" s="67">
        <f ca="1" t="shared" si="3"/>
        <v>0</v>
      </c>
      <c r="M356" s="67" t="str">
        <f ca="1" t="shared" si="4"/>
        <v>1900 - WEEK 00</v>
      </c>
      <c r="N356" s="67" t="str">
        <f ca="1" t="shared" si="5"/>
        <v>1900 - MONTH 01</v>
      </c>
      <c r="O356" s="85" t="str">
        <f ca="1" t="shared" ref="O356:P356" si="370">IFERROR(AVERAGEIF(M:M,M356,$K:$K)," ")</f>
        <v> </v>
      </c>
      <c r="P356" s="85" t="str">
        <f ca="1" t="shared" si="370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4">
        <f ca="1" t="shared" si="0"/>
        <v>6</v>
      </c>
      <c r="F357" s="67" t="str">
        <f ca="1">IF(ISBLANK(A357)," ",INDIRECT(ADDRESS(1,5+MOD(ROW()-2,COUNTA('Form Responses 1'!$1:$1)-4),,TRUE,"Form Responses 1")))</f>
        <v>TAMAN DAN AREA PARKIR [Area parkir mobil]</v>
      </c>
      <c r="G357" s="67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TAMAN DAN AREA PARKIR</v>
      </c>
      <c r="I357" s="85" t="str">
        <f ca="1" t="shared" si="336"/>
        <v>Area parkir mobil</v>
      </c>
      <c r="J357" s="85" t="str">
        <f ca="1" t="shared" si="2"/>
        <v>CLEANING SERVICE</v>
      </c>
      <c r="K357" s="85" t="str">
        <f ca="1" t="array" ref="K357">IFERROR(INDEX(MASTER!B:B,MATCH(G357,MASTER!A:A,0))/100," ")</f>
        <v> </v>
      </c>
      <c r="L357" s="67">
        <f ca="1" t="shared" si="3"/>
        <v>0</v>
      </c>
      <c r="M357" s="67" t="str">
        <f ca="1" t="shared" si="4"/>
        <v>1900 - WEEK 00</v>
      </c>
      <c r="N357" s="67" t="str">
        <f ca="1" t="shared" si="5"/>
        <v>1900 - MONTH 01</v>
      </c>
      <c r="O357" s="85" t="str">
        <f ca="1" t="shared" ref="O357:P357" si="371">IFERROR(AVERAGEIF(M:M,M357,$K:$K)," ")</f>
        <v> </v>
      </c>
      <c r="P357" s="85" t="str">
        <f ca="1" t="shared" si="371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4">
        <f ca="1" t="shared" si="0"/>
        <v>6</v>
      </c>
      <c r="F358" s="67" t="str">
        <f ca="1">IF(ISBLANK(A358)," ",INDIRECT(ADDRESS(1,5+MOD(ROW()-2,COUNTA('Form Responses 1'!$1:$1)-4),,TRUE,"Form Responses 1")))</f>
        <v>TAMAN DAN AREA PARKIR [Area parkir motor]</v>
      </c>
      <c r="G358" s="67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TAMAN DAN AREA PARKIR</v>
      </c>
      <c r="I358" s="85" t="str">
        <f ca="1" t="shared" si="336"/>
        <v>Area parkir motor</v>
      </c>
      <c r="J358" s="85" t="str">
        <f ca="1" t="shared" si="2"/>
        <v>CLEANING SERVICE</v>
      </c>
      <c r="K358" s="85" t="str">
        <f ca="1" t="array" ref="K358">IFERROR(INDEX(MASTER!B:B,MATCH(G358,MASTER!A:A,0))/100," ")</f>
        <v> </v>
      </c>
      <c r="L358" s="67">
        <f ca="1" t="shared" si="3"/>
        <v>0</v>
      </c>
      <c r="M358" s="67" t="str">
        <f ca="1" t="shared" si="4"/>
        <v>1900 - WEEK 00</v>
      </c>
      <c r="N358" s="67" t="str">
        <f ca="1" t="shared" si="5"/>
        <v>1900 - MONTH 01</v>
      </c>
      <c r="O358" s="85" t="str">
        <f ca="1" t="shared" ref="O358:P358" si="372">IFERROR(AVERAGEIF(M:M,M358,$K:$K)," ")</f>
        <v> </v>
      </c>
      <c r="P358" s="85" t="str">
        <f ca="1" t="shared" si="372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4">
        <f ca="1" t="shared" si="0"/>
        <v>6</v>
      </c>
      <c r="F359" s="67" t="str">
        <f ca="1">IF(ISBLANK(A359)," ",INDIRECT(ADDRESS(1,5+MOD(ROW()-2,COUNTA('Form Responses 1'!$1:$1)-4),,TRUE,"Form Responses 1")))</f>
        <v>TAMAN DAN AREA PARKIR [Taman depan]</v>
      </c>
      <c r="G359" s="67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TAMAN DAN AREA PARKIR</v>
      </c>
      <c r="I359" s="85" t="str">
        <f ca="1" t="shared" si="336"/>
        <v>Taman depan</v>
      </c>
      <c r="J359" s="85" t="str">
        <f ca="1" t="shared" si="2"/>
        <v>CLEANING SERVICE</v>
      </c>
      <c r="K359" s="85" t="str">
        <f ca="1" t="array" ref="K359">IFERROR(INDEX(MASTER!B:B,MATCH(G359,MASTER!A:A,0))/100," ")</f>
        <v> </v>
      </c>
      <c r="L359" s="67">
        <f ca="1" t="shared" si="3"/>
        <v>0</v>
      </c>
      <c r="M359" s="67" t="str">
        <f ca="1" t="shared" si="4"/>
        <v>1900 - WEEK 00</v>
      </c>
      <c r="N359" s="67" t="str">
        <f ca="1" t="shared" si="5"/>
        <v>1900 - MONTH 01</v>
      </c>
      <c r="O359" s="85" t="str">
        <f ca="1" t="shared" ref="O359:P359" si="373">IFERROR(AVERAGEIF(M:M,M359,$K:$K)," ")</f>
        <v> </v>
      </c>
      <c r="P359" s="85" t="str">
        <f ca="1" t="shared" si="373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4">
        <f ca="1" t="shared" si="0"/>
        <v>6</v>
      </c>
      <c r="F360" s="67" t="str">
        <f ca="1">IF(ISBLANK(A360)," ",INDIRECT(ADDRESS(1,5+MOD(ROW()-2,COUNTA('Form Responses 1'!$1:$1)-4),,TRUE,"Form Responses 1")))</f>
        <v>TAMAN DAN AREA PARKIR [Pos Security]</v>
      </c>
      <c r="G360" s="67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TAMAN DAN AREA PARKIR</v>
      </c>
      <c r="I360" s="85" t="str">
        <f ca="1" t="shared" si="336"/>
        <v>Pos Security</v>
      </c>
      <c r="J360" s="85" t="str">
        <f ca="1" t="shared" si="2"/>
        <v>CLEANING SERVICE</v>
      </c>
      <c r="K360" s="85" t="str">
        <f ca="1" t="array" ref="K360">IFERROR(INDEX(MASTER!B:B,MATCH(G360,MASTER!A:A,0))/100," ")</f>
        <v> </v>
      </c>
      <c r="L360" s="67">
        <f ca="1" t="shared" si="3"/>
        <v>0</v>
      </c>
      <c r="M360" s="67" t="str">
        <f ca="1" t="shared" si="4"/>
        <v>1900 - WEEK 00</v>
      </c>
      <c r="N360" s="67" t="str">
        <f ca="1" t="shared" si="5"/>
        <v>1900 - MONTH 01</v>
      </c>
      <c r="O360" s="85" t="str">
        <f ca="1" t="shared" ref="O360:P360" si="374">IFERROR(AVERAGEIF(M:M,M360,$K:$K)," ")</f>
        <v> </v>
      </c>
      <c r="P360" s="85" t="str">
        <f ca="1" t="shared" si="374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4">
        <f ca="1" t="shared" si="0"/>
        <v>6</v>
      </c>
      <c r="F361" s="67" t="str">
        <f ca="1">IF(ISBLANK(A361)," ",INDIRECT(ADDRESS(1,5+MOD(ROW()-2,COUNTA('Form Responses 1'!$1:$1)-4),,TRUE,"Form Responses 1")))</f>
        <v>TAMAN DAN AREA PARKIR [TPS]</v>
      </c>
      <c r="G361" s="67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TAMAN DAN AREA PARKIR</v>
      </c>
      <c r="I361" s="85" t="str">
        <f ca="1" t="shared" si="336"/>
        <v>TPS</v>
      </c>
      <c r="J361" s="85" t="str">
        <f ca="1" t="shared" si="2"/>
        <v>CLEANING SERVICE</v>
      </c>
      <c r="K361" s="85" t="str">
        <f ca="1" t="array" ref="K361">IFERROR(INDEX(MASTER!B:B,MATCH(G361,MASTER!A:A,0))/100," ")</f>
        <v> </v>
      </c>
      <c r="L361" s="67">
        <f ca="1" t="shared" si="3"/>
        <v>0</v>
      </c>
      <c r="M361" s="67" t="str">
        <f ca="1" t="shared" si="4"/>
        <v>1900 - WEEK 00</v>
      </c>
      <c r="N361" s="67" t="str">
        <f ca="1" t="shared" si="5"/>
        <v>1900 - MONTH 01</v>
      </c>
      <c r="O361" s="85" t="str">
        <f ca="1" t="shared" ref="O361:P361" si="375">IFERROR(AVERAGEIF(M:M,M361,$K:$K)," ")</f>
        <v> </v>
      </c>
      <c r="P361" s="85" t="str">
        <f ca="1" t="shared" si="375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4">
        <f ca="1" t="shared" si="0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Security</v>
      </c>
      <c r="I362" s="85" t="str">
        <f ca="1" t="shared" si="336"/>
        <v>Security Functions</v>
      </c>
      <c r="J362" s="85" t="str">
        <f ca="1" t="shared" si="2"/>
        <v>SECURITY SERVICE</v>
      </c>
      <c r="K362" s="85" t="str">
        <f ca="1" t="array" ref="K362">IFERROR(INDEX(MASTER!B:B,MATCH(G362,MASTER!A:A,0))/100," ")</f>
        <v> </v>
      </c>
      <c r="L362" s="67">
        <f ca="1" t="shared" si="3"/>
        <v>0</v>
      </c>
      <c r="M362" s="67" t="str">
        <f ca="1" t="shared" si="4"/>
        <v>1900 - WEEK 00</v>
      </c>
      <c r="N362" s="67" t="str">
        <f ca="1" t="shared" si="5"/>
        <v>1900 - MONTH 01</v>
      </c>
      <c r="O362" s="85" t="str">
        <f ca="1" t="shared" ref="O362:P362" si="376">IFERROR(AVERAGEIF(M:M,M362,$K:$K)," ")</f>
        <v> </v>
      </c>
      <c r="P362" s="85" t="str">
        <f ca="1" t="shared" si="376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4">
        <f ca="1" t="shared" si="0"/>
        <v>6</v>
      </c>
      <c r="F363" s="67" t="str">
        <f ca="1">IF(ISBLANK(A363)," ",INDIRECT(ADDRESS(1,5+MOD(ROW()-2,COUNTA('Form Responses 1'!$1:$1)-4),,TRUE,"Form Responses 1")))</f>
        <v>Driver [Driving Safety]</v>
      </c>
      <c r="G363" s="67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Driver</v>
      </c>
      <c r="I363" s="85" t="str">
        <f ca="1" t="shared" si="336"/>
        <v>Driving Safety</v>
      </c>
      <c r="J363" s="85" t="str">
        <f ca="1" t="shared" si="2"/>
        <v>LABOR SERVICE</v>
      </c>
      <c r="K363" s="85" t="str">
        <f ca="1" t="array" ref="K363">IFERROR(INDEX(MASTER!B:B,MATCH(G363,MASTER!A:A,0))/100," ")</f>
        <v> </v>
      </c>
      <c r="L363" s="67">
        <f ca="1" t="shared" si="3"/>
        <v>0</v>
      </c>
      <c r="M363" s="67" t="str">
        <f ca="1" t="shared" si="4"/>
        <v>1900 - WEEK 00</v>
      </c>
      <c r="N363" s="67" t="str">
        <f ca="1" t="shared" si="5"/>
        <v>1900 - MONTH 01</v>
      </c>
      <c r="O363" s="85" t="str">
        <f ca="1" t="shared" ref="O363:P363" si="377">IFERROR(AVERAGEIF(M:M,M363,$K:$K)," ")</f>
        <v> </v>
      </c>
      <c r="P363" s="85" t="str">
        <f ca="1" t="shared" si="377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4">
        <f ca="1" t="shared" si="0"/>
        <v>6</v>
      </c>
      <c r="F364" s="67" t="str">
        <f ca="1">IF(ISBLANK(A364)," ",INDIRECT(ADDRESS(1,5+MOD(ROW()-2,COUNTA('Form Responses 1'!$1:$1)-4),,TRUE,"Form Responses 1")))</f>
        <v>Driver [ Attendance]</v>
      </c>
      <c r="G364" s="67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Driver</v>
      </c>
      <c r="I364" s="85" t="str">
        <f ca="1" t="shared" si="336"/>
        <v> Attendance</v>
      </c>
      <c r="J364" s="85" t="str">
        <f ca="1" t="shared" si="2"/>
        <v>LABOR SERVICE</v>
      </c>
      <c r="K364" s="85" t="str">
        <f ca="1" t="array" ref="K364">IFERROR(INDEX(MASTER!B:B,MATCH(G364,MASTER!A:A,0))/100," ")</f>
        <v> </v>
      </c>
      <c r="L364" s="67">
        <f ca="1" t="shared" si="3"/>
        <v>0</v>
      </c>
      <c r="M364" s="67" t="str">
        <f ca="1" t="shared" si="4"/>
        <v>1900 - WEEK 00</v>
      </c>
      <c r="N364" s="67" t="str">
        <f ca="1" t="shared" si="5"/>
        <v>1900 - MONTH 01</v>
      </c>
      <c r="O364" s="85" t="str">
        <f ca="1" t="shared" ref="O364:P364" si="378">IFERROR(AVERAGEIF(M:M,M364,$K:$K)," ")</f>
        <v> </v>
      </c>
      <c r="P364" s="85" t="str">
        <f ca="1" t="shared" si="378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4">
        <f ca="1" t="shared" si="0"/>
        <v>6</v>
      </c>
      <c r="F365" s="67" t="str">
        <f ca="1">IF(ISBLANK(A365)," ",INDIRECT(ADDRESS(1,5+MOD(ROW()-2,COUNTA('Form Responses 1'!$1:$1)-4),,TRUE,"Form Responses 1")))</f>
        <v>LANTAI-1 [Enterance]</v>
      </c>
      <c r="G365" s="67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LANTAI-1</v>
      </c>
      <c r="I365" s="85" t="str">
        <f ca="1" t="shared" si="336"/>
        <v>Enterance</v>
      </c>
      <c r="J365" s="85" t="str">
        <f ca="1" t="shared" si="2"/>
        <v>CLEANING SERVICE</v>
      </c>
      <c r="K365" s="85" t="str">
        <f ca="1" t="array" ref="K365">IFERROR(INDEX(MASTER!B:B,MATCH(G365,MASTER!A:A,0))/100," ")</f>
        <v> </v>
      </c>
      <c r="L365" s="67">
        <f ca="1" t="shared" si="3"/>
        <v>0</v>
      </c>
      <c r="M365" s="67" t="str">
        <f ca="1" t="shared" si="4"/>
        <v>1900 - WEEK 00</v>
      </c>
      <c r="N365" s="67" t="str">
        <f ca="1" t="shared" si="5"/>
        <v>1900 - MONTH 01</v>
      </c>
      <c r="O365" s="85" t="str">
        <f ca="1" t="shared" ref="O365:P365" si="379">IFERROR(AVERAGEIF(M:M,M365,$K:$K)," ")</f>
        <v> </v>
      </c>
      <c r="P365" s="85" t="str">
        <f ca="1" t="shared" si="379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4">
        <f ca="1" t="shared" si="0"/>
        <v>6</v>
      </c>
      <c r="F366" s="67" t="str">
        <f ca="1">IF(ISBLANK(A366)," ",INDIRECT(ADDRESS(1,5+MOD(ROW()-2,COUNTA('Form Responses 1'!$1:$1)-4),,TRUE,"Form Responses 1")))</f>
        <v>LANTAI-1 [Lobby Utama]</v>
      </c>
      <c r="G366" s="67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LANTAI-1</v>
      </c>
      <c r="I366" s="85" t="str">
        <f ca="1" t="shared" si="336"/>
        <v>Lobby Utama</v>
      </c>
      <c r="J366" s="85" t="str">
        <f ca="1" t="shared" si="2"/>
        <v>CLEANING SERVICE</v>
      </c>
      <c r="K366" s="85" t="str">
        <f ca="1" t="array" ref="K366">IFERROR(INDEX(MASTER!B:B,MATCH(G366,MASTER!A:A,0))/100," ")</f>
        <v> </v>
      </c>
      <c r="L366" s="67">
        <f ca="1" t="shared" si="3"/>
        <v>0</v>
      </c>
      <c r="M366" s="67" t="str">
        <f ca="1" t="shared" si="4"/>
        <v>1900 - WEEK 00</v>
      </c>
      <c r="N366" s="67" t="str">
        <f ca="1" t="shared" si="5"/>
        <v>1900 - MONTH 01</v>
      </c>
      <c r="O366" s="85" t="str">
        <f ca="1" t="shared" ref="O366:P366" si="380">IFERROR(AVERAGEIF(M:M,M366,$K:$K)," ")</f>
        <v> </v>
      </c>
      <c r="P366" s="85" t="str">
        <f ca="1" t="shared" si="380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4">
        <f ca="1" t="shared" si="0"/>
        <v>6</v>
      </c>
      <c r="F367" s="67" t="str">
        <f ca="1">IF(ISBLANK(A367)," ",INDIRECT(ADDRESS(1,5+MOD(ROW()-2,COUNTA('Form Responses 1'!$1:$1)-4),,TRUE,"Form Responses 1")))</f>
        <v>LANTAI-1 [Koridor]</v>
      </c>
      <c r="G367" s="67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LANTAI-1</v>
      </c>
      <c r="I367" s="85" t="str">
        <f ca="1" t="shared" si="336"/>
        <v>Koridor</v>
      </c>
      <c r="J367" s="85" t="str">
        <f ca="1" t="shared" si="2"/>
        <v>CLEANING SERVICE</v>
      </c>
      <c r="K367" s="85" t="str">
        <f ca="1" t="array" ref="K367">IFERROR(INDEX(MASTER!B:B,MATCH(G367,MASTER!A:A,0))/100," ")</f>
        <v> </v>
      </c>
      <c r="L367" s="67">
        <f ca="1" t="shared" si="3"/>
        <v>0</v>
      </c>
      <c r="M367" s="67" t="str">
        <f ca="1" t="shared" si="4"/>
        <v>1900 - WEEK 00</v>
      </c>
      <c r="N367" s="67" t="str">
        <f ca="1" t="shared" si="5"/>
        <v>1900 - MONTH 01</v>
      </c>
      <c r="O367" s="85" t="str">
        <f ca="1" t="shared" ref="O367:P367" si="381">IFERROR(AVERAGEIF(M:M,M367,$K:$K)," ")</f>
        <v> </v>
      </c>
      <c r="P367" s="85" t="str">
        <f ca="1" t="shared" si="381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4">
        <f ca="1" t="shared" si="0"/>
        <v>6</v>
      </c>
      <c r="F368" s="67" t="str">
        <f ca="1">IF(ISBLANK(A368)," ",INDIRECT(ADDRESS(1,5+MOD(ROW()-2,COUNTA('Form Responses 1'!$1:$1)-4),,TRUE,"Form Responses 1")))</f>
        <v>LANTAI-1 [R. Pimpinan]</v>
      </c>
      <c r="G368" s="67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LANTAI-1</v>
      </c>
      <c r="I368" s="85" t="str">
        <f ca="1" t="shared" si="336"/>
        <v>R. Pimpinan</v>
      </c>
      <c r="J368" s="85" t="str">
        <f ca="1" t="shared" si="2"/>
        <v>CLEANING SERVICE</v>
      </c>
      <c r="K368" s="85" t="str">
        <f ca="1" t="array" ref="K368">IFERROR(INDEX(MASTER!B:B,MATCH(G368,MASTER!A:A,0))/100," ")</f>
        <v> </v>
      </c>
      <c r="L368" s="67">
        <f ca="1" t="shared" si="3"/>
        <v>0</v>
      </c>
      <c r="M368" s="67" t="str">
        <f ca="1" t="shared" si="4"/>
        <v>1900 - WEEK 00</v>
      </c>
      <c r="N368" s="67" t="str">
        <f ca="1" t="shared" si="5"/>
        <v>1900 - MONTH 01</v>
      </c>
      <c r="O368" s="85" t="str">
        <f ca="1" t="shared" ref="O368:P368" si="382">IFERROR(AVERAGEIF(M:M,M368,$K:$K)," ")</f>
        <v> </v>
      </c>
      <c r="P368" s="85" t="str">
        <f ca="1" t="shared" si="382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4">
        <f ca="1" t="shared" si="0"/>
        <v>6</v>
      </c>
      <c r="F369" s="67" t="str">
        <f ca="1">IF(ISBLANK(A369)," ",INDIRECT(ADDRESS(1,5+MOD(ROW()-2,COUNTA('Form Responses 1'!$1:$1)-4),,TRUE,"Form Responses 1")))</f>
        <v>LANTAI-1 [Mushollah]</v>
      </c>
      <c r="G369" s="67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LANTAI-1</v>
      </c>
      <c r="I369" s="85" t="str">
        <f ca="1" t="shared" si="336"/>
        <v>Mushollah</v>
      </c>
      <c r="J369" s="85" t="str">
        <f ca="1" t="shared" si="2"/>
        <v>CLEANING SERVICE</v>
      </c>
      <c r="K369" s="85" t="str">
        <f ca="1" t="array" ref="K369">IFERROR(INDEX(MASTER!B:B,MATCH(G369,MASTER!A:A,0))/100," ")</f>
        <v> </v>
      </c>
      <c r="L369" s="67">
        <f ca="1" t="shared" si="3"/>
        <v>0</v>
      </c>
      <c r="M369" s="67" t="str">
        <f ca="1" t="shared" si="4"/>
        <v>1900 - WEEK 00</v>
      </c>
      <c r="N369" s="67" t="str">
        <f ca="1" t="shared" si="5"/>
        <v>1900 - MONTH 01</v>
      </c>
      <c r="O369" s="85" t="str">
        <f ca="1" t="shared" ref="O369:P369" si="383">IFERROR(AVERAGEIF(M:M,M369,$K:$K)," ")</f>
        <v> </v>
      </c>
      <c r="P369" s="85" t="str">
        <f ca="1" t="shared" si="383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4">
        <f ca="1" t="shared" si="0"/>
        <v>6</v>
      </c>
      <c r="F370" s="67" t="str">
        <f ca="1">IF(ISBLANK(A370)," ",INDIRECT(ADDRESS(1,5+MOD(ROW()-2,COUNTA('Form Responses 1'!$1:$1)-4),,TRUE,"Form Responses 1")))</f>
        <v>LANTAI-1 [R. Kepala TU]</v>
      </c>
      <c r="G370" s="67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LANTAI-1</v>
      </c>
      <c r="I370" s="85" t="str">
        <f ca="1" t="shared" si="336"/>
        <v>R. Kepala TU</v>
      </c>
      <c r="J370" s="85" t="str">
        <f ca="1" t="shared" si="2"/>
        <v>CLEANING SERVICE</v>
      </c>
      <c r="K370" s="85" t="str">
        <f ca="1" t="array" ref="K370">IFERROR(INDEX(MASTER!B:B,MATCH(G370,MASTER!A:A,0))/100," ")</f>
        <v> </v>
      </c>
      <c r="L370" s="67">
        <f ca="1" t="shared" si="3"/>
        <v>0</v>
      </c>
      <c r="M370" s="67" t="str">
        <f ca="1" t="shared" si="4"/>
        <v>1900 - WEEK 00</v>
      </c>
      <c r="N370" s="67" t="str">
        <f ca="1" t="shared" si="5"/>
        <v>1900 - MONTH 01</v>
      </c>
      <c r="O370" s="85" t="str">
        <f ca="1" t="shared" ref="O370:P370" si="384">IFERROR(AVERAGEIF(M:M,M370,$K:$K)," ")</f>
        <v> </v>
      </c>
      <c r="P370" s="85" t="str">
        <f ca="1" t="shared" si="384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4">
        <f ca="1" t="shared" si="0"/>
        <v>6</v>
      </c>
      <c r="F371" s="67" t="str">
        <f ca="1">IF(ISBLANK(A371)," ",INDIRECT(ADDRESS(1,5+MOD(ROW()-2,COUNTA('Form Responses 1'!$1:$1)-4),,TRUE,"Form Responses 1")))</f>
        <v>LANTAI-1 [R. staff TU]</v>
      </c>
      <c r="G371" s="67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LANTAI-1</v>
      </c>
      <c r="I371" s="85" t="str">
        <f ca="1" t="shared" si="336"/>
        <v>R. staff TU</v>
      </c>
      <c r="J371" s="85" t="str">
        <f ca="1" t="shared" si="2"/>
        <v>CLEANING SERVICE</v>
      </c>
      <c r="K371" s="85" t="str">
        <f ca="1" t="array" ref="K371">IFERROR(INDEX(MASTER!B:B,MATCH(G371,MASTER!A:A,0))/100," ")</f>
        <v> </v>
      </c>
      <c r="L371" s="67">
        <f ca="1" t="shared" si="3"/>
        <v>0</v>
      </c>
      <c r="M371" s="67" t="str">
        <f ca="1" t="shared" si="4"/>
        <v>1900 - WEEK 00</v>
      </c>
      <c r="N371" s="67" t="str">
        <f ca="1" t="shared" si="5"/>
        <v>1900 - MONTH 01</v>
      </c>
      <c r="O371" s="85" t="str">
        <f ca="1" t="shared" ref="O371:P371" si="385">IFERROR(AVERAGEIF(M:M,M371,$K:$K)," ")</f>
        <v> </v>
      </c>
      <c r="P371" s="85" t="str">
        <f ca="1" t="shared" si="385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4">
        <f ca="1" t="shared" si="0"/>
        <v>6</v>
      </c>
      <c r="F372" s="67" t="str">
        <f ca="1">IF(ISBLANK(A372)," ",INDIRECT(ADDRESS(1,5+MOD(ROW()-2,COUNTA('Form Responses 1'!$1:$1)-4),,TRUE,"Form Responses 1")))</f>
        <v>LANTAI-1 [R. Analisis]</v>
      </c>
      <c r="G372" s="67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LANTAI-1</v>
      </c>
      <c r="I372" s="85" t="str">
        <f ca="1" t="shared" si="336"/>
        <v>R. Analisis</v>
      </c>
      <c r="J372" s="85" t="str">
        <f ca="1" t="shared" si="2"/>
        <v>CLEANING SERVICE</v>
      </c>
      <c r="K372" s="85" t="str">
        <f ca="1" t="array" ref="K372">IFERROR(INDEX(MASTER!B:B,MATCH(G372,MASTER!A:A,0))/100," ")</f>
        <v> </v>
      </c>
      <c r="L372" s="67">
        <f ca="1" t="shared" si="3"/>
        <v>0</v>
      </c>
      <c r="M372" s="67" t="str">
        <f ca="1" t="shared" si="4"/>
        <v>1900 - WEEK 00</v>
      </c>
      <c r="N372" s="67" t="str">
        <f ca="1" t="shared" si="5"/>
        <v>1900 - MONTH 01</v>
      </c>
      <c r="O372" s="85" t="str">
        <f ca="1" t="shared" ref="O372:P372" si="386">IFERROR(AVERAGEIF(M:M,M372,$K:$K)," ")</f>
        <v> </v>
      </c>
      <c r="P372" s="85" t="str">
        <f ca="1" t="shared" si="386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4">
        <f ca="1" t="shared" si="0"/>
        <v>6</v>
      </c>
      <c r="F373" s="67" t="str">
        <f ca="1">IF(ISBLANK(A373)," ",INDIRECT(ADDRESS(1,5+MOD(ROW()-2,COUNTA('Form Responses 1'!$1:$1)-4),,TRUE,"Form Responses 1")))</f>
        <v>LANTAI-1 [R. Audio Visual]</v>
      </c>
      <c r="G373" s="67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LANTAI-1</v>
      </c>
      <c r="I373" s="85" t="str">
        <f ca="1" t="shared" si="336"/>
        <v>R. Audio Visual</v>
      </c>
      <c r="J373" s="85" t="str">
        <f ca="1" t="shared" si="2"/>
        <v>CLEANING SERVICE</v>
      </c>
      <c r="K373" s="85" t="str">
        <f ca="1" t="array" ref="K373">IFERROR(INDEX(MASTER!B:B,MATCH(G373,MASTER!A:A,0))/100," ")</f>
        <v> </v>
      </c>
      <c r="L373" s="67">
        <f ca="1" t="shared" si="3"/>
        <v>0</v>
      </c>
      <c r="M373" s="67" t="str">
        <f ca="1" t="shared" si="4"/>
        <v>1900 - WEEK 00</v>
      </c>
      <c r="N373" s="67" t="str">
        <f ca="1" t="shared" si="5"/>
        <v>1900 - MONTH 01</v>
      </c>
      <c r="O373" s="85" t="str">
        <f ca="1" t="shared" ref="O373:P373" si="387">IFERROR(AVERAGEIF(M:M,M373,$K:$K)," ")</f>
        <v> </v>
      </c>
      <c r="P373" s="85" t="str">
        <f ca="1" t="shared" si="387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4">
        <f ca="1" t="shared" si="0"/>
        <v>6</v>
      </c>
      <c r="F374" s="67" t="str">
        <f ca="1">IF(ISBLANK(A374)," ",INDIRECT(ADDRESS(1,5+MOD(ROW()-2,COUNTA('Form Responses 1'!$1:$1)-4),,TRUE,"Form Responses 1")))</f>
        <v>LANTAI-1 [R. Artefak]</v>
      </c>
      <c r="G374" s="67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LANTAI-1</v>
      </c>
      <c r="I374" s="85" t="str">
        <f ca="1" t="shared" si="336"/>
        <v>R. Artefak</v>
      </c>
      <c r="J374" s="85" t="str">
        <f ca="1" t="shared" si="2"/>
        <v>CLEANING SERVICE</v>
      </c>
      <c r="K374" s="85" t="str">
        <f ca="1" t="array" ref="K374">IFERROR(INDEX(MASTER!B:B,MATCH(G374,MASTER!A:A,0))/100," ")</f>
        <v> </v>
      </c>
      <c r="L374" s="67">
        <f ca="1" t="shared" si="3"/>
        <v>0</v>
      </c>
      <c r="M374" s="67" t="str">
        <f ca="1" t="shared" si="4"/>
        <v>1900 - WEEK 00</v>
      </c>
      <c r="N374" s="67" t="str">
        <f ca="1" t="shared" si="5"/>
        <v>1900 - MONTH 01</v>
      </c>
      <c r="O374" s="85" t="str">
        <f ca="1" t="shared" ref="O374:P374" si="388">IFERROR(AVERAGEIF(M:M,M374,$K:$K)," ")</f>
        <v> </v>
      </c>
      <c r="P374" s="85" t="str">
        <f ca="1" t="shared" si="388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4">
        <f ca="1" t="shared" si="0"/>
        <v>6</v>
      </c>
      <c r="F375" s="67" t="str">
        <f ca="1">IF(ISBLANK(A375)," ",INDIRECT(ADDRESS(1,5+MOD(ROW()-2,COUNTA('Form Responses 1'!$1:$1)-4),,TRUE,"Form Responses 1")))</f>
        <v>LANTAI-1 [R. Keuangan]</v>
      </c>
      <c r="G375" s="67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LANTAI-1</v>
      </c>
      <c r="I375" s="85" t="str">
        <f ca="1" t="shared" si="336"/>
        <v>R. Keuangan</v>
      </c>
      <c r="J375" s="85" t="str">
        <f ca="1" t="shared" si="2"/>
        <v>CLEANING SERVICE</v>
      </c>
      <c r="K375" s="85" t="str">
        <f ca="1" t="array" ref="K375">IFERROR(INDEX(MASTER!B:B,MATCH(G375,MASTER!A:A,0))/100," ")</f>
        <v> </v>
      </c>
      <c r="L375" s="67">
        <f ca="1" t="shared" si="3"/>
        <v>0</v>
      </c>
      <c r="M375" s="67" t="str">
        <f ca="1" t="shared" si="4"/>
        <v>1900 - WEEK 00</v>
      </c>
      <c r="N375" s="67" t="str">
        <f ca="1" t="shared" si="5"/>
        <v>1900 - MONTH 01</v>
      </c>
      <c r="O375" s="85" t="str">
        <f ca="1" t="shared" ref="O375:P375" si="389">IFERROR(AVERAGEIF(M:M,M375,$K:$K)," ")</f>
        <v> </v>
      </c>
      <c r="P375" s="85" t="str">
        <f ca="1" t="shared" si="389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4">
        <f ca="1" t="shared" si="0"/>
        <v>6</v>
      </c>
      <c r="F376" s="67" t="str">
        <f ca="1">IF(ISBLANK(A376)," ",INDIRECT(ADDRESS(1,5+MOD(ROW()-2,COUNTA('Form Responses 1'!$1:$1)-4),,TRUE,"Form Responses 1")))</f>
        <v>LANTAI-1 [Meeting room kecil]</v>
      </c>
      <c r="G376" s="67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LANTAI-1</v>
      </c>
      <c r="I376" s="85" t="str">
        <f ca="1" t="shared" si="336"/>
        <v>Meeting room kecil</v>
      </c>
      <c r="J376" s="85" t="str">
        <f ca="1" t="shared" si="2"/>
        <v>CLEANING SERVICE</v>
      </c>
      <c r="K376" s="85" t="str">
        <f ca="1" t="array" ref="K376">IFERROR(INDEX(MASTER!B:B,MATCH(G376,MASTER!A:A,0))/100," ")</f>
        <v> </v>
      </c>
      <c r="L376" s="67">
        <f ca="1" t="shared" si="3"/>
        <v>0</v>
      </c>
      <c r="M376" s="67" t="str">
        <f ca="1" t="shared" si="4"/>
        <v>1900 - WEEK 00</v>
      </c>
      <c r="N376" s="67" t="str">
        <f ca="1" t="shared" si="5"/>
        <v>1900 - MONTH 01</v>
      </c>
      <c r="O376" s="85" t="str">
        <f ca="1" t="shared" ref="O376:P376" si="390">IFERROR(AVERAGEIF(M:M,M376,$K:$K)," ")</f>
        <v> </v>
      </c>
      <c r="P376" s="85" t="str">
        <f ca="1" t="shared" si="390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4">
        <f ca="1" t="shared" si="0"/>
        <v>6</v>
      </c>
      <c r="F377" s="67" t="str">
        <f ca="1">IF(ISBLANK(A377)," ",INDIRECT(ADDRESS(1,5+MOD(ROW()-2,COUNTA('Form Responses 1'!$1:$1)-4),,TRUE,"Form Responses 1")))</f>
        <v>LANTAI-1 [Pantry]</v>
      </c>
      <c r="G377" s="67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LANTAI-1</v>
      </c>
      <c r="I377" s="85" t="str">
        <f ca="1" t="shared" si="336"/>
        <v>Pantry</v>
      </c>
      <c r="J377" s="85" t="str">
        <f ca="1" t="shared" si="2"/>
        <v>CLEANING SERVICE</v>
      </c>
      <c r="K377" s="85" t="str">
        <f ca="1" t="array" ref="K377">IFERROR(INDEX(MASTER!B:B,MATCH(G377,MASTER!A:A,0))/100," ")</f>
        <v> </v>
      </c>
      <c r="L377" s="67">
        <f ca="1" t="shared" si="3"/>
        <v>0</v>
      </c>
      <c r="M377" s="67" t="str">
        <f ca="1" t="shared" si="4"/>
        <v>1900 - WEEK 00</v>
      </c>
      <c r="N377" s="67" t="str">
        <f ca="1" t="shared" si="5"/>
        <v>1900 - MONTH 01</v>
      </c>
      <c r="O377" s="85" t="str">
        <f ca="1" t="shared" ref="O377:P377" si="391">IFERROR(AVERAGEIF(M:M,M377,$K:$K)," ")</f>
        <v> </v>
      </c>
      <c r="P377" s="85" t="str">
        <f ca="1" t="shared" si="391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4">
        <f ca="1" t="shared" si="0"/>
        <v>6</v>
      </c>
      <c r="F378" s="67" t="str">
        <f ca="1">IF(ISBLANK(A378)," ",INDIRECT(ADDRESS(1,5+MOD(ROW()-2,COUNTA('Form Responses 1'!$1:$1)-4),,TRUE,"Form Responses 1")))</f>
        <v>LANTAI-1 [Tangga Penghubung lt.1-2]</v>
      </c>
      <c r="G378" s="67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LANTAI-1</v>
      </c>
      <c r="I378" s="85" t="str">
        <f ca="1" t="shared" si="336"/>
        <v>Tangga Penghubung lt.1-2</v>
      </c>
      <c r="J378" s="85" t="str">
        <f ca="1" t="shared" si="2"/>
        <v>CLEANING SERVICE</v>
      </c>
      <c r="K378" s="85" t="str">
        <f ca="1" t="array" ref="K378">IFERROR(INDEX(MASTER!B:B,MATCH(G378,MASTER!A:A,0))/100," ")</f>
        <v> </v>
      </c>
      <c r="L378" s="67">
        <f ca="1" t="shared" si="3"/>
        <v>0</v>
      </c>
      <c r="M378" s="67" t="str">
        <f ca="1" t="shared" si="4"/>
        <v>1900 - WEEK 00</v>
      </c>
      <c r="N378" s="67" t="str">
        <f ca="1" t="shared" si="5"/>
        <v>1900 - MONTH 01</v>
      </c>
      <c r="O378" s="85" t="str">
        <f ca="1" t="shared" ref="O378:P378" si="392">IFERROR(AVERAGEIF(M:M,M378,$K:$K)," ")</f>
        <v> </v>
      </c>
      <c r="P378" s="85" t="str">
        <f ca="1" t="shared" si="392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4">
        <f ca="1" t="shared" si="0"/>
        <v>6</v>
      </c>
      <c r="F379" s="67" t="str">
        <f ca="1">IF(ISBLANK(A379)," ",INDIRECT(ADDRESS(1,5+MOD(ROW()-2,COUNTA('Form Responses 1'!$1:$1)-4),,TRUE,"Form Responses 1")))</f>
        <v>LANTAI-1 [Toilet 1]</v>
      </c>
      <c r="G379" s="67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LANTAI-1</v>
      </c>
      <c r="I379" s="85" t="str">
        <f ca="1" t="shared" si="336"/>
        <v>Toilet 1</v>
      </c>
      <c r="J379" s="85" t="str">
        <f ca="1" t="shared" si="2"/>
        <v>CLEANING SERVICE</v>
      </c>
      <c r="K379" s="85" t="str">
        <f ca="1" t="array" ref="K379">IFERROR(INDEX(MASTER!B:B,MATCH(G379,MASTER!A:A,0))/100," ")</f>
        <v> </v>
      </c>
      <c r="L379" s="67">
        <f ca="1" t="shared" si="3"/>
        <v>0</v>
      </c>
      <c r="M379" s="67" t="str">
        <f ca="1" t="shared" si="4"/>
        <v>1900 - WEEK 00</v>
      </c>
      <c r="N379" s="67" t="str">
        <f ca="1" t="shared" si="5"/>
        <v>1900 - MONTH 01</v>
      </c>
      <c r="O379" s="85" t="str">
        <f ca="1" t="shared" ref="O379:P379" si="393">IFERROR(AVERAGEIF(M:M,M379,$K:$K)," ")</f>
        <v> </v>
      </c>
      <c r="P379" s="85" t="str">
        <f ca="1" t="shared" si="393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4">
        <f ca="1" t="shared" si="0"/>
        <v>6</v>
      </c>
      <c r="F380" s="67" t="str">
        <f ca="1">IF(ISBLANK(A380)," ",INDIRECT(ADDRESS(1,5+MOD(ROW()-2,COUNTA('Form Responses 1'!$1:$1)-4),,TRUE,"Form Responses 1")))</f>
        <v>LANTAI-2 [Koridor]</v>
      </c>
      <c r="G380" s="67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LANTAI-2</v>
      </c>
      <c r="I380" s="85" t="str">
        <f ca="1" t="shared" si="336"/>
        <v>Koridor</v>
      </c>
      <c r="J380" s="85" t="str">
        <f ca="1" t="shared" si="2"/>
        <v>CLEANING SERVICE</v>
      </c>
      <c r="K380" s="85" t="str">
        <f ca="1" t="array" ref="K380">IFERROR(INDEX(MASTER!B:B,MATCH(G380,MASTER!A:A,0))/100," ")</f>
        <v> </v>
      </c>
      <c r="L380" s="67">
        <f ca="1" t="shared" si="3"/>
        <v>0</v>
      </c>
      <c r="M380" s="67" t="str">
        <f ca="1" t="shared" si="4"/>
        <v>1900 - WEEK 00</v>
      </c>
      <c r="N380" s="67" t="str">
        <f ca="1" t="shared" si="5"/>
        <v>1900 - MONTH 01</v>
      </c>
      <c r="O380" s="85" t="str">
        <f ca="1" t="shared" ref="O380:P380" si="394">IFERROR(AVERAGEIF(M:M,M380,$K:$K)," ")</f>
        <v> </v>
      </c>
      <c r="P380" s="85" t="str">
        <f ca="1" t="shared" si="394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4">
        <f ca="1" t="shared" si="0"/>
        <v>6</v>
      </c>
      <c r="F381" s="67" t="str">
        <f ca="1">IF(ISBLANK(A381)," ",INDIRECT(ADDRESS(1,5+MOD(ROW()-2,COUNTA('Form Responses 1'!$1:$1)-4),,TRUE,"Form Responses 1")))</f>
        <v>LANTAI-2 [Meeting Room besar]</v>
      </c>
      <c r="G381" s="67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LANTAI-2</v>
      </c>
      <c r="I381" s="85" t="str">
        <f ca="1" t="shared" si="336"/>
        <v>Meeting Room besar</v>
      </c>
      <c r="J381" s="85" t="str">
        <f ca="1" t="shared" si="2"/>
        <v>CLEANING SERVICE</v>
      </c>
      <c r="K381" s="85" t="str">
        <f ca="1" t="array" ref="K381">IFERROR(INDEX(MASTER!B:B,MATCH(G381,MASTER!A:A,0))/100," ")</f>
        <v> </v>
      </c>
      <c r="L381" s="67">
        <f ca="1" t="shared" si="3"/>
        <v>0</v>
      </c>
      <c r="M381" s="67" t="str">
        <f ca="1" t="shared" si="4"/>
        <v>1900 - WEEK 00</v>
      </c>
      <c r="N381" s="67" t="str">
        <f ca="1" t="shared" si="5"/>
        <v>1900 - MONTH 01</v>
      </c>
      <c r="O381" s="85" t="str">
        <f ca="1" t="shared" ref="O381:P381" si="395">IFERROR(AVERAGEIF(M:M,M381,$K:$K)," ")</f>
        <v> </v>
      </c>
      <c r="P381" s="85" t="str">
        <f ca="1" t="shared" si="395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4">
        <f ca="1" t="shared" si="0"/>
        <v>6</v>
      </c>
      <c r="F382" s="67" t="str">
        <f ca="1">IF(ISBLANK(A382)," ",INDIRECT(ADDRESS(1,5+MOD(ROW()-2,COUNTA('Form Responses 1'!$1:$1)-4),,TRUE,"Form Responses 1")))</f>
        <v>LANTAI-2 [R. Peneliti 1-5]</v>
      </c>
      <c r="G382" s="67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LANTAI-2</v>
      </c>
      <c r="I382" s="85" t="str">
        <f ca="1" t="shared" si="336"/>
        <v>R. Peneliti 1-5</v>
      </c>
      <c r="J382" s="85" t="str">
        <f ca="1" t="shared" si="2"/>
        <v>CLEANING SERVICE</v>
      </c>
      <c r="K382" s="85" t="str">
        <f ca="1" t="array" ref="K382">IFERROR(INDEX(MASTER!B:B,MATCH(G382,MASTER!A:A,0))/100," ")</f>
        <v> </v>
      </c>
      <c r="L382" s="67">
        <f ca="1" t="shared" si="3"/>
        <v>0</v>
      </c>
      <c r="M382" s="67" t="str">
        <f ca="1" t="shared" si="4"/>
        <v>1900 - WEEK 00</v>
      </c>
      <c r="N382" s="67" t="str">
        <f ca="1" t="shared" si="5"/>
        <v>1900 - MONTH 01</v>
      </c>
      <c r="O382" s="85" t="str">
        <f ca="1" t="shared" ref="O382:P382" si="396">IFERROR(AVERAGEIF(M:M,M382,$K:$K)," ")</f>
        <v> </v>
      </c>
      <c r="P382" s="85" t="str">
        <f ca="1" t="shared" si="396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4">
        <f ca="1" t="shared" si="0"/>
        <v>6</v>
      </c>
      <c r="F383" s="67" t="str">
        <f ca="1">IF(ISBLANK(A383)," ",INDIRECT(ADDRESS(1,5+MOD(ROW()-2,COUNTA('Form Responses 1'!$1:$1)-4),,TRUE,"Form Responses 1")))</f>
        <v>LANTAI-2 [Perpustakaan]</v>
      </c>
      <c r="G383" s="67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LANTAI-2</v>
      </c>
      <c r="I383" s="85" t="str">
        <f ca="1" t="shared" si="336"/>
        <v>Perpustakaan</v>
      </c>
      <c r="J383" s="85" t="str">
        <f ca="1" t="shared" si="2"/>
        <v>CLEANING SERVICE</v>
      </c>
      <c r="K383" s="85" t="str">
        <f ca="1" t="array" ref="K383">IFERROR(INDEX(MASTER!B:B,MATCH(G383,MASTER!A:A,0))/100," ")</f>
        <v> </v>
      </c>
      <c r="L383" s="67">
        <f ca="1" t="shared" si="3"/>
        <v>0</v>
      </c>
      <c r="M383" s="67" t="str">
        <f ca="1" t="shared" si="4"/>
        <v>1900 - WEEK 00</v>
      </c>
      <c r="N383" s="67" t="str">
        <f ca="1" t="shared" si="5"/>
        <v>1900 - MONTH 01</v>
      </c>
      <c r="O383" s="85" t="str">
        <f ca="1" t="shared" ref="O383:P383" si="397">IFERROR(AVERAGEIF(M:M,M383,$K:$K)," ")</f>
        <v> </v>
      </c>
      <c r="P383" s="85" t="str">
        <f ca="1" t="shared" si="397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4">
        <f ca="1" t="shared" si="0"/>
        <v>6</v>
      </c>
      <c r="F384" s="67" t="str">
        <f ca="1">IF(ISBLANK(A384)," ",INDIRECT(ADDRESS(1,5+MOD(ROW()-2,COUNTA('Form Responses 1'!$1:$1)-4),,TRUE,"Form Responses 1")))</f>
        <v>LANTAI-2 [R. baca]</v>
      </c>
      <c r="G384" s="67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LANTAI-2</v>
      </c>
      <c r="I384" s="85" t="str">
        <f ca="1" t="shared" si="336"/>
        <v>R. baca</v>
      </c>
      <c r="J384" s="85" t="str">
        <f ca="1" t="shared" si="2"/>
        <v>CLEANING SERVICE</v>
      </c>
      <c r="K384" s="85" t="str">
        <f ca="1" t="array" ref="K384">IFERROR(INDEX(MASTER!B:B,MATCH(G384,MASTER!A:A,0))/100," ")</f>
        <v> </v>
      </c>
      <c r="L384" s="67">
        <f ca="1" t="shared" si="3"/>
        <v>0</v>
      </c>
      <c r="M384" s="67" t="str">
        <f ca="1" t="shared" si="4"/>
        <v>1900 - WEEK 00</v>
      </c>
      <c r="N384" s="67" t="str">
        <f ca="1" t="shared" si="5"/>
        <v>1900 - MONTH 01</v>
      </c>
      <c r="O384" s="85" t="str">
        <f ca="1" t="shared" ref="O384:P384" si="398">IFERROR(AVERAGEIF(M:M,M384,$K:$K)," ")</f>
        <v> </v>
      </c>
      <c r="P384" s="85" t="str">
        <f ca="1" t="shared" si="398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4">
        <f ca="1" t="shared" si="0"/>
        <v>6</v>
      </c>
      <c r="F385" s="67" t="str">
        <f ca="1">IF(ISBLANK(A385)," ",INDIRECT(ADDRESS(1,5+MOD(ROW()-2,COUNTA('Form Responses 1'!$1:$1)-4),,TRUE,"Form Responses 1")))</f>
        <v>LANTAI-2 [Tangga Penghubung lt.1-2]</v>
      </c>
      <c r="G385" s="67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LANTAI-2</v>
      </c>
      <c r="I385" s="85" t="str">
        <f ca="1" t="shared" si="336"/>
        <v>Tangga Penghubung lt.1-2</v>
      </c>
      <c r="J385" s="85" t="str">
        <f ca="1" t="shared" si="2"/>
        <v>CLEANING SERVICE</v>
      </c>
      <c r="K385" s="85" t="str">
        <f ca="1" t="array" ref="K385">IFERROR(INDEX(MASTER!B:B,MATCH(G385,MASTER!A:A,0))/100," ")</f>
        <v> </v>
      </c>
      <c r="L385" s="67">
        <f ca="1" t="shared" si="3"/>
        <v>0</v>
      </c>
      <c r="M385" s="67" t="str">
        <f ca="1" t="shared" si="4"/>
        <v>1900 - WEEK 00</v>
      </c>
      <c r="N385" s="67" t="str">
        <f ca="1" t="shared" si="5"/>
        <v>1900 - MONTH 01</v>
      </c>
      <c r="O385" s="85" t="str">
        <f ca="1" t="shared" ref="O385:P385" si="399">IFERROR(AVERAGEIF(M:M,M385,$K:$K)," ")</f>
        <v> </v>
      </c>
      <c r="P385" s="85" t="str">
        <f ca="1" t="shared" si="399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4">
        <f ca="1" t="shared" si="0"/>
        <v>6</v>
      </c>
      <c r="F386" s="67" t="str">
        <f ca="1">IF(ISBLANK(A386)," ",INDIRECT(ADDRESS(1,5+MOD(ROW()-2,COUNTA('Form Responses 1'!$1:$1)-4),,TRUE,"Form Responses 1")))</f>
        <v>LANTAI-2 [Toilet 1]</v>
      </c>
      <c r="G386" s="67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LANTAI-2</v>
      </c>
      <c r="I386" s="85" t="str">
        <f ca="1" t="shared" si="336"/>
        <v>Toilet 1</v>
      </c>
      <c r="J386" s="85" t="str">
        <f ca="1" t="shared" si="2"/>
        <v>CLEANING SERVICE</v>
      </c>
      <c r="K386" s="85" t="str">
        <f ca="1" t="array" ref="K386">IFERROR(INDEX(MASTER!B:B,MATCH(G386,MASTER!A:A,0))/100," ")</f>
        <v> </v>
      </c>
      <c r="L386" s="67">
        <f ca="1" t="shared" si="3"/>
        <v>0</v>
      </c>
      <c r="M386" s="67" t="str">
        <f ca="1" t="shared" si="4"/>
        <v>1900 - WEEK 00</v>
      </c>
      <c r="N386" s="67" t="str">
        <f ca="1" t="shared" si="5"/>
        <v>1900 - MONTH 01</v>
      </c>
      <c r="O386" s="85" t="str">
        <f ca="1" t="shared" ref="O386:P386" si="400">IFERROR(AVERAGEIF(M:M,M386,$K:$K)," ")</f>
        <v> </v>
      </c>
      <c r="P386" s="85" t="str">
        <f ca="1" t="shared" si="400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4">
        <f ca="1" t="shared" si="0"/>
        <v>6</v>
      </c>
      <c r="F387" s="67" t="str">
        <f ca="1">IF(ISBLANK(A387)," ",INDIRECT(ADDRESS(1,5+MOD(ROW()-2,COUNTA('Form Responses 1'!$1:$1)-4),,TRUE,"Form Responses 1")))</f>
        <v>TAMAN DAN AREA PARKIR [Area parkir mobil]</v>
      </c>
      <c r="G387" s="67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TAMAN DAN AREA PARKIR</v>
      </c>
      <c r="I387" s="85" t="str">
        <f ca="1" t="shared" ref="I387:I450" si="401">MID(F387,FIND("[",F387)+1,LEN(F387)-FIND("[",F387)-1)</f>
        <v>Area parkir mobil</v>
      </c>
      <c r="J387" s="85" t="str">
        <f ca="1" t="shared" si="2"/>
        <v>CLEANING SERVICE</v>
      </c>
      <c r="K387" s="85" t="str">
        <f ca="1" t="array" ref="K387">IFERROR(INDEX(MASTER!B:B,MATCH(G387,MASTER!A:A,0))/100," ")</f>
        <v> </v>
      </c>
      <c r="L387" s="67">
        <f ca="1" t="shared" si="3"/>
        <v>0</v>
      </c>
      <c r="M387" s="67" t="str">
        <f ca="1" t="shared" si="4"/>
        <v>1900 - WEEK 00</v>
      </c>
      <c r="N387" s="67" t="str">
        <f ca="1" t="shared" si="5"/>
        <v>1900 - MONTH 01</v>
      </c>
      <c r="O387" s="85" t="str">
        <f ca="1" t="shared" ref="O387:P387" si="402">IFERROR(AVERAGEIF(M:M,M387,$K:$K)," ")</f>
        <v> </v>
      </c>
      <c r="P387" s="85" t="str">
        <f ca="1" t="shared" si="402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4">
        <f ca="1" t="shared" si="0"/>
        <v>6</v>
      </c>
      <c r="F388" s="67" t="str">
        <f ca="1">IF(ISBLANK(A388)," ",INDIRECT(ADDRESS(1,5+MOD(ROW()-2,COUNTA('Form Responses 1'!$1:$1)-4),,TRUE,"Form Responses 1")))</f>
        <v>TAMAN DAN AREA PARKIR [Area parkir motor]</v>
      </c>
      <c r="G388" s="67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TAMAN DAN AREA PARKIR</v>
      </c>
      <c r="I388" s="85" t="str">
        <f ca="1" t="shared" si="401"/>
        <v>Area parkir motor</v>
      </c>
      <c r="J388" s="85" t="str">
        <f ca="1" t="shared" si="2"/>
        <v>CLEANING SERVICE</v>
      </c>
      <c r="K388" s="85" t="str">
        <f ca="1" t="array" ref="K388">IFERROR(INDEX(MASTER!B:B,MATCH(G388,MASTER!A:A,0))/100," ")</f>
        <v> </v>
      </c>
      <c r="L388" s="67">
        <f ca="1" t="shared" si="3"/>
        <v>0</v>
      </c>
      <c r="M388" s="67" t="str">
        <f ca="1" t="shared" si="4"/>
        <v>1900 - WEEK 00</v>
      </c>
      <c r="N388" s="67" t="str">
        <f ca="1" t="shared" si="5"/>
        <v>1900 - MONTH 01</v>
      </c>
      <c r="O388" s="85" t="str">
        <f ca="1" t="shared" ref="O388:P388" si="403">IFERROR(AVERAGEIF(M:M,M388,$K:$K)," ")</f>
        <v> </v>
      </c>
      <c r="P388" s="85" t="str">
        <f ca="1" t="shared" si="403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4">
        <f ca="1" t="shared" si="0"/>
        <v>6</v>
      </c>
      <c r="F389" s="67" t="str">
        <f ca="1">IF(ISBLANK(A389)," ",INDIRECT(ADDRESS(1,5+MOD(ROW()-2,COUNTA('Form Responses 1'!$1:$1)-4),,TRUE,"Form Responses 1")))</f>
        <v>TAMAN DAN AREA PARKIR [Taman depan]</v>
      </c>
      <c r="G389" s="67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TAMAN DAN AREA PARKIR</v>
      </c>
      <c r="I389" s="85" t="str">
        <f ca="1" t="shared" si="401"/>
        <v>Taman depan</v>
      </c>
      <c r="J389" s="85" t="str">
        <f ca="1" t="shared" si="2"/>
        <v>CLEANING SERVICE</v>
      </c>
      <c r="K389" s="85" t="str">
        <f ca="1" t="array" ref="K389">IFERROR(INDEX(MASTER!B:B,MATCH(G389,MASTER!A:A,0))/100," ")</f>
        <v> </v>
      </c>
      <c r="L389" s="67">
        <f ca="1" t="shared" si="3"/>
        <v>0</v>
      </c>
      <c r="M389" s="67" t="str">
        <f ca="1" t="shared" si="4"/>
        <v>1900 - WEEK 00</v>
      </c>
      <c r="N389" s="67" t="str">
        <f ca="1" t="shared" si="5"/>
        <v>1900 - MONTH 01</v>
      </c>
      <c r="O389" s="85" t="str">
        <f ca="1" t="shared" ref="O389:P389" si="404">IFERROR(AVERAGEIF(M:M,M389,$K:$K)," ")</f>
        <v> </v>
      </c>
      <c r="P389" s="85" t="str">
        <f ca="1" t="shared" si="404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4">
        <f ca="1" t="shared" si="0"/>
        <v>6</v>
      </c>
      <c r="F390" s="67" t="str">
        <f ca="1">IF(ISBLANK(A390)," ",INDIRECT(ADDRESS(1,5+MOD(ROW()-2,COUNTA('Form Responses 1'!$1:$1)-4),,TRUE,"Form Responses 1")))</f>
        <v>TAMAN DAN AREA PARKIR [Pos Security]</v>
      </c>
      <c r="G390" s="67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TAMAN DAN AREA PARKIR</v>
      </c>
      <c r="I390" s="85" t="str">
        <f ca="1" t="shared" si="401"/>
        <v>Pos Security</v>
      </c>
      <c r="J390" s="85" t="str">
        <f ca="1" t="shared" si="2"/>
        <v>CLEANING SERVICE</v>
      </c>
      <c r="K390" s="85" t="str">
        <f ca="1" t="array" ref="K390">IFERROR(INDEX(MASTER!B:B,MATCH(G390,MASTER!A:A,0))/100," ")</f>
        <v> </v>
      </c>
      <c r="L390" s="67">
        <f ca="1" t="shared" si="3"/>
        <v>0</v>
      </c>
      <c r="M390" s="67" t="str">
        <f ca="1" t="shared" si="4"/>
        <v>1900 - WEEK 00</v>
      </c>
      <c r="N390" s="67" t="str">
        <f ca="1" t="shared" si="5"/>
        <v>1900 - MONTH 01</v>
      </c>
      <c r="O390" s="85" t="str">
        <f ca="1" t="shared" ref="O390:P390" si="405">IFERROR(AVERAGEIF(M:M,M390,$K:$K)," ")</f>
        <v> </v>
      </c>
      <c r="P390" s="85" t="str">
        <f ca="1" t="shared" si="405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4">
        <f ca="1" t="shared" si="0"/>
        <v>6</v>
      </c>
      <c r="F391" s="67" t="str">
        <f ca="1">IF(ISBLANK(A391)," ",INDIRECT(ADDRESS(1,5+MOD(ROW()-2,COUNTA('Form Responses 1'!$1:$1)-4),,TRUE,"Form Responses 1")))</f>
        <v>TAMAN DAN AREA PARKIR [TPS]</v>
      </c>
      <c r="G391" s="67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TAMAN DAN AREA PARKIR</v>
      </c>
      <c r="I391" s="85" t="str">
        <f ca="1" t="shared" si="401"/>
        <v>TPS</v>
      </c>
      <c r="J391" s="85" t="str">
        <f ca="1" t="shared" si="2"/>
        <v>CLEANING SERVICE</v>
      </c>
      <c r="K391" s="85" t="str">
        <f ca="1" t="array" ref="K391">IFERROR(INDEX(MASTER!B:B,MATCH(G391,MASTER!A:A,0))/100," ")</f>
        <v> </v>
      </c>
      <c r="L391" s="67">
        <f ca="1" t="shared" si="3"/>
        <v>0</v>
      </c>
      <c r="M391" s="67" t="str">
        <f ca="1" t="shared" si="4"/>
        <v>1900 - WEEK 00</v>
      </c>
      <c r="N391" s="67" t="str">
        <f ca="1" t="shared" si="5"/>
        <v>1900 - MONTH 01</v>
      </c>
      <c r="O391" s="85" t="str">
        <f ca="1" t="shared" ref="O391:P391" si="406">IFERROR(AVERAGEIF(M:M,M391,$K:$K)," ")</f>
        <v> </v>
      </c>
      <c r="P391" s="85" t="str">
        <f ca="1" t="shared" si="406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4">
        <f ca="1" t="shared" si="0"/>
        <v>6</v>
      </c>
      <c r="F392" s="67" t="str">
        <f ca="1">IF(ISBLANK(A392)," ",INDIRECT(ADDRESS(1,5+MOD(ROW()-2,COUNTA('Form Responses 1'!$1:$1)-4),,TRUE,"Form Responses 1")))</f>
        <v>Security [Security Functions]</v>
      </c>
      <c r="G392" s="67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Security</v>
      </c>
      <c r="I392" s="85" t="str">
        <f ca="1" t="shared" si="401"/>
        <v>Security Functions</v>
      </c>
      <c r="J392" s="85" t="str">
        <f ca="1" t="shared" si="2"/>
        <v>SECURITY SERVICE</v>
      </c>
      <c r="K392" s="85" t="str">
        <f ca="1" t="array" ref="K392">IFERROR(INDEX(MASTER!B:B,MATCH(G392,MASTER!A:A,0))/100," ")</f>
        <v> </v>
      </c>
      <c r="L392" s="67">
        <f ca="1" t="shared" si="3"/>
        <v>0</v>
      </c>
      <c r="M392" s="67" t="str">
        <f ca="1" t="shared" si="4"/>
        <v>1900 - WEEK 00</v>
      </c>
      <c r="N392" s="67" t="str">
        <f ca="1" t="shared" si="5"/>
        <v>1900 - MONTH 01</v>
      </c>
      <c r="O392" s="85" t="str">
        <f ca="1" t="shared" ref="O392:P392" si="407">IFERROR(AVERAGEIF(M:M,M392,$K:$K)," ")</f>
        <v> </v>
      </c>
      <c r="P392" s="85" t="str">
        <f ca="1" t="shared" si="407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4">
        <f ca="1" t="shared" si="0"/>
        <v>6</v>
      </c>
      <c r="F393" s="67" t="str">
        <f ca="1">IF(ISBLANK(A393)," ",INDIRECT(ADDRESS(1,5+MOD(ROW()-2,COUNTA('Form Responses 1'!$1:$1)-4),,TRUE,"Form Responses 1")))</f>
        <v>Driver [Driving Safety]</v>
      </c>
      <c r="G393" s="67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Driver</v>
      </c>
      <c r="I393" s="85" t="str">
        <f ca="1" t="shared" si="401"/>
        <v>Driving Safety</v>
      </c>
      <c r="J393" s="85" t="str">
        <f ca="1" t="shared" si="2"/>
        <v>LABOR SERVICE</v>
      </c>
      <c r="K393" s="85" t="str">
        <f ca="1" t="array" ref="K393">IFERROR(INDEX(MASTER!B:B,MATCH(G393,MASTER!A:A,0))/100," ")</f>
        <v> </v>
      </c>
      <c r="L393" s="67">
        <f ca="1" t="shared" si="3"/>
        <v>0</v>
      </c>
      <c r="M393" s="67" t="str">
        <f ca="1" t="shared" si="4"/>
        <v>1900 - WEEK 00</v>
      </c>
      <c r="N393" s="67" t="str">
        <f ca="1" t="shared" si="5"/>
        <v>1900 - MONTH 01</v>
      </c>
      <c r="O393" s="85" t="str">
        <f ca="1" t="shared" ref="O393:P393" si="408">IFERROR(AVERAGEIF(M:M,M393,$K:$K)," ")</f>
        <v> </v>
      </c>
      <c r="P393" s="85" t="str">
        <f ca="1" t="shared" si="408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4">
        <f ca="1" t="shared" si="0"/>
        <v>6</v>
      </c>
      <c r="F394" s="67" t="str">
        <f ca="1">IF(ISBLANK(A394)," ",INDIRECT(ADDRESS(1,5+MOD(ROW()-2,COUNTA('Form Responses 1'!$1:$1)-4),,TRUE,"Form Responses 1")))</f>
        <v>Driver [ Attendance]</v>
      </c>
      <c r="G394" s="67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Driver</v>
      </c>
      <c r="I394" s="85" t="str">
        <f ca="1" t="shared" si="401"/>
        <v> Attendance</v>
      </c>
      <c r="J394" s="85" t="str">
        <f ca="1" t="shared" si="2"/>
        <v>LABOR SERVICE</v>
      </c>
      <c r="K394" s="85" t="str">
        <f ca="1" t="array" ref="K394">IFERROR(INDEX(MASTER!B:B,MATCH(G394,MASTER!A:A,0))/100," ")</f>
        <v> </v>
      </c>
      <c r="L394" s="67">
        <f ca="1" t="shared" si="3"/>
        <v>0</v>
      </c>
      <c r="M394" s="67" t="str">
        <f ca="1" t="shared" si="4"/>
        <v>1900 - WEEK 00</v>
      </c>
      <c r="N394" s="67" t="str">
        <f ca="1" t="shared" si="5"/>
        <v>1900 - MONTH 01</v>
      </c>
      <c r="O394" s="85" t="str">
        <f ca="1" t="shared" ref="O394:P394" si="409">IFERROR(AVERAGEIF(M:M,M394,$K:$K)," ")</f>
        <v> </v>
      </c>
      <c r="P394" s="85" t="str">
        <f ca="1" t="shared" si="409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4">
        <f ca="1" t="shared" si="0"/>
        <v>6</v>
      </c>
      <c r="F395" s="67" t="str">
        <f ca="1">IF(ISBLANK(A395)," ",INDIRECT(ADDRESS(1,5+MOD(ROW()-2,COUNTA('Form Responses 1'!$1:$1)-4),,TRUE,"Form Responses 1")))</f>
        <v>LANTAI-1 [Enterance]</v>
      </c>
      <c r="G395" s="67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LANTAI-1</v>
      </c>
      <c r="I395" s="85" t="str">
        <f ca="1" t="shared" si="401"/>
        <v>Enterance</v>
      </c>
      <c r="J395" s="85" t="str">
        <f ca="1" t="shared" si="2"/>
        <v>CLEANING SERVICE</v>
      </c>
      <c r="K395" s="85" t="str">
        <f ca="1" t="array" ref="K395">IFERROR(INDEX(MASTER!B:B,MATCH(G395,MASTER!A:A,0))/100," ")</f>
        <v> </v>
      </c>
      <c r="L395" s="67">
        <f ca="1" t="shared" si="3"/>
        <v>0</v>
      </c>
      <c r="M395" s="67" t="str">
        <f ca="1" t="shared" si="4"/>
        <v>1900 - WEEK 00</v>
      </c>
      <c r="N395" s="67" t="str">
        <f ca="1" t="shared" si="5"/>
        <v>1900 - MONTH 01</v>
      </c>
      <c r="O395" s="85" t="str">
        <f ca="1" t="shared" ref="O395:P395" si="410">IFERROR(AVERAGEIF(M:M,M395,$K:$K)," ")</f>
        <v> </v>
      </c>
      <c r="P395" s="85" t="str">
        <f ca="1" t="shared" si="410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4">
        <f ca="1" t="shared" si="0"/>
        <v>6</v>
      </c>
      <c r="F396" s="67" t="str">
        <f ca="1">IF(ISBLANK(A396)," ",INDIRECT(ADDRESS(1,5+MOD(ROW()-2,COUNTA('Form Responses 1'!$1:$1)-4),,TRUE,"Form Responses 1")))</f>
        <v>LANTAI-1 [Lobby Utama]</v>
      </c>
      <c r="G396" s="67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LANTAI-1</v>
      </c>
      <c r="I396" s="85" t="str">
        <f ca="1" t="shared" si="401"/>
        <v>Lobby Utama</v>
      </c>
      <c r="J396" s="85" t="str">
        <f ca="1" t="shared" si="2"/>
        <v>CLEANING SERVICE</v>
      </c>
      <c r="K396" s="85" t="str">
        <f ca="1" t="array" ref="K396">IFERROR(INDEX(MASTER!B:B,MATCH(G396,MASTER!A:A,0))/100," ")</f>
        <v> </v>
      </c>
      <c r="L396" s="67">
        <f ca="1" t="shared" si="3"/>
        <v>0</v>
      </c>
      <c r="M396" s="67" t="str">
        <f ca="1" t="shared" si="4"/>
        <v>1900 - WEEK 00</v>
      </c>
      <c r="N396" s="67" t="str">
        <f ca="1" t="shared" si="5"/>
        <v>1900 - MONTH 01</v>
      </c>
      <c r="O396" s="85" t="str">
        <f ca="1" t="shared" ref="O396:P396" si="411">IFERROR(AVERAGEIF(M:M,M396,$K:$K)," ")</f>
        <v> </v>
      </c>
      <c r="P396" s="85" t="str">
        <f ca="1" t="shared" si="411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4">
        <f ca="1" t="shared" si="0"/>
        <v>6</v>
      </c>
      <c r="F397" s="67" t="str">
        <f ca="1">IF(ISBLANK(A397)," ",INDIRECT(ADDRESS(1,5+MOD(ROW()-2,COUNTA('Form Responses 1'!$1:$1)-4),,TRUE,"Form Responses 1")))</f>
        <v>LANTAI-1 [Koridor]</v>
      </c>
      <c r="G397" s="67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LANTAI-1</v>
      </c>
      <c r="I397" s="85" t="str">
        <f ca="1" t="shared" si="401"/>
        <v>Koridor</v>
      </c>
      <c r="J397" s="85" t="str">
        <f ca="1" t="shared" si="2"/>
        <v>CLEANING SERVICE</v>
      </c>
      <c r="K397" s="85" t="str">
        <f ca="1" t="array" ref="K397">IFERROR(INDEX(MASTER!B:B,MATCH(G397,MASTER!A:A,0))/100," ")</f>
        <v> </v>
      </c>
      <c r="L397" s="67">
        <f ca="1" t="shared" si="3"/>
        <v>0</v>
      </c>
      <c r="M397" s="67" t="str">
        <f ca="1" t="shared" si="4"/>
        <v>1900 - WEEK 00</v>
      </c>
      <c r="N397" s="67" t="str">
        <f ca="1" t="shared" si="5"/>
        <v>1900 - MONTH 01</v>
      </c>
      <c r="O397" s="85" t="str">
        <f ca="1" t="shared" ref="O397:P397" si="412">IFERROR(AVERAGEIF(M:M,M397,$K:$K)," ")</f>
        <v> </v>
      </c>
      <c r="P397" s="85" t="str">
        <f ca="1" t="shared" si="412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4">
        <f ca="1" t="shared" si="0"/>
        <v>6</v>
      </c>
      <c r="F398" s="67" t="str">
        <f ca="1">IF(ISBLANK(A398)," ",INDIRECT(ADDRESS(1,5+MOD(ROW()-2,COUNTA('Form Responses 1'!$1:$1)-4),,TRUE,"Form Responses 1")))</f>
        <v>LANTAI-1 [R. Pimpinan]</v>
      </c>
      <c r="G398" s="67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LANTAI-1</v>
      </c>
      <c r="I398" s="85" t="str">
        <f ca="1" t="shared" si="401"/>
        <v>R. Pimpinan</v>
      </c>
      <c r="J398" s="85" t="str">
        <f ca="1" t="shared" si="2"/>
        <v>CLEANING SERVICE</v>
      </c>
      <c r="K398" s="85" t="str">
        <f ca="1" t="array" ref="K398">IFERROR(INDEX(MASTER!B:B,MATCH(G398,MASTER!A:A,0))/100," ")</f>
        <v> </v>
      </c>
      <c r="L398" s="67">
        <f ca="1" t="shared" si="3"/>
        <v>0</v>
      </c>
      <c r="M398" s="67" t="str">
        <f ca="1" t="shared" si="4"/>
        <v>1900 - WEEK 00</v>
      </c>
      <c r="N398" s="67" t="str">
        <f ca="1" t="shared" si="5"/>
        <v>1900 - MONTH 01</v>
      </c>
      <c r="O398" s="85" t="str">
        <f ca="1" t="shared" ref="O398:P398" si="413">IFERROR(AVERAGEIF(M:M,M398,$K:$K)," ")</f>
        <v> </v>
      </c>
      <c r="P398" s="85" t="str">
        <f ca="1" t="shared" si="413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4">
        <f ca="1" t="shared" si="0"/>
        <v>6</v>
      </c>
      <c r="F399" s="67" t="str">
        <f ca="1">IF(ISBLANK(A399)," ",INDIRECT(ADDRESS(1,5+MOD(ROW()-2,COUNTA('Form Responses 1'!$1:$1)-4),,TRUE,"Form Responses 1")))</f>
        <v>LANTAI-1 [Mushollah]</v>
      </c>
      <c r="G399" s="67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LANTAI-1</v>
      </c>
      <c r="I399" s="85" t="str">
        <f ca="1" t="shared" si="401"/>
        <v>Mushollah</v>
      </c>
      <c r="J399" s="85" t="str">
        <f ca="1" t="shared" si="2"/>
        <v>CLEANING SERVICE</v>
      </c>
      <c r="K399" s="85" t="str">
        <f ca="1" t="array" ref="K399">IFERROR(INDEX(MASTER!B:B,MATCH(G399,MASTER!A:A,0))/100," ")</f>
        <v> </v>
      </c>
      <c r="L399" s="67">
        <f ca="1" t="shared" si="3"/>
        <v>0</v>
      </c>
      <c r="M399" s="67" t="str">
        <f ca="1" t="shared" si="4"/>
        <v>1900 - WEEK 00</v>
      </c>
      <c r="N399" s="67" t="str">
        <f ca="1" t="shared" si="5"/>
        <v>1900 - MONTH 01</v>
      </c>
      <c r="O399" s="85" t="str">
        <f ca="1" t="shared" ref="O399:P399" si="414">IFERROR(AVERAGEIF(M:M,M399,$K:$K)," ")</f>
        <v> </v>
      </c>
      <c r="P399" s="85" t="str">
        <f ca="1" t="shared" si="414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4">
        <f ca="1" t="shared" si="0"/>
        <v>6</v>
      </c>
      <c r="F400" s="67" t="str">
        <f ca="1">IF(ISBLANK(A400)," ",INDIRECT(ADDRESS(1,5+MOD(ROW()-2,COUNTA('Form Responses 1'!$1:$1)-4),,TRUE,"Form Responses 1")))</f>
        <v>LANTAI-1 [R. Kepala TU]</v>
      </c>
      <c r="G400" s="67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LANTAI-1</v>
      </c>
      <c r="I400" s="85" t="str">
        <f ca="1" t="shared" si="401"/>
        <v>R. Kepala TU</v>
      </c>
      <c r="J400" s="85" t="str">
        <f ca="1" t="shared" si="2"/>
        <v>CLEANING SERVICE</v>
      </c>
      <c r="K400" s="85" t="str">
        <f ca="1" t="array" ref="K400">IFERROR(INDEX(MASTER!B:B,MATCH(G400,MASTER!A:A,0))/100," ")</f>
        <v> </v>
      </c>
      <c r="L400" s="67">
        <f ca="1" t="shared" si="3"/>
        <v>0</v>
      </c>
      <c r="M400" s="67" t="str">
        <f ca="1" t="shared" si="4"/>
        <v>1900 - WEEK 00</v>
      </c>
      <c r="N400" s="67" t="str">
        <f ca="1" t="shared" si="5"/>
        <v>1900 - MONTH 01</v>
      </c>
      <c r="O400" s="85" t="str">
        <f ca="1" t="shared" ref="O400:P400" si="415">IFERROR(AVERAGEIF(M:M,M400,$K:$K)," ")</f>
        <v> </v>
      </c>
      <c r="P400" s="85" t="str">
        <f ca="1" t="shared" si="415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4">
        <f ca="1" t="shared" si="0"/>
        <v>6</v>
      </c>
      <c r="F401" s="67" t="str">
        <f ca="1">IF(ISBLANK(A401)," ",INDIRECT(ADDRESS(1,5+MOD(ROW()-2,COUNTA('Form Responses 1'!$1:$1)-4),,TRUE,"Form Responses 1")))</f>
        <v>LANTAI-1 [R. staff TU]</v>
      </c>
      <c r="G401" s="67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LANTAI-1</v>
      </c>
      <c r="I401" s="85" t="str">
        <f ca="1" t="shared" si="401"/>
        <v>R. staff TU</v>
      </c>
      <c r="J401" s="85" t="str">
        <f ca="1" t="shared" si="2"/>
        <v>CLEANING SERVICE</v>
      </c>
      <c r="K401" s="85" t="str">
        <f ca="1" t="array" ref="K401">IFERROR(INDEX(MASTER!B:B,MATCH(G401,MASTER!A:A,0))/100," ")</f>
        <v> </v>
      </c>
      <c r="L401" s="67">
        <f ca="1" t="shared" si="3"/>
        <v>0</v>
      </c>
      <c r="M401" s="67" t="str">
        <f ca="1" t="shared" si="4"/>
        <v>1900 - WEEK 00</v>
      </c>
      <c r="N401" s="67" t="str">
        <f ca="1" t="shared" si="5"/>
        <v>1900 - MONTH 01</v>
      </c>
      <c r="O401" s="85" t="str">
        <f ca="1" t="shared" ref="O401:P401" si="416">IFERROR(AVERAGEIF(M:M,M401,$K:$K)," ")</f>
        <v> </v>
      </c>
      <c r="P401" s="85" t="str">
        <f ca="1" t="shared" si="416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4">
        <f ca="1" t="shared" si="0"/>
        <v>6</v>
      </c>
      <c r="F402" s="67" t="str">
        <f ca="1">IF(ISBLANK(A402)," ",INDIRECT(ADDRESS(1,5+MOD(ROW()-2,COUNTA('Form Responses 1'!$1:$1)-4),,TRUE,"Form Responses 1")))</f>
        <v>LANTAI-1 [R. Analisis]</v>
      </c>
      <c r="G402" s="67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LANTAI-1</v>
      </c>
      <c r="I402" s="85" t="str">
        <f ca="1" t="shared" si="401"/>
        <v>R. Analisis</v>
      </c>
      <c r="J402" s="85" t="str">
        <f ca="1" t="shared" si="2"/>
        <v>CLEANING SERVICE</v>
      </c>
      <c r="K402" s="85" t="str">
        <f ca="1" t="array" ref="K402">IFERROR(INDEX(MASTER!B:B,MATCH(G402,MASTER!A:A,0))/100," ")</f>
        <v> </v>
      </c>
      <c r="L402" s="67">
        <f ca="1" t="shared" si="3"/>
        <v>0</v>
      </c>
      <c r="M402" s="67" t="str">
        <f ca="1" t="shared" si="4"/>
        <v>1900 - WEEK 00</v>
      </c>
      <c r="N402" s="67" t="str">
        <f ca="1" t="shared" si="5"/>
        <v>1900 - MONTH 01</v>
      </c>
      <c r="O402" s="85" t="str">
        <f ca="1" t="shared" ref="O402:P402" si="417">IFERROR(AVERAGEIF(M:M,M402,$K:$K)," ")</f>
        <v> </v>
      </c>
      <c r="P402" s="85" t="str">
        <f ca="1" t="shared" si="417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4">
        <f ca="1" t="shared" si="0"/>
        <v>6</v>
      </c>
      <c r="F403" s="67" t="str">
        <f ca="1">IF(ISBLANK(A403)," ",INDIRECT(ADDRESS(1,5+MOD(ROW()-2,COUNTA('Form Responses 1'!$1:$1)-4),,TRUE,"Form Responses 1")))</f>
        <v>LANTAI-1 [R. Audio Visual]</v>
      </c>
      <c r="G403" s="67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LANTAI-1</v>
      </c>
      <c r="I403" s="85" t="str">
        <f ca="1" t="shared" si="401"/>
        <v>R. Audio Visual</v>
      </c>
      <c r="J403" s="85" t="str">
        <f ca="1" t="shared" si="2"/>
        <v>CLEANING SERVICE</v>
      </c>
      <c r="K403" s="85" t="str">
        <f ca="1" t="array" ref="K403">IFERROR(INDEX(MASTER!B:B,MATCH(G403,MASTER!A:A,0))/100," ")</f>
        <v> </v>
      </c>
      <c r="L403" s="67">
        <f ca="1" t="shared" si="3"/>
        <v>0</v>
      </c>
      <c r="M403" s="67" t="str">
        <f ca="1" t="shared" si="4"/>
        <v>1900 - WEEK 00</v>
      </c>
      <c r="N403" s="67" t="str">
        <f ca="1" t="shared" si="5"/>
        <v>1900 - MONTH 01</v>
      </c>
      <c r="O403" s="85" t="str">
        <f ca="1" t="shared" ref="O403:P403" si="418">IFERROR(AVERAGEIF(M:M,M403,$K:$K)," ")</f>
        <v> </v>
      </c>
      <c r="P403" s="85" t="str">
        <f ca="1" t="shared" si="418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4">
        <f ca="1" t="shared" si="0"/>
        <v>6</v>
      </c>
      <c r="F404" s="67" t="str">
        <f ca="1">IF(ISBLANK(A404)," ",INDIRECT(ADDRESS(1,5+MOD(ROW()-2,COUNTA('Form Responses 1'!$1:$1)-4),,TRUE,"Form Responses 1")))</f>
        <v>LANTAI-1 [R. Artefak]</v>
      </c>
      <c r="G404" s="67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LANTAI-1</v>
      </c>
      <c r="I404" s="85" t="str">
        <f ca="1" t="shared" si="401"/>
        <v>R. Artefak</v>
      </c>
      <c r="J404" s="85" t="str">
        <f ca="1" t="shared" si="2"/>
        <v>CLEANING SERVICE</v>
      </c>
      <c r="K404" s="85" t="str">
        <f ca="1" t="array" ref="K404">IFERROR(INDEX(MASTER!B:B,MATCH(G404,MASTER!A:A,0))/100," ")</f>
        <v> </v>
      </c>
      <c r="L404" s="67">
        <f ca="1" t="shared" si="3"/>
        <v>0</v>
      </c>
      <c r="M404" s="67" t="str">
        <f ca="1" t="shared" si="4"/>
        <v>1900 - WEEK 00</v>
      </c>
      <c r="N404" s="67" t="str">
        <f ca="1" t="shared" si="5"/>
        <v>1900 - MONTH 01</v>
      </c>
      <c r="O404" s="85" t="str">
        <f ca="1" t="shared" ref="O404:P404" si="419">IFERROR(AVERAGEIF(M:M,M404,$K:$K)," ")</f>
        <v> </v>
      </c>
      <c r="P404" s="85" t="str">
        <f ca="1" t="shared" si="419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4">
        <f ca="1" t="shared" si="0"/>
        <v>6</v>
      </c>
      <c r="F405" s="67" t="str">
        <f ca="1">IF(ISBLANK(A405)," ",INDIRECT(ADDRESS(1,5+MOD(ROW()-2,COUNTA('Form Responses 1'!$1:$1)-4),,TRUE,"Form Responses 1")))</f>
        <v>LANTAI-1 [R. Keuangan]</v>
      </c>
      <c r="G405" s="67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LANTAI-1</v>
      </c>
      <c r="I405" s="85" t="str">
        <f ca="1" t="shared" si="401"/>
        <v>R. Keuangan</v>
      </c>
      <c r="J405" s="85" t="str">
        <f ca="1" t="shared" si="2"/>
        <v>CLEANING SERVICE</v>
      </c>
      <c r="K405" s="85" t="str">
        <f ca="1" t="array" ref="K405">IFERROR(INDEX(MASTER!B:B,MATCH(G405,MASTER!A:A,0))/100," ")</f>
        <v> </v>
      </c>
      <c r="L405" s="67">
        <f ca="1" t="shared" si="3"/>
        <v>0</v>
      </c>
      <c r="M405" s="67" t="str">
        <f ca="1" t="shared" si="4"/>
        <v>1900 - WEEK 00</v>
      </c>
      <c r="N405" s="67" t="str">
        <f ca="1" t="shared" si="5"/>
        <v>1900 - MONTH 01</v>
      </c>
      <c r="O405" s="85" t="str">
        <f ca="1" t="shared" ref="O405:P405" si="420">IFERROR(AVERAGEIF(M:M,M405,$K:$K)," ")</f>
        <v> </v>
      </c>
      <c r="P405" s="85" t="str">
        <f ca="1" t="shared" si="420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4">
        <f ca="1" t="shared" si="0"/>
        <v>6</v>
      </c>
      <c r="F406" s="67" t="str">
        <f ca="1">IF(ISBLANK(A406)," ",INDIRECT(ADDRESS(1,5+MOD(ROW()-2,COUNTA('Form Responses 1'!$1:$1)-4),,TRUE,"Form Responses 1")))</f>
        <v>LANTAI-1 [Meeting room kecil]</v>
      </c>
      <c r="G406" s="67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LANTAI-1</v>
      </c>
      <c r="I406" s="85" t="str">
        <f ca="1" t="shared" si="401"/>
        <v>Meeting room kecil</v>
      </c>
      <c r="J406" s="85" t="str">
        <f ca="1" t="shared" si="2"/>
        <v>CLEANING SERVICE</v>
      </c>
      <c r="K406" s="85" t="str">
        <f ca="1" t="array" ref="K406">IFERROR(INDEX(MASTER!B:B,MATCH(G406,MASTER!A:A,0))/100," ")</f>
        <v> </v>
      </c>
      <c r="L406" s="67">
        <f ca="1" t="shared" si="3"/>
        <v>0</v>
      </c>
      <c r="M406" s="67" t="str">
        <f ca="1" t="shared" si="4"/>
        <v>1900 - WEEK 00</v>
      </c>
      <c r="N406" s="67" t="str">
        <f ca="1" t="shared" si="5"/>
        <v>1900 - MONTH 01</v>
      </c>
      <c r="O406" s="85" t="str">
        <f ca="1" t="shared" ref="O406:P406" si="421">IFERROR(AVERAGEIF(M:M,M406,$K:$K)," ")</f>
        <v> </v>
      </c>
      <c r="P406" s="85" t="str">
        <f ca="1" t="shared" si="421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4">
        <f ca="1" t="shared" si="0"/>
        <v>6</v>
      </c>
      <c r="F407" s="67" t="str">
        <f ca="1">IF(ISBLANK(A407)," ",INDIRECT(ADDRESS(1,5+MOD(ROW()-2,COUNTA('Form Responses 1'!$1:$1)-4),,TRUE,"Form Responses 1")))</f>
        <v>LANTAI-1 [Pantry]</v>
      </c>
      <c r="G407" s="67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LANTAI-1</v>
      </c>
      <c r="I407" s="85" t="str">
        <f ca="1" t="shared" si="401"/>
        <v>Pantry</v>
      </c>
      <c r="J407" s="85" t="str">
        <f ca="1" t="shared" si="2"/>
        <v>CLEANING SERVICE</v>
      </c>
      <c r="K407" s="85" t="str">
        <f ca="1" t="array" ref="K407">IFERROR(INDEX(MASTER!B:B,MATCH(G407,MASTER!A:A,0))/100," ")</f>
        <v> </v>
      </c>
      <c r="L407" s="67">
        <f ca="1" t="shared" si="3"/>
        <v>0</v>
      </c>
      <c r="M407" s="67" t="str">
        <f ca="1" t="shared" si="4"/>
        <v>1900 - WEEK 00</v>
      </c>
      <c r="N407" s="67" t="str">
        <f ca="1" t="shared" si="5"/>
        <v>1900 - MONTH 01</v>
      </c>
      <c r="O407" s="85" t="str">
        <f ca="1" t="shared" ref="O407:P407" si="422">IFERROR(AVERAGEIF(M:M,M407,$K:$K)," ")</f>
        <v> </v>
      </c>
      <c r="P407" s="85" t="str">
        <f ca="1" t="shared" si="422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4">
        <f ca="1" t="shared" si="0"/>
        <v>6</v>
      </c>
      <c r="F408" s="67" t="str">
        <f ca="1">IF(ISBLANK(A408)," ",INDIRECT(ADDRESS(1,5+MOD(ROW()-2,COUNTA('Form Responses 1'!$1:$1)-4),,TRUE,"Form Responses 1")))</f>
        <v>LANTAI-1 [Tangga Penghubung lt.1-2]</v>
      </c>
      <c r="G408" s="67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LANTAI-1</v>
      </c>
      <c r="I408" s="85" t="str">
        <f ca="1" t="shared" si="401"/>
        <v>Tangga Penghubung lt.1-2</v>
      </c>
      <c r="J408" s="85" t="str">
        <f ca="1" t="shared" si="2"/>
        <v>CLEANING SERVICE</v>
      </c>
      <c r="K408" s="85" t="str">
        <f ca="1" t="array" ref="K408">IFERROR(INDEX(MASTER!B:B,MATCH(G408,MASTER!A:A,0))/100," ")</f>
        <v> </v>
      </c>
      <c r="L408" s="67">
        <f ca="1" t="shared" si="3"/>
        <v>0</v>
      </c>
      <c r="M408" s="67" t="str">
        <f ca="1" t="shared" si="4"/>
        <v>1900 - WEEK 00</v>
      </c>
      <c r="N408" s="67" t="str">
        <f ca="1" t="shared" si="5"/>
        <v>1900 - MONTH 01</v>
      </c>
      <c r="O408" s="85" t="str">
        <f ca="1" t="shared" ref="O408:P408" si="423">IFERROR(AVERAGEIF(M:M,M408,$K:$K)," ")</f>
        <v> </v>
      </c>
      <c r="P408" s="85" t="str">
        <f ca="1" t="shared" si="423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4">
        <f ca="1" t="shared" si="0"/>
        <v>6</v>
      </c>
      <c r="F409" s="67" t="str">
        <f ca="1">IF(ISBLANK(A409)," ",INDIRECT(ADDRESS(1,5+MOD(ROW()-2,COUNTA('Form Responses 1'!$1:$1)-4),,TRUE,"Form Responses 1")))</f>
        <v>LANTAI-1 [Toilet 1]</v>
      </c>
      <c r="G409" s="67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LANTAI-1</v>
      </c>
      <c r="I409" s="85" t="str">
        <f ca="1" t="shared" si="401"/>
        <v>Toilet 1</v>
      </c>
      <c r="J409" s="85" t="str">
        <f ca="1" t="shared" si="2"/>
        <v>CLEANING SERVICE</v>
      </c>
      <c r="K409" s="85" t="str">
        <f ca="1" t="array" ref="K409">IFERROR(INDEX(MASTER!B:B,MATCH(G409,MASTER!A:A,0))/100," ")</f>
        <v> </v>
      </c>
      <c r="L409" s="67">
        <f ca="1" t="shared" si="3"/>
        <v>0</v>
      </c>
      <c r="M409" s="67" t="str">
        <f ca="1" t="shared" si="4"/>
        <v>1900 - WEEK 00</v>
      </c>
      <c r="N409" s="67" t="str">
        <f ca="1" t="shared" si="5"/>
        <v>1900 - MONTH 01</v>
      </c>
      <c r="O409" s="85" t="str">
        <f ca="1" t="shared" ref="O409:P409" si="424">IFERROR(AVERAGEIF(M:M,M409,$K:$K)," ")</f>
        <v> </v>
      </c>
      <c r="P409" s="85" t="str">
        <f ca="1" t="shared" si="424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4">
        <f ca="1" t="shared" si="0"/>
        <v>6</v>
      </c>
      <c r="F410" s="67" t="str">
        <f ca="1">IF(ISBLANK(A410)," ",INDIRECT(ADDRESS(1,5+MOD(ROW()-2,COUNTA('Form Responses 1'!$1:$1)-4),,TRUE,"Form Responses 1")))</f>
        <v>LANTAI-2 [Koridor]</v>
      </c>
      <c r="G410" s="67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LANTAI-2</v>
      </c>
      <c r="I410" s="85" t="str">
        <f ca="1" t="shared" si="401"/>
        <v>Koridor</v>
      </c>
      <c r="J410" s="85" t="str">
        <f ca="1" t="shared" si="2"/>
        <v>CLEANING SERVICE</v>
      </c>
      <c r="K410" s="85" t="str">
        <f ca="1" t="array" ref="K410">IFERROR(INDEX(MASTER!B:B,MATCH(G410,MASTER!A:A,0))/100," ")</f>
        <v> </v>
      </c>
      <c r="L410" s="67">
        <f ca="1" t="shared" si="3"/>
        <v>0</v>
      </c>
      <c r="M410" s="67" t="str">
        <f ca="1" t="shared" si="4"/>
        <v>1900 - WEEK 00</v>
      </c>
      <c r="N410" s="67" t="str">
        <f ca="1" t="shared" si="5"/>
        <v>1900 - MONTH 01</v>
      </c>
      <c r="O410" s="85" t="str">
        <f ca="1" t="shared" ref="O410:P410" si="425">IFERROR(AVERAGEIF(M:M,M410,$K:$K)," ")</f>
        <v> </v>
      </c>
      <c r="P410" s="85" t="str">
        <f ca="1" t="shared" si="425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4">
        <f ca="1" t="shared" si="0"/>
        <v>6</v>
      </c>
      <c r="F411" s="67" t="str">
        <f ca="1">IF(ISBLANK(A411)," ",INDIRECT(ADDRESS(1,5+MOD(ROW()-2,COUNTA('Form Responses 1'!$1:$1)-4),,TRUE,"Form Responses 1")))</f>
        <v>LANTAI-2 [Meeting Room besar]</v>
      </c>
      <c r="G411" s="67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LANTAI-2</v>
      </c>
      <c r="I411" s="85" t="str">
        <f ca="1" t="shared" si="401"/>
        <v>Meeting Room besar</v>
      </c>
      <c r="J411" s="85" t="str">
        <f ca="1" t="shared" si="2"/>
        <v>CLEANING SERVICE</v>
      </c>
      <c r="K411" s="85" t="str">
        <f ca="1" t="array" ref="K411">IFERROR(INDEX(MASTER!B:B,MATCH(G411,MASTER!A:A,0))/100," ")</f>
        <v> </v>
      </c>
      <c r="L411" s="67">
        <f ca="1" t="shared" si="3"/>
        <v>0</v>
      </c>
      <c r="M411" s="67" t="str">
        <f ca="1" t="shared" si="4"/>
        <v>1900 - WEEK 00</v>
      </c>
      <c r="N411" s="67" t="str">
        <f ca="1" t="shared" si="5"/>
        <v>1900 - MONTH 01</v>
      </c>
      <c r="O411" s="85" t="str">
        <f ca="1" t="shared" ref="O411:P411" si="426">IFERROR(AVERAGEIF(M:M,M411,$K:$K)," ")</f>
        <v> </v>
      </c>
      <c r="P411" s="85" t="str">
        <f ca="1" t="shared" si="426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4">
        <f ca="1" t="shared" si="0"/>
        <v>6</v>
      </c>
      <c r="F412" s="67" t="str">
        <f ca="1">IF(ISBLANK(A412)," ",INDIRECT(ADDRESS(1,5+MOD(ROW()-2,COUNTA('Form Responses 1'!$1:$1)-4),,TRUE,"Form Responses 1")))</f>
        <v>LANTAI-2 [R. Peneliti 1-5]</v>
      </c>
      <c r="G412" s="67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LANTAI-2</v>
      </c>
      <c r="I412" s="85" t="str">
        <f ca="1" t="shared" si="401"/>
        <v>R. Peneliti 1-5</v>
      </c>
      <c r="J412" s="85" t="str">
        <f ca="1" t="shared" si="2"/>
        <v>CLEANING SERVICE</v>
      </c>
      <c r="K412" s="85" t="str">
        <f ca="1" t="array" ref="K412">IFERROR(INDEX(MASTER!B:B,MATCH(G412,MASTER!A:A,0))/100," ")</f>
        <v> </v>
      </c>
      <c r="L412" s="67">
        <f ca="1" t="shared" si="3"/>
        <v>0</v>
      </c>
      <c r="M412" s="67" t="str">
        <f ca="1" t="shared" si="4"/>
        <v>1900 - WEEK 00</v>
      </c>
      <c r="N412" s="67" t="str">
        <f ca="1" t="shared" si="5"/>
        <v>1900 - MONTH 01</v>
      </c>
      <c r="O412" s="85" t="str">
        <f ca="1" t="shared" ref="O412:P412" si="427">IFERROR(AVERAGEIF(M:M,M412,$K:$K)," ")</f>
        <v> </v>
      </c>
      <c r="P412" s="85" t="str">
        <f ca="1" t="shared" si="427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4">
        <f ca="1" t="shared" si="0"/>
        <v>6</v>
      </c>
      <c r="F413" s="67" t="str">
        <f ca="1">IF(ISBLANK(A413)," ",INDIRECT(ADDRESS(1,5+MOD(ROW()-2,COUNTA('Form Responses 1'!$1:$1)-4),,TRUE,"Form Responses 1")))</f>
        <v>LANTAI-2 [Perpustakaan]</v>
      </c>
      <c r="G413" s="67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LANTAI-2</v>
      </c>
      <c r="I413" s="85" t="str">
        <f ca="1" t="shared" si="401"/>
        <v>Perpustakaan</v>
      </c>
      <c r="J413" s="85" t="str">
        <f ca="1" t="shared" si="2"/>
        <v>CLEANING SERVICE</v>
      </c>
      <c r="K413" s="85" t="str">
        <f ca="1" t="array" ref="K413">IFERROR(INDEX(MASTER!B:B,MATCH(G413,MASTER!A:A,0))/100," ")</f>
        <v> </v>
      </c>
      <c r="L413" s="67">
        <f ca="1" t="shared" si="3"/>
        <v>0</v>
      </c>
      <c r="M413" s="67" t="str">
        <f ca="1" t="shared" si="4"/>
        <v>1900 - WEEK 00</v>
      </c>
      <c r="N413" s="67" t="str">
        <f ca="1" t="shared" si="5"/>
        <v>1900 - MONTH 01</v>
      </c>
      <c r="O413" s="85" t="str">
        <f ca="1" t="shared" ref="O413:P413" si="428">IFERROR(AVERAGEIF(M:M,M413,$K:$K)," ")</f>
        <v> </v>
      </c>
      <c r="P413" s="85" t="str">
        <f ca="1" t="shared" si="428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4">
        <f ca="1" t="shared" si="0"/>
        <v>6</v>
      </c>
      <c r="F414" s="67" t="str">
        <f ca="1">IF(ISBLANK(A414)," ",INDIRECT(ADDRESS(1,5+MOD(ROW()-2,COUNTA('Form Responses 1'!$1:$1)-4),,TRUE,"Form Responses 1")))</f>
        <v>LANTAI-2 [R. baca]</v>
      </c>
      <c r="G414" s="67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LANTAI-2</v>
      </c>
      <c r="I414" s="85" t="str">
        <f ca="1" t="shared" si="401"/>
        <v>R. baca</v>
      </c>
      <c r="J414" s="85" t="str">
        <f ca="1" t="shared" si="2"/>
        <v>CLEANING SERVICE</v>
      </c>
      <c r="K414" s="85" t="str">
        <f ca="1" t="array" ref="K414">IFERROR(INDEX(MASTER!B:B,MATCH(G414,MASTER!A:A,0))/100," ")</f>
        <v> </v>
      </c>
      <c r="L414" s="67">
        <f ca="1" t="shared" si="3"/>
        <v>0</v>
      </c>
      <c r="M414" s="67" t="str">
        <f ca="1" t="shared" si="4"/>
        <v>1900 - WEEK 00</v>
      </c>
      <c r="N414" s="67" t="str">
        <f ca="1" t="shared" si="5"/>
        <v>1900 - MONTH 01</v>
      </c>
      <c r="O414" s="85" t="str">
        <f ca="1" t="shared" ref="O414:P414" si="429">IFERROR(AVERAGEIF(M:M,M414,$K:$K)," ")</f>
        <v> </v>
      </c>
      <c r="P414" s="85" t="str">
        <f ca="1" t="shared" si="429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4">
        <f ca="1" t="shared" si="0"/>
        <v>6</v>
      </c>
      <c r="F415" s="67" t="str">
        <f ca="1">IF(ISBLANK(A415)," ",INDIRECT(ADDRESS(1,5+MOD(ROW()-2,COUNTA('Form Responses 1'!$1:$1)-4),,TRUE,"Form Responses 1")))</f>
        <v>LANTAI-2 [Tangga Penghubung lt.1-2]</v>
      </c>
      <c r="G415" s="67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LANTAI-2</v>
      </c>
      <c r="I415" s="85" t="str">
        <f ca="1" t="shared" si="401"/>
        <v>Tangga Penghubung lt.1-2</v>
      </c>
      <c r="J415" s="85" t="str">
        <f ca="1" t="shared" si="2"/>
        <v>CLEANING SERVICE</v>
      </c>
      <c r="K415" s="85" t="str">
        <f ca="1" t="array" ref="K415">IFERROR(INDEX(MASTER!B:B,MATCH(G415,MASTER!A:A,0))/100," ")</f>
        <v> </v>
      </c>
      <c r="L415" s="67">
        <f ca="1" t="shared" si="3"/>
        <v>0</v>
      </c>
      <c r="M415" s="67" t="str">
        <f ca="1" t="shared" si="4"/>
        <v>1900 - WEEK 00</v>
      </c>
      <c r="N415" s="67" t="str">
        <f ca="1" t="shared" si="5"/>
        <v>1900 - MONTH 01</v>
      </c>
      <c r="O415" s="85" t="str">
        <f ca="1" t="shared" ref="O415:P415" si="430">IFERROR(AVERAGEIF(M:M,M415,$K:$K)," ")</f>
        <v> </v>
      </c>
      <c r="P415" s="85" t="str">
        <f ca="1" t="shared" si="430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4">
        <f ca="1" t="shared" si="0"/>
        <v>6</v>
      </c>
      <c r="F416" s="67" t="str">
        <f ca="1">IF(ISBLANK(A416)," ",INDIRECT(ADDRESS(1,5+MOD(ROW()-2,COUNTA('Form Responses 1'!$1:$1)-4),,TRUE,"Form Responses 1")))</f>
        <v>LANTAI-2 [Toilet 1]</v>
      </c>
      <c r="G416" s="67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LANTAI-2</v>
      </c>
      <c r="I416" s="85" t="str">
        <f ca="1" t="shared" si="401"/>
        <v>Toilet 1</v>
      </c>
      <c r="J416" s="85" t="str">
        <f ca="1" t="shared" si="2"/>
        <v>CLEANING SERVICE</v>
      </c>
      <c r="K416" s="85" t="str">
        <f ca="1" t="array" ref="K416">IFERROR(INDEX(MASTER!B:B,MATCH(G416,MASTER!A:A,0))/100," ")</f>
        <v> </v>
      </c>
      <c r="L416" s="67">
        <f ca="1" t="shared" si="3"/>
        <v>0</v>
      </c>
      <c r="M416" s="67" t="str">
        <f ca="1" t="shared" si="4"/>
        <v>1900 - WEEK 00</v>
      </c>
      <c r="N416" s="67" t="str">
        <f ca="1" t="shared" si="5"/>
        <v>1900 - MONTH 01</v>
      </c>
      <c r="O416" s="85" t="str">
        <f ca="1" t="shared" ref="O416:P416" si="431">IFERROR(AVERAGEIF(M:M,M416,$K:$K)," ")</f>
        <v> </v>
      </c>
      <c r="P416" s="85" t="str">
        <f ca="1" t="shared" si="431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4">
        <f ca="1" t="shared" si="0"/>
        <v>6</v>
      </c>
      <c r="F417" s="67" t="str">
        <f ca="1">IF(ISBLANK(A417)," ",INDIRECT(ADDRESS(1,5+MOD(ROW()-2,COUNTA('Form Responses 1'!$1:$1)-4),,TRUE,"Form Responses 1")))</f>
        <v>TAMAN DAN AREA PARKIR [Area parkir mobil]</v>
      </c>
      <c r="G417" s="67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TAMAN DAN AREA PARKIR</v>
      </c>
      <c r="I417" s="85" t="str">
        <f ca="1" t="shared" si="401"/>
        <v>Area parkir mobil</v>
      </c>
      <c r="J417" s="85" t="str">
        <f ca="1" t="shared" si="2"/>
        <v>CLEANING SERVICE</v>
      </c>
      <c r="K417" s="85" t="str">
        <f ca="1" t="array" ref="K417">IFERROR(INDEX(MASTER!B:B,MATCH(G417,MASTER!A:A,0))/100," ")</f>
        <v> </v>
      </c>
      <c r="L417" s="67">
        <f ca="1" t="shared" si="3"/>
        <v>0</v>
      </c>
      <c r="M417" s="67" t="str">
        <f ca="1" t="shared" si="4"/>
        <v>1900 - WEEK 00</v>
      </c>
      <c r="N417" s="67" t="str">
        <f ca="1" t="shared" si="5"/>
        <v>1900 - MONTH 01</v>
      </c>
      <c r="O417" s="85" t="str">
        <f ca="1" t="shared" ref="O417:P417" si="432">IFERROR(AVERAGEIF(M:M,M417,$K:$K)," ")</f>
        <v> </v>
      </c>
      <c r="P417" s="85" t="str">
        <f ca="1" t="shared" si="432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4">
        <f ca="1" t="shared" si="0"/>
        <v>6</v>
      </c>
      <c r="F418" s="67" t="str">
        <f ca="1">IF(ISBLANK(A418)," ",INDIRECT(ADDRESS(1,5+MOD(ROW()-2,COUNTA('Form Responses 1'!$1:$1)-4),,TRUE,"Form Responses 1")))</f>
        <v>TAMAN DAN AREA PARKIR [Area parkir motor]</v>
      </c>
      <c r="G418" s="67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TAMAN DAN AREA PARKIR</v>
      </c>
      <c r="I418" s="85" t="str">
        <f ca="1" t="shared" si="401"/>
        <v>Area parkir motor</v>
      </c>
      <c r="J418" s="85" t="str">
        <f ca="1" t="shared" si="2"/>
        <v>CLEANING SERVICE</v>
      </c>
      <c r="K418" s="85" t="str">
        <f ca="1" t="array" ref="K418">IFERROR(INDEX(MASTER!B:B,MATCH(G418,MASTER!A:A,0))/100," ")</f>
        <v> </v>
      </c>
      <c r="L418" s="67">
        <f ca="1" t="shared" si="3"/>
        <v>0</v>
      </c>
      <c r="M418" s="67" t="str">
        <f ca="1" t="shared" si="4"/>
        <v>1900 - WEEK 00</v>
      </c>
      <c r="N418" s="67" t="str">
        <f ca="1" t="shared" si="5"/>
        <v>1900 - MONTH 01</v>
      </c>
      <c r="O418" s="85" t="str">
        <f ca="1" t="shared" ref="O418:P418" si="433">IFERROR(AVERAGEIF(M:M,M418,$K:$K)," ")</f>
        <v> </v>
      </c>
      <c r="P418" s="85" t="str">
        <f ca="1" t="shared" si="433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4">
        <f ca="1" t="shared" si="0"/>
        <v>6</v>
      </c>
      <c r="F419" s="67" t="str">
        <f ca="1">IF(ISBLANK(A419)," ",INDIRECT(ADDRESS(1,5+MOD(ROW()-2,COUNTA('Form Responses 1'!$1:$1)-4),,TRUE,"Form Responses 1")))</f>
        <v>TAMAN DAN AREA PARKIR [Taman depan]</v>
      </c>
      <c r="G419" s="67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TAMAN DAN AREA PARKIR</v>
      </c>
      <c r="I419" s="85" t="str">
        <f ca="1" t="shared" si="401"/>
        <v>Taman depan</v>
      </c>
      <c r="J419" s="85" t="str">
        <f ca="1" t="shared" si="2"/>
        <v>CLEANING SERVICE</v>
      </c>
      <c r="K419" s="85" t="str">
        <f ca="1" t="array" ref="K419">IFERROR(INDEX(MASTER!B:B,MATCH(G419,MASTER!A:A,0))/100," ")</f>
        <v> </v>
      </c>
      <c r="L419" s="67">
        <f ca="1" t="shared" si="3"/>
        <v>0</v>
      </c>
      <c r="M419" s="67" t="str">
        <f ca="1" t="shared" si="4"/>
        <v>1900 - WEEK 00</v>
      </c>
      <c r="N419" s="67" t="str">
        <f ca="1" t="shared" si="5"/>
        <v>1900 - MONTH 01</v>
      </c>
      <c r="O419" s="85" t="str">
        <f ca="1" t="shared" ref="O419:P419" si="434">IFERROR(AVERAGEIF(M:M,M419,$K:$K)," ")</f>
        <v> </v>
      </c>
      <c r="P419" s="85" t="str">
        <f ca="1" t="shared" si="434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4">
        <f ca="1" t="shared" si="0"/>
        <v>6</v>
      </c>
      <c r="F420" s="67" t="str">
        <f ca="1">IF(ISBLANK(A420)," ",INDIRECT(ADDRESS(1,5+MOD(ROW()-2,COUNTA('Form Responses 1'!$1:$1)-4),,TRUE,"Form Responses 1")))</f>
        <v>TAMAN DAN AREA PARKIR [Pos Security]</v>
      </c>
      <c r="G420" s="67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TAMAN DAN AREA PARKIR</v>
      </c>
      <c r="I420" s="85" t="str">
        <f ca="1" t="shared" si="401"/>
        <v>Pos Security</v>
      </c>
      <c r="J420" s="85" t="str">
        <f ca="1" t="shared" si="2"/>
        <v>CLEANING SERVICE</v>
      </c>
      <c r="K420" s="85" t="str">
        <f ca="1" t="array" ref="K420">IFERROR(INDEX(MASTER!B:B,MATCH(G420,MASTER!A:A,0))/100," ")</f>
        <v> </v>
      </c>
      <c r="L420" s="67">
        <f ca="1" t="shared" si="3"/>
        <v>0</v>
      </c>
      <c r="M420" s="67" t="str">
        <f ca="1" t="shared" si="4"/>
        <v>1900 - WEEK 00</v>
      </c>
      <c r="N420" s="67" t="str">
        <f ca="1" t="shared" si="5"/>
        <v>1900 - MONTH 01</v>
      </c>
      <c r="O420" s="85" t="str">
        <f ca="1" t="shared" ref="O420:P420" si="435">IFERROR(AVERAGEIF(M:M,M420,$K:$K)," ")</f>
        <v> </v>
      </c>
      <c r="P420" s="85" t="str">
        <f ca="1" t="shared" si="435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4">
        <f ca="1" t="shared" si="0"/>
        <v>6</v>
      </c>
      <c r="F421" s="67" t="str">
        <f ca="1">IF(ISBLANK(A421)," ",INDIRECT(ADDRESS(1,5+MOD(ROW()-2,COUNTA('Form Responses 1'!$1:$1)-4),,TRUE,"Form Responses 1")))</f>
        <v>TAMAN DAN AREA PARKIR [TPS]</v>
      </c>
      <c r="G421" s="67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TAMAN DAN AREA PARKIR</v>
      </c>
      <c r="I421" s="85" t="str">
        <f ca="1" t="shared" si="401"/>
        <v>TPS</v>
      </c>
      <c r="J421" s="85" t="str">
        <f ca="1" t="shared" si="2"/>
        <v>CLEANING SERVICE</v>
      </c>
      <c r="K421" s="85" t="str">
        <f ca="1" t="array" ref="K421">IFERROR(INDEX(MASTER!B:B,MATCH(G421,MASTER!A:A,0))/100," ")</f>
        <v> </v>
      </c>
      <c r="L421" s="67">
        <f ca="1" t="shared" si="3"/>
        <v>0</v>
      </c>
      <c r="M421" s="67" t="str">
        <f ca="1" t="shared" si="4"/>
        <v>1900 - WEEK 00</v>
      </c>
      <c r="N421" s="67" t="str">
        <f ca="1" t="shared" si="5"/>
        <v>1900 - MONTH 01</v>
      </c>
      <c r="O421" s="85" t="str">
        <f ca="1" t="shared" ref="O421:P421" si="436">IFERROR(AVERAGEIF(M:M,M421,$K:$K)," ")</f>
        <v> </v>
      </c>
      <c r="P421" s="85" t="str">
        <f ca="1" t="shared" si="436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4">
        <f ca="1" t="shared" si="0"/>
        <v>6</v>
      </c>
      <c r="F422" s="67" t="str">
        <f ca="1">IF(ISBLANK(A422)," ",INDIRECT(ADDRESS(1,5+MOD(ROW()-2,COUNTA('Form Responses 1'!$1:$1)-4),,TRUE,"Form Responses 1")))</f>
        <v>Security [Security Functions]</v>
      </c>
      <c r="G422" s="67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Security</v>
      </c>
      <c r="I422" s="85" t="str">
        <f ca="1" t="shared" si="401"/>
        <v>Security Functions</v>
      </c>
      <c r="J422" s="85" t="str">
        <f ca="1" t="shared" si="2"/>
        <v>SECURITY SERVICE</v>
      </c>
      <c r="K422" s="85" t="str">
        <f ca="1" t="array" ref="K422">IFERROR(INDEX(MASTER!B:B,MATCH(G422,MASTER!A:A,0))/100," ")</f>
        <v> </v>
      </c>
      <c r="L422" s="67">
        <f ca="1" t="shared" si="3"/>
        <v>0</v>
      </c>
      <c r="M422" s="67" t="str">
        <f ca="1" t="shared" si="4"/>
        <v>1900 - WEEK 00</v>
      </c>
      <c r="N422" s="67" t="str">
        <f ca="1" t="shared" si="5"/>
        <v>1900 - MONTH 01</v>
      </c>
      <c r="O422" s="85" t="str">
        <f ca="1" t="shared" ref="O422:P422" si="437">IFERROR(AVERAGEIF(M:M,M422,$K:$K)," ")</f>
        <v> </v>
      </c>
      <c r="P422" s="85" t="str">
        <f ca="1" t="shared" si="437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4">
        <f ca="1" t="shared" si="0"/>
        <v>6</v>
      </c>
      <c r="F423" s="67" t="str">
        <f ca="1">IF(ISBLANK(A423)," ",INDIRECT(ADDRESS(1,5+MOD(ROW()-2,COUNTA('Form Responses 1'!$1:$1)-4),,TRUE,"Form Responses 1")))</f>
        <v>Driver [Driving Safety]</v>
      </c>
      <c r="G423" s="67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Driver</v>
      </c>
      <c r="I423" s="85" t="str">
        <f ca="1" t="shared" si="401"/>
        <v>Driving Safety</v>
      </c>
      <c r="J423" s="85" t="str">
        <f ca="1" t="shared" si="2"/>
        <v>LABOR SERVICE</v>
      </c>
      <c r="K423" s="85" t="str">
        <f ca="1" t="array" ref="K423">IFERROR(INDEX(MASTER!B:B,MATCH(G423,MASTER!A:A,0))/100," ")</f>
        <v> </v>
      </c>
      <c r="L423" s="67">
        <f ca="1" t="shared" si="3"/>
        <v>0</v>
      </c>
      <c r="M423" s="67" t="str">
        <f ca="1" t="shared" si="4"/>
        <v>1900 - WEEK 00</v>
      </c>
      <c r="N423" s="67" t="str">
        <f ca="1" t="shared" si="5"/>
        <v>1900 - MONTH 01</v>
      </c>
      <c r="O423" s="85" t="str">
        <f ca="1" t="shared" ref="O423:P423" si="438">IFERROR(AVERAGEIF(M:M,M423,$K:$K)," ")</f>
        <v> </v>
      </c>
      <c r="P423" s="85" t="str">
        <f ca="1" t="shared" si="438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4">
        <f ca="1" t="shared" si="0"/>
        <v>6</v>
      </c>
      <c r="F424" s="67" t="str">
        <f ca="1">IF(ISBLANK(A424)," ",INDIRECT(ADDRESS(1,5+MOD(ROW()-2,COUNTA('Form Responses 1'!$1:$1)-4),,TRUE,"Form Responses 1")))</f>
        <v>Driver [ Attendance]</v>
      </c>
      <c r="G424" s="67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Driver</v>
      </c>
      <c r="I424" s="85" t="str">
        <f ca="1" t="shared" si="401"/>
        <v> Attendance</v>
      </c>
      <c r="J424" s="85" t="str">
        <f ca="1" t="shared" si="2"/>
        <v>LABOR SERVICE</v>
      </c>
      <c r="K424" s="85" t="str">
        <f ca="1" t="array" ref="K424">IFERROR(INDEX(MASTER!B:B,MATCH(G424,MASTER!A:A,0))/100," ")</f>
        <v> </v>
      </c>
      <c r="L424" s="67">
        <f ca="1" t="shared" si="3"/>
        <v>0</v>
      </c>
      <c r="M424" s="67" t="str">
        <f ca="1" t="shared" si="4"/>
        <v>1900 - WEEK 00</v>
      </c>
      <c r="N424" s="67" t="str">
        <f ca="1" t="shared" si="5"/>
        <v>1900 - MONTH 01</v>
      </c>
      <c r="O424" s="85" t="str">
        <f ca="1" t="shared" ref="O424:P424" si="439">IFERROR(AVERAGEIF(M:M,M424,$K:$K)," ")</f>
        <v> </v>
      </c>
      <c r="P424" s="85" t="str">
        <f ca="1" t="shared" si="439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4">
        <f ca="1" t="shared" si="0"/>
        <v>6</v>
      </c>
      <c r="F425" s="67" t="str">
        <f ca="1">IF(ISBLANK(A425)," ",INDIRECT(ADDRESS(1,5+MOD(ROW()-2,COUNTA('Form Responses 1'!$1:$1)-4),,TRUE,"Form Responses 1")))</f>
        <v>LANTAI-1 [Enterance]</v>
      </c>
      <c r="G425" s="67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LANTAI-1</v>
      </c>
      <c r="I425" s="85" t="str">
        <f ca="1" t="shared" si="401"/>
        <v>Enterance</v>
      </c>
      <c r="J425" s="85" t="str">
        <f ca="1" t="shared" si="2"/>
        <v>CLEANING SERVICE</v>
      </c>
      <c r="K425" s="85" t="str">
        <f ca="1" t="array" ref="K425">IFERROR(INDEX(MASTER!B:B,MATCH(G425,MASTER!A:A,0))/100," ")</f>
        <v> </v>
      </c>
      <c r="L425" s="67">
        <f ca="1" t="shared" si="3"/>
        <v>0</v>
      </c>
      <c r="M425" s="67" t="str">
        <f ca="1" t="shared" si="4"/>
        <v>1900 - WEEK 00</v>
      </c>
      <c r="N425" s="67" t="str">
        <f ca="1" t="shared" si="5"/>
        <v>1900 - MONTH 01</v>
      </c>
      <c r="O425" s="85" t="str">
        <f ca="1" t="shared" ref="O425:P425" si="440">IFERROR(AVERAGEIF(M:M,M425,$K:$K)," ")</f>
        <v> </v>
      </c>
      <c r="P425" s="85" t="str">
        <f ca="1" t="shared" si="440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4">
        <f ca="1" t="shared" si="0"/>
        <v>6</v>
      </c>
      <c r="F426" s="67" t="str">
        <f ca="1">IF(ISBLANK(A426)," ",INDIRECT(ADDRESS(1,5+MOD(ROW()-2,COUNTA('Form Responses 1'!$1:$1)-4),,TRUE,"Form Responses 1")))</f>
        <v>LANTAI-1 [Lobby Utama]</v>
      </c>
      <c r="G426" s="67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LANTAI-1</v>
      </c>
      <c r="I426" s="85" t="str">
        <f ca="1" t="shared" si="401"/>
        <v>Lobby Utama</v>
      </c>
      <c r="J426" s="85" t="str">
        <f ca="1" t="shared" si="2"/>
        <v>CLEANING SERVICE</v>
      </c>
      <c r="K426" s="85" t="str">
        <f ca="1" t="array" ref="K426">IFERROR(INDEX(MASTER!B:B,MATCH(G426,MASTER!A:A,0))/100," ")</f>
        <v> </v>
      </c>
      <c r="L426" s="67">
        <f ca="1" t="shared" si="3"/>
        <v>0</v>
      </c>
      <c r="M426" s="67" t="str">
        <f ca="1" t="shared" si="4"/>
        <v>1900 - WEEK 00</v>
      </c>
      <c r="N426" s="67" t="str">
        <f ca="1" t="shared" si="5"/>
        <v>1900 - MONTH 01</v>
      </c>
      <c r="O426" s="85" t="str">
        <f ca="1" t="shared" ref="O426:P426" si="441">IFERROR(AVERAGEIF(M:M,M426,$K:$K)," ")</f>
        <v> </v>
      </c>
      <c r="P426" s="85" t="str">
        <f ca="1" t="shared" si="441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4">
        <f ca="1" t="shared" si="0"/>
        <v>6</v>
      </c>
      <c r="F427" s="67" t="str">
        <f ca="1">IF(ISBLANK(A427)," ",INDIRECT(ADDRESS(1,5+MOD(ROW()-2,COUNTA('Form Responses 1'!$1:$1)-4),,TRUE,"Form Responses 1")))</f>
        <v>LANTAI-1 [Koridor]</v>
      </c>
      <c r="G427" s="67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LANTAI-1</v>
      </c>
      <c r="I427" s="85" t="str">
        <f ca="1" t="shared" si="401"/>
        <v>Koridor</v>
      </c>
      <c r="J427" s="85" t="str">
        <f ca="1" t="shared" si="2"/>
        <v>CLEANING SERVICE</v>
      </c>
      <c r="K427" s="85" t="str">
        <f ca="1" t="array" ref="K427">IFERROR(INDEX(MASTER!B:B,MATCH(G427,MASTER!A:A,0))/100," ")</f>
        <v> </v>
      </c>
      <c r="L427" s="67">
        <f ca="1" t="shared" si="3"/>
        <v>0</v>
      </c>
      <c r="M427" s="67" t="str">
        <f ca="1" t="shared" si="4"/>
        <v>1900 - WEEK 00</v>
      </c>
      <c r="N427" s="67" t="str">
        <f ca="1" t="shared" si="5"/>
        <v>1900 - MONTH 01</v>
      </c>
      <c r="O427" s="85" t="str">
        <f ca="1" t="shared" ref="O427:P427" si="442">IFERROR(AVERAGEIF(M:M,M427,$K:$K)," ")</f>
        <v> </v>
      </c>
      <c r="P427" s="85" t="str">
        <f ca="1" t="shared" si="442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4">
        <f ca="1" t="shared" si="0"/>
        <v>6</v>
      </c>
      <c r="F428" s="67" t="str">
        <f ca="1">IF(ISBLANK(A428)," ",INDIRECT(ADDRESS(1,5+MOD(ROW()-2,COUNTA('Form Responses 1'!$1:$1)-4),,TRUE,"Form Responses 1")))</f>
        <v>LANTAI-1 [R. Pimpinan]</v>
      </c>
      <c r="G428" s="67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LANTAI-1</v>
      </c>
      <c r="I428" s="85" t="str">
        <f ca="1" t="shared" si="401"/>
        <v>R. Pimpinan</v>
      </c>
      <c r="J428" s="85" t="str">
        <f ca="1" t="shared" si="2"/>
        <v>CLEANING SERVICE</v>
      </c>
      <c r="K428" s="85" t="str">
        <f ca="1" t="array" ref="K428">IFERROR(INDEX(MASTER!B:B,MATCH(G428,MASTER!A:A,0))/100," ")</f>
        <v> </v>
      </c>
      <c r="L428" s="67">
        <f ca="1" t="shared" si="3"/>
        <v>0</v>
      </c>
      <c r="M428" s="67" t="str">
        <f ca="1" t="shared" si="4"/>
        <v>1900 - WEEK 00</v>
      </c>
      <c r="N428" s="67" t="str">
        <f ca="1" t="shared" si="5"/>
        <v>1900 - MONTH 01</v>
      </c>
      <c r="O428" s="85" t="str">
        <f ca="1" t="shared" ref="O428:P428" si="443">IFERROR(AVERAGEIF(M:M,M428,$K:$K)," ")</f>
        <v> </v>
      </c>
      <c r="P428" s="85" t="str">
        <f ca="1" t="shared" si="443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4">
        <f ca="1" t="shared" si="0"/>
        <v>6</v>
      </c>
      <c r="F429" s="67" t="str">
        <f ca="1">IF(ISBLANK(A429)," ",INDIRECT(ADDRESS(1,5+MOD(ROW()-2,COUNTA('Form Responses 1'!$1:$1)-4),,TRUE,"Form Responses 1")))</f>
        <v>LANTAI-1 [Mushollah]</v>
      </c>
      <c r="G429" s="67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LANTAI-1</v>
      </c>
      <c r="I429" s="85" t="str">
        <f ca="1" t="shared" si="401"/>
        <v>Mushollah</v>
      </c>
      <c r="J429" s="85" t="str">
        <f ca="1" t="shared" si="2"/>
        <v>CLEANING SERVICE</v>
      </c>
      <c r="K429" s="85" t="str">
        <f ca="1" t="array" ref="K429">IFERROR(INDEX(MASTER!B:B,MATCH(G429,MASTER!A:A,0))/100," ")</f>
        <v> </v>
      </c>
      <c r="L429" s="67">
        <f ca="1" t="shared" si="3"/>
        <v>0</v>
      </c>
      <c r="M429" s="67" t="str">
        <f ca="1" t="shared" si="4"/>
        <v>1900 - WEEK 00</v>
      </c>
      <c r="N429" s="67" t="str">
        <f ca="1" t="shared" si="5"/>
        <v>1900 - MONTH 01</v>
      </c>
      <c r="O429" s="85" t="str">
        <f ca="1" t="shared" ref="O429:P429" si="444">IFERROR(AVERAGEIF(M:M,M429,$K:$K)," ")</f>
        <v> </v>
      </c>
      <c r="P429" s="85" t="str">
        <f ca="1" t="shared" si="444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4">
        <f ca="1" t="shared" si="0"/>
        <v>6</v>
      </c>
      <c r="F430" s="67" t="str">
        <f ca="1">IF(ISBLANK(A430)," ",INDIRECT(ADDRESS(1,5+MOD(ROW()-2,COUNTA('Form Responses 1'!$1:$1)-4),,TRUE,"Form Responses 1")))</f>
        <v>LANTAI-1 [R. Kepala TU]</v>
      </c>
      <c r="G430" s="67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LANTAI-1</v>
      </c>
      <c r="I430" s="85" t="str">
        <f ca="1" t="shared" si="401"/>
        <v>R. Kepala TU</v>
      </c>
      <c r="J430" s="85" t="str">
        <f ca="1" t="shared" si="2"/>
        <v>CLEANING SERVICE</v>
      </c>
      <c r="K430" s="85" t="str">
        <f ca="1" t="array" ref="K430">IFERROR(INDEX(MASTER!B:B,MATCH(G430,MASTER!A:A,0))/100," ")</f>
        <v> </v>
      </c>
      <c r="L430" s="67">
        <f ca="1" t="shared" si="3"/>
        <v>0</v>
      </c>
      <c r="M430" s="67" t="str">
        <f ca="1" t="shared" si="4"/>
        <v>1900 - WEEK 00</v>
      </c>
      <c r="N430" s="67" t="str">
        <f ca="1" t="shared" si="5"/>
        <v>1900 - MONTH 01</v>
      </c>
      <c r="O430" s="85" t="str">
        <f ca="1" t="shared" ref="O430:P430" si="445">IFERROR(AVERAGEIF(M:M,M430,$K:$K)," ")</f>
        <v> </v>
      </c>
      <c r="P430" s="85" t="str">
        <f ca="1" t="shared" si="445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4">
        <f ca="1" t="shared" si="0"/>
        <v>6</v>
      </c>
      <c r="F431" s="67" t="str">
        <f ca="1">IF(ISBLANK(A431)," ",INDIRECT(ADDRESS(1,5+MOD(ROW()-2,COUNTA('Form Responses 1'!$1:$1)-4),,TRUE,"Form Responses 1")))</f>
        <v>LANTAI-1 [R. staff TU]</v>
      </c>
      <c r="G431" s="67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LANTAI-1</v>
      </c>
      <c r="I431" s="85" t="str">
        <f ca="1" t="shared" si="401"/>
        <v>R. staff TU</v>
      </c>
      <c r="J431" s="85" t="str">
        <f ca="1" t="shared" si="2"/>
        <v>CLEANING SERVICE</v>
      </c>
      <c r="K431" s="85" t="str">
        <f ca="1" t="array" ref="K431">IFERROR(INDEX(MASTER!B:B,MATCH(G431,MASTER!A:A,0))/100," ")</f>
        <v> </v>
      </c>
      <c r="L431" s="67">
        <f ca="1" t="shared" si="3"/>
        <v>0</v>
      </c>
      <c r="M431" s="67" t="str">
        <f ca="1" t="shared" si="4"/>
        <v>1900 - WEEK 00</v>
      </c>
      <c r="N431" s="67" t="str">
        <f ca="1" t="shared" si="5"/>
        <v>1900 - MONTH 01</v>
      </c>
      <c r="O431" s="85" t="str">
        <f ca="1" t="shared" ref="O431:P431" si="446">IFERROR(AVERAGEIF(M:M,M431,$K:$K)," ")</f>
        <v> </v>
      </c>
      <c r="P431" s="85" t="str">
        <f ca="1" t="shared" si="446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4">
        <f ca="1" t="shared" si="0"/>
        <v>6</v>
      </c>
      <c r="F432" s="67" t="str">
        <f ca="1">IF(ISBLANK(A432)," ",INDIRECT(ADDRESS(1,5+MOD(ROW()-2,COUNTA('Form Responses 1'!$1:$1)-4),,TRUE,"Form Responses 1")))</f>
        <v>LANTAI-1 [R. Analisis]</v>
      </c>
      <c r="G432" s="67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LANTAI-1</v>
      </c>
      <c r="I432" s="85" t="str">
        <f ca="1" t="shared" si="401"/>
        <v>R. Analisis</v>
      </c>
      <c r="J432" s="85" t="str">
        <f ca="1" t="shared" si="2"/>
        <v>CLEANING SERVICE</v>
      </c>
      <c r="K432" s="85" t="str">
        <f ca="1" t="array" ref="K432">IFERROR(INDEX(MASTER!B:B,MATCH(G432,MASTER!A:A,0))/100," ")</f>
        <v> </v>
      </c>
      <c r="L432" s="67">
        <f ca="1" t="shared" si="3"/>
        <v>0</v>
      </c>
      <c r="M432" s="67" t="str">
        <f ca="1" t="shared" si="4"/>
        <v>1900 - WEEK 00</v>
      </c>
      <c r="N432" s="67" t="str">
        <f ca="1" t="shared" si="5"/>
        <v>1900 - MONTH 01</v>
      </c>
      <c r="O432" s="85" t="str">
        <f ca="1" t="shared" ref="O432:P432" si="447">IFERROR(AVERAGEIF(M:M,M432,$K:$K)," ")</f>
        <v> </v>
      </c>
      <c r="P432" s="85" t="str">
        <f ca="1" t="shared" si="447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4">
        <f ca="1" t="shared" si="0"/>
        <v>6</v>
      </c>
      <c r="F433" s="67" t="str">
        <f ca="1">IF(ISBLANK(A433)," ",INDIRECT(ADDRESS(1,5+MOD(ROW()-2,COUNTA('Form Responses 1'!$1:$1)-4),,TRUE,"Form Responses 1")))</f>
        <v>LANTAI-1 [R. Audio Visual]</v>
      </c>
      <c r="G433" s="67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LANTAI-1</v>
      </c>
      <c r="I433" s="85" t="str">
        <f ca="1" t="shared" si="401"/>
        <v>R. Audio Visual</v>
      </c>
      <c r="J433" s="85" t="str">
        <f ca="1" t="shared" si="2"/>
        <v>CLEANING SERVICE</v>
      </c>
      <c r="K433" s="85" t="str">
        <f ca="1" t="array" ref="K433">IFERROR(INDEX(MASTER!B:B,MATCH(G433,MASTER!A:A,0))/100," ")</f>
        <v> </v>
      </c>
      <c r="L433" s="67">
        <f ca="1" t="shared" si="3"/>
        <v>0</v>
      </c>
      <c r="M433" s="67" t="str">
        <f ca="1" t="shared" si="4"/>
        <v>1900 - WEEK 00</v>
      </c>
      <c r="N433" s="67" t="str">
        <f ca="1" t="shared" si="5"/>
        <v>1900 - MONTH 01</v>
      </c>
      <c r="O433" s="85" t="str">
        <f ca="1" t="shared" ref="O433:P433" si="448">IFERROR(AVERAGEIF(M:M,M433,$K:$K)," ")</f>
        <v> </v>
      </c>
      <c r="P433" s="85" t="str">
        <f ca="1" t="shared" si="448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4">
        <f ca="1" t="shared" si="0"/>
        <v>6</v>
      </c>
      <c r="F434" s="67" t="str">
        <f ca="1">IF(ISBLANK(A434)," ",INDIRECT(ADDRESS(1,5+MOD(ROW()-2,COUNTA('Form Responses 1'!$1:$1)-4),,TRUE,"Form Responses 1")))</f>
        <v>LANTAI-1 [R. Artefak]</v>
      </c>
      <c r="G434" s="67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LANTAI-1</v>
      </c>
      <c r="I434" s="85" t="str">
        <f ca="1" t="shared" si="401"/>
        <v>R. Artefak</v>
      </c>
      <c r="J434" s="85" t="str">
        <f ca="1" t="shared" si="2"/>
        <v>CLEANING SERVICE</v>
      </c>
      <c r="K434" s="85" t="str">
        <f ca="1" t="array" ref="K434">IFERROR(INDEX(MASTER!B:B,MATCH(G434,MASTER!A:A,0))/100," ")</f>
        <v> </v>
      </c>
      <c r="L434" s="67">
        <f ca="1" t="shared" si="3"/>
        <v>0</v>
      </c>
      <c r="M434" s="67" t="str">
        <f ca="1" t="shared" si="4"/>
        <v>1900 - WEEK 00</v>
      </c>
      <c r="N434" s="67" t="str">
        <f ca="1" t="shared" si="5"/>
        <v>1900 - MONTH 01</v>
      </c>
      <c r="O434" s="85" t="str">
        <f ca="1" t="shared" ref="O434:P434" si="449">IFERROR(AVERAGEIF(M:M,M434,$K:$K)," ")</f>
        <v> </v>
      </c>
      <c r="P434" s="85" t="str">
        <f ca="1" t="shared" si="449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4">
        <f ca="1" t="shared" si="0"/>
        <v>6</v>
      </c>
      <c r="F435" s="67" t="str">
        <f ca="1">IF(ISBLANK(A435)," ",INDIRECT(ADDRESS(1,5+MOD(ROW()-2,COUNTA('Form Responses 1'!$1:$1)-4),,TRUE,"Form Responses 1")))</f>
        <v>LANTAI-1 [R. Keuangan]</v>
      </c>
      <c r="G435" s="67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LANTAI-1</v>
      </c>
      <c r="I435" s="85" t="str">
        <f ca="1" t="shared" si="401"/>
        <v>R. Keuangan</v>
      </c>
      <c r="J435" s="85" t="str">
        <f ca="1" t="shared" si="2"/>
        <v>CLEANING SERVICE</v>
      </c>
      <c r="K435" s="85" t="str">
        <f ca="1" t="array" ref="K435">IFERROR(INDEX(MASTER!B:B,MATCH(G435,MASTER!A:A,0))/100," ")</f>
        <v> </v>
      </c>
      <c r="L435" s="67">
        <f ca="1" t="shared" si="3"/>
        <v>0</v>
      </c>
      <c r="M435" s="67" t="str">
        <f ca="1" t="shared" si="4"/>
        <v>1900 - WEEK 00</v>
      </c>
      <c r="N435" s="67" t="str">
        <f ca="1" t="shared" si="5"/>
        <v>1900 - MONTH 01</v>
      </c>
      <c r="O435" s="85" t="str">
        <f ca="1" t="shared" ref="O435:P435" si="450">IFERROR(AVERAGEIF(M:M,M435,$K:$K)," ")</f>
        <v> </v>
      </c>
      <c r="P435" s="85" t="str">
        <f ca="1" t="shared" si="450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4">
        <f ca="1" t="shared" si="0"/>
        <v>6</v>
      </c>
      <c r="F436" s="67" t="str">
        <f ca="1">IF(ISBLANK(A436)," ",INDIRECT(ADDRESS(1,5+MOD(ROW()-2,COUNTA('Form Responses 1'!$1:$1)-4),,TRUE,"Form Responses 1")))</f>
        <v>LANTAI-1 [Meeting room kecil]</v>
      </c>
      <c r="G436" s="67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LANTAI-1</v>
      </c>
      <c r="I436" s="85" t="str">
        <f ca="1" t="shared" si="401"/>
        <v>Meeting room kecil</v>
      </c>
      <c r="J436" s="85" t="str">
        <f ca="1" t="shared" si="2"/>
        <v>CLEANING SERVICE</v>
      </c>
      <c r="K436" s="85" t="str">
        <f ca="1" t="array" ref="K436">IFERROR(INDEX(MASTER!B:B,MATCH(G436,MASTER!A:A,0))/100," ")</f>
        <v> </v>
      </c>
      <c r="L436" s="67">
        <f ca="1" t="shared" si="3"/>
        <v>0</v>
      </c>
      <c r="M436" s="67" t="str">
        <f ca="1" t="shared" si="4"/>
        <v>1900 - WEEK 00</v>
      </c>
      <c r="N436" s="67" t="str">
        <f ca="1" t="shared" si="5"/>
        <v>1900 - MONTH 01</v>
      </c>
      <c r="O436" s="85" t="str">
        <f ca="1" t="shared" ref="O436:P436" si="451">IFERROR(AVERAGEIF(M:M,M436,$K:$K)," ")</f>
        <v> </v>
      </c>
      <c r="P436" s="85" t="str">
        <f ca="1" t="shared" si="451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4">
        <f ca="1" t="shared" si="0"/>
        <v>6</v>
      </c>
      <c r="F437" s="67" t="str">
        <f ca="1">IF(ISBLANK(A437)," ",INDIRECT(ADDRESS(1,5+MOD(ROW()-2,COUNTA('Form Responses 1'!$1:$1)-4),,TRUE,"Form Responses 1")))</f>
        <v>LANTAI-1 [Pantry]</v>
      </c>
      <c r="G437" s="67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LANTAI-1</v>
      </c>
      <c r="I437" s="85" t="str">
        <f ca="1" t="shared" si="401"/>
        <v>Pantry</v>
      </c>
      <c r="J437" s="85" t="str">
        <f ca="1" t="shared" si="2"/>
        <v>CLEANING SERVICE</v>
      </c>
      <c r="K437" s="85" t="str">
        <f ca="1" t="array" ref="K437">IFERROR(INDEX(MASTER!B:B,MATCH(G437,MASTER!A:A,0))/100," ")</f>
        <v> </v>
      </c>
      <c r="L437" s="67">
        <f ca="1" t="shared" si="3"/>
        <v>0</v>
      </c>
      <c r="M437" s="67" t="str">
        <f ca="1" t="shared" si="4"/>
        <v>1900 - WEEK 00</v>
      </c>
      <c r="N437" s="67" t="str">
        <f ca="1" t="shared" si="5"/>
        <v>1900 - MONTH 01</v>
      </c>
      <c r="O437" s="85" t="str">
        <f ca="1" t="shared" ref="O437:P437" si="452">IFERROR(AVERAGEIF(M:M,M437,$K:$K)," ")</f>
        <v> </v>
      </c>
      <c r="P437" s="85" t="str">
        <f ca="1" t="shared" si="452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4">
        <f ca="1" t="shared" si="0"/>
        <v>6</v>
      </c>
      <c r="F438" s="67" t="str">
        <f ca="1">IF(ISBLANK(A438)," ",INDIRECT(ADDRESS(1,5+MOD(ROW()-2,COUNTA('Form Responses 1'!$1:$1)-4),,TRUE,"Form Responses 1")))</f>
        <v>LANTAI-1 [Tangga Penghubung lt.1-2]</v>
      </c>
      <c r="G438" s="67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LANTAI-1</v>
      </c>
      <c r="I438" s="85" t="str">
        <f ca="1" t="shared" si="401"/>
        <v>Tangga Penghubung lt.1-2</v>
      </c>
      <c r="J438" s="85" t="str">
        <f ca="1" t="shared" si="2"/>
        <v>CLEANING SERVICE</v>
      </c>
      <c r="K438" s="85" t="str">
        <f ca="1" t="array" ref="K438">IFERROR(INDEX(MASTER!B:B,MATCH(G438,MASTER!A:A,0))/100," ")</f>
        <v> </v>
      </c>
      <c r="L438" s="67">
        <f ca="1" t="shared" si="3"/>
        <v>0</v>
      </c>
      <c r="M438" s="67" t="str">
        <f ca="1" t="shared" si="4"/>
        <v>1900 - WEEK 00</v>
      </c>
      <c r="N438" s="67" t="str">
        <f ca="1" t="shared" si="5"/>
        <v>1900 - MONTH 01</v>
      </c>
      <c r="O438" s="85" t="str">
        <f ca="1" t="shared" ref="O438:P438" si="453">IFERROR(AVERAGEIF(M:M,M438,$K:$K)," ")</f>
        <v> </v>
      </c>
      <c r="P438" s="85" t="str">
        <f ca="1" t="shared" si="453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4">
        <f ca="1" t="shared" si="0"/>
        <v>6</v>
      </c>
      <c r="F439" s="67" t="str">
        <f ca="1">IF(ISBLANK(A439)," ",INDIRECT(ADDRESS(1,5+MOD(ROW()-2,COUNTA('Form Responses 1'!$1:$1)-4),,TRUE,"Form Responses 1")))</f>
        <v>LANTAI-1 [Toilet 1]</v>
      </c>
      <c r="G439" s="67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LANTAI-1</v>
      </c>
      <c r="I439" s="85" t="str">
        <f ca="1" t="shared" si="401"/>
        <v>Toilet 1</v>
      </c>
      <c r="J439" s="85" t="str">
        <f ca="1" t="shared" si="2"/>
        <v>CLEANING SERVICE</v>
      </c>
      <c r="K439" s="85" t="str">
        <f ca="1" t="array" ref="K439">IFERROR(INDEX(MASTER!B:B,MATCH(G439,MASTER!A:A,0))/100," ")</f>
        <v> </v>
      </c>
      <c r="L439" s="67">
        <f ca="1" t="shared" si="3"/>
        <v>0</v>
      </c>
      <c r="M439" s="67" t="str">
        <f ca="1" t="shared" si="4"/>
        <v>1900 - WEEK 00</v>
      </c>
      <c r="N439" s="67" t="str">
        <f ca="1" t="shared" si="5"/>
        <v>1900 - MONTH 01</v>
      </c>
      <c r="O439" s="85" t="str">
        <f ca="1" t="shared" ref="O439:P439" si="454">IFERROR(AVERAGEIF(M:M,M439,$K:$K)," ")</f>
        <v> </v>
      </c>
      <c r="P439" s="85" t="str">
        <f ca="1" t="shared" si="454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4">
        <f ca="1" t="shared" si="0"/>
        <v>6</v>
      </c>
      <c r="F440" s="67" t="str">
        <f ca="1">IF(ISBLANK(A440)," ",INDIRECT(ADDRESS(1,5+MOD(ROW()-2,COUNTA('Form Responses 1'!$1:$1)-4),,TRUE,"Form Responses 1")))</f>
        <v>LANTAI-2 [Koridor]</v>
      </c>
      <c r="G440" s="67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LANTAI-2</v>
      </c>
      <c r="I440" s="85" t="str">
        <f ca="1" t="shared" si="401"/>
        <v>Koridor</v>
      </c>
      <c r="J440" s="85" t="str">
        <f ca="1" t="shared" si="2"/>
        <v>CLEANING SERVICE</v>
      </c>
      <c r="K440" s="85" t="str">
        <f ca="1" t="array" ref="K440">IFERROR(INDEX(MASTER!B:B,MATCH(G440,MASTER!A:A,0))/100," ")</f>
        <v> </v>
      </c>
      <c r="L440" s="67">
        <f ca="1" t="shared" si="3"/>
        <v>0</v>
      </c>
      <c r="M440" s="67" t="str">
        <f ca="1" t="shared" si="4"/>
        <v>1900 - WEEK 00</v>
      </c>
      <c r="N440" s="67" t="str">
        <f ca="1" t="shared" si="5"/>
        <v>1900 - MONTH 01</v>
      </c>
      <c r="O440" s="85" t="str">
        <f ca="1" t="shared" ref="O440:P440" si="455">IFERROR(AVERAGEIF(M:M,M440,$K:$K)," ")</f>
        <v> </v>
      </c>
      <c r="P440" s="85" t="str">
        <f ca="1" t="shared" si="455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4">
        <f ca="1" t="shared" si="0"/>
        <v>6</v>
      </c>
      <c r="F441" s="67" t="str">
        <f ca="1">IF(ISBLANK(A441)," ",INDIRECT(ADDRESS(1,5+MOD(ROW()-2,COUNTA('Form Responses 1'!$1:$1)-4),,TRUE,"Form Responses 1")))</f>
        <v>LANTAI-2 [Meeting Room besar]</v>
      </c>
      <c r="G441" s="67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LANTAI-2</v>
      </c>
      <c r="I441" s="85" t="str">
        <f ca="1" t="shared" si="401"/>
        <v>Meeting Room besar</v>
      </c>
      <c r="J441" s="85" t="str">
        <f ca="1" t="shared" si="2"/>
        <v>CLEANING SERVICE</v>
      </c>
      <c r="K441" s="85" t="str">
        <f ca="1" t="array" ref="K441">IFERROR(INDEX(MASTER!B:B,MATCH(G441,MASTER!A:A,0))/100," ")</f>
        <v> </v>
      </c>
      <c r="L441" s="67">
        <f ca="1" t="shared" si="3"/>
        <v>0</v>
      </c>
      <c r="M441" s="67" t="str">
        <f ca="1" t="shared" si="4"/>
        <v>1900 - WEEK 00</v>
      </c>
      <c r="N441" s="67" t="str">
        <f ca="1" t="shared" si="5"/>
        <v>1900 - MONTH 01</v>
      </c>
      <c r="O441" s="85" t="str">
        <f ca="1" t="shared" ref="O441:P441" si="456">IFERROR(AVERAGEIF(M:M,M441,$K:$K)," ")</f>
        <v> </v>
      </c>
      <c r="P441" s="85" t="str">
        <f ca="1" t="shared" si="456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4">
        <f ca="1" t="shared" si="0"/>
        <v>6</v>
      </c>
      <c r="F442" s="67" t="str">
        <f ca="1">IF(ISBLANK(A442)," ",INDIRECT(ADDRESS(1,5+MOD(ROW()-2,COUNTA('Form Responses 1'!$1:$1)-4),,TRUE,"Form Responses 1")))</f>
        <v>LANTAI-2 [R. Peneliti 1-5]</v>
      </c>
      <c r="G442" s="67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LANTAI-2</v>
      </c>
      <c r="I442" s="85" t="str">
        <f ca="1" t="shared" si="401"/>
        <v>R. Peneliti 1-5</v>
      </c>
      <c r="J442" s="85" t="str">
        <f ca="1" t="shared" si="2"/>
        <v>CLEANING SERVICE</v>
      </c>
      <c r="K442" s="85" t="str">
        <f ca="1" t="array" ref="K442">IFERROR(INDEX(MASTER!B:B,MATCH(G442,MASTER!A:A,0))/100," ")</f>
        <v> </v>
      </c>
      <c r="L442" s="67">
        <f ca="1" t="shared" si="3"/>
        <v>0</v>
      </c>
      <c r="M442" s="67" t="str">
        <f ca="1" t="shared" si="4"/>
        <v>1900 - WEEK 00</v>
      </c>
      <c r="N442" s="67" t="str">
        <f ca="1" t="shared" si="5"/>
        <v>1900 - MONTH 01</v>
      </c>
      <c r="O442" s="85" t="str">
        <f ca="1" t="shared" ref="O442:P442" si="457">IFERROR(AVERAGEIF(M:M,M442,$K:$K)," ")</f>
        <v> </v>
      </c>
      <c r="P442" s="85" t="str">
        <f ca="1" t="shared" si="457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4">
        <f ca="1" t="shared" si="0"/>
        <v>6</v>
      </c>
      <c r="F443" s="67" t="str">
        <f ca="1">IF(ISBLANK(A443)," ",INDIRECT(ADDRESS(1,5+MOD(ROW()-2,COUNTA('Form Responses 1'!$1:$1)-4),,TRUE,"Form Responses 1")))</f>
        <v>LANTAI-2 [Perpustakaan]</v>
      </c>
      <c r="G443" s="67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LANTAI-2</v>
      </c>
      <c r="I443" s="85" t="str">
        <f ca="1" t="shared" si="401"/>
        <v>Perpustakaan</v>
      </c>
      <c r="J443" s="85" t="str">
        <f ca="1" t="shared" si="2"/>
        <v>CLEANING SERVICE</v>
      </c>
      <c r="K443" s="85" t="str">
        <f ca="1" t="array" ref="K443">IFERROR(INDEX(MASTER!B:B,MATCH(G443,MASTER!A:A,0))/100," ")</f>
        <v> </v>
      </c>
      <c r="L443" s="67">
        <f ca="1" t="shared" si="3"/>
        <v>0</v>
      </c>
      <c r="M443" s="67" t="str">
        <f ca="1" t="shared" si="4"/>
        <v>1900 - WEEK 00</v>
      </c>
      <c r="N443" s="67" t="str">
        <f ca="1" t="shared" si="5"/>
        <v>1900 - MONTH 01</v>
      </c>
      <c r="O443" s="85" t="str">
        <f ca="1" t="shared" ref="O443:P443" si="458">IFERROR(AVERAGEIF(M:M,M443,$K:$K)," ")</f>
        <v> </v>
      </c>
      <c r="P443" s="85" t="str">
        <f ca="1" t="shared" si="458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4">
        <f ca="1" t="shared" si="0"/>
        <v>6</v>
      </c>
      <c r="F444" s="67" t="str">
        <f ca="1">IF(ISBLANK(A444)," ",INDIRECT(ADDRESS(1,5+MOD(ROW()-2,COUNTA('Form Responses 1'!$1:$1)-4),,TRUE,"Form Responses 1")))</f>
        <v>LANTAI-2 [R. baca]</v>
      </c>
      <c r="G444" s="67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LANTAI-2</v>
      </c>
      <c r="I444" s="85" t="str">
        <f ca="1" t="shared" si="401"/>
        <v>R. baca</v>
      </c>
      <c r="J444" s="85" t="str">
        <f ca="1" t="shared" si="2"/>
        <v>CLEANING SERVICE</v>
      </c>
      <c r="K444" s="85" t="str">
        <f ca="1" t="array" ref="K444">IFERROR(INDEX(MASTER!B:B,MATCH(G444,MASTER!A:A,0))/100," ")</f>
        <v> </v>
      </c>
      <c r="L444" s="67">
        <f ca="1" t="shared" si="3"/>
        <v>0</v>
      </c>
      <c r="M444" s="67" t="str">
        <f ca="1" t="shared" si="4"/>
        <v>1900 - WEEK 00</v>
      </c>
      <c r="N444" s="67" t="str">
        <f ca="1" t="shared" si="5"/>
        <v>1900 - MONTH 01</v>
      </c>
      <c r="O444" s="85" t="str">
        <f ca="1" t="shared" ref="O444:P444" si="459">IFERROR(AVERAGEIF(M:M,M444,$K:$K)," ")</f>
        <v> </v>
      </c>
      <c r="P444" s="85" t="str">
        <f ca="1" t="shared" si="459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4">
        <f ca="1" t="shared" si="0"/>
        <v>6</v>
      </c>
      <c r="F445" s="67" t="str">
        <f ca="1">IF(ISBLANK(A445)," ",INDIRECT(ADDRESS(1,5+MOD(ROW()-2,COUNTA('Form Responses 1'!$1:$1)-4),,TRUE,"Form Responses 1")))</f>
        <v>LANTAI-2 [Tangga Penghubung lt.1-2]</v>
      </c>
      <c r="G445" s="67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LANTAI-2</v>
      </c>
      <c r="I445" s="85" t="str">
        <f ca="1" t="shared" si="401"/>
        <v>Tangga Penghubung lt.1-2</v>
      </c>
      <c r="J445" s="85" t="str">
        <f ca="1" t="shared" si="2"/>
        <v>CLEANING SERVICE</v>
      </c>
      <c r="K445" s="85" t="str">
        <f ca="1" t="array" ref="K445">IFERROR(INDEX(MASTER!B:B,MATCH(G445,MASTER!A:A,0))/100," ")</f>
        <v> </v>
      </c>
      <c r="L445" s="67">
        <f ca="1" t="shared" si="3"/>
        <v>0</v>
      </c>
      <c r="M445" s="67" t="str">
        <f ca="1" t="shared" si="4"/>
        <v>1900 - WEEK 00</v>
      </c>
      <c r="N445" s="67" t="str">
        <f ca="1" t="shared" si="5"/>
        <v>1900 - MONTH 01</v>
      </c>
      <c r="O445" s="85" t="str">
        <f ca="1" t="shared" ref="O445:P445" si="460">IFERROR(AVERAGEIF(M:M,M445,$K:$K)," ")</f>
        <v> </v>
      </c>
      <c r="P445" s="85" t="str">
        <f ca="1" t="shared" si="460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4">
        <f ca="1" t="shared" si="0"/>
        <v>6</v>
      </c>
      <c r="F446" s="67" t="str">
        <f ca="1">IF(ISBLANK(A446)," ",INDIRECT(ADDRESS(1,5+MOD(ROW()-2,COUNTA('Form Responses 1'!$1:$1)-4),,TRUE,"Form Responses 1")))</f>
        <v>LANTAI-2 [Toilet 1]</v>
      </c>
      <c r="G446" s="67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LANTAI-2</v>
      </c>
      <c r="I446" s="85" t="str">
        <f ca="1" t="shared" si="401"/>
        <v>Toilet 1</v>
      </c>
      <c r="J446" s="85" t="str">
        <f ca="1" t="shared" si="2"/>
        <v>CLEANING SERVICE</v>
      </c>
      <c r="K446" s="85" t="str">
        <f ca="1" t="array" ref="K446">IFERROR(INDEX(MASTER!B:B,MATCH(G446,MASTER!A:A,0))/100," ")</f>
        <v> </v>
      </c>
      <c r="L446" s="67">
        <f ca="1" t="shared" si="3"/>
        <v>0</v>
      </c>
      <c r="M446" s="67" t="str">
        <f ca="1" t="shared" si="4"/>
        <v>1900 - WEEK 00</v>
      </c>
      <c r="N446" s="67" t="str">
        <f ca="1" t="shared" si="5"/>
        <v>1900 - MONTH 01</v>
      </c>
      <c r="O446" s="85" t="str">
        <f ca="1" t="shared" ref="O446:P446" si="461">IFERROR(AVERAGEIF(M:M,M446,$K:$K)," ")</f>
        <v> </v>
      </c>
      <c r="P446" s="85" t="str">
        <f ca="1" t="shared" si="461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4">
        <f ca="1" t="shared" si="0"/>
        <v>6</v>
      </c>
      <c r="F447" s="67" t="str">
        <f ca="1">IF(ISBLANK(A447)," ",INDIRECT(ADDRESS(1,5+MOD(ROW()-2,COUNTA('Form Responses 1'!$1:$1)-4),,TRUE,"Form Responses 1")))</f>
        <v>TAMAN DAN AREA PARKIR [Area parkir mobil]</v>
      </c>
      <c r="G447" s="67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TAMAN DAN AREA PARKIR</v>
      </c>
      <c r="I447" s="85" t="str">
        <f ca="1" t="shared" si="401"/>
        <v>Area parkir mobil</v>
      </c>
      <c r="J447" s="85" t="str">
        <f ca="1" t="shared" si="2"/>
        <v>CLEANING SERVICE</v>
      </c>
      <c r="K447" s="85" t="str">
        <f ca="1" t="array" ref="K447">IFERROR(INDEX(MASTER!B:B,MATCH(G447,MASTER!A:A,0))/100," ")</f>
        <v> </v>
      </c>
      <c r="L447" s="67">
        <f ca="1" t="shared" si="3"/>
        <v>0</v>
      </c>
      <c r="M447" s="67" t="str">
        <f ca="1" t="shared" si="4"/>
        <v>1900 - WEEK 00</v>
      </c>
      <c r="N447" s="67" t="str">
        <f ca="1" t="shared" si="5"/>
        <v>1900 - MONTH 01</v>
      </c>
      <c r="O447" s="85" t="str">
        <f ca="1" t="shared" ref="O447:P447" si="462">IFERROR(AVERAGEIF(M:M,M447,$K:$K)," ")</f>
        <v> </v>
      </c>
      <c r="P447" s="85" t="str">
        <f ca="1" t="shared" si="462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4">
        <f ca="1" t="shared" si="0"/>
        <v>6</v>
      </c>
      <c r="F448" s="67" t="str">
        <f ca="1">IF(ISBLANK(A448)," ",INDIRECT(ADDRESS(1,5+MOD(ROW()-2,COUNTA('Form Responses 1'!$1:$1)-4),,TRUE,"Form Responses 1")))</f>
        <v>TAMAN DAN AREA PARKIR [Area parkir motor]</v>
      </c>
      <c r="G448" s="67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TAMAN DAN AREA PARKIR</v>
      </c>
      <c r="I448" s="85" t="str">
        <f ca="1" t="shared" si="401"/>
        <v>Area parkir motor</v>
      </c>
      <c r="J448" s="85" t="str">
        <f ca="1" t="shared" si="2"/>
        <v>CLEANING SERVICE</v>
      </c>
      <c r="K448" s="85" t="str">
        <f ca="1" t="array" ref="K448">IFERROR(INDEX(MASTER!B:B,MATCH(G448,MASTER!A:A,0))/100," ")</f>
        <v> </v>
      </c>
      <c r="L448" s="67">
        <f ca="1" t="shared" si="3"/>
        <v>0</v>
      </c>
      <c r="M448" s="67" t="str">
        <f ca="1" t="shared" si="4"/>
        <v>1900 - WEEK 00</v>
      </c>
      <c r="N448" s="67" t="str">
        <f ca="1" t="shared" si="5"/>
        <v>1900 - MONTH 01</v>
      </c>
      <c r="O448" s="85" t="str">
        <f ca="1" t="shared" ref="O448:P448" si="463">IFERROR(AVERAGEIF(M:M,M448,$K:$K)," ")</f>
        <v> </v>
      </c>
      <c r="P448" s="85" t="str">
        <f ca="1" t="shared" si="463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4">
        <f ca="1" t="shared" si="0"/>
        <v>6</v>
      </c>
      <c r="F449" s="67" t="str">
        <f ca="1">IF(ISBLANK(A449)," ",INDIRECT(ADDRESS(1,5+MOD(ROW()-2,COUNTA('Form Responses 1'!$1:$1)-4),,TRUE,"Form Responses 1")))</f>
        <v>TAMAN DAN AREA PARKIR [Taman depan]</v>
      </c>
      <c r="G449" s="67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TAMAN DAN AREA PARKIR</v>
      </c>
      <c r="I449" s="85" t="str">
        <f ca="1" t="shared" si="401"/>
        <v>Taman depan</v>
      </c>
      <c r="J449" s="85" t="str">
        <f ca="1" t="shared" si="2"/>
        <v>CLEANING SERVICE</v>
      </c>
      <c r="K449" s="85" t="str">
        <f ca="1" t="array" ref="K449">IFERROR(INDEX(MASTER!B:B,MATCH(G449,MASTER!A:A,0))/100," ")</f>
        <v> </v>
      </c>
      <c r="L449" s="67">
        <f ca="1" t="shared" si="3"/>
        <v>0</v>
      </c>
      <c r="M449" s="67" t="str">
        <f ca="1" t="shared" si="4"/>
        <v>1900 - WEEK 00</v>
      </c>
      <c r="N449" s="67" t="str">
        <f ca="1" t="shared" si="5"/>
        <v>1900 - MONTH 01</v>
      </c>
      <c r="O449" s="85" t="str">
        <f ca="1" t="shared" ref="O449:P449" si="464">IFERROR(AVERAGEIF(M:M,M449,$K:$K)," ")</f>
        <v> </v>
      </c>
      <c r="P449" s="85" t="str">
        <f ca="1" t="shared" si="464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4">
        <f ca="1" t="shared" si="0"/>
        <v>6</v>
      </c>
      <c r="F450" s="67" t="str">
        <f ca="1">IF(ISBLANK(A450)," ",INDIRECT(ADDRESS(1,5+MOD(ROW()-2,COUNTA('Form Responses 1'!$1:$1)-4),,TRUE,"Form Responses 1")))</f>
        <v>TAMAN DAN AREA PARKIR [Pos Security]</v>
      </c>
      <c r="G450" s="67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TAMAN DAN AREA PARKIR</v>
      </c>
      <c r="I450" s="85" t="str">
        <f ca="1" t="shared" si="401"/>
        <v>Pos Security</v>
      </c>
      <c r="J450" s="85" t="str">
        <f ca="1" t="shared" si="2"/>
        <v>CLEANING SERVICE</v>
      </c>
      <c r="K450" s="85" t="str">
        <f ca="1" t="array" ref="K450">IFERROR(INDEX(MASTER!B:B,MATCH(G450,MASTER!A:A,0))/100," ")</f>
        <v> </v>
      </c>
      <c r="L450" s="67">
        <f ca="1" t="shared" si="3"/>
        <v>0</v>
      </c>
      <c r="M450" s="67" t="str">
        <f ca="1" t="shared" si="4"/>
        <v>1900 - WEEK 00</v>
      </c>
      <c r="N450" s="67" t="str">
        <f ca="1" t="shared" si="5"/>
        <v>1900 - MONTH 01</v>
      </c>
      <c r="O450" s="85" t="str">
        <f ca="1" t="shared" ref="O450:P450" si="465">IFERROR(AVERAGEIF(M:M,M450,$K:$K)," ")</f>
        <v> </v>
      </c>
      <c r="P450" s="85" t="str">
        <f ca="1" t="shared" si="465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4">
        <f ca="1" t="shared" si="0"/>
        <v>6</v>
      </c>
      <c r="F451" s="67" t="str">
        <f ca="1">IF(ISBLANK(A451)," ",INDIRECT(ADDRESS(1,5+MOD(ROW()-2,COUNTA('Form Responses 1'!$1:$1)-4),,TRUE,"Form Responses 1")))</f>
        <v>TAMAN DAN AREA PARKIR [TPS]</v>
      </c>
      <c r="G451" s="67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TAMAN DAN AREA PARKIR</v>
      </c>
      <c r="I451" s="85" t="str">
        <f ca="1" t="shared" ref="I451:I514" si="466">MID(F451,FIND("[",F451)+1,LEN(F451)-FIND("[",F451)-1)</f>
        <v>TPS</v>
      </c>
      <c r="J451" s="85" t="str">
        <f ca="1" t="shared" si="2"/>
        <v>CLEANING SERVICE</v>
      </c>
      <c r="K451" s="85" t="str">
        <f ca="1" t="array" ref="K451">IFERROR(INDEX(MASTER!B:B,MATCH(G451,MASTER!A:A,0))/100," ")</f>
        <v> </v>
      </c>
      <c r="L451" s="67">
        <f ca="1" t="shared" si="3"/>
        <v>0</v>
      </c>
      <c r="M451" s="67" t="str">
        <f ca="1" t="shared" si="4"/>
        <v>1900 - WEEK 00</v>
      </c>
      <c r="N451" s="67" t="str">
        <f ca="1" t="shared" si="5"/>
        <v>1900 - MONTH 01</v>
      </c>
      <c r="O451" s="85" t="str">
        <f ca="1" t="shared" ref="O451:P451" si="467">IFERROR(AVERAGEIF(M:M,M451,$K:$K)," ")</f>
        <v> </v>
      </c>
      <c r="P451" s="85" t="str">
        <f ca="1" t="shared" si="467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4">
        <f ca="1" t="shared" si="0"/>
        <v>6</v>
      </c>
      <c r="F452" s="67" t="str">
        <f ca="1">IF(ISBLANK(A452)," ",INDIRECT(ADDRESS(1,5+MOD(ROW()-2,COUNTA('Form Responses 1'!$1:$1)-4),,TRUE,"Form Responses 1")))</f>
        <v>Security [Security Functions]</v>
      </c>
      <c r="G452" s="67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Security</v>
      </c>
      <c r="I452" s="85" t="str">
        <f ca="1" t="shared" si="466"/>
        <v>Security Functions</v>
      </c>
      <c r="J452" s="85" t="str">
        <f ca="1" t="shared" si="2"/>
        <v>SECURITY SERVICE</v>
      </c>
      <c r="K452" s="85" t="str">
        <f ca="1" t="array" ref="K452">IFERROR(INDEX(MASTER!B:B,MATCH(G452,MASTER!A:A,0))/100," ")</f>
        <v> </v>
      </c>
      <c r="L452" s="67">
        <f ca="1" t="shared" si="3"/>
        <v>0</v>
      </c>
      <c r="M452" s="67" t="str">
        <f ca="1" t="shared" si="4"/>
        <v>1900 - WEEK 00</v>
      </c>
      <c r="N452" s="67" t="str">
        <f ca="1" t="shared" si="5"/>
        <v>1900 - MONTH 01</v>
      </c>
      <c r="O452" s="85" t="str">
        <f ca="1" t="shared" ref="O452:P452" si="468">IFERROR(AVERAGEIF(M:M,M452,$K:$K)," ")</f>
        <v> </v>
      </c>
      <c r="P452" s="85" t="str">
        <f ca="1" t="shared" si="468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4">
        <f ca="1" t="shared" si="0"/>
        <v>6</v>
      </c>
      <c r="F453" s="67" t="str">
        <f ca="1">IF(ISBLANK(A453)," ",INDIRECT(ADDRESS(1,5+MOD(ROW()-2,COUNTA('Form Responses 1'!$1:$1)-4),,TRUE,"Form Responses 1")))</f>
        <v>Driver [Driving Safety]</v>
      </c>
      <c r="G453" s="67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Driver</v>
      </c>
      <c r="I453" s="85" t="str">
        <f ca="1" t="shared" si="466"/>
        <v>Driving Safety</v>
      </c>
      <c r="J453" s="85" t="str">
        <f ca="1" t="shared" si="2"/>
        <v>LABOR SERVICE</v>
      </c>
      <c r="K453" s="85" t="str">
        <f ca="1" t="array" ref="K453">IFERROR(INDEX(MASTER!B:B,MATCH(G453,MASTER!A:A,0))/100," ")</f>
        <v> </v>
      </c>
      <c r="L453" s="67">
        <f ca="1" t="shared" si="3"/>
        <v>0</v>
      </c>
      <c r="M453" s="67" t="str">
        <f ca="1" t="shared" si="4"/>
        <v>1900 - WEEK 00</v>
      </c>
      <c r="N453" s="67" t="str">
        <f ca="1" t="shared" si="5"/>
        <v>1900 - MONTH 01</v>
      </c>
      <c r="O453" s="85" t="str">
        <f ca="1" t="shared" ref="O453:P453" si="469">IFERROR(AVERAGEIF(M:M,M453,$K:$K)," ")</f>
        <v> </v>
      </c>
      <c r="P453" s="85" t="str">
        <f ca="1" t="shared" si="469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4">
        <f ca="1" t="shared" si="0"/>
        <v>6</v>
      </c>
      <c r="F454" s="67" t="str">
        <f ca="1">IF(ISBLANK(A454)," ",INDIRECT(ADDRESS(1,5+MOD(ROW()-2,COUNTA('Form Responses 1'!$1:$1)-4),,TRUE,"Form Responses 1")))</f>
        <v>Driver [ Attendance]</v>
      </c>
      <c r="G454" s="67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Driver</v>
      </c>
      <c r="I454" s="85" t="str">
        <f ca="1" t="shared" si="466"/>
        <v> Attendance</v>
      </c>
      <c r="J454" s="85" t="str">
        <f ca="1" t="shared" si="2"/>
        <v>LABOR SERVICE</v>
      </c>
      <c r="K454" s="85" t="str">
        <f ca="1" t="array" ref="K454">IFERROR(INDEX(MASTER!B:B,MATCH(G454,MASTER!A:A,0))/100," ")</f>
        <v> </v>
      </c>
      <c r="L454" s="67">
        <f ca="1" t="shared" si="3"/>
        <v>0</v>
      </c>
      <c r="M454" s="67" t="str">
        <f ca="1" t="shared" si="4"/>
        <v>1900 - WEEK 00</v>
      </c>
      <c r="N454" s="67" t="str">
        <f ca="1" t="shared" si="5"/>
        <v>1900 - MONTH 01</v>
      </c>
      <c r="O454" s="85" t="str">
        <f ca="1" t="shared" ref="O454:P454" si="470">IFERROR(AVERAGEIF(M:M,M454,$K:$K)," ")</f>
        <v> </v>
      </c>
      <c r="P454" s="85" t="str">
        <f ca="1" t="shared" si="470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4">
        <f ca="1" t="shared" si="0"/>
        <v>6</v>
      </c>
      <c r="F455" s="67" t="str">
        <f ca="1">IF(ISBLANK(A455)," ",INDIRECT(ADDRESS(1,5+MOD(ROW()-2,COUNTA('Form Responses 1'!$1:$1)-4),,TRUE,"Form Responses 1")))</f>
        <v>LANTAI-1 [Enterance]</v>
      </c>
      <c r="G455" s="67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LANTAI-1</v>
      </c>
      <c r="I455" s="85" t="str">
        <f ca="1" t="shared" si="466"/>
        <v>Enterance</v>
      </c>
      <c r="J455" s="85" t="str">
        <f ca="1" t="shared" si="2"/>
        <v>CLEANING SERVICE</v>
      </c>
      <c r="K455" s="85" t="str">
        <f ca="1" t="array" ref="K455">IFERROR(INDEX(MASTER!B:B,MATCH(G455,MASTER!A:A,0))/100," ")</f>
        <v> </v>
      </c>
      <c r="L455" s="67">
        <f ca="1" t="shared" si="3"/>
        <v>0</v>
      </c>
      <c r="M455" s="67" t="str">
        <f ca="1" t="shared" si="4"/>
        <v>1900 - WEEK 00</v>
      </c>
      <c r="N455" s="67" t="str">
        <f ca="1" t="shared" si="5"/>
        <v>1900 - MONTH 01</v>
      </c>
      <c r="O455" s="85" t="str">
        <f ca="1" t="shared" ref="O455:P455" si="471">IFERROR(AVERAGEIF(M:M,M455,$K:$K)," ")</f>
        <v> </v>
      </c>
      <c r="P455" s="85" t="str">
        <f ca="1" t="shared" si="471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4">
        <f ca="1" t="shared" si="0"/>
        <v>6</v>
      </c>
      <c r="F456" s="67" t="str">
        <f ca="1">IF(ISBLANK(A456)," ",INDIRECT(ADDRESS(1,5+MOD(ROW()-2,COUNTA('Form Responses 1'!$1:$1)-4),,TRUE,"Form Responses 1")))</f>
        <v>LANTAI-1 [Lobby Utama]</v>
      </c>
      <c r="G456" s="67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LANTAI-1</v>
      </c>
      <c r="I456" s="85" t="str">
        <f ca="1" t="shared" si="466"/>
        <v>Lobby Utama</v>
      </c>
      <c r="J456" s="85" t="str">
        <f ca="1" t="shared" si="2"/>
        <v>CLEANING SERVICE</v>
      </c>
      <c r="K456" s="85" t="str">
        <f ca="1" t="array" ref="K456">IFERROR(INDEX(MASTER!B:B,MATCH(G456,MASTER!A:A,0))/100," ")</f>
        <v> </v>
      </c>
      <c r="L456" s="67">
        <f ca="1" t="shared" si="3"/>
        <v>0</v>
      </c>
      <c r="M456" s="67" t="str">
        <f ca="1" t="shared" si="4"/>
        <v>1900 - WEEK 00</v>
      </c>
      <c r="N456" s="67" t="str">
        <f ca="1" t="shared" si="5"/>
        <v>1900 - MONTH 01</v>
      </c>
      <c r="O456" s="85" t="str">
        <f ca="1" t="shared" ref="O456:P456" si="472">IFERROR(AVERAGEIF(M:M,M456,$K:$K)," ")</f>
        <v> </v>
      </c>
      <c r="P456" s="85" t="str">
        <f ca="1" t="shared" si="472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4">
        <f ca="1" t="shared" si="0"/>
        <v>6</v>
      </c>
      <c r="F457" s="67" t="str">
        <f ca="1">IF(ISBLANK(A457)," ",INDIRECT(ADDRESS(1,5+MOD(ROW()-2,COUNTA('Form Responses 1'!$1:$1)-4),,TRUE,"Form Responses 1")))</f>
        <v>LANTAI-1 [Koridor]</v>
      </c>
      <c r="G457" s="67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LANTAI-1</v>
      </c>
      <c r="I457" s="85" t="str">
        <f ca="1" t="shared" si="466"/>
        <v>Koridor</v>
      </c>
      <c r="J457" s="85" t="str">
        <f ca="1" t="shared" si="2"/>
        <v>CLEANING SERVICE</v>
      </c>
      <c r="K457" s="85" t="str">
        <f ca="1" t="array" ref="K457">IFERROR(INDEX(MASTER!B:B,MATCH(G457,MASTER!A:A,0))/100," ")</f>
        <v> </v>
      </c>
      <c r="L457" s="67">
        <f ca="1" t="shared" si="3"/>
        <v>0</v>
      </c>
      <c r="M457" s="67" t="str">
        <f ca="1" t="shared" si="4"/>
        <v>1900 - WEEK 00</v>
      </c>
      <c r="N457" s="67" t="str">
        <f ca="1" t="shared" si="5"/>
        <v>1900 - MONTH 01</v>
      </c>
      <c r="O457" s="85" t="str">
        <f ca="1" t="shared" ref="O457:P457" si="473">IFERROR(AVERAGEIF(M:M,M457,$K:$K)," ")</f>
        <v> </v>
      </c>
      <c r="P457" s="85" t="str">
        <f ca="1" t="shared" si="473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4">
        <f ca="1" t="shared" si="0"/>
        <v>6</v>
      </c>
      <c r="F458" s="67" t="str">
        <f ca="1">IF(ISBLANK(A458)," ",INDIRECT(ADDRESS(1,5+MOD(ROW()-2,COUNTA('Form Responses 1'!$1:$1)-4),,TRUE,"Form Responses 1")))</f>
        <v>LANTAI-1 [R. Pimpinan]</v>
      </c>
      <c r="G458" s="67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LANTAI-1</v>
      </c>
      <c r="I458" s="85" t="str">
        <f ca="1" t="shared" si="466"/>
        <v>R. Pimpinan</v>
      </c>
      <c r="J458" s="85" t="str">
        <f ca="1" t="shared" si="2"/>
        <v>CLEANING SERVICE</v>
      </c>
      <c r="K458" s="85" t="str">
        <f ca="1" t="array" ref="K458">IFERROR(INDEX(MASTER!B:B,MATCH(G458,MASTER!A:A,0))/100," ")</f>
        <v> </v>
      </c>
      <c r="L458" s="67">
        <f ca="1" t="shared" si="3"/>
        <v>0</v>
      </c>
      <c r="M458" s="67" t="str">
        <f ca="1" t="shared" si="4"/>
        <v>1900 - WEEK 00</v>
      </c>
      <c r="N458" s="67" t="str">
        <f ca="1" t="shared" si="5"/>
        <v>1900 - MONTH 01</v>
      </c>
      <c r="O458" s="85" t="str">
        <f ca="1" t="shared" ref="O458:P458" si="474">IFERROR(AVERAGEIF(M:M,M458,$K:$K)," ")</f>
        <v> </v>
      </c>
      <c r="P458" s="85" t="str">
        <f ca="1" t="shared" si="474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4">
        <f ca="1" t="shared" si="0"/>
        <v>6</v>
      </c>
      <c r="F459" s="67" t="str">
        <f ca="1">IF(ISBLANK(A459)," ",INDIRECT(ADDRESS(1,5+MOD(ROW()-2,COUNTA('Form Responses 1'!$1:$1)-4),,TRUE,"Form Responses 1")))</f>
        <v>LANTAI-1 [Mushollah]</v>
      </c>
      <c r="G459" s="67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LANTAI-1</v>
      </c>
      <c r="I459" s="85" t="str">
        <f ca="1" t="shared" si="466"/>
        <v>Mushollah</v>
      </c>
      <c r="J459" s="85" t="str">
        <f ca="1" t="shared" si="2"/>
        <v>CLEANING SERVICE</v>
      </c>
      <c r="K459" s="85" t="str">
        <f ca="1" t="array" ref="K459">IFERROR(INDEX(MASTER!B:B,MATCH(G459,MASTER!A:A,0))/100," ")</f>
        <v> </v>
      </c>
      <c r="L459" s="67">
        <f ca="1" t="shared" si="3"/>
        <v>0</v>
      </c>
      <c r="M459" s="67" t="str">
        <f ca="1" t="shared" si="4"/>
        <v>1900 - WEEK 00</v>
      </c>
      <c r="N459" s="67" t="str">
        <f ca="1" t="shared" si="5"/>
        <v>1900 - MONTH 01</v>
      </c>
      <c r="O459" s="85" t="str">
        <f ca="1" t="shared" ref="O459:P459" si="475">IFERROR(AVERAGEIF(M:M,M459,$K:$K)," ")</f>
        <v> </v>
      </c>
      <c r="P459" s="85" t="str">
        <f ca="1" t="shared" si="475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4">
        <f ca="1" t="shared" si="0"/>
        <v>6</v>
      </c>
      <c r="F460" s="67" t="str">
        <f ca="1">IF(ISBLANK(A460)," ",INDIRECT(ADDRESS(1,5+MOD(ROW()-2,COUNTA('Form Responses 1'!$1:$1)-4),,TRUE,"Form Responses 1")))</f>
        <v>LANTAI-1 [R. Kepala TU]</v>
      </c>
      <c r="G460" s="67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LANTAI-1</v>
      </c>
      <c r="I460" s="85" t="str">
        <f ca="1" t="shared" si="466"/>
        <v>R. Kepala TU</v>
      </c>
      <c r="J460" s="85" t="str">
        <f ca="1" t="shared" si="2"/>
        <v>CLEANING SERVICE</v>
      </c>
      <c r="K460" s="85" t="str">
        <f ca="1" t="array" ref="K460">IFERROR(INDEX(MASTER!B:B,MATCH(G460,MASTER!A:A,0))/100," ")</f>
        <v> </v>
      </c>
      <c r="L460" s="67">
        <f ca="1" t="shared" si="3"/>
        <v>0</v>
      </c>
      <c r="M460" s="67" t="str">
        <f ca="1" t="shared" si="4"/>
        <v>1900 - WEEK 00</v>
      </c>
      <c r="N460" s="67" t="str">
        <f ca="1" t="shared" si="5"/>
        <v>1900 - MONTH 01</v>
      </c>
      <c r="O460" s="85" t="str">
        <f ca="1" t="shared" ref="O460:P460" si="476">IFERROR(AVERAGEIF(M:M,M460,$K:$K)," ")</f>
        <v> </v>
      </c>
      <c r="P460" s="85" t="str">
        <f ca="1" t="shared" si="476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4">
        <f ca="1" t="shared" si="0"/>
        <v>6</v>
      </c>
      <c r="F461" s="67" t="str">
        <f ca="1">IF(ISBLANK(A461)," ",INDIRECT(ADDRESS(1,5+MOD(ROW()-2,COUNTA('Form Responses 1'!$1:$1)-4),,TRUE,"Form Responses 1")))</f>
        <v>LANTAI-1 [R. staff TU]</v>
      </c>
      <c r="G461" s="67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LANTAI-1</v>
      </c>
      <c r="I461" s="85" t="str">
        <f ca="1" t="shared" si="466"/>
        <v>R. staff TU</v>
      </c>
      <c r="J461" s="85" t="str">
        <f ca="1" t="shared" si="2"/>
        <v>CLEANING SERVICE</v>
      </c>
      <c r="K461" s="85" t="str">
        <f ca="1" t="array" ref="K461">IFERROR(INDEX(MASTER!B:B,MATCH(G461,MASTER!A:A,0))/100," ")</f>
        <v> </v>
      </c>
      <c r="L461" s="67">
        <f ca="1" t="shared" si="3"/>
        <v>0</v>
      </c>
      <c r="M461" s="67" t="str">
        <f ca="1" t="shared" si="4"/>
        <v>1900 - WEEK 00</v>
      </c>
      <c r="N461" s="67" t="str">
        <f ca="1" t="shared" si="5"/>
        <v>1900 - MONTH 01</v>
      </c>
      <c r="O461" s="85" t="str">
        <f ca="1" t="shared" ref="O461:P461" si="477">IFERROR(AVERAGEIF(M:M,M461,$K:$K)," ")</f>
        <v> </v>
      </c>
      <c r="P461" s="85" t="str">
        <f ca="1" t="shared" si="477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4">
        <f ca="1" t="shared" si="0"/>
        <v>6</v>
      </c>
      <c r="F462" s="67" t="str">
        <f ca="1">IF(ISBLANK(A462)," ",INDIRECT(ADDRESS(1,5+MOD(ROW()-2,COUNTA('Form Responses 1'!$1:$1)-4),,TRUE,"Form Responses 1")))</f>
        <v>LANTAI-1 [R. Analisis]</v>
      </c>
      <c r="G462" s="67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LANTAI-1</v>
      </c>
      <c r="I462" s="85" t="str">
        <f ca="1" t="shared" si="466"/>
        <v>R. Analisis</v>
      </c>
      <c r="J462" s="85" t="str">
        <f ca="1" t="shared" si="2"/>
        <v>CLEANING SERVICE</v>
      </c>
      <c r="K462" s="85" t="str">
        <f ca="1" t="array" ref="K462">IFERROR(INDEX(MASTER!B:B,MATCH(G462,MASTER!A:A,0))/100," ")</f>
        <v> </v>
      </c>
      <c r="L462" s="67">
        <f ca="1" t="shared" si="3"/>
        <v>0</v>
      </c>
      <c r="M462" s="67" t="str">
        <f ca="1" t="shared" si="4"/>
        <v>1900 - WEEK 00</v>
      </c>
      <c r="N462" s="67" t="str">
        <f ca="1" t="shared" si="5"/>
        <v>1900 - MONTH 01</v>
      </c>
      <c r="O462" s="85" t="str">
        <f ca="1" t="shared" ref="O462:P462" si="478">IFERROR(AVERAGEIF(M:M,M462,$K:$K)," ")</f>
        <v> </v>
      </c>
      <c r="P462" s="85" t="str">
        <f ca="1" t="shared" si="478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4">
        <f ca="1" t="shared" si="0"/>
        <v>6</v>
      </c>
      <c r="F463" s="67" t="str">
        <f ca="1">IF(ISBLANK(A463)," ",INDIRECT(ADDRESS(1,5+MOD(ROW()-2,COUNTA('Form Responses 1'!$1:$1)-4),,TRUE,"Form Responses 1")))</f>
        <v>LANTAI-1 [R. Audio Visual]</v>
      </c>
      <c r="G463" s="67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LANTAI-1</v>
      </c>
      <c r="I463" s="85" t="str">
        <f ca="1" t="shared" si="466"/>
        <v>R. Audio Visual</v>
      </c>
      <c r="J463" s="85" t="str">
        <f ca="1" t="shared" si="2"/>
        <v>CLEANING SERVICE</v>
      </c>
      <c r="K463" s="85" t="str">
        <f ca="1" t="array" ref="K463">IFERROR(INDEX(MASTER!B:B,MATCH(G463,MASTER!A:A,0))/100," ")</f>
        <v> </v>
      </c>
      <c r="L463" s="67">
        <f ca="1" t="shared" si="3"/>
        <v>0</v>
      </c>
      <c r="M463" s="67" t="str">
        <f ca="1" t="shared" si="4"/>
        <v>1900 - WEEK 00</v>
      </c>
      <c r="N463" s="67" t="str">
        <f ca="1" t="shared" si="5"/>
        <v>1900 - MONTH 01</v>
      </c>
      <c r="O463" s="85" t="str">
        <f ca="1" t="shared" ref="O463:P463" si="479">IFERROR(AVERAGEIF(M:M,M463,$K:$K)," ")</f>
        <v> </v>
      </c>
      <c r="P463" s="85" t="str">
        <f ca="1" t="shared" si="479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4">
        <f ca="1" t="shared" si="0"/>
        <v>6</v>
      </c>
      <c r="F464" s="67" t="str">
        <f ca="1">IF(ISBLANK(A464)," ",INDIRECT(ADDRESS(1,5+MOD(ROW()-2,COUNTA('Form Responses 1'!$1:$1)-4),,TRUE,"Form Responses 1")))</f>
        <v>LANTAI-1 [R. Artefak]</v>
      </c>
      <c r="G464" s="67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LANTAI-1</v>
      </c>
      <c r="I464" s="85" t="str">
        <f ca="1" t="shared" si="466"/>
        <v>R. Artefak</v>
      </c>
      <c r="J464" s="85" t="str">
        <f ca="1" t="shared" si="2"/>
        <v>CLEANING SERVICE</v>
      </c>
      <c r="K464" s="85" t="str">
        <f ca="1" t="array" ref="K464">IFERROR(INDEX(MASTER!B:B,MATCH(G464,MASTER!A:A,0))/100," ")</f>
        <v> </v>
      </c>
      <c r="L464" s="67">
        <f ca="1" t="shared" si="3"/>
        <v>0</v>
      </c>
      <c r="M464" s="67" t="str">
        <f ca="1" t="shared" si="4"/>
        <v>1900 - WEEK 00</v>
      </c>
      <c r="N464" s="67" t="str">
        <f ca="1" t="shared" si="5"/>
        <v>1900 - MONTH 01</v>
      </c>
      <c r="O464" s="85" t="str">
        <f ca="1" t="shared" ref="O464:P464" si="480">IFERROR(AVERAGEIF(M:M,M464,$K:$K)," ")</f>
        <v> </v>
      </c>
      <c r="P464" s="85" t="str">
        <f ca="1" t="shared" si="480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4">
        <f ca="1" t="shared" si="0"/>
        <v>6</v>
      </c>
      <c r="F465" s="67" t="str">
        <f ca="1">IF(ISBLANK(A465)," ",INDIRECT(ADDRESS(1,5+MOD(ROW()-2,COUNTA('Form Responses 1'!$1:$1)-4),,TRUE,"Form Responses 1")))</f>
        <v>LANTAI-1 [R. Keuangan]</v>
      </c>
      <c r="G465" s="67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LANTAI-1</v>
      </c>
      <c r="I465" s="85" t="str">
        <f ca="1" t="shared" si="466"/>
        <v>R. Keuangan</v>
      </c>
      <c r="J465" s="85" t="str">
        <f ca="1" t="shared" si="2"/>
        <v>CLEANING SERVICE</v>
      </c>
      <c r="K465" s="85" t="str">
        <f ca="1" t="array" ref="K465">IFERROR(INDEX(MASTER!B:B,MATCH(G465,MASTER!A:A,0))/100," ")</f>
        <v> </v>
      </c>
      <c r="L465" s="67">
        <f ca="1" t="shared" si="3"/>
        <v>0</v>
      </c>
      <c r="M465" s="67" t="str">
        <f ca="1" t="shared" si="4"/>
        <v>1900 - WEEK 00</v>
      </c>
      <c r="N465" s="67" t="str">
        <f ca="1" t="shared" si="5"/>
        <v>1900 - MONTH 01</v>
      </c>
      <c r="O465" s="85" t="str">
        <f ca="1" t="shared" ref="O465:P465" si="481">IFERROR(AVERAGEIF(M:M,M465,$K:$K)," ")</f>
        <v> </v>
      </c>
      <c r="P465" s="85" t="str">
        <f ca="1" t="shared" si="481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4">
        <f ca="1" t="shared" si="0"/>
        <v>6</v>
      </c>
      <c r="F466" s="67" t="str">
        <f ca="1">IF(ISBLANK(A466)," ",INDIRECT(ADDRESS(1,5+MOD(ROW()-2,COUNTA('Form Responses 1'!$1:$1)-4),,TRUE,"Form Responses 1")))</f>
        <v>LANTAI-1 [Meeting room kecil]</v>
      </c>
      <c r="G466" s="67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LANTAI-1</v>
      </c>
      <c r="I466" s="85" t="str">
        <f ca="1" t="shared" si="466"/>
        <v>Meeting room kecil</v>
      </c>
      <c r="J466" s="85" t="str">
        <f ca="1" t="shared" si="2"/>
        <v>CLEANING SERVICE</v>
      </c>
      <c r="K466" s="85" t="str">
        <f ca="1" t="array" ref="K466">IFERROR(INDEX(MASTER!B:B,MATCH(G466,MASTER!A:A,0))/100," ")</f>
        <v> </v>
      </c>
      <c r="L466" s="67">
        <f ca="1" t="shared" si="3"/>
        <v>0</v>
      </c>
      <c r="M466" s="67" t="str">
        <f ca="1" t="shared" si="4"/>
        <v>1900 - WEEK 00</v>
      </c>
      <c r="N466" s="67" t="str">
        <f ca="1" t="shared" si="5"/>
        <v>1900 - MONTH 01</v>
      </c>
      <c r="O466" s="85" t="str">
        <f ca="1" t="shared" ref="O466:P466" si="482">IFERROR(AVERAGEIF(M:M,M466,$K:$K)," ")</f>
        <v> </v>
      </c>
      <c r="P466" s="85" t="str">
        <f ca="1" t="shared" si="482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4">
        <f ca="1" t="shared" si="0"/>
        <v>6</v>
      </c>
      <c r="F467" s="67" t="str">
        <f ca="1">IF(ISBLANK(A467)," ",INDIRECT(ADDRESS(1,5+MOD(ROW()-2,COUNTA('Form Responses 1'!$1:$1)-4),,TRUE,"Form Responses 1")))</f>
        <v>LANTAI-1 [Pantry]</v>
      </c>
      <c r="G467" s="67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LANTAI-1</v>
      </c>
      <c r="I467" s="85" t="str">
        <f ca="1" t="shared" si="466"/>
        <v>Pantry</v>
      </c>
      <c r="J467" s="85" t="str">
        <f ca="1" t="shared" si="2"/>
        <v>CLEANING SERVICE</v>
      </c>
      <c r="K467" s="85" t="str">
        <f ca="1" t="array" ref="K467">IFERROR(INDEX(MASTER!B:B,MATCH(G467,MASTER!A:A,0))/100," ")</f>
        <v> </v>
      </c>
      <c r="L467" s="67">
        <f ca="1" t="shared" si="3"/>
        <v>0</v>
      </c>
      <c r="M467" s="67" t="str">
        <f ca="1" t="shared" si="4"/>
        <v>1900 - WEEK 00</v>
      </c>
      <c r="N467" s="67" t="str">
        <f ca="1" t="shared" si="5"/>
        <v>1900 - MONTH 01</v>
      </c>
      <c r="O467" s="85" t="str">
        <f ca="1" t="shared" ref="O467:P467" si="483">IFERROR(AVERAGEIF(M:M,M467,$K:$K)," ")</f>
        <v> </v>
      </c>
      <c r="P467" s="85" t="str">
        <f ca="1" t="shared" si="483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4">
        <f ca="1" t="shared" si="0"/>
        <v>6</v>
      </c>
      <c r="F468" s="67" t="str">
        <f ca="1">IF(ISBLANK(A468)," ",INDIRECT(ADDRESS(1,5+MOD(ROW()-2,COUNTA('Form Responses 1'!$1:$1)-4),,TRUE,"Form Responses 1")))</f>
        <v>LANTAI-1 [Tangga Penghubung lt.1-2]</v>
      </c>
      <c r="G468" s="67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LANTAI-1</v>
      </c>
      <c r="I468" s="85" t="str">
        <f ca="1" t="shared" si="466"/>
        <v>Tangga Penghubung lt.1-2</v>
      </c>
      <c r="J468" s="85" t="str">
        <f ca="1" t="shared" si="2"/>
        <v>CLEANING SERVICE</v>
      </c>
      <c r="K468" s="85" t="str">
        <f ca="1" t="array" ref="K468">IFERROR(INDEX(MASTER!B:B,MATCH(G468,MASTER!A:A,0))/100," ")</f>
        <v> </v>
      </c>
      <c r="L468" s="67">
        <f ca="1" t="shared" si="3"/>
        <v>0</v>
      </c>
      <c r="M468" s="67" t="str">
        <f ca="1" t="shared" si="4"/>
        <v>1900 - WEEK 00</v>
      </c>
      <c r="N468" s="67" t="str">
        <f ca="1" t="shared" si="5"/>
        <v>1900 - MONTH 01</v>
      </c>
      <c r="O468" s="85" t="str">
        <f ca="1" t="shared" ref="O468:P468" si="484">IFERROR(AVERAGEIF(M:M,M468,$K:$K)," ")</f>
        <v> </v>
      </c>
      <c r="P468" s="85" t="str">
        <f ca="1" t="shared" si="484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4">
        <f ca="1" t="shared" si="0"/>
        <v>6</v>
      </c>
      <c r="F469" s="67" t="str">
        <f ca="1">IF(ISBLANK(A469)," ",INDIRECT(ADDRESS(1,5+MOD(ROW()-2,COUNTA('Form Responses 1'!$1:$1)-4),,TRUE,"Form Responses 1")))</f>
        <v>LANTAI-1 [Toilet 1]</v>
      </c>
      <c r="G469" s="67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LANTAI-1</v>
      </c>
      <c r="I469" s="85" t="str">
        <f ca="1" t="shared" si="466"/>
        <v>Toilet 1</v>
      </c>
      <c r="J469" s="85" t="str">
        <f ca="1" t="shared" si="2"/>
        <v>CLEANING SERVICE</v>
      </c>
      <c r="K469" s="85" t="str">
        <f ca="1" t="array" ref="K469">IFERROR(INDEX(MASTER!B:B,MATCH(G469,MASTER!A:A,0))/100," ")</f>
        <v> </v>
      </c>
      <c r="L469" s="67">
        <f ca="1" t="shared" si="3"/>
        <v>0</v>
      </c>
      <c r="M469" s="67" t="str">
        <f ca="1" t="shared" si="4"/>
        <v>1900 - WEEK 00</v>
      </c>
      <c r="N469" s="67" t="str">
        <f ca="1" t="shared" si="5"/>
        <v>1900 - MONTH 01</v>
      </c>
      <c r="O469" s="85" t="str">
        <f ca="1" t="shared" ref="O469:P469" si="485">IFERROR(AVERAGEIF(M:M,M469,$K:$K)," ")</f>
        <v> </v>
      </c>
      <c r="P469" s="85" t="str">
        <f ca="1" t="shared" si="485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4">
        <f ca="1" t="shared" si="0"/>
        <v>6</v>
      </c>
      <c r="F470" s="67" t="str">
        <f ca="1">IF(ISBLANK(A470)," ",INDIRECT(ADDRESS(1,5+MOD(ROW()-2,COUNTA('Form Responses 1'!$1:$1)-4),,TRUE,"Form Responses 1")))</f>
        <v>LANTAI-2 [Koridor]</v>
      </c>
      <c r="G470" s="67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LANTAI-2</v>
      </c>
      <c r="I470" s="85" t="str">
        <f ca="1" t="shared" si="466"/>
        <v>Koridor</v>
      </c>
      <c r="J470" s="85" t="str">
        <f ca="1" t="shared" si="2"/>
        <v>CLEANING SERVICE</v>
      </c>
      <c r="K470" s="85" t="str">
        <f ca="1" t="array" ref="K470">IFERROR(INDEX(MASTER!B:B,MATCH(G470,MASTER!A:A,0))/100," ")</f>
        <v> </v>
      </c>
      <c r="L470" s="67">
        <f ca="1" t="shared" si="3"/>
        <v>0</v>
      </c>
      <c r="M470" s="67" t="str">
        <f ca="1" t="shared" si="4"/>
        <v>1900 - WEEK 00</v>
      </c>
      <c r="N470" s="67" t="str">
        <f ca="1" t="shared" si="5"/>
        <v>1900 - MONTH 01</v>
      </c>
      <c r="O470" s="85" t="str">
        <f ca="1" t="shared" ref="O470:P470" si="486">IFERROR(AVERAGEIF(M:M,M470,$K:$K)," ")</f>
        <v> </v>
      </c>
      <c r="P470" s="85" t="str">
        <f ca="1" t="shared" si="486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4">
        <f ca="1" t="shared" si="0"/>
        <v>6</v>
      </c>
      <c r="F471" s="67" t="str">
        <f ca="1">IF(ISBLANK(A471)," ",INDIRECT(ADDRESS(1,5+MOD(ROW()-2,COUNTA('Form Responses 1'!$1:$1)-4),,TRUE,"Form Responses 1")))</f>
        <v>LANTAI-2 [Meeting Room besar]</v>
      </c>
      <c r="G471" s="67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LANTAI-2</v>
      </c>
      <c r="I471" s="85" t="str">
        <f ca="1" t="shared" si="466"/>
        <v>Meeting Room besar</v>
      </c>
      <c r="J471" s="85" t="str">
        <f ca="1" t="shared" si="2"/>
        <v>CLEANING SERVICE</v>
      </c>
      <c r="K471" s="85" t="str">
        <f ca="1" t="array" ref="K471">IFERROR(INDEX(MASTER!B:B,MATCH(G471,MASTER!A:A,0))/100," ")</f>
        <v> </v>
      </c>
      <c r="L471" s="67">
        <f ca="1" t="shared" si="3"/>
        <v>0</v>
      </c>
      <c r="M471" s="67" t="str">
        <f ca="1" t="shared" si="4"/>
        <v>1900 - WEEK 00</v>
      </c>
      <c r="N471" s="67" t="str">
        <f ca="1" t="shared" si="5"/>
        <v>1900 - MONTH 01</v>
      </c>
      <c r="O471" s="85" t="str">
        <f ca="1" t="shared" ref="O471:P471" si="487">IFERROR(AVERAGEIF(M:M,M471,$K:$K)," ")</f>
        <v> </v>
      </c>
      <c r="P471" s="85" t="str">
        <f ca="1" t="shared" si="487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4">
        <f ca="1" t="shared" si="0"/>
        <v>6</v>
      </c>
      <c r="F472" s="67" t="str">
        <f ca="1">IF(ISBLANK(A472)," ",INDIRECT(ADDRESS(1,5+MOD(ROW()-2,COUNTA('Form Responses 1'!$1:$1)-4),,TRUE,"Form Responses 1")))</f>
        <v>LANTAI-2 [R. Peneliti 1-5]</v>
      </c>
      <c r="G472" s="67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LANTAI-2</v>
      </c>
      <c r="I472" s="85" t="str">
        <f ca="1" t="shared" si="466"/>
        <v>R. Peneliti 1-5</v>
      </c>
      <c r="J472" s="85" t="str">
        <f ca="1" t="shared" si="2"/>
        <v>CLEANING SERVICE</v>
      </c>
      <c r="K472" s="85" t="str">
        <f ca="1" t="array" ref="K472">IFERROR(INDEX(MASTER!B:B,MATCH(G472,MASTER!A:A,0))/100," ")</f>
        <v> </v>
      </c>
      <c r="L472" s="67">
        <f ca="1" t="shared" si="3"/>
        <v>0</v>
      </c>
      <c r="M472" s="67" t="str">
        <f ca="1" t="shared" si="4"/>
        <v>1900 - WEEK 00</v>
      </c>
      <c r="N472" s="67" t="str">
        <f ca="1" t="shared" si="5"/>
        <v>1900 - MONTH 01</v>
      </c>
      <c r="O472" s="85" t="str">
        <f ca="1" t="shared" ref="O472:P472" si="488">IFERROR(AVERAGEIF(M:M,M472,$K:$K)," ")</f>
        <v> </v>
      </c>
      <c r="P472" s="85" t="str">
        <f ca="1" t="shared" si="488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4">
        <f ca="1" t="shared" si="0"/>
        <v>6</v>
      </c>
      <c r="F473" s="67" t="str">
        <f ca="1">IF(ISBLANK(A473)," ",INDIRECT(ADDRESS(1,5+MOD(ROW()-2,COUNTA('Form Responses 1'!$1:$1)-4),,TRUE,"Form Responses 1")))</f>
        <v>LANTAI-2 [Perpustakaan]</v>
      </c>
      <c r="G473" s="67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LANTAI-2</v>
      </c>
      <c r="I473" s="85" t="str">
        <f ca="1" t="shared" si="466"/>
        <v>Perpustakaan</v>
      </c>
      <c r="J473" s="85" t="str">
        <f ca="1" t="shared" si="2"/>
        <v>CLEANING SERVICE</v>
      </c>
      <c r="K473" s="85" t="str">
        <f ca="1" t="array" ref="K473">IFERROR(INDEX(MASTER!B:B,MATCH(G473,MASTER!A:A,0))/100," ")</f>
        <v> </v>
      </c>
      <c r="L473" s="67">
        <f ca="1" t="shared" si="3"/>
        <v>0</v>
      </c>
      <c r="M473" s="67" t="str">
        <f ca="1" t="shared" si="4"/>
        <v>1900 - WEEK 00</v>
      </c>
      <c r="N473" s="67" t="str">
        <f ca="1" t="shared" si="5"/>
        <v>1900 - MONTH 01</v>
      </c>
      <c r="O473" s="85" t="str">
        <f ca="1" t="shared" ref="O473:P473" si="489">IFERROR(AVERAGEIF(M:M,M473,$K:$K)," ")</f>
        <v> </v>
      </c>
      <c r="P473" s="85" t="str">
        <f ca="1" t="shared" si="489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4">
        <f ca="1" t="shared" si="0"/>
        <v>6</v>
      </c>
      <c r="F474" s="67" t="str">
        <f ca="1">IF(ISBLANK(A474)," ",INDIRECT(ADDRESS(1,5+MOD(ROW()-2,COUNTA('Form Responses 1'!$1:$1)-4),,TRUE,"Form Responses 1")))</f>
        <v>LANTAI-2 [R. baca]</v>
      </c>
      <c r="G474" s="67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LANTAI-2</v>
      </c>
      <c r="I474" s="85" t="str">
        <f ca="1" t="shared" si="466"/>
        <v>R. baca</v>
      </c>
      <c r="J474" s="85" t="str">
        <f ca="1" t="shared" si="2"/>
        <v>CLEANING SERVICE</v>
      </c>
      <c r="K474" s="85" t="str">
        <f ca="1" t="array" ref="K474">IFERROR(INDEX(MASTER!B:B,MATCH(G474,MASTER!A:A,0))/100," ")</f>
        <v> </v>
      </c>
      <c r="L474" s="67">
        <f ca="1" t="shared" si="3"/>
        <v>0</v>
      </c>
      <c r="M474" s="67" t="str">
        <f ca="1" t="shared" si="4"/>
        <v>1900 - WEEK 00</v>
      </c>
      <c r="N474" s="67" t="str">
        <f ca="1" t="shared" si="5"/>
        <v>1900 - MONTH 01</v>
      </c>
      <c r="O474" s="85" t="str">
        <f ca="1" t="shared" ref="O474:P474" si="490">IFERROR(AVERAGEIF(M:M,M474,$K:$K)," ")</f>
        <v> </v>
      </c>
      <c r="P474" s="85" t="str">
        <f ca="1" t="shared" si="490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4">
        <f ca="1" t="shared" si="0"/>
        <v>6</v>
      </c>
      <c r="F475" s="67" t="str">
        <f ca="1">IF(ISBLANK(A475)," ",INDIRECT(ADDRESS(1,5+MOD(ROW()-2,COUNTA('Form Responses 1'!$1:$1)-4),,TRUE,"Form Responses 1")))</f>
        <v>LANTAI-2 [Tangga Penghubung lt.1-2]</v>
      </c>
      <c r="G475" s="67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LANTAI-2</v>
      </c>
      <c r="I475" s="85" t="str">
        <f ca="1" t="shared" si="466"/>
        <v>Tangga Penghubung lt.1-2</v>
      </c>
      <c r="J475" s="85" t="str">
        <f ca="1" t="shared" si="2"/>
        <v>CLEANING SERVICE</v>
      </c>
      <c r="K475" s="85" t="str">
        <f ca="1" t="array" ref="K475">IFERROR(INDEX(MASTER!B:B,MATCH(G475,MASTER!A:A,0))/100," ")</f>
        <v> </v>
      </c>
      <c r="L475" s="67">
        <f ca="1" t="shared" si="3"/>
        <v>0</v>
      </c>
      <c r="M475" s="67" t="str">
        <f ca="1" t="shared" si="4"/>
        <v>1900 - WEEK 00</v>
      </c>
      <c r="N475" s="67" t="str">
        <f ca="1" t="shared" si="5"/>
        <v>1900 - MONTH 01</v>
      </c>
      <c r="O475" s="85" t="str">
        <f ca="1" t="shared" ref="O475:P475" si="491">IFERROR(AVERAGEIF(M:M,M475,$K:$K)," ")</f>
        <v> </v>
      </c>
      <c r="P475" s="85" t="str">
        <f ca="1" t="shared" si="491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4">
        <f ca="1" t="shared" si="0"/>
        <v>6</v>
      </c>
      <c r="F476" s="67" t="str">
        <f ca="1">IF(ISBLANK(A476)," ",INDIRECT(ADDRESS(1,5+MOD(ROW()-2,COUNTA('Form Responses 1'!$1:$1)-4),,TRUE,"Form Responses 1")))</f>
        <v>LANTAI-2 [Toilet 1]</v>
      </c>
      <c r="G476" s="67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LANTAI-2</v>
      </c>
      <c r="I476" s="85" t="str">
        <f ca="1" t="shared" si="466"/>
        <v>Toilet 1</v>
      </c>
      <c r="J476" s="85" t="str">
        <f ca="1" t="shared" si="2"/>
        <v>CLEANING SERVICE</v>
      </c>
      <c r="K476" s="85" t="str">
        <f ca="1" t="array" ref="K476">IFERROR(INDEX(MASTER!B:B,MATCH(G476,MASTER!A:A,0))/100," ")</f>
        <v> </v>
      </c>
      <c r="L476" s="67">
        <f ca="1" t="shared" si="3"/>
        <v>0</v>
      </c>
      <c r="M476" s="67" t="str">
        <f ca="1" t="shared" si="4"/>
        <v>1900 - WEEK 00</v>
      </c>
      <c r="N476" s="67" t="str">
        <f ca="1" t="shared" si="5"/>
        <v>1900 - MONTH 01</v>
      </c>
      <c r="O476" s="85" t="str">
        <f ca="1" t="shared" ref="O476:P476" si="492">IFERROR(AVERAGEIF(M:M,M476,$K:$K)," ")</f>
        <v> </v>
      </c>
      <c r="P476" s="85" t="str">
        <f ca="1" t="shared" si="492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4">
        <f ca="1" t="shared" si="0"/>
        <v>6</v>
      </c>
      <c r="F477" s="67" t="str">
        <f ca="1">IF(ISBLANK(A477)," ",INDIRECT(ADDRESS(1,5+MOD(ROW()-2,COUNTA('Form Responses 1'!$1:$1)-4),,TRUE,"Form Responses 1")))</f>
        <v>TAMAN DAN AREA PARKIR [Area parkir mobil]</v>
      </c>
      <c r="G477" s="67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TAMAN DAN AREA PARKIR</v>
      </c>
      <c r="I477" s="85" t="str">
        <f ca="1" t="shared" si="466"/>
        <v>Area parkir mobil</v>
      </c>
      <c r="J477" s="85" t="str">
        <f ca="1" t="shared" si="2"/>
        <v>CLEANING SERVICE</v>
      </c>
      <c r="K477" s="85" t="str">
        <f ca="1" t="array" ref="K477">IFERROR(INDEX(MASTER!B:B,MATCH(G477,MASTER!A:A,0))/100," ")</f>
        <v> </v>
      </c>
      <c r="L477" s="67">
        <f ca="1" t="shared" si="3"/>
        <v>0</v>
      </c>
      <c r="M477" s="67" t="str">
        <f ca="1" t="shared" si="4"/>
        <v>1900 - WEEK 00</v>
      </c>
      <c r="N477" s="67" t="str">
        <f ca="1" t="shared" si="5"/>
        <v>1900 - MONTH 01</v>
      </c>
      <c r="O477" s="85" t="str">
        <f ca="1" t="shared" ref="O477:P477" si="493">IFERROR(AVERAGEIF(M:M,M477,$K:$K)," ")</f>
        <v> </v>
      </c>
      <c r="P477" s="85" t="str">
        <f ca="1" t="shared" si="493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4">
        <f ca="1" t="shared" si="0"/>
        <v>6</v>
      </c>
      <c r="F478" s="67" t="str">
        <f ca="1">IF(ISBLANK(A478)," ",INDIRECT(ADDRESS(1,5+MOD(ROW()-2,COUNTA('Form Responses 1'!$1:$1)-4),,TRUE,"Form Responses 1")))</f>
        <v>TAMAN DAN AREA PARKIR [Area parkir motor]</v>
      </c>
      <c r="G478" s="67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TAMAN DAN AREA PARKIR</v>
      </c>
      <c r="I478" s="85" t="str">
        <f ca="1" t="shared" si="466"/>
        <v>Area parkir motor</v>
      </c>
      <c r="J478" s="85" t="str">
        <f ca="1" t="shared" si="2"/>
        <v>CLEANING SERVICE</v>
      </c>
      <c r="K478" s="85" t="str">
        <f ca="1" t="array" ref="K478">IFERROR(INDEX(MASTER!B:B,MATCH(G478,MASTER!A:A,0))/100," ")</f>
        <v> </v>
      </c>
      <c r="L478" s="67">
        <f ca="1" t="shared" si="3"/>
        <v>0</v>
      </c>
      <c r="M478" s="67" t="str">
        <f ca="1" t="shared" si="4"/>
        <v>1900 - WEEK 00</v>
      </c>
      <c r="N478" s="67" t="str">
        <f ca="1" t="shared" si="5"/>
        <v>1900 - MONTH 01</v>
      </c>
      <c r="O478" s="85" t="str">
        <f ca="1" t="shared" ref="O478:P478" si="494">IFERROR(AVERAGEIF(M:M,M478,$K:$K)," ")</f>
        <v> </v>
      </c>
      <c r="P478" s="85" t="str">
        <f ca="1" t="shared" si="494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4">
        <f ca="1" t="shared" si="0"/>
        <v>6</v>
      </c>
      <c r="F479" s="67" t="str">
        <f ca="1">IF(ISBLANK(A479)," ",INDIRECT(ADDRESS(1,5+MOD(ROW()-2,COUNTA('Form Responses 1'!$1:$1)-4),,TRUE,"Form Responses 1")))</f>
        <v>TAMAN DAN AREA PARKIR [Taman depan]</v>
      </c>
      <c r="G479" s="67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TAMAN DAN AREA PARKIR</v>
      </c>
      <c r="I479" s="85" t="str">
        <f ca="1" t="shared" si="466"/>
        <v>Taman depan</v>
      </c>
      <c r="J479" s="85" t="str">
        <f ca="1" t="shared" si="2"/>
        <v>CLEANING SERVICE</v>
      </c>
      <c r="K479" s="85" t="str">
        <f ca="1" t="array" ref="K479">IFERROR(INDEX(MASTER!B:B,MATCH(G479,MASTER!A:A,0))/100," ")</f>
        <v> </v>
      </c>
      <c r="L479" s="67">
        <f ca="1" t="shared" si="3"/>
        <v>0</v>
      </c>
      <c r="M479" s="67" t="str">
        <f ca="1" t="shared" si="4"/>
        <v>1900 - WEEK 00</v>
      </c>
      <c r="N479" s="67" t="str">
        <f ca="1" t="shared" si="5"/>
        <v>1900 - MONTH 01</v>
      </c>
      <c r="O479" s="85" t="str">
        <f ca="1" t="shared" ref="O479:P479" si="495">IFERROR(AVERAGEIF(M:M,M479,$K:$K)," ")</f>
        <v> </v>
      </c>
      <c r="P479" s="85" t="str">
        <f ca="1" t="shared" si="495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4">
        <f ca="1" t="shared" si="0"/>
        <v>6</v>
      </c>
      <c r="F480" s="67" t="str">
        <f ca="1">IF(ISBLANK(A480)," ",INDIRECT(ADDRESS(1,5+MOD(ROW()-2,COUNTA('Form Responses 1'!$1:$1)-4),,TRUE,"Form Responses 1")))</f>
        <v>TAMAN DAN AREA PARKIR [Pos Security]</v>
      </c>
      <c r="G480" s="67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TAMAN DAN AREA PARKIR</v>
      </c>
      <c r="I480" s="85" t="str">
        <f ca="1" t="shared" si="466"/>
        <v>Pos Security</v>
      </c>
      <c r="J480" s="85" t="str">
        <f ca="1" t="shared" si="2"/>
        <v>CLEANING SERVICE</v>
      </c>
      <c r="K480" s="85" t="str">
        <f ca="1" t="array" ref="K480">IFERROR(INDEX(MASTER!B:B,MATCH(G480,MASTER!A:A,0))/100," ")</f>
        <v> </v>
      </c>
      <c r="L480" s="67">
        <f ca="1" t="shared" si="3"/>
        <v>0</v>
      </c>
      <c r="M480" s="67" t="str">
        <f ca="1" t="shared" si="4"/>
        <v>1900 - WEEK 00</v>
      </c>
      <c r="N480" s="67" t="str">
        <f ca="1" t="shared" si="5"/>
        <v>1900 - MONTH 01</v>
      </c>
      <c r="O480" s="85" t="str">
        <f ca="1" t="shared" ref="O480:P480" si="496">IFERROR(AVERAGEIF(M:M,M480,$K:$K)," ")</f>
        <v> </v>
      </c>
      <c r="P480" s="85" t="str">
        <f ca="1" t="shared" si="496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4">
        <f ca="1" t="shared" si="0"/>
        <v>6</v>
      </c>
      <c r="F481" s="67" t="str">
        <f ca="1">IF(ISBLANK(A481)," ",INDIRECT(ADDRESS(1,5+MOD(ROW()-2,COUNTA('Form Responses 1'!$1:$1)-4),,TRUE,"Form Responses 1")))</f>
        <v>TAMAN DAN AREA PARKIR [TPS]</v>
      </c>
      <c r="G481" s="67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TAMAN DAN AREA PARKIR</v>
      </c>
      <c r="I481" s="85" t="str">
        <f ca="1" t="shared" si="466"/>
        <v>TPS</v>
      </c>
      <c r="J481" s="85" t="str">
        <f ca="1" t="shared" si="2"/>
        <v>CLEANING SERVICE</v>
      </c>
      <c r="K481" s="85" t="str">
        <f ca="1" t="array" ref="K481">IFERROR(INDEX(MASTER!B:B,MATCH(G481,MASTER!A:A,0))/100," ")</f>
        <v> </v>
      </c>
      <c r="L481" s="67">
        <f ca="1" t="shared" si="3"/>
        <v>0</v>
      </c>
      <c r="M481" s="67" t="str">
        <f ca="1" t="shared" si="4"/>
        <v>1900 - WEEK 00</v>
      </c>
      <c r="N481" s="67" t="str">
        <f ca="1" t="shared" si="5"/>
        <v>1900 - MONTH 01</v>
      </c>
      <c r="O481" s="85" t="str">
        <f ca="1" t="shared" ref="O481:P481" si="497">IFERROR(AVERAGEIF(M:M,M481,$K:$K)," ")</f>
        <v> </v>
      </c>
      <c r="P481" s="85" t="str">
        <f ca="1" t="shared" si="497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4">
        <f ca="1" t="shared" si="0"/>
        <v>6</v>
      </c>
      <c r="F482" s="67" t="str">
        <f ca="1">IF(ISBLANK(A482)," ",INDIRECT(ADDRESS(1,5+MOD(ROW()-2,COUNTA('Form Responses 1'!$1:$1)-4),,TRUE,"Form Responses 1")))</f>
        <v>Security [Security Functions]</v>
      </c>
      <c r="G482" s="67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Security</v>
      </c>
      <c r="I482" s="85" t="str">
        <f ca="1" t="shared" si="466"/>
        <v>Security Functions</v>
      </c>
      <c r="J482" s="85" t="str">
        <f ca="1" t="shared" si="2"/>
        <v>SECURITY SERVICE</v>
      </c>
      <c r="K482" s="85" t="str">
        <f ca="1" t="array" ref="K482">IFERROR(INDEX(MASTER!B:B,MATCH(G482,MASTER!A:A,0))/100," ")</f>
        <v> </v>
      </c>
      <c r="L482" s="67">
        <f ca="1" t="shared" si="3"/>
        <v>0</v>
      </c>
      <c r="M482" s="67" t="str">
        <f ca="1" t="shared" si="4"/>
        <v>1900 - WEEK 00</v>
      </c>
      <c r="N482" s="67" t="str">
        <f ca="1" t="shared" si="5"/>
        <v>1900 - MONTH 01</v>
      </c>
      <c r="O482" s="85" t="str">
        <f ca="1" t="shared" ref="O482:P482" si="498">IFERROR(AVERAGEIF(M:M,M482,$K:$K)," ")</f>
        <v> </v>
      </c>
      <c r="P482" s="85" t="str">
        <f ca="1" t="shared" si="498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4">
        <f ca="1" t="shared" si="0"/>
        <v>6</v>
      </c>
      <c r="F483" s="67" t="str">
        <f ca="1">IF(ISBLANK(A483)," ",INDIRECT(ADDRESS(1,5+MOD(ROW()-2,COUNTA('Form Responses 1'!$1:$1)-4),,TRUE,"Form Responses 1")))</f>
        <v>Driver [Driving Safety]</v>
      </c>
      <c r="G483" s="67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Driver</v>
      </c>
      <c r="I483" s="85" t="str">
        <f ca="1" t="shared" si="466"/>
        <v>Driving Safety</v>
      </c>
      <c r="J483" s="85" t="str">
        <f ca="1" t="shared" si="2"/>
        <v>LABOR SERVICE</v>
      </c>
      <c r="K483" s="85" t="str">
        <f ca="1" t="array" ref="K483">IFERROR(INDEX(MASTER!B:B,MATCH(G483,MASTER!A:A,0))/100," ")</f>
        <v> </v>
      </c>
      <c r="L483" s="67">
        <f ca="1" t="shared" si="3"/>
        <v>0</v>
      </c>
      <c r="M483" s="67" t="str">
        <f ca="1" t="shared" si="4"/>
        <v>1900 - WEEK 00</v>
      </c>
      <c r="N483" s="67" t="str">
        <f ca="1" t="shared" si="5"/>
        <v>1900 - MONTH 01</v>
      </c>
      <c r="O483" s="85" t="str">
        <f ca="1" t="shared" ref="O483:P483" si="499">IFERROR(AVERAGEIF(M:M,M483,$K:$K)," ")</f>
        <v> </v>
      </c>
      <c r="P483" s="85" t="str">
        <f ca="1" t="shared" si="499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4">
        <f ca="1" t="shared" si="0"/>
        <v>6</v>
      </c>
      <c r="F484" s="67" t="str">
        <f ca="1">IF(ISBLANK(A484)," ",INDIRECT(ADDRESS(1,5+MOD(ROW()-2,COUNTA('Form Responses 1'!$1:$1)-4),,TRUE,"Form Responses 1")))</f>
        <v>Driver [ Attendance]</v>
      </c>
      <c r="G484" s="67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Driver</v>
      </c>
      <c r="I484" s="85" t="str">
        <f ca="1" t="shared" si="466"/>
        <v> Attendance</v>
      </c>
      <c r="J484" s="85" t="str">
        <f ca="1" t="shared" si="2"/>
        <v>LABOR SERVICE</v>
      </c>
      <c r="K484" s="85" t="str">
        <f ca="1" t="array" ref="K484">IFERROR(INDEX(MASTER!B:B,MATCH(G484,MASTER!A:A,0))/100," ")</f>
        <v> </v>
      </c>
      <c r="L484" s="67">
        <f ca="1" t="shared" si="3"/>
        <v>0</v>
      </c>
      <c r="M484" s="67" t="str">
        <f ca="1" t="shared" si="4"/>
        <v>1900 - WEEK 00</v>
      </c>
      <c r="N484" s="67" t="str">
        <f ca="1" t="shared" si="5"/>
        <v>1900 - MONTH 01</v>
      </c>
      <c r="O484" s="85" t="str">
        <f ca="1" t="shared" ref="O484:P484" si="500">IFERROR(AVERAGEIF(M:M,M484,$K:$K)," ")</f>
        <v> </v>
      </c>
      <c r="P484" s="85" t="str">
        <f ca="1" t="shared" si="500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4">
        <f ca="1" t="shared" si="0"/>
        <v>6</v>
      </c>
      <c r="F485" s="67" t="str">
        <f ca="1">IF(ISBLANK(A485)," ",INDIRECT(ADDRESS(1,5+MOD(ROW()-2,COUNTA('Form Responses 1'!$1:$1)-4),,TRUE,"Form Responses 1")))</f>
        <v>LANTAI-1 [Enterance]</v>
      </c>
      <c r="G485" s="67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LANTAI-1</v>
      </c>
      <c r="I485" s="85" t="str">
        <f ca="1" t="shared" si="466"/>
        <v>Enterance</v>
      </c>
      <c r="J485" s="85" t="str">
        <f ca="1" t="shared" si="2"/>
        <v>CLEANING SERVICE</v>
      </c>
      <c r="K485" s="85" t="str">
        <f ca="1" t="array" ref="K485">IFERROR(INDEX(MASTER!B:B,MATCH(G485,MASTER!A:A,0))/100," ")</f>
        <v> </v>
      </c>
      <c r="L485" s="67">
        <f ca="1" t="shared" si="3"/>
        <v>0</v>
      </c>
      <c r="M485" s="67" t="str">
        <f ca="1" t="shared" si="4"/>
        <v>1900 - WEEK 00</v>
      </c>
      <c r="N485" s="67" t="str">
        <f ca="1" t="shared" si="5"/>
        <v>1900 - MONTH 01</v>
      </c>
      <c r="O485" s="85" t="str">
        <f ca="1" t="shared" ref="O485:P485" si="501">IFERROR(AVERAGEIF(M:M,M485,$K:$K)," ")</f>
        <v> </v>
      </c>
      <c r="P485" s="85" t="str">
        <f ca="1" t="shared" si="501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4">
        <f ca="1" t="shared" si="0"/>
        <v>6</v>
      </c>
      <c r="F486" s="67" t="str">
        <f ca="1">IF(ISBLANK(A486)," ",INDIRECT(ADDRESS(1,5+MOD(ROW()-2,COUNTA('Form Responses 1'!$1:$1)-4),,TRUE,"Form Responses 1")))</f>
        <v>LANTAI-1 [Lobby Utama]</v>
      </c>
      <c r="G486" s="67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LANTAI-1</v>
      </c>
      <c r="I486" s="85" t="str">
        <f ca="1" t="shared" si="466"/>
        <v>Lobby Utama</v>
      </c>
      <c r="J486" s="85" t="str">
        <f ca="1" t="shared" si="2"/>
        <v>CLEANING SERVICE</v>
      </c>
      <c r="K486" s="85" t="str">
        <f ca="1" t="array" ref="K486">IFERROR(INDEX(MASTER!B:B,MATCH(G486,MASTER!A:A,0))/100," ")</f>
        <v> </v>
      </c>
      <c r="L486" s="67">
        <f ca="1" t="shared" si="3"/>
        <v>0</v>
      </c>
      <c r="M486" s="67" t="str">
        <f ca="1" t="shared" si="4"/>
        <v>1900 - WEEK 00</v>
      </c>
      <c r="N486" s="67" t="str">
        <f ca="1" t="shared" si="5"/>
        <v>1900 - MONTH 01</v>
      </c>
      <c r="O486" s="85" t="str">
        <f ca="1" t="shared" ref="O486:P486" si="502">IFERROR(AVERAGEIF(M:M,M486,$K:$K)," ")</f>
        <v> </v>
      </c>
      <c r="P486" s="85" t="str">
        <f ca="1" t="shared" si="502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4">
        <f ca="1" t="shared" si="0"/>
        <v>6</v>
      </c>
      <c r="F487" s="67" t="str">
        <f ca="1">IF(ISBLANK(A487)," ",INDIRECT(ADDRESS(1,5+MOD(ROW()-2,COUNTA('Form Responses 1'!$1:$1)-4),,TRUE,"Form Responses 1")))</f>
        <v>LANTAI-1 [Koridor]</v>
      </c>
      <c r="G487" s="67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LANTAI-1</v>
      </c>
      <c r="I487" s="85" t="str">
        <f ca="1" t="shared" si="466"/>
        <v>Koridor</v>
      </c>
      <c r="J487" s="85" t="str">
        <f ca="1" t="shared" si="2"/>
        <v>CLEANING SERVICE</v>
      </c>
      <c r="K487" s="85" t="str">
        <f ca="1" t="array" ref="K487">IFERROR(INDEX(MASTER!B:B,MATCH(G487,MASTER!A:A,0))/100," ")</f>
        <v> </v>
      </c>
      <c r="L487" s="67">
        <f ca="1" t="shared" si="3"/>
        <v>0</v>
      </c>
      <c r="M487" s="67" t="str">
        <f ca="1" t="shared" si="4"/>
        <v>1900 - WEEK 00</v>
      </c>
      <c r="N487" s="67" t="str">
        <f ca="1" t="shared" si="5"/>
        <v>1900 - MONTH 01</v>
      </c>
      <c r="O487" s="85" t="str">
        <f ca="1" t="shared" ref="O487:P487" si="503">IFERROR(AVERAGEIF(M:M,M487,$K:$K)," ")</f>
        <v> </v>
      </c>
      <c r="P487" s="85" t="str">
        <f ca="1" t="shared" si="503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4">
        <f ca="1" t="shared" si="0"/>
        <v>6</v>
      </c>
      <c r="F488" s="67" t="str">
        <f ca="1">IF(ISBLANK(A488)," ",INDIRECT(ADDRESS(1,5+MOD(ROW()-2,COUNTA('Form Responses 1'!$1:$1)-4),,TRUE,"Form Responses 1")))</f>
        <v>LANTAI-1 [R. Pimpinan]</v>
      </c>
      <c r="G488" s="67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LANTAI-1</v>
      </c>
      <c r="I488" s="85" t="str">
        <f ca="1" t="shared" si="466"/>
        <v>R. Pimpinan</v>
      </c>
      <c r="J488" s="85" t="str">
        <f ca="1" t="shared" si="2"/>
        <v>CLEANING SERVICE</v>
      </c>
      <c r="K488" s="85" t="str">
        <f ca="1" t="array" ref="K488">IFERROR(INDEX(MASTER!B:B,MATCH(G488,MASTER!A:A,0))/100," ")</f>
        <v> </v>
      </c>
      <c r="L488" s="67">
        <f ca="1" t="shared" si="3"/>
        <v>0</v>
      </c>
      <c r="M488" s="67" t="str">
        <f ca="1" t="shared" si="4"/>
        <v>1900 - WEEK 00</v>
      </c>
      <c r="N488" s="67" t="str">
        <f ca="1" t="shared" si="5"/>
        <v>1900 - MONTH 01</v>
      </c>
      <c r="O488" s="85" t="str">
        <f ca="1" t="shared" ref="O488:P488" si="504">IFERROR(AVERAGEIF(M:M,M488,$K:$K)," ")</f>
        <v> </v>
      </c>
      <c r="P488" s="85" t="str">
        <f ca="1" t="shared" si="504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4">
        <f ca="1" t="shared" si="0"/>
        <v>6</v>
      </c>
      <c r="F489" s="67" t="str">
        <f ca="1">IF(ISBLANK(A489)," ",INDIRECT(ADDRESS(1,5+MOD(ROW()-2,COUNTA('Form Responses 1'!$1:$1)-4),,TRUE,"Form Responses 1")))</f>
        <v>LANTAI-1 [Mushollah]</v>
      </c>
      <c r="G489" s="67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LANTAI-1</v>
      </c>
      <c r="I489" s="85" t="str">
        <f ca="1" t="shared" si="466"/>
        <v>Mushollah</v>
      </c>
      <c r="J489" s="85" t="str">
        <f ca="1" t="shared" si="2"/>
        <v>CLEANING SERVICE</v>
      </c>
      <c r="K489" s="85" t="str">
        <f ca="1" t="array" ref="K489">IFERROR(INDEX(MASTER!B:B,MATCH(G489,MASTER!A:A,0))/100," ")</f>
        <v> </v>
      </c>
      <c r="L489" s="67">
        <f ca="1" t="shared" si="3"/>
        <v>0</v>
      </c>
      <c r="M489" s="67" t="str">
        <f ca="1" t="shared" si="4"/>
        <v>1900 - WEEK 00</v>
      </c>
      <c r="N489" s="67" t="str">
        <f ca="1" t="shared" si="5"/>
        <v>1900 - MONTH 01</v>
      </c>
      <c r="O489" s="85" t="str">
        <f ca="1" t="shared" ref="O489:P489" si="505">IFERROR(AVERAGEIF(M:M,M489,$K:$K)," ")</f>
        <v> </v>
      </c>
      <c r="P489" s="85" t="str">
        <f ca="1" t="shared" si="505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4">
        <f ca="1" t="shared" si="0"/>
        <v>6</v>
      </c>
      <c r="F490" s="67" t="str">
        <f ca="1">IF(ISBLANK(A490)," ",INDIRECT(ADDRESS(1,5+MOD(ROW()-2,COUNTA('Form Responses 1'!$1:$1)-4),,TRUE,"Form Responses 1")))</f>
        <v>LANTAI-1 [R. Kepala TU]</v>
      </c>
      <c r="G490" s="67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LANTAI-1</v>
      </c>
      <c r="I490" s="85" t="str">
        <f ca="1" t="shared" si="466"/>
        <v>R. Kepala TU</v>
      </c>
      <c r="J490" s="85" t="str">
        <f ca="1" t="shared" si="2"/>
        <v>CLEANING SERVICE</v>
      </c>
      <c r="K490" s="85" t="str">
        <f ca="1" t="array" ref="K490">IFERROR(INDEX(MASTER!B:B,MATCH(G490,MASTER!A:A,0))/100," ")</f>
        <v> </v>
      </c>
      <c r="L490" s="67">
        <f ca="1" t="shared" si="3"/>
        <v>0</v>
      </c>
      <c r="M490" s="67" t="str">
        <f ca="1" t="shared" si="4"/>
        <v>1900 - WEEK 00</v>
      </c>
      <c r="N490" s="67" t="str">
        <f ca="1" t="shared" si="5"/>
        <v>1900 - MONTH 01</v>
      </c>
      <c r="O490" s="85" t="str">
        <f ca="1" t="shared" ref="O490:P490" si="506">IFERROR(AVERAGEIF(M:M,M490,$K:$K)," ")</f>
        <v> </v>
      </c>
      <c r="P490" s="85" t="str">
        <f ca="1" t="shared" si="506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4">
        <f ca="1" t="shared" si="0"/>
        <v>6</v>
      </c>
      <c r="F491" s="67" t="str">
        <f ca="1">IF(ISBLANK(A491)," ",INDIRECT(ADDRESS(1,5+MOD(ROW()-2,COUNTA('Form Responses 1'!$1:$1)-4),,TRUE,"Form Responses 1")))</f>
        <v>LANTAI-1 [R. staff TU]</v>
      </c>
      <c r="G491" s="67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LANTAI-1</v>
      </c>
      <c r="I491" s="85" t="str">
        <f ca="1" t="shared" si="466"/>
        <v>R. staff TU</v>
      </c>
      <c r="J491" s="85" t="str">
        <f ca="1" t="shared" si="2"/>
        <v>CLEANING SERVICE</v>
      </c>
      <c r="K491" s="85" t="str">
        <f ca="1" t="array" ref="K491">IFERROR(INDEX(MASTER!B:B,MATCH(G491,MASTER!A:A,0))/100," ")</f>
        <v> </v>
      </c>
      <c r="L491" s="67">
        <f ca="1" t="shared" si="3"/>
        <v>0</v>
      </c>
      <c r="M491" s="67" t="str">
        <f ca="1" t="shared" si="4"/>
        <v>1900 - WEEK 00</v>
      </c>
      <c r="N491" s="67" t="str">
        <f ca="1" t="shared" si="5"/>
        <v>1900 - MONTH 01</v>
      </c>
      <c r="O491" s="85" t="str">
        <f ca="1" t="shared" ref="O491:P491" si="507">IFERROR(AVERAGEIF(M:M,M491,$K:$K)," ")</f>
        <v> </v>
      </c>
      <c r="P491" s="85" t="str">
        <f ca="1" t="shared" si="507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4">
        <f ca="1" t="shared" si="0"/>
        <v>6</v>
      </c>
      <c r="F492" s="67" t="str">
        <f ca="1">IF(ISBLANK(A492)," ",INDIRECT(ADDRESS(1,5+MOD(ROW()-2,COUNTA('Form Responses 1'!$1:$1)-4),,TRUE,"Form Responses 1")))</f>
        <v>LANTAI-1 [R. Analisis]</v>
      </c>
      <c r="G492" s="67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LANTAI-1</v>
      </c>
      <c r="I492" s="85" t="str">
        <f ca="1" t="shared" si="466"/>
        <v>R. Analisis</v>
      </c>
      <c r="J492" s="85" t="str">
        <f ca="1" t="shared" si="2"/>
        <v>CLEANING SERVICE</v>
      </c>
      <c r="K492" s="85" t="str">
        <f ca="1" t="array" ref="K492">IFERROR(INDEX(MASTER!B:B,MATCH(G492,MASTER!A:A,0))/100," ")</f>
        <v> </v>
      </c>
      <c r="L492" s="67">
        <f ca="1" t="shared" si="3"/>
        <v>0</v>
      </c>
      <c r="M492" s="67" t="str">
        <f ca="1" t="shared" si="4"/>
        <v>1900 - WEEK 00</v>
      </c>
      <c r="N492" s="67" t="str">
        <f ca="1" t="shared" si="5"/>
        <v>1900 - MONTH 01</v>
      </c>
      <c r="O492" s="85" t="str">
        <f ca="1" t="shared" ref="O492:P492" si="508">IFERROR(AVERAGEIF(M:M,M492,$K:$K)," ")</f>
        <v> </v>
      </c>
      <c r="P492" s="85" t="str">
        <f ca="1" t="shared" si="508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4">
        <f ca="1" t="shared" si="0"/>
        <v>6</v>
      </c>
      <c r="F493" s="67" t="str">
        <f ca="1">IF(ISBLANK(A493)," ",INDIRECT(ADDRESS(1,5+MOD(ROW()-2,COUNTA('Form Responses 1'!$1:$1)-4),,TRUE,"Form Responses 1")))</f>
        <v>LANTAI-1 [R. Audio Visual]</v>
      </c>
      <c r="G493" s="67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LANTAI-1</v>
      </c>
      <c r="I493" s="85" t="str">
        <f ca="1" t="shared" si="466"/>
        <v>R. Audio Visual</v>
      </c>
      <c r="J493" s="85" t="str">
        <f ca="1" t="shared" si="2"/>
        <v>CLEANING SERVICE</v>
      </c>
      <c r="K493" s="85" t="str">
        <f ca="1" t="array" ref="K493">IFERROR(INDEX(MASTER!B:B,MATCH(G493,MASTER!A:A,0))/100," ")</f>
        <v> </v>
      </c>
      <c r="L493" s="67">
        <f ca="1" t="shared" si="3"/>
        <v>0</v>
      </c>
      <c r="M493" s="67" t="str">
        <f ca="1" t="shared" si="4"/>
        <v>1900 - WEEK 00</v>
      </c>
      <c r="N493" s="67" t="str">
        <f ca="1" t="shared" si="5"/>
        <v>1900 - MONTH 01</v>
      </c>
      <c r="O493" s="85" t="str">
        <f ca="1" t="shared" ref="O493:P493" si="509">IFERROR(AVERAGEIF(M:M,M493,$K:$K)," ")</f>
        <v> </v>
      </c>
      <c r="P493" s="85" t="str">
        <f ca="1" t="shared" si="509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4">
        <f ca="1" t="shared" si="0"/>
        <v>6</v>
      </c>
      <c r="F494" s="67" t="str">
        <f ca="1">IF(ISBLANK(A494)," ",INDIRECT(ADDRESS(1,5+MOD(ROW()-2,COUNTA('Form Responses 1'!$1:$1)-4),,TRUE,"Form Responses 1")))</f>
        <v>LANTAI-1 [R. Artefak]</v>
      </c>
      <c r="G494" s="67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LANTAI-1</v>
      </c>
      <c r="I494" s="85" t="str">
        <f ca="1" t="shared" si="466"/>
        <v>R. Artefak</v>
      </c>
      <c r="J494" s="85" t="str">
        <f ca="1" t="shared" si="2"/>
        <v>CLEANING SERVICE</v>
      </c>
      <c r="K494" s="85" t="str">
        <f ca="1" t="array" ref="K494">IFERROR(INDEX(MASTER!B:B,MATCH(G494,MASTER!A:A,0))/100," ")</f>
        <v> </v>
      </c>
      <c r="L494" s="67">
        <f ca="1" t="shared" si="3"/>
        <v>0</v>
      </c>
      <c r="M494" s="67" t="str">
        <f ca="1" t="shared" si="4"/>
        <v>1900 - WEEK 00</v>
      </c>
      <c r="N494" s="67" t="str">
        <f ca="1" t="shared" si="5"/>
        <v>1900 - MONTH 01</v>
      </c>
      <c r="O494" s="85" t="str">
        <f ca="1" t="shared" ref="O494:P494" si="510">IFERROR(AVERAGEIF(M:M,M494,$K:$K)," ")</f>
        <v> </v>
      </c>
      <c r="P494" s="85" t="str">
        <f ca="1" t="shared" si="510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4">
        <f ca="1" t="shared" si="0"/>
        <v>6</v>
      </c>
      <c r="F495" s="67" t="str">
        <f ca="1">IF(ISBLANK(A495)," ",INDIRECT(ADDRESS(1,5+MOD(ROW()-2,COUNTA('Form Responses 1'!$1:$1)-4),,TRUE,"Form Responses 1")))</f>
        <v>LANTAI-1 [R. Keuangan]</v>
      </c>
      <c r="G495" s="67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LANTAI-1</v>
      </c>
      <c r="I495" s="85" t="str">
        <f ca="1" t="shared" si="466"/>
        <v>R. Keuangan</v>
      </c>
      <c r="J495" s="85" t="str">
        <f ca="1" t="shared" si="2"/>
        <v>CLEANING SERVICE</v>
      </c>
      <c r="K495" s="85" t="str">
        <f ca="1" t="array" ref="K495">IFERROR(INDEX(MASTER!B:B,MATCH(G495,MASTER!A:A,0))/100," ")</f>
        <v> </v>
      </c>
      <c r="L495" s="67">
        <f ca="1" t="shared" si="3"/>
        <v>0</v>
      </c>
      <c r="M495" s="67" t="str">
        <f ca="1" t="shared" si="4"/>
        <v>1900 - WEEK 00</v>
      </c>
      <c r="N495" s="67" t="str">
        <f ca="1" t="shared" si="5"/>
        <v>1900 - MONTH 01</v>
      </c>
      <c r="O495" s="85" t="str">
        <f ca="1" t="shared" ref="O495:P495" si="511">IFERROR(AVERAGEIF(M:M,M495,$K:$K)," ")</f>
        <v> </v>
      </c>
      <c r="P495" s="85" t="str">
        <f ca="1" t="shared" si="511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4">
        <f ca="1" t="shared" si="0"/>
        <v>6</v>
      </c>
      <c r="F496" s="67" t="str">
        <f ca="1">IF(ISBLANK(A496)," ",INDIRECT(ADDRESS(1,5+MOD(ROW()-2,COUNTA('Form Responses 1'!$1:$1)-4),,TRUE,"Form Responses 1")))</f>
        <v>LANTAI-1 [Meeting room kecil]</v>
      </c>
      <c r="G496" s="67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LANTAI-1</v>
      </c>
      <c r="I496" s="85" t="str">
        <f ca="1" t="shared" si="466"/>
        <v>Meeting room kecil</v>
      </c>
      <c r="J496" s="85" t="str">
        <f ca="1" t="shared" si="2"/>
        <v>CLEANING SERVICE</v>
      </c>
      <c r="K496" s="85" t="str">
        <f ca="1" t="array" ref="K496">IFERROR(INDEX(MASTER!B:B,MATCH(G496,MASTER!A:A,0))/100," ")</f>
        <v> </v>
      </c>
      <c r="L496" s="67">
        <f ca="1" t="shared" si="3"/>
        <v>0</v>
      </c>
      <c r="M496" s="67" t="str">
        <f ca="1" t="shared" si="4"/>
        <v>1900 - WEEK 00</v>
      </c>
      <c r="N496" s="67" t="str">
        <f ca="1" t="shared" si="5"/>
        <v>1900 - MONTH 01</v>
      </c>
      <c r="O496" s="85" t="str">
        <f ca="1" t="shared" ref="O496:P496" si="512">IFERROR(AVERAGEIF(M:M,M496,$K:$K)," ")</f>
        <v> </v>
      </c>
      <c r="P496" s="85" t="str">
        <f ca="1" t="shared" si="512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4">
        <f ca="1" t="shared" si="0"/>
        <v>6</v>
      </c>
      <c r="F497" s="67" t="str">
        <f ca="1">IF(ISBLANK(A497)," ",INDIRECT(ADDRESS(1,5+MOD(ROW()-2,COUNTA('Form Responses 1'!$1:$1)-4),,TRUE,"Form Responses 1")))</f>
        <v>LANTAI-1 [Pantry]</v>
      </c>
      <c r="G497" s="67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LANTAI-1</v>
      </c>
      <c r="I497" s="85" t="str">
        <f ca="1" t="shared" si="466"/>
        <v>Pantry</v>
      </c>
      <c r="J497" s="85" t="str">
        <f ca="1" t="shared" si="2"/>
        <v>CLEANING SERVICE</v>
      </c>
      <c r="K497" s="85" t="str">
        <f ca="1" t="array" ref="K497">IFERROR(INDEX(MASTER!B:B,MATCH(G497,MASTER!A:A,0))/100," ")</f>
        <v> </v>
      </c>
      <c r="L497" s="67">
        <f ca="1" t="shared" si="3"/>
        <v>0</v>
      </c>
      <c r="M497" s="67" t="str">
        <f ca="1" t="shared" si="4"/>
        <v>1900 - WEEK 00</v>
      </c>
      <c r="N497" s="67" t="str">
        <f ca="1" t="shared" si="5"/>
        <v>1900 - MONTH 01</v>
      </c>
      <c r="O497" s="85" t="str">
        <f ca="1" t="shared" ref="O497:P497" si="513">IFERROR(AVERAGEIF(M:M,M497,$K:$K)," ")</f>
        <v> </v>
      </c>
      <c r="P497" s="85" t="str">
        <f ca="1" t="shared" si="513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4">
        <f ca="1" t="shared" si="0"/>
        <v>6</v>
      </c>
      <c r="F498" s="67" t="str">
        <f ca="1">IF(ISBLANK(A498)," ",INDIRECT(ADDRESS(1,5+MOD(ROW()-2,COUNTA('Form Responses 1'!$1:$1)-4),,TRUE,"Form Responses 1")))</f>
        <v>LANTAI-1 [Tangga Penghubung lt.1-2]</v>
      </c>
      <c r="G498" s="67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LANTAI-1</v>
      </c>
      <c r="I498" s="85" t="str">
        <f ca="1" t="shared" si="466"/>
        <v>Tangga Penghubung lt.1-2</v>
      </c>
      <c r="J498" s="85" t="str">
        <f ca="1" t="shared" si="2"/>
        <v>CLEANING SERVICE</v>
      </c>
      <c r="K498" s="85" t="str">
        <f ca="1" t="array" ref="K498">IFERROR(INDEX(MASTER!B:B,MATCH(G498,MASTER!A:A,0))/100," ")</f>
        <v> </v>
      </c>
      <c r="L498" s="67">
        <f ca="1" t="shared" si="3"/>
        <v>0</v>
      </c>
      <c r="M498" s="67" t="str">
        <f ca="1" t="shared" si="4"/>
        <v>1900 - WEEK 00</v>
      </c>
      <c r="N498" s="67" t="str">
        <f ca="1" t="shared" si="5"/>
        <v>1900 - MONTH 01</v>
      </c>
      <c r="O498" s="85" t="str">
        <f ca="1" t="shared" ref="O498:P498" si="514">IFERROR(AVERAGEIF(M:M,M498,$K:$K)," ")</f>
        <v> </v>
      </c>
      <c r="P498" s="85" t="str">
        <f ca="1" t="shared" si="514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4">
        <f ca="1" t="shared" si="0"/>
        <v>6</v>
      </c>
      <c r="F499" s="67" t="str">
        <f ca="1">IF(ISBLANK(A499)," ",INDIRECT(ADDRESS(1,5+MOD(ROW()-2,COUNTA('Form Responses 1'!$1:$1)-4),,TRUE,"Form Responses 1")))</f>
        <v>LANTAI-1 [Toilet 1]</v>
      </c>
      <c r="G499" s="67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LANTAI-1</v>
      </c>
      <c r="I499" s="85" t="str">
        <f ca="1" t="shared" si="466"/>
        <v>Toilet 1</v>
      </c>
      <c r="J499" s="85" t="str">
        <f ca="1" t="shared" si="2"/>
        <v>CLEANING SERVICE</v>
      </c>
      <c r="K499" s="85" t="str">
        <f ca="1" t="array" ref="K499">IFERROR(INDEX(MASTER!B:B,MATCH(G499,MASTER!A:A,0))/100," ")</f>
        <v> </v>
      </c>
      <c r="L499" s="67">
        <f ca="1" t="shared" si="3"/>
        <v>0</v>
      </c>
      <c r="M499" s="67" t="str">
        <f ca="1" t="shared" si="4"/>
        <v>1900 - WEEK 00</v>
      </c>
      <c r="N499" s="67" t="str">
        <f ca="1" t="shared" si="5"/>
        <v>1900 - MONTH 01</v>
      </c>
      <c r="O499" s="85" t="str">
        <f ca="1" t="shared" ref="O499:P499" si="515">IFERROR(AVERAGEIF(M:M,M499,$K:$K)," ")</f>
        <v> </v>
      </c>
      <c r="P499" s="85" t="str">
        <f ca="1" t="shared" si="515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4">
        <f ca="1" t="shared" si="0"/>
        <v>6</v>
      </c>
      <c r="F500" s="67" t="str">
        <f ca="1">IF(ISBLANK(A500)," ",INDIRECT(ADDRESS(1,5+MOD(ROW()-2,COUNTA('Form Responses 1'!$1:$1)-4),,TRUE,"Form Responses 1")))</f>
        <v>LANTAI-2 [Koridor]</v>
      </c>
      <c r="G500" s="67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LANTAI-2</v>
      </c>
      <c r="I500" s="85" t="str">
        <f ca="1" t="shared" si="466"/>
        <v>Koridor</v>
      </c>
      <c r="J500" s="85" t="str">
        <f ca="1" t="shared" si="2"/>
        <v>CLEANING SERVICE</v>
      </c>
      <c r="K500" s="85" t="str">
        <f ca="1" t="array" ref="K500">IFERROR(INDEX(MASTER!B:B,MATCH(G500,MASTER!A:A,0))/100," ")</f>
        <v> </v>
      </c>
      <c r="L500" s="67">
        <f ca="1" t="shared" si="3"/>
        <v>0</v>
      </c>
      <c r="M500" s="67" t="str">
        <f ca="1" t="shared" si="4"/>
        <v>1900 - WEEK 00</v>
      </c>
      <c r="N500" s="67" t="str">
        <f ca="1" t="shared" si="5"/>
        <v>1900 - MONTH 01</v>
      </c>
      <c r="O500" s="85" t="str">
        <f ca="1" t="shared" ref="O500:P500" si="516">IFERROR(AVERAGEIF(M:M,M500,$K:$K)," ")</f>
        <v> </v>
      </c>
      <c r="P500" s="85" t="str">
        <f ca="1" t="shared" si="516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4">
        <f ca="1" t="shared" si="0"/>
        <v>6</v>
      </c>
      <c r="F501" s="67" t="str">
        <f ca="1">IF(ISBLANK(A501)," ",INDIRECT(ADDRESS(1,5+MOD(ROW()-2,COUNTA('Form Responses 1'!$1:$1)-4),,TRUE,"Form Responses 1")))</f>
        <v>LANTAI-2 [Meeting Room besar]</v>
      </c>
      <c r="G501" s="67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LANTAI-2</v>
      </c>
      <c r="I501" s="85" t="str">
        <f ca="1" t="shared" si="466"/>
        <v>Meeting Room besar</v>
      </c>
      <c r="J501" s="85" t="str">
        <f ca="1" t="shared" si="2"/>
        <v>CLEANING SERVICE</v>
      </c>
      <c r="K501" s="85" t="str">
        <f ca="1" t="array" ref="K501">IFERROR(INDEX(MASTER!B:B,MATCH(G501,MASTER!A:A,0))/100," ")</f>
        <v> </v>
      </c>
      <c r="L501" s="67">
        <f ca="1" t="shared" si="3"/>
        <v>0</v>
      </c>
      <c r="M501" s="67" t="str">
        <f ca="1" t="shared" si="4"/>
        <v>1900 - WEEK 00</v>
      </c>
      <c r="N501" s="67" t="str">
        <f ca="1" t="shared" si="5"/>
        <v>1900 - MONTH 01</v>
      </c>
      <c r="O501" s="85" t="str">
        <f ca="1" t="shared" ref="O501:P501" si="517">IFERROR(AVERAGEIF(M:M,M501,$K:$K)," ")</f>
        <v> </v>
      </c>
      <c r="P501" s="85" t="str">
        <f ca="1" t="shared" si="517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4">
        <f ca="1" t="shared" si="0"/>
        <v>6</v>
      </c>
      <c r="F502" s="67" t="str">
        <f ca="1">IF(ISBLANK(A502)," ",INDIRECT(ADDRESS(1,5+MOD(ROW()-2,COUNTA('Form Responses 1'!$1:$1)-4),,TRUE,"Form Responses 1")))</f>
        <v>LANTAI-2 [R. Peneliti 1-5]</v>
      </c>
      <c r="G502" s="67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LANTAI-2</v>
      </c>
      <c r="I502" s="85" t="str">
        <f ca="1" t="shared" si="466"/>
        <v>R. Peneliti 1-5</v>
      </c>
      <c r="J502" s="85" t="str">
        <f ca="1" t="shared" si="2"/>
        <v>CLEANING SERVICE</v>
      </c>
      <c r="K502" s="85" t="str">
        <f ca="1" t="array" ref="K502">IFERROR(INDEX(MASTER!B:B,MATCH(G502,MASTER!A:A,0))/100," ")</f>
        <v> </v>
      </c>
      <c r="L502" s="67">
        <f ca="1" t="shared" si="3"/>
        <v>0</v>
      </c>
      <c r="M502" s="67" t="str">
        <f ca="1" t="shared" si="4"/>
        <v>1900 - WEEK 00</v>
      </c>
      <c r="N502" s="67" t="str">
        <f ca="1" t="shared" si="5"/>
        <v>1900 - MONTH 01</v>
      </c>
      <c r="O502" s="85" t="str">
        <f ca="1" t="shared" ref="O502:P502" si="518">IFERROR(AVERAGEIF(M:M,M502,$K:$K)," ")</f>
        <v> </v>
      </c>
      <c r="P502" s="85" t="str">
        <f ca="1" t="shared" si="518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4">
        <f ca="1" t="shared" si="0"/>
        <v>6</v>
      </c>
      <c r="F503" s="67" t="str">
        <f ca="1">IF(ISBLANK(A503)," ",INDIRECT(ADDRESS(1,5+MOD(ROW()-2,COUNTA('Form Responses 1'!$1:$1)-4),,TRUE,"Form Responses 1")))</f>
        <v>LANTAI-2 [Perpustakaan]</v>
      </c>
      <c r="G503" s="67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LANTAI-2</v>
      </c>
      <c r="I503" s="85" t="str">
        <f ca="1" t="shared" si="466"/>
        <v>Perpustakaan</v>
      </c>
      <c r="J503" s="85" t="str">
        <f ca="1" t="shared" si="2"/>
        <v>CLEANING SERVICE</v>
      </c>
      <c r="K503" s="85" t="str">
        <f ca="1" t="array" ref="K503">IFERROR(INDEX(MASTER!B:B,MATCH(G503,MASTER!A:A,0))/100," ")</f>
        <v> </v>
      </c>
      <c r="L503" s="67">
        <f ca="1" t="shared" si="3"/>
        <v>0</v>
      </c>
      <c r="M503" s="67" t="str">
        <f ca="1" t="shared" si="4"/>
        <v>1900 - WEEK 00</v>
      </c>
      <c r="N503" s="67" t="str">
        <f ca="1" t="shared" si="5"/>
        <v>1900 - MONTH 01</v>
      </c>
      <c r="O503" s="85" t="str">
        <f ca="1" t="shared" ref="O503:P503" si="519">IFERROR(AVERAGEIF(M:M,M503,$K:$K)," ")</f>
        <v> </v>
      </c>
      <c r="P503" s="85" t="str">
        <f ca="1" t="shared" si="519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4">
        <f ca="1" t="shared" si="0"/>
        <v>6</v>
      </c>
      <c r="F504" s="67" t="str">
        <f ca="1">IF(ISBLANK(A504)," ",INDIRECT(ADDRESS(1,5+MOD(ROW()-2,COUNTA('Form Responses 1'!$1:$1)-4),,TRUE,"Form Responses 1")))</f>
        <v>LANTAI-2 [R. baca]</v>
      </c>
      <c r="G504" s="67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LANTAI-2</v>
      </c>
      <c r="I504" s="85" t="str">
        <f ca="1" t="shared" si="466"/>
        <v>R. baca</v>
      </c>
      <c r="J504" s="85" t="str">
        <f ca="1" t="shared" si="2"/>
        <v>CLEANING SERVICE</v>
      </c>
      <c r="K504" s="85" t="str">
        <f ca="1" t="array" ref="K504">IFERROR(INDEX(MASTER!B:B,MATCH(G504,MASTER!A:A,0))/100," ")</f>
        <v> </v>
      </c>
      <c r="L504" s="67">
        <f ca="1" t="shared" si="3"/>
        <v>0</v>
      </c>
      <c r="M504" s="67" t="str">
        <f ca="1" t="shared" si="4"/>
        <v>1900 - WEEK 00</v>
      </c>
      <c r="N504" s="67" t="str">
        <f ca="1" t="shared" si="5"/>
        <v>1900 - MONTH 01</v>
      </c>
      <c r="O504" s="85" t="str">
        <f ca="1" t="shared" ref="O504:P504" si="520">IFERROR(AVERAGEIF(M:M,M504,$K:$K)," ")</f>
        <v> </v>
      </c>
      <c r="P504" s="85" t="str">
        <f ca="1" t="shared" si="520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4">
        <f ca="1" t="shared" si="0"/>
        <v>6</v>
      </c>
      <c r="F505" s="67" t="str">
        <f ca="1">IF(ISBLANK(A505)," ",INDIRECT(ADDRESS(1,5+MOD(ROW()-2,COUNTA('Form Responses 1'!$1:$1)-4),,TRUE,"Form Responses 1")))</f>
        <v>LANTAI-2 [Tangga Penghubung lt.1-2]</v>
      </c>
      <c r="G505" s="67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LANTAI-2</v>
      </c>
      <c r="I505" s="85" t="str">
        <f ca="1" t="shared" si="466"/>
        <v>Tangga Penghubung lt.1-2</v>
      </c>
      <c r="J505" s="85" t="str">
        <f ca="1" t="shared" si="2"/>
        <v>CLEANING SERVICE</v>
      </c>
      <c r="K505" s="85" t="str">
        <f ca="1" t="array" ref="K505">IFERROR(INDEX(MASTER!B:B,MATCH(G505,MASTER!A:A,0))/100," ")</f>
        <v> </v>
      </c>
      <c r="L505" s="67">
        <f ca="1" t="shared" si="3"/>
        <v>0</v>
      </c>
      <c r="M505" s="67" t="str">
        <f ca="1" t="shared" si="4"/>
        <v>1900 - WEEK 00</v>
      </c>
      <c r="N505" s="67" t="str">
        <f ca="1" t="shared" si="5"/>
        <v>1900 - MONTH 01</v>
      </c>
      <c r="O505" s="85" t="str">
        <f ca="1" t="shared" ref="O505:P505" si="521">IFERROR(AVERAGEIF(M:M,M505,$K:$K)," ")</f>
        <v> </v>
      </c>
      <c r="P505" s="85" t="str">
        <f ca="1" t="shared" si="521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4">
        <f ca="1" t="shared" si="0"/>
        <v>6</v>
      </c>
      <c r="F506" s="67" t="str">
        <f ca="1">IF(ISBLANK(A506)," ",INDIRECT(ADDRESS(1,5+MOD(ROW()-2,COUNTA('Form Responses 1'!$1:$1)-4),,TRUE,"Form Responses 1")))</f>
        <v>LANTAI-2 [Toilet 1]</v>
      </c>
      <c r="G506" s="67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LANTAI-2</v>
      </c>
      <c r="I506" s="85" t="str">
        <f ca="1" t="shared" si="466"/>
        <v>Toilet 1</v>
      </c>
      <c r="J506" s="85" t="str">
        <f ca="1" t="shared" si="2"/>
        <v>CLEANING SERVICE</v>
      </c>
      <c r="K506" s="85" t="str">
        <f ca="1" t="array" ref="K506">IFERROR(INDEX(MASTER!B:B,MATCH(G506,MASTER!A:A,0))/100," ")</f>
        <v> </v>
      </c>
      <c r="L506" s="67">
        <f ca="1" t="shared" si="3"/>
        <v>0</v>
      </c>
      <c r="M506" s="67" t="str">
        <f ca="1" t="shared" si="4"/>
        <v>1900 - WEEK 00</v>
      </c>
      <c r="N506" s="67" t="str">
        <f ca="1" t="shared" si="5"/>
        <v>1900 - MONTH 01</v>
      </c>
      <c r="O506" s="85" t="str">
        <f ca="1" t="shared" ref="O506:P506" si="522">IFERROR(AVERAGEIF(M:M,M506,$K:$K)," ")</f>
        <v> </v>
      </c>
      <c r="P506" s="85" t="str">
        <f ca="1" t="shared" si="522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4">
        <f ca="1" t="shared" si="0"/>
        <v>6</v>
      </c>
      <c r="F507" s="67" t="str">
        <f ca="1">IF(ISBLANK(A507)," ",INDIRECT(ADDRESS(1,5+MOD(ROW()-2,COUNTA('Form Responses 1'!$1:$1)-4),,TRUE,"Form Responses 1")))</f>
        <v>TAMAN DAN AREA PARKIR [Area parkir mobil]</v>
      </c>
      <c r="G507" s="67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TAMAN DAN AREA PARKIR</v>
      </c>
      <c r="I507" s="85" t="str">
        <f ca="1" t="shared" si="466"/>
        <v>Area parkir mobil</v>
      </c>
      <c r="J507" s="85" t="str">
        <f ca="1" t="shared" si="2"/>
        <v>CLEANING SERVICE</v>
      </c>
      <c r="K507" s="85" t="str">
        <f ca="1" t="array" ref="K507">IFERROR(INDEX(MASTER!B:B,MATCH(G507,MASTER!A:A,0))/100," ")</f>
        <v> </v>
      </c>
      <c r="L507" s="67">
        <f ca="1" t="shared" si="3"/>
        <v>0</v>
      </c>
      <c r="M507" s="67" t="str">
        <f ca="1" t="shared" si="4"/>
        <v>1900 - WEEK 00</v>
      </c>
      <c r="N507" s="67" t="str">
        <f ca="1" t="shared" si="5"/>
        <v>1900 - MONTH 01</v>
      </c>
      <c r="O507" s="85" t="str">
        <f ca="1" t="shared" ref="O507:P507" si="523">IFERROR(AVERAGEIF(M:M,M507,$K:$K)," ")</f>
        <v> </v>
      </c>
      <c r="P507" s="85" t="str">
        <f ca="1" t="shared" si="523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4">
        <f ca="1" t="shared" si="0"/>
        <v>6</v>
      </c>
      <c r="F508" s="67" t="str">
        <f ca="1">IF(ISBLANK(A508)," ",INDIRECT(ADDRESS(1,5+MOD(ROW()-2,COUNTA('Form Responses 1'!$1:$1)-4),,TRUE,"Form Responses 1")))</f>
        <v>TAMAN DAN AREA PARKIR [Area parkir motor]</v>
      </c>
      <c r="G508" s="67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TAMAN DAN AREA PARKIR</v>
      </c>
      <c r="I508" s="85" t="str">
        <f ca="1" t="shared" si="466"/>
        <v>Area parkir motor</v>
      </c>
      <c r="J508" s="85" t="str">
        <f ca="1" t="shared" si="2"/>
        <v>CLEANING SERVICE</v>
      </c>
      <c r="K508" s="85" t="str">
        <f ca="1" t="array" ref="K508">IFERROR(INDEX(MASTER!B:B,MATCH(G508,MASTER!A:A,0))/100," ")</f>
        <v> </v>
      </c>
      <c r="L508" s="67">
        <f ca="1" t="shared" si="3"/>
        <v>0</v>
      </c>
      <c r="M508" s="67" t="str">
        <f ca="1" t="shared" si="4"/>
        <v>1900 - WEEK 00</v>
      </c>
      <c r="N508" s="67" t="str">
        <f ca="1" t="shared" si="5"/>
        <v>1900 - MONTH 01</v>
      </c>
      <c r="O508" s="85" t="str">
        <f ca="1" t="shared" ref="O508:P508" si="524">IFERROR(AVERAGEIF(M:M,M508,$K:$K)," ")</f>
        <v> </v>
      </c>
      <c r="P508" s="85" t="str">
        <f ca="1" t="shared" si="524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4">
        <f ca="1" t="shared" si="0"/>
        <v>6</v>
      </c>
      <c r="F509" s="67" t="str">
        <f ca="1">IF(ISBLANK(A509)," ",INDIRECT(ADDRESS(1,5+MOD(ROW()-2,COUNTA('Form Responses 1'!$1:$1)-4),,TRUE,"Form Responses 1")))</f>
        <v>TAMAN DAN AREA PARKIR [Taman depan]</v>
      </c>
      <c r="G509" s="67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TAMAN DAN AREA PARKIR</v>
      </c>
      <c r="I509" s="85" t="str">
        <f ca="1" t="shared" si="466"/>
        <v>Taman depan</v>
      </c>
      <c r="J509" s="85" t="str">
        <f ca="1" t="shared" si="2"/>
        <v>CLEANING SERVICE</v>
      </c>
      <c r="K509" s="85" t="str">
        <f ca="1" t="array" ref="K509">IFERROR(INDEX(MASTER!B:B,MATCH(G509,MASTER!A:A,0))/100," ")</f>
        <v> </v>
      </c>
      <c r="L509" s="67">
        <f ca="1" t="shared" si="3"/>
        <v>0</v>
      </c>
      <c r="M509" s="67" t="str">
        <f ca="1" t="shared" si="4"/>
        <v>1900 - WEEK 00</v>
      </c>
      <c r="N509" s="67" t="str">
        <f ca="1" t="shared" si="5"/>
        <v>1900 - MONTH 01</v>
      </c>
      <c r="O509" s="85" t="str">
        <f ca="1" t="shared" ref="O509:P509" si="525">IFERROR(AVERAGEIF(M:M,M509,$K:$K)," ")</f>
        <v> </v>
      </c>
      <c r="P509" s="85" t="str">
        <f ca="1" t="shared" si="525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4">
        <f ca="1" t="shared" si="0"/>
        <v>6</v>
      </c>
      <c r="F510" s="67" t="str">
        <f ca="1">IF(ISBLANK(A510)," ",INDIRECT(ADDRESS(1,5+MOD(ROW()-2,COUNTA('Form Responses 1'!$1:$1)-4),,TRUE,"Form Responses 1")))</f>
        <v>TAMAN DAN AREA PARKIR [Pos Security]</v>
      </c>
      <c r="G510" s="67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TAMAN DAN AREA PARKIR</v>
      </c>
      <c r="I510" s="85" t="str">
        <f ca="1" t="shared" si="466"/>
        <v>Pos Security</v>
      </c>
      <c r="J510" s="85" t="str">
        <f ca="1" t="shared" si="2"/>
        <v>CLEANING SERVICE</v>
      </c>
      <c r="K510" s="85" t="str">
        <f ca="1" t="array" ref="K510">IFERROR(INDEX(MASTER!B:B,MATCH(G510,MASTER!A:A,0))/100," ")</f>
        <v> </v>
      </c>
      <c r="L510" s="67">
        <f ca="1" t="shared" si="3"/>
        <v>0</v>
      </c>
      <c r="M510" s="67" t="str">
        <f ca="1" t="shared" si="4"/>
        <v>1900 - WEEK 00</v>
      </c>
      <c r="N510" s="67" t="str">
        <f ca="1" t="shared" si="5"/>
        <v>1900 - MONTH 01</v>
      </c>
      <c r="O510" s="85" t="str">
        <f ca="1" t="shared" ref="O510:P510" si="526">IFERROR(AVERAGEIF(M:M,M510,$K:$K)," ")</f>
        <v> </v>
      </c>
      <c r="P510" s="85" t="str">
        <f ca="1" t="shared" si="526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4">
        <f ca="1" t="shared" si="0"/>
        <v>6</v>
      </c>
      <c r="F511" s="67" t="str">
        <f ca="1">IF(ISBLANK(A511)," ",INDIRECT(ADDRESS(1,5+MOD(ROW()-2,COUNTA('Form Responses 1'!$1:$1)-4),,TRUE,"Form Responses 1")))</f>
        <v>TAMAN DAN AREA PARKIR [TPS]</v>
      </c>
      <c r="G511" s="67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TAMAN DAN AREA PARKIR</v>
      </c>
      <c r="I511" s="85" t="str">
        <f ca="1" t="shared" si="466"/>
        <v>TPS</v>
      </c>
      <c r="J511" s="85" t="str">
        <f ca="1" t="shared" si="2"/>
        <v>CLEANING SERVICE</v>
      </c>
      <c r="K511" s="85" t="str">
        <f ca="1" t="array" ref="K511">IFERROR(INDEX(MASTER!B:B,MATCH(G511,MASTER!A:A,0))/100," ")</f>
        <v> </v>
      </c>
      <c r="L511" s="67">
        <f ca="1" t="shared" si="3"/>
        <v>0</v>
      </c>
      <c r="M511" s="67" t="str">
        <f ca="1" t="shared" si="4"/>
        <v>1900 - WEEK 00</v>
      </c>
      <c r="N511" s="67" t="str">
        <f ca="1" t="shared" si="5"/>
        <v>1900 - MONTH 01</v>
      </c>
      <c r="O511" s="85" t="str">
        <f ca="1" t="shared" ref="O511:P511" si="527">IFERROR(AVERAGEIF(M:M,M511,$K:$K)," ")</f>
        <v> </v>
      </c>
      <c r="P511" s="85" t="str">
        <f ca="1" t="shared" si="527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4">
        <f ca="1" t="shared" si="0"/>
        <v>6</v>
      </c>
      <c r="F512" s="67" t="str">
        <f ca="1">IF(ISBLANK(A512)," ",INDIRECT(ADDRESS(1,5+MOD(ROW()-2,COUNTA('Form Responses 1'!$1:$1)-4),,TRUE,"Form Responses 1")))</f>
        <v>Security [Security Functions]</v>
      </c>
      <c r="G512" s="67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Security</v>
      </c>
      <c r="I512" s="85" t="str">
        <f ca="1" t="shared" si="466"/>
        <v>Security Functions</v>
      </c>
      <c r="J512" s="85" t="str">
        <f ca="1" t="shared" si="2"/>
        <v>SECURITY SERVICE</v>
      </c>
      <c r="K512" s="85" t="str">
        <f ca="1" t="array" ref="K512">IFERROR(INDEX(MASTER!B:B,MATCH(G512,MASTER!A:A,0))/100," ")</f>
        <v> </v>
      </c>
      <c r="L512" s="67">
        <f ca="1" t="shared" si="3"/>
        <v>0</v>
      </c>
      <c r="M512" s="67" t="str">
        <f ca="1" t="shared" si="4"/>
        <v>1900 - WEEK 00</v>
      </c>
      <c r="N512" s="67" t="str">
        <f ca="1" t="shared" si="5"/>
        <v>1900 - MONTH 01</v>
      </c>
      <c r="O512" s="85" t="str">
        <f ca="1" t="shared" ref="O512:P512" si="528">IFERROR(AVERAGEIF(M:M,M512,$K:$K)," ")</f>
        <v> </v>
      </c>
      <c r="P512" s="85" t="str">
        <f ca="1" t="shared" si="528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4">
        <f ca="1" t="shared" si="0"/>
        <v>6</v>
      </c>
      <c r="F513" s="67" t="str">
        <f ca="1">IF(ISBLANK(A513)," ",INDIRECT(ADDRESS(1,5+MOD(ROW()-2,COUNTA('Form Responses 1'!$1:$1)-4),,TRUE,"Form Responses 1")))</f>
        <v>Driver [Driving Safety]</v>
      </c>
      <c r="G513" s="67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Driver</v>
      </c>
      <c r="I513" s="85" t="str">
        <f ca="1" t="shared" si="466"/>
        <v>Driving Safety</v>
      </c>
      <c r="J513" s="85" t="str">
        <f ca="1" t="shared" si="2"/>
        <v>LABOR SERVICE</v>
      </c>
      <c r="K513" s="85" t="str">
        <f ca="1" t="array" ref="K513">IFERROR(INDEX(MASTER!B:B,MATCH(G513,MASTER!A:A,0))/100," ")</f>
        <v> </v>
      </c>
      <c r="L513" s="67">
        <f ca="1" t="shared" si="3"/>
        <v>0</v>
      </c>
      <c r="M513" s="67" t="str">
        <f ca="1" t="shared" si="4"/>
        <v>1900 - WEEK 00</v>
      </c>
      <c r="N513" s="67" t="str">
        <f ca="1" t="shared" si="5"/>
        <v>1900 - MONTH 01</v>
      </c>
      <c r="O513" s="85" t="str">
        <f ca="1" t="shared" ref="O513:P513" si="529">IFERROR(AVERAGEIF(M:M,M513,$K:$K)," ")</f>
        <v> </v>
      </c>
      <c r="P513" s="85" t="str">
        <f ca="1" t="shared" si="529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4">
        <f ca="1" t="shared" si="0"/>
        <v>6</v>
      </c>
      <c r="F514" s="67" t="str">
        <f ca="1">IF(ISBLANK(A514)," ",INDIRECT(ADDRESS(1,5+MOD(ROW()-2,COUNTA('Form Responses 1'!$1:$1)-4),,TRUE,"Form Responses 1")))</f>
        <v>Driver [ Attendance]</v>
      </c>
      <c r="G514" s="67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Driver</v>
      </c>
      <c r="I514" s="85" t="str">
        <f ca="1" t="shared" si="466"/>
        <v> Attendance</v>
      </c>
      <c r="J514" s="85" t="str">
        <f ca="1" t="shared" si="2"/>
        <v>LABOR SERVICE</v>
      </c>
      <c r="K514" s="85" t="str">
        <f ca="1" t="array" ref="K514">IFERROR(INDEX(MASTER!B:B,MATCH(G514,MASTER!A:A,0))/100," ")</f>
        <v> </v>
      </c>
      <c r="L514" s="67">
        <f ca="1" t="shared" si="3"/>
        <v>0</v>
      </c>
      <c r="M514" s="67" t="str">
        <f ca="1" t="shared" si="4"/>
        <v>1900 - WEEK 00</v>
      </c>
      <c r="N514" s="67" t="str">
        <f ca="1" t="shared" si="5"/>
        <v>1900 - MONTH 01</v>
      </c>
      <c r="O514" s="85" t="str">
        <f ca="1" t="shared" ref="O514:P514" si="530">IFERROR(AVERAGEIF(M:M,M514,$K:$K)," ")</f>
        <v> </v>
      </c>
      <c r="P514" s="85" t="str">
        <f ca="1" t="shared" si="530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4">
        <f ca="1" t="shared" si="0"/>
        <v>6</v>
      </c>
      <c r="F515" s="67" t="str">
        <f ca="1">IF(ISBLANK(A515)," ",INDIRECT(ADDRESS(1,5+MOD(ROW()-2,COUNTA('Form Responses 1'!$1:$1)-4),,TRUE,"Form Responses 1")))</f>
        <v>LANTAI-1 [Enterance]</v>
      </c>
      <c r="G515" s="67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LANTAI-1</v>
      </c>
      <c r="I515" s="85" t="str">
        <f ca="1" t="shared" ref="I515:I578" si="531">MID(F515,FIND("[",F515)+1,LEN(F515)-FIND("[",F515)-1)</f>
        <v>Enterance</v>
      </c>
      <c r="J515" s="85" t="str">
        <f ca="1" t="shared" si="2"/>
        <v>CLEANING SERVICE</v>
      </c>
      <c r="K515" s="85" t="str">
        <f ca="1" t="array" ref="K515">IFERROR(INDEX(MASTER!B:B,MATCH(G515,MASTER!A:A,0))/100," ")</f>
        <v> </v>
      </c>
      <c r="L515" s="67">
        <f ca="1" t="shared" si="3"/>
        <v>0</v>
      </c>
      <c r="M515" s="67" t="str">
        <f ca="1" t="shared" si="4"/>
        <v>1900 - WEEK 00</v>
      </c>
      <c r="N515" s="67" t="str">
        <f ca="1" t="shared" si="5"/>
        <v>1900 - MONTH 01</v>
      </c>
      <c r="O515" s="85" t="str">
        <f ca="1" t="shared" ref="O515:P515" si="532">IFERROR(AVERAGEIF(M:M,M515,$K:$K)," ")</f>
        <v> </v>
      </c>
      <c r="P515" s="85" t="str">
        <f ca="1" t="shared" si="532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4">
        <f ca="1" t="shared" si="0"/>
        <v>6</v>
      </c>
      <c r="F516" s="67" t="str">
        <f ca="1">IF(ISBLANK(A516)," ",INDIRECT(ADDRESS(1,5+MOD(ROW()-2,COUNTA('Form Responses 1'!$1:$1)-4),,TRUE,"Form Responses 1")))</f>
        <v>LANTAI-1 [Lobby Utama]</v>
      </c>
      <c r="G516" s="67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LANTAI-1</v>
      </c>
      <c r="I516" s="85" t="str">
        <f ca="1" t="shared" si="531"/>
        <v>Lobby Utama</v>
      </c>
      <c r="J516" s="85" t="str">
        <f ca="1" t="shared" si="2"/>
        <v>CLEANING SERVICE</v>
      </c>
      <c r="K516" s="85" t="str">
        <f ca="1" t="array" ref="K516">IFERROR(INDEX(MASTER!B:B,MATCH(G516,MASTER!A:A,0))/100," ")</f>
        <v> </v>
      </c>
      <c r="L516" s="67">
        <f ca="1" t="shared" si="3"/>
        <v>0</v>
      </c>
      <c r="M516" s="67" t="str">
        <f ca="1" t="shared" si="4"/>
        <v>1900 - WEEK 00</v>
      </c>
      <c r="N516" s="67" t="str">
        <f ca="1" t="shared" si="5"/>
        <v>1900 - MONTH 01</v>
      </c>
      <c r="O516" s="85" t="str">
        <f ca="1" t="shared" ref="O516:P516" si="533">IFERROR(AVERAGEIF(M:M,M516,$K:$K)," ")</f>
        <v> </v>
      </c>
      <c r="P516" s="85" t="str">
        <f ca="1" t="shared" si="533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4">
        <f ca="1" t="shared" si="0"/>
        <v>6</v>
      </c>
      <c r="F517" s="67" t="str">
        <f ca="1">IF(ISBLANK(A517)," ",INDIRECT(ADDRESS(1,5+MOD(ROW()-2,COUNTA('Form Responses 1'!$1:$1)-4),,TRUE,"Form Responses 1")))</f>
        <v>LANTAI-1 [Koridor]</v>
      </c>
      <c r="G517" s="67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LANTAI-1</v>
      </c>
      <c r="I517" s="85" t="str">
        <f ca="1" t="shared" si="531"/>
        <v>Koridor</v>
      </c>
      <c r="J517" s="85" t="str">
        <f ca="1" t="shared" si="2"/>
        <v>CLEANING SERVICE</v>
      </c>
      <c r="K517" s="85" t="str">
        <f ca="1" t="array" ref="K517">IFERROR(INDEX(MASTER!B:B,MATCH(G517,MASTER!A:A,0))/100," ")</f>
        <v> </v>
      </c>
      <c r="L517" s="67">
        <f ca="1" t="shared" si="3"/>
        <v>0</v>
      </c>
      <c r="M517" s="67" t="str">
        <f ca="1" t="shared" si="4"/>
        <v>1900 - WEEK 00</v>
      </c>
      <c r="N517" s="67" t="str">
        <f ca="1" t="shared" si="5"/>
        <v>1900 - MONTH 01</v>
      </c>
      <c r="O517" s="85" t="str">
        <f ca="1" t="shared" ref="O517:P517" si="534">IFERROR(AVERAGEIF(M:M,M517,$K:$K)," ")</f>
        <v> </v>
      </c>
      <c r="P517" s="85" t="str">
        <f ca="1" t="shared" si="534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4">
        <f ca="1" t="shared" si="0"/>
        <v>6</v>
      </c>
      <c r="F518" s="67" t="str">
        <f ca="1">IF(ISBLANK(A518)," ",INDIRECT(ADDRESS(1,5+MOD(ROW()-2,COUNTA('Form Responses 1'!$1:$1)-4),,TRUE,"Form Responses 1")))</f>
        <v>LANTAI-1 [R. Pimpinan]</v>
      </c>
      <c r="G518" s="67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LANTAI-1</v>
      </c>
      <c r="I518" s="85" t="str">
        <f ca="1" t="shared" si="531"/>
        <v>R. Pimpinan</v>
      </c>
      <c r="J518" s="85" t="str">
        <f ca="1" t="shared" si="2"/>
        <v>CLEANING SERVICE</v>
      </c>
      <c r="K518" s="85" t="str">
        <f ca="1" t="array" ref="K518">IFERROR(INDEX(MASTER!B:B,MATCH(G518,MASTER!A:A,0))/100," ")</f>
        <v> </v>
      </c>
      <c r="L518" s="67">
        <f ca="1" t="shared" si="3"/>
        <v>0</v>
      </c>
      <c r="M518" s="67" t="str">
        <f ca="1" t="shared" si="4"/>
        <v>1900 - WEEK 00</v>
      </c>
      <c r="N518" s="67" t="str">
        <f ca="1" t="shared" si="5"/>
        <v>1900 - MONTH 01</v>
      </c>
      <c r="O518" s="85" t="str">
        <f ca="1" t="shared" ref="O518:P518" si="535">IFERROR(AVERAGEIF(M:M,M518,$K:$K)," ")</f>
        <v> </v>
      </c>
      <c r="P518" s="85" t="str">
        <f ca="1" t="shared" si="535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4">
        <f ca="1" t="shared" si="0"/>
        <v>6</v>
      </c>
      <c r="F519" s="67" t="str">
        <f ca="1">IF(ISBLANK(A519)," ",INDIRECT(ADDRESS(1,5+MOD(ROW()-2,COUNTA('Form Responses 1'!$1:$1)-4),,TRUE,"Form Responses 1")))</f>
        <v>LANTAI-1 [Mushollah]</v>
      </c>
      <c r="G519" s="67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LANTAI-1</v>
      </c>
      <c r="I519" s="85" t="str">
        <f ca="1" t="shared" si="531"/>
        <v>Mushollah</v>
      </c>
      <c r="J519" s="85" t="str">
        <f ca="1" t="shared" si="2"/>
        <v>CLEANING SERVICE</v>
      </c>
      <c r="K519" s="85" t="str">
        <f ca="1" t="array" ref="K519">IFERROR(INDEX(MASTER!B:B,MATCH(G519,MASTER!A:A,0))/100," ")</f>
        <v> </v>
      </c>
      <c r="L519" s="67">
        <f ca="1" t="shared" si="3"/>
        <v>0</v>
      </c>
      <c r="M519" s="67" t="str">
        <f ca="1" t="shared" si="4"/>
        <v>1900 - WEEK 00</v>
      </c>
      <c r="N519" s="67" t="str">
        <f ca="1" t="shared" si="5"/>
        <v>1900 - MONTH 01</v>
      </c>
      <c r="O519" s="85" t="str">
        <f ca="1" t="shared" ref="O519:P519" si="536">IFERROR(AVERAGEIF(M:M,M519,$K:$K)," ")</f>
        <v> </v>
      </c>
      <c r="P519" s="85" t="str">
        <f ca="1" t="shared" si="536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4">
        <f ca="1" t="shared" si="0"/>
        <v>6</v>
      </c>
      <c r="F520" s="67" t="str">
        <f ca="1">IF(ISBLANK(A520)," ",INDIRECT(ADDRESS(1,5+MOD(ROW()-2,COUNTA('Form Responses 1'!$1:$1)-4),,TRUE,"Form Responses 1")))</f>
        <v>LANTAI-1 [R. Kepala TU]</v>
      </c>
      <c r="G520" s="67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LANTAI-1</v>
      </c>
      <c r="I520" s="85" t="str">
        <f ca="1" t="shared" si="531"/>
        <v>R. Kepala TU</v>
      </c>
      <c r="J520" s="85" t="str">
        <f ca="1" t="shared" si="2"/>
        <v>CLEANING SERVICE</v>
      </c>
      <c r="K520" s="85" t="str">
        <f ca="1" t="array" ref="K520">IFERROR(INDEX(MASTER!B:B,MATCH(G520,MASTER!A:A,0))/100," ")</f>
        <v> </v>
      </c>
      <c r="L520" s="67">
        <f ca="1" t="shared" si="3"/>
        <v>0</v>
      </c>
      <c r="M520" s="67" t="str">
        <f ca="1" t="shared" si="4"/>
        <v>1900 - WEEK 00</v>
      </c>
      <c r="N520" s="67" t="str">
        <f ca="1" t="shared" si="5"/>
        <v>1900 - MONTH 01</v>
      </c>
      <c r="O520" s="85" t="str">
        <f ca="1" t="shared" ref="O520:P520" si="537">IFERROR(AVERAGEIF(M:M,M520,$K:$K)," ")</f>
        <v> </v>
      </c>
      <c r="P520" s="85" t="str">
        <f ca="1" t="shared" si="537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4">
        <f ca="1" t="shared" si="0"/>
        <v>6</v>
      </c>
      <c r="F521" s="67" t="str">
        <f ca="1">IF(ISBLANK(A521)," ",INDIRECT(ADDRESS(1,5+MOD(ROW()-2,COUNTA('Form Responses 1'!$1:$1)-4),,TRUE,"Form Responses 1")))</f>
        <v>LANTAI-1 [R. staff TU]</v>
      </c>
      <c r="G521" s="67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LANTAI-1</v>
      </c>
      <c r="I521" s="85" t="str">
        <f ca="1" t="shared" si="531"/>
        <v>R. staff TU</v>
      </c>
      <c r="J521" s="85" t="str">
        <f ca="1" t="shared" si="2"/>
        <v>CLEANING SERVICE</v>
      </c>
      <c r="K521" s="85" t="str">
        <f ca="1" t="array" ref="K521">IFERROR(INDEX(MASTER!B:B,MATCH(G521,MASTER!A:A,0))/100," ")</f>
        <v> </v>
      </c>
      <c r="L521" s="67">
        <f ca="1" t="shared" si="3"/>
        <v>0</v>
      </c>
      <c r="M521" s="67" t="str">
        <f ca="1" t="shared" si="4"/>
        <v>1900 - WEEK 00</v>
      </c>
      <c r="N521" s="67" t="str">
        <f ca="1" t="shared" si="5"/>
        <v>1900 - MONTH 01</v>
      </c>
      <c r="O521" s="85" t="str">
        <f ca="1" t="shared" ref="O521:P521" si="538">IFERROR(AVERAGEIF(M:M,M521,$K:$K)," ")</f>
        <v> </v>
      </c>
      <c r="P521" s="85" t="str">
        <f ca="1" t="shared" si="538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4">
        <f ca="1" t="shared" si="0"/>
        <v>6</v>
      </c>
      <c r="F522" s="67" t="str">
        <f ca="1">IF(ISBLANK(A522)," ",INDIRECT(ADDRESS(1,5+MOD(ROW()-2,COUNTA('Form Responses 1'!$1:$1)-4),,TRUE,"Form Responses 1")))</f>
        <v>LANTAI-1 [R. Analisis]</v>
      </c>
      <c r="G522" s="67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LANTAI-1</v>
      </c>
      <c r="I522" s="85" t="str">
        <f ca="1" t="shared" si="531"/>
        <v>R. Analisis</v>
      </c>
      <c r="J522" s="85" t="str">
        <f ca="1" t="shared" si="2"/>
        <v>CLEANING SERVICE</v>
      </c>
      <c r="K522" s="85" t="str">
        <f ca="1" t="array" ref="K522">IFERROR(INDEX(MASTER!B:B,MATCH(G522,MASTER!A:A,0))/100," ")</f>
        <v> </v>
      </c>
      <c r="L522" s="67">
        <f ca="1" t="shared" si="3"/>
        <v>0</v>
      </c>
      <c r="M522" s="67" t="str">
        <f ca="1" t="shared" si="4"/>
        <v>1900 - WEEK 00</v>
      </c>
      <c r="N522" s="67" t="str">
        <f ca="1" t="shared" si="5"/>
        <v>1900 - MONTH 01</v>
      </c>
      <c r="O522" s="85" t="str">
        <f ca="1" t="shared" ref="O522:P522" si="539">IFERROR(AVERAGEIF(M:M,M522,$K:$K)," ")</f>
        <v> </v>
      </c>
      <c r="P522" s="85" t="str">
        <f ca="1" t="shared" si="539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4">
        <f ca="1" t="shared" si="0"/>
        <v>6</v>
      </c>
      <c r="F523" s="67" t="str">
        <f ca="1">IF(ISBLANK(A523)," ",INDIRECT(ADDRESS(1,5+MOD(ROW()-2,COUNTA('Form Responses 1'!$1:$1)-4),,TRUE,"Form Responses 1")))</f>
        <v>LANTAI-1 [R. Audio Visual]</v>
      </c>
      <c r="G523" s="67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LANTAI-1</v>
      </c>
      <c r="I523" s="85" t="str">
        <f ca="1" t="shared" si="531"/>
        <v>R. Audio Visual</v>
      </c>
      <c r="J523" s="85" t="str">
        <f ca="1" t="shared" si="2"/>
        <v>CLEANING SERVICE</v>
      </c>
      <c r="K523" s="85" t="str">
        <f ca="1" t="array" ref="K523">IFERROR(INDEX(MASTER!B:B,MATCH(G523,MASTER!A:A,0))/100," ")</f>
        <v> </v>
      </c>
      <c r="L523" s="67">
        <f ca="1" t="shared" si="3"/>
        <v>0</v>
      </c>
      <c r="M523" s="67" t="str">
        <f ca="1" t="shared" si="4"/>
        <v>1900 - WEEK 00</v>
      </c>
      <c r="N523" s="67" t="str">
        <f ca="1" t="shared" si="5"/>
        <v>1900 - MONTH 01</v>
      </c>
      <c r="O523" s="85" t="str">
        <f ca="1" t="shared" ref="O523:P523" si="540">IFERROR(AVERAGEIF(M:M,M523,$K:$K)," ")</f>
        <v> </v>
      </c>
      <c r="P523" s="85" t="str">
        <f ca="1" t="shared" si="540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4">
        <f ca="1" t="shared" si="0"/>
        <v>6</v>
      </c>
      <c r="F524" s="67" t="str">
        <f ca="1">IF(ISBLANK(A524)," ",INDIRECT(ADDRESS(1,5+MOD(ROW()-2,COUNTA('Form Responses 1'!$1:$1)-4),,TRUE,"Form Responses 1")))</f>
        <v>LANTAI-1 [R. Artefak]</v>
      </c>
      <c r="G524" s="67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LANTAI-1</v>
      </c>
      <c r="I524" s="85" t="str">
        <f ca="1" t="shared" si="531"/>
        <v>R. Artefak</v>
      </c>
      <c r="J524" s="85" t="str">
        <f ca="1" t="shared" si="2"/>
        <v>CLEANING SERVICE</v>
      </c>
      <c r="K524" s="85" t="str">
        <f ca="1" t="array" ref="K524">IFERROR(INDEX(MASTER!B:B,MATCH(G524,MASTER!A:A,0))/100," ")</f>
        <v> </v>
      </c>
      <c r="L524" s="67">
        <f ca="1" t="shared" si="3"/>
        <v>0</v>
      </c>
      <c r="M524" s="67" t="str">
        <f ca="1" t="shared" si="4"/>
        <v>1900 - WEEK 00</v>
      </c>
      <c r="N524" s="67" t="str">
        <f ca="1" t="shared" si="5"/>
        <v>1900 - MONTH 01</v>
      </c>
      <c r="O524" s="85" t="str">
        <f ca="1" t="shared" ref="O524:P524" si="541">IFERROR(AVERAGEIF(M:M,M524,$K:$K)," ")</f>
        <v> </v>
      </c>
      <c r="P524" s="85" t="str">
        <f ca="1" t="shared" si="541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4">
        <f ca="1" t="shared" si="0"/>
        <v>6</v>
      </c>
      <c r="F525" s="67" t="str">
        <f ca="1">IF(ISBLANK(A525)," ",INDIRECT(ADDRESS(1,5+MOD(ROW()-2,COUNTA('Form Responses 1'!$1:$1)-4),,TRUE,"Form Responses 1")))</f>
        <v>LANTAI-1 [R. Keuangan]</v>
      </c>
      <c r="G525" s="67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LANTAI-1</v>
      </c>
      <c r="I525" s="85" t="str">
        <f ca="1" t="shared" si="531"/>
        <v>R. Keuangan</v>
      </c>
      <c r="J525" s="85" t="str">
        <f ca="1" t="shared" si="2"/>
        <v>CLEANING SERVICE</v>
      </c>
      <c r="K525" s="85" t="str">
        <f ca="1" t="array" ref="K525">IFERROR(INDEX(MASTER!B:B,MATCH(G525,MASTER!A:A,0))/100," ")</f>
        <v> </v>
      </c>
      <c r="L525" s="67">
        <f ca="1" t="shared" si="3"/>
        <v>0</v>
      </c>
      <c r="M525" s="67" t="str">
        <f ca="1" t="shared" si="4"/>
        <v>1900 - WEEK 00</v>
      </c>
      <c r="N525" s="67" t="str">
        <f ca="1" t="shared" si="5"/>
        <v>1900 - MONTH 01</v>
      </c>
      <c r="O525" s="85" t="str">
        <f ca="1" t="shared" ref="O525:P525" si="542">IFERROR(AVERAGEIF(M:M,M525,$K:$K)," ")</f>
        <v> </v>
      </c>
      <c r="P525" s="85" t="str">
        <f ca="1" t="shared" si="542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4">
        <f ca="1" t="shared" si="0"/>
        <v>6</v>
      </c>
      <c r="F526" s="67" t="str">
        <f ca="1">IF(ISBLANK(A526)," ",INDIRECT(ADDRESS(1,5+MOD(ROW()-2,COUNTA('Form Responses 1'!$1:$1)-4),,TRUE,"Form Responses 1")))</f>
        <v>LANTAI-1 [Meeting room kecil]</v>
      </c>
      <c r="G526" s="67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LANTAI-1</v>
      </c>
      <c r="I526" s="85" t="str">
        <f ca="1" t="shared" si="531"/>
        <v>Meeting room kecil</v>
      </c>
      <c r="J526" s="85" t="str">
        <f ca="1" t="shared" si="2"/>
        <v>CLEANING SERVICE</v>
      </c>
      <c r="K526" s="85" t="str">
        <f ca="1" t="array" ref="K526">IFERROR(INDEX(MASTER!B:B,MATCH(G526,MASTER!A:A,0))/100," ")</f>
        <v> </v>
      </c>
      <c r="L526" s="67">
        <f ca="1" t="shared" si="3"/>
        <v>0</v>
      </c>
      <c r="M526" s="67" t="str">
        <f ca="1" t="shared" si="4"/>
        <v>1900 - WEEK 00</v>
      </c>
      <c r="N526" s="67" t="str">
        <f ca="1" t="shared" si="5"/>
        <v>1900 - MONTH 01</v>
      </c>
      <c r="O526" s="85" t="str">
        <f ca="1" t="shared" ref="O526:P526" si="543">IFERROR(AVERAGEIF(M:M,M526,$K:$K)," ")</f>
        <v> </v>
      </c>
      <c r="P526" s="85" t="str">
        <f ca="1" t="shared" si="543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4">
        <f ca="1" t="shared" si="0"/>
        <v>6</v>
      </c>
      <c r="F527" s="67" t="str">
        <f ca="1">IF(ISBLANK(A527)," ",INDIRECT(ADDRESS(1,5+MOD(ROW()-2,COUNTA('Form Responses 1'!$1:$1)-4),,TRUE,"Form Responses 1")))</f>
        <v>LANTAI-1 [Pantry]</v>
      </c>
      <c r="G527" s="67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LANTAI-1</v>
      </c>
      <c r="I527" s="85" t="str">
        <f ca="1" t="shared" si="531"/>
        <v>Pantry</v>
      </c>
      <c r="J527" s="85" t="str">
        <f ca="1" t="shared" si="2"/>
        <v>CLEANING SERVICE</v>
      </c>
      <c r="K527" s="85" t="str">
        <f ca="1" t="array" ref="K527">IFERROR(INDEX(MASTER!B:B,MATCH(G527,MASTER!A:A,0))/100," ")</f>
        <v> </v>
      </c>
      <c r="L527" s="67">
        <f ca="1" t="shared" si="3"/>
        <v>0</v>
      </c>
      <c r="M527" s="67" t="str">
        <f ca="1" t="shared" si="4"/>
        <v>1900 - WEEK 00</v>
      </c>
      <c r="N527" s="67" t="str">
        <f ca="1" t="shared" si="5"/>
        <v>1900 - MONTH 01</v>
      </c>
      <c r="O527" s="85" t="str">
        <f ca="1" t="shared" ref="O527:P527" si="544">IFERROR(AVERAGEIF(M:M,M527,$K:$K)," ")</f>
        <v> </v>
      </c>
      <c r="P527" s="85" t="str">
        <f ca="1" t="shared" si="544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4">
        <f ca="1" t="shared" si="0"/>
        <v>6</v>
      </c>
      <c r="F528" s="67" t="str">
        <f ca="1">IF(ISBLANK(A528)," ",INDIRECT(ADDRESS(1,5+MOD(ROW()-2,COUNTA('Form Responses 1'!$1:$1)-4),,TRUE,"Form Responses 1")))</f>
        <v>LANTAI-1 [Tangga Penghubung lt.1-2]</v>
      </c>
      <c r="G528" s="67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LANTAI-1</v>
      </c>
      <c r="I528" s="85" t="str">
        <f ca="1" t="shared" si="531"/>
        <v>Tangga Penghubung lt.1-2</v>
      </c>
      <c r="J528" s="85" t="str">
        <f ca="1" t="shared" si="2"/>
        <v>CLEANING SERVICE</v>
      </c>
      <c r="K528" s="85" t="str">
        <f ca="1" t="array" ref="K528">IFERROR(INDEX(MASTER!B:B,MATCH(G528,MASTER!A:A,0))/100," ")</f>
        <v> </v>
      </c>
      <c r="L528" s="67">
        <f ca="1" t="shared" si="3"/>
        <v>0</v>
      </c>
      <c r="M528" s="67" t="str">
        <f ca="1" t="shared" si="4"/>
        <v>1900 - WEEK 00</v>
      </c>
      <c r="N528" s="67" t="str">
        <f ca="1" t="shared" si="5"/>
        <v>1900 - MONTH 01</v>
      </c>
      <c r="O528" s="85" t="str">
        <f ca="1" t="shared" ref="O528:P528" si="545">IFERROR(AVERAGEIF(M:M,M528,$K:$K)," ")</f>
        <v> </v>
      </c>
      <c r="P528" s="85" t="str">
        <f ca="1" t="shared" si="545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4">
        <f ca="1" t="shared" si="0"/>
        <v>6</v>
      </c>
      <c r="F529" s="67" t="str">
        <f ca="1">IF(ISBLANK(A529)," ",INDIRECT(ADDRESS(1,5+MOD(ROW()-2,COUNTA('Form Responses 1'!$1:$1)-4),,TRUE,"Form Responses 1")))</f>
        <v>LANTAI-1 [Toilet 1]</v>
      </c>
      <c r="G529" s="67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LANTAI-1</v>
      </c>
      <c r="I529" s="85" t="str">
        <f ca="1" t="shared" si="531"/>
        <v>Toilet 1</v>
      </c>
      <c r="J529" s="85" t="str">
        <f ca="1" t="shared" si="2"/>
        <v>CLEANING SERVICE</v>
      </c>
      <c r="K529" s="85" t="str">
        <f ca="1" t="array" ref="K529">IFERROR(INDEX(MASTER!B:B,MATCH(G529,MASTER!A:A,0))/100," ")</f>
        <v> </v>
      </c>
      <c r="L529" s="67">
        <f ca="1" t="shared" si="3"/>
        <v>0</v>
      </c>
      <c r="M529" s="67" t="str">
        <f ca="1" t="shared" si="4"/>
        <v>1900 - WEEK 00</v>
      </c>
      <c r="N529" s="67" t="str">
        <f ca="1" t="shared" si="5"/>
        <v>1900 - MONTH 01</v>
      </c>
      <c r="O529" s="85" t="str">
        <f ca="1" t="shared" ref="O529:P529" si="546">IFERROR(AVERAGEIF(M:M,M529,$K:$K)," ")</f>
        <v> </v>
      </c>
      <c r="P529" s="85" t="str">
        <f ca="1" t="shared" si="546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4">
        <f ca="1" t="shared" si="0"/>
        <v>6</v>
      </c>
      <c r="F530" s="67" t="str">
        <f ca="1">IF(ISBLANK(A530)," ",INDIRECT(ADDRESS(1,5+MOD(ROW()-2,COUNTA('Form Responses 1'!$1:$1)-4),,TRUE,"Form Responses 1")))</f>
        <v>LANTAI-2 [Koridor]</v>
      </c>
      <c r="G530" s="67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LANTAI-2</v>
      </c>
      <c r="I530" s="85" t="str">
        <f ca="1" t="shared" si="531"/>
        <v>Koridor</v>
      </c>
      <c r="J530" s="85" t="str">
        <f ca="1" t="shared" si="2"/>
        <v>CLEANING SERVICE</v>
      </c>
      <c r="K530" s="85" t="str">
        <f ca="1" t="array" ref="K530">IFERROR(INDEX(MASTER!B:B,MATCH(G530,MASTER!A:A,0))/100," ")</f>
        <v> </v>
      </c>
      <c r="L530" s="67">
        <f ca="1" t="shared" si="3"/>
        <v>0</v>
      </c>
      <c r="M530" s="67" t="str">
        <f ca="1" t="shared" si="4"/>
        <v>1900 - WEEK 00</v>
      </c>
      <c r="N530" s="67" t="str">
        <f ca="1" t="shared" si="5"/>
        <v>1900 - MONTH 01</v>
      </c>
      <c r="O530" s="85" t="str">
        <f ca="1" t="shared" ref="O530:P530" si="547">IFERROR(AVERAGEIF(M:M,M530,$K:$K)," ")</f>
        <v> </v>
      </c>
      <c r="P530" s="85" t="str">
        <f ca="1" t="shared" si="547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4">
        <f ca="1" t="shared" si="0"/>
        <v>6</v>
      </c>
      <c r="F531" s="67" t="str">
        <f ca="1">IF(ISBLANK(A531)," ",INDIRECT(ADDRESS(1,5+MOD(ROW()-2,COUNTA('Form Responses 1'!$1:$1)-4),,TRUE,"Form Responses 1")))</f>
        <v>LANTAI-2 [Meeting Room besar]</v>
      </c>
      <c r="G531" s="67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LANTAI-2</v>
      </c>
      <c r="I531" s="85" t="str">
        <f ca="1" t="shared" si="531"/>
        <v>Meeting Room besar</v>
      </c>
      <c r="J531" s="85" t="str">
        <f ca="1" t="shared" si="2"/>
        <v>CLEANING SERVICE</v>
      </c>
      <c r="K531" s="85" t="str">
        <f ca="1" t="array" ref="K531">IFERROR(INDEX(MASTER!B:B,MATCH(G531,MASTER!A:A,0))/100," ")</f>
        <v> </v>
      </c>
      <c r="L531" s="67">
        <f ca="1" t="shared" si="3"/>
        <v>0</v>
      </c>
      <c r="M531" s="67" t="str">
        <f ca="1" t="shared" si="4"/>
        <v>1900 - WEEK 00</v>
      </c>
      <c r="N531" s="67" t="str">
        <f ca="1" t="shared" si="5"/>
        <v>1900 - MONTH 01</v>
      </c>
      <c r="O531" s="85" t="str">
        <f ca="1" t="shared" ref="O531:P531" si="548">IFERROR(AVERAGEIF(M:M,M531,$K:$K)," ")</f>
        <v> </v>
      </c>
      <c r="P531" s="85" t="str">
        <f ca="1" t="shared" si="548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4">
        <f ca="1" t="shared" si="0"/>
        <v>6</v>
      </c>
      <c r="F532" s="67" t="str">
        <f ca="1">IF(ISBLANK(A532)," ",INDIRECT(ADDRESS(1,5+MOD(ROW()-2,COUNTA('Form Responses 1'!$1:$1)-4),,TRUE,"Form Responses 1")))</f>
        <v>LANTAI-2 [R. Peneliti 1-5]</v>
      </c>
      <c r="G532" s="67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LANTAI-2</v>
      </c>
      <c r="I532" s="85" t="str">
        <f ca="1" t="shared" si="531"/>
        <v>R. Peneliti 1-5</v>
      </c>
      <c r="J532" s="85" t="str">
        <f ca="1" t="shared" si="2"/>
        <v>CLEANING SERVICE</v>
      </c>
      <c r="K532" s="85" t="str">
        <f ca="1" t="array" ref="K532">IFERROR(INDEX(MASTER!B:B,MATCH(G532,MASTER!A:A,0))/100," ")</f>
        <v> </v>
      </c>
      <c r="L532" s="67">
        <f ca="1" t="shared" si="3"/>
        <v>0</v>
      </c>
      <c r="M532" s="67" t="str">
        <f ca="1" t="shared" si="4"/>
        <v>1900 - WEEK 00</v>
      </c>
      <c r="N532" s="67" t="str">
        <f ca="1" t="shared" si="5"/>
        <v>1900 - MONTH 01</v>
      </c>
      <c r="O532" s="85" t="str">
        <f ca="1" t="shared" ref="O532:P532" si="549">IFERROR(AVERAGEIF(M:M,M532,$K:$K)," ")</f>
        <v> </v>
      </c>
      <c r="P532" s="85" t="str">
        <f ca="1" t="shared" si="549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4">
        <f ca="1" t="shared" si="0"/>
        <v>6</v>
      </c>
      <c r="F533" s="67" t="str">
        <f ca="1">IF(ISBLANK(A533)," ",INDIRECT(ADDRESS(1,5+MOD(ROW()-2,COUNTA('Form Responses 1'!$1:$1)-4),,TRUE,"Form Responses 1")))</f>
        <v>LANTAI-2 [Perpustakaan]</v>
      </c>
      <c r="G533" s="67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LANTAI-2</v>
      </c>
      <c r="I533" s="85" t="str">
        <f ca="1" t="shared" si="531"/>
        <v>Perpustakaan</v>
      </c>
      <c r="J533" s="85" t="str">
        <f ca="1" t="shared" si="2"/>
        <v>CLEANING SERVICE</v>
      </c>
      <c r="K533" s="85" t="str">
        <f ca="1" t="array" ref="K533">IFERROR(INDEX(MASTER!B:B,MATCH(G533,MASTER!A:A,0))/100," ")</f>
        <v> </v>
      </c>
      <c r="L533" s="67">
        <f ca="1" t="shared" si="3"/>
        <v>0</v>
      </c>
      <c r="M533" s="67" t="str">
        <f ca="1" t="shared" si="4"/>
        <v>1900 - WEEK 00</v>
      </c>
      <c r="N533" s="67" t="str">
        <f ca="1" t="shared" si="5"/>
        <v>1900 - MONTH 01</v>
      </c>
      <c r="O533" s="85" t="str">
        <f ca="1" t="shared" ref="O533:P533" si="550">IFERROR(AVERAGEIF(M:M,M533,$K:$K)," ")</f>
        <v> </v>
      </c>
      <c r="P533" s="85" t="str">
        <f ca="1" t="shared" si="550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4">
        <f ca="1" t="shared" si="0"/>
        <v>6</v>
      </c>
      <c r="F534" s="67" t="str">
        <f ca="1">IF(ISBLANK(A534)," ",INDIRECT(ADDRESS(1,5+MOD(ROW()-2,COUNTA('Form Responses 1'!$1:$1)-4),,TRUE,"Form Responses 1")))</f>
        <v>LANTAI-2 [R. baca]</v>
      </c>
      <c r="G534" s="67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LANTAI-2</v>
      </c>
      <c r="I534" s="85" t="str">
        <f ca="1" t="shared" si="531"/>
        <v>R. baca</v>
      </c>
      <c r="J534" s="85" t="str">
        <f ca="1" t="shared" si="2"/>
        <v>CLEANING SERVICE</v>
      </c>
      <c r="K534" s="85" t="str">
        <f ca="1" t="array" ref="K534">IFERROR(INDEX(MASTER!B:B,MATCH(G534,MASTER!A:A,0))/100," ")</f>
        <v> </v>
      </c>
      <c r="L534" s="67">
        <f ca="1" t="shared" si="3"/>
        <v>0</v>
      </c>
      <c r="M534" s="67" t="str">
        <f ca="1" t="shared" si="4"/>
        <v>1900 - WEEK 00</v>
      </c>
      <c r="N534" s="67" t="str">
        <f ca="1" t="shared" si="5"/>
        <v>1900 - MONTH 01</v>
      </c>
      <c r="O534" s="85" t="str">
        <f ca="1" t="shared" ref="O534:P534" si="551">IFERROR(AVERAGEIF(M:M,M534,$K:$K)," ")</f>
        <v> </v>
      </c>
      <c r="P534" s="85" t="str">
        <f ca="1" t="shared" si="551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4">
        <f ca="1" t="shared" si="0"/>
        <v>6</v>
      </c>
      <c r="F535" s="67" t="str">
        <f ca="1">IF(ISBLANK(A535)," ",INDIRECT(ADDRESS(1,5+MOD(ROW()-2,COUNTA('Form Responses 1'!$1:$1)-4),,TRUE,"Form Responses 1")))</f>
        <v>LANTAI-2 [Tangga Penghubung lt.1-2]</v>
      </c>
      <c r="G535" s="67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LANTAI-2</v>
      </c>
      <c r="I535" s="85" t="str">
        <f ca="1" t="shared" si="531"/>
        <v>Tangga Penghubung lt.1-2</v>
      </c>
      <c r="J535" s="85" t="str">
        <f ca="1" t="shared" si="2"/>
        <v>CLEANING SERVICE</v>
      </c>
      <c r="K535" s="85" t="str">
        <f ca="1" t="array" ref="K535">IFERROR(INDEX(MASTER!B:B,MATCH(G535,MASTER!A:A,0))/100," ")</f>
        <v> </v>
      </c>
      <c r="L535" s="67">
        <f ca="1" t="shared" si="3"/>
        <v>0</v>
      </c>
      <c r="M535" s="67" t="str">
        <f ca="1" t="shared" si="4"/>
        <v>1900 - WEEK 00</v>
      </c>
      <c r="N535" s="67" t="str">
        <f ca="1" t="shared" si="5"/>
        <v>1900 - MONTH 01</v>
      </c>
      <c r="O535" s="85" t="str">
        <f ca="1" t="shared" ref="O535:P535" si="552">IFERROR(AVERAGEIF(M:M,M535,$K:$K)," ")</f>
        <v> </v>
      </c>
      <c r="P535" s="85" t="str">
        <f ca="1" t="shared" si="552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4">
        <f ca="1" t="shared" si="0"/>
        <v>6</v>
      </c>
      <c r="F536" s="67" t="str">
        <f ca="1">IF(ISBLANK(A536)," ",INDIRECT(ADDRESS(1,5+MOD(ROW()-2,COUNTA('Form Responses 1'!$1:$1)-4),,TRUE,"Form Responses 1")))</f>
        <v>LANTAI-2 [Toilet 1]</v>
      </c>
      <c r="G536" s="67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LANTAI-2</v>
      </c>
      <c r="I536" s="85" t="str">
        <f ca="1" t="shared" si="531"/>
        <v>Toilet 1</v>
      </c>
      <c r="J536" s="85" t="str">
        <f ca="1" t="shared" si="2"/>
        <v>CLEANING SERVICE</v>
      </c>
      <c r="K536" s="85" t="str">
        <f ca="1" t="array" ref="K536">IFERROR(INDEX(MASTER!B:B,MATCH(G536,MASTER!A:A,0))/100," ")</f>
        <v> </v>
      </c>
      <c r="L536" s="67">
        <f ca="1" t="shared" si="3"/>
        <v>0</v>
      </c>
      <c r="M536" s="67" t="str">
        <f ca="1" t="shared" si="4"/>
        <v>1900 - WEEK 00</v>
      </c>
      <c r="N536" s="67" t="str">
        <f ca="1" t="shared" si="5"/>
        <v>1900 - MONTH 01</v>
      </c>
      <c r="O536" s="85" t="str">
        <f ca="1" t="shared" ref="O536:P536" si="553">IFERROR(AVERAGEIF(M:M,M536,$K:$K)," ")</f>
        <v> </v>
      </c>
      <c r="P536" s="85" t="str">
        <f ca="1" t="shared" si="553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4">
        <f ca="1" t="shared" si="0"/>
        <v>6</v>
      </c>
      <c r="F537" s="67" t="str">
        <f ca="1">IF(ISBLANK(A537)," ",INDIRECT(ADDRESS(1,5+MOD(ROW()-2,COUNTA('Form Responses 1'!$1:$1)-4),,TRUE,"Form Responses 1")))</f>
        <v>TAMAN DAN AREA PARKIR [Area parkir mobil]</v>
      </c>
      <c r="G537" s="67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TAMAN DAN AREA PARKIR</v>
      </c>
      <c r="I537" s="85" t="str">
        <f ca="1" t="shared" si="531"/>
        <v>Area parkir mobil</v>
      </c>
      <c r="J537" s="85" t="str">
        <f ca="1" t="shared" si="2"/>
        <v>CLEANING SERVICE</v>
      </c>
      <c r="K537" s="85" t="str">
        <f ca="1" t="array" ref="K537">IFERROR(INDEX(MASTER!B:B,MATCH(G537,MASTER!A:A,0))/100," ")</f>
        <v> </v>
      </c>
      <c r="L537" s="67">
        <f ca="1" t="shared" si="3"/>
        <v>0</v>
      </c>
      <c r="M537" s="67" t="str">
        <f ca="1" t="shared" si="4"/>
        <v>1900 - WEEK 00</v>
      </c>
      <c r="N537" s="67" t="str">
        <f ca="1" t="shared" si="5"/>
        <v>1900 - MONTH 01</v>
      </c>
      <c r="O537" s="85" t="str">
        <f ca="1" t="shared" ref="O537:P537" si="554">IFERROR(AVERAGEIF(M:M,M537,$K:$K)," ")</f>
        <v> </v>
      </c>
      <c r="P537" s="85" t="str">
        <f ca="1" t="shared" si="554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4">
        <f ca="1" t="shared" si="0"/>
        <v>6</v>
      </c>
      <c r="F538" s="67" t="str">
        <f ca="1">IF(ISBLANK(A538)," ",INDIRECT(ADDRESS(1,5+MOD(ROW()-2,COUNTA('Form Responses 1'!$1:$1)-4),,TRUE,"Form Responses 1")))</f>
        <v>TAMAN DAN AREA PARKIR [Area parkir motor]</v>
      </c>
      <c r="G538" s="67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TAMAN DAN AREA PARKIR</v>
      </c>
      <c r="I538" s="85" t="str">
        <f ca="1" t="shared" si="531"/>
        <v>Area parkir motor</v>
      </c>
      <c r="J538" s="85" t="str">
        <f ca="1" t="shared" si="2"/>
        <v>CLEANING SERVICE</v>
      </c>
      <c r="K538" s="85" t="str">
        <f ca="1" t="array" ref="K538">IFERROR(INDEX(MASTER!B:B,MATCH(G538,MASTER!A:A,0))/100," ")</f>
        <v> </v>
      </c>
      <c r="L538" s="67">
        <f ca="1" t="shared" si="3"/>
        <v>0</v>
      </c>
      <c r="M538" s="67" t="str">
        <f ca="1" t="shared" si="4"/>
        <v>1900 - WEEK 00</v>
      </c>
      <c r="N538" s="67" t="str">
        <f ca="1" t="shared" si="5"/>
        <v>1900 - MONTH 01</v>
      </c>
      <c r="O538" s="85" t="str">
        <f ca="1" t="shared" ref="O538:P538" si="555">IFERROR(AVERAGEIF(M:M,M538,$K:$K)," ")</f>
        <v> </v>
      </c>
      <c r="P538" s="85" t="str">
        <f ca="1" t="shared" si="555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4">
        <f ca="1" t="shared" si="0"/>
        <v>6</v>
      </c>
      <c r="F539" s="67" t="str">
        <f ca="1">IF(ISBLANK(A539)," ",INDIRECT(ADDRESS(1,5+MOD(ROW()-2,COUNTA('Form Responses 1'!$1:$1)-4),,TRUE,"Form Responses 1")))</f>
        <v>TAMAN DAN AREA PARKIR [Taman depan]</v>
      </c>
      <c r="G539" s="67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TAMAN DAN AREA PARKIR</v>
      </c>
      <c r="I539" s="85" t="str">
        <f ca="1" t="shared" si="531"/>
        <v>Taman depan</v>
      </c>
      <c r="J539" s="85" t="str">
        <f ca="1" t="shared" si="2"/>
        <v>CLEANING SERVICE</v>
      </c>
      <c r="K539" s="85" t="str">
        <f ca="1" t="array" ref="K539">IFERROR(INDEX(MASTER!B:B,MATCH(G539,MASTER!A:A,0))/100," ")</f>
        <v> </v>
      </c>
      <c r="L539" s="67">
        <f ca="1" t="shared" si="3"/>
        <v>0</v>
      </c>
      <c r="M539" s="67" t="str">
        <f ca="1" t="shared" si="4"/>
        <v>1900 - WEEK 00</v>
      </c>
      <c r="N539" s="67" t="str">
        <f ca="1" t="shared" si="5"/>
        <v>1900 - MONTH 01</v>
      </c>
      <c r="O539" s="85" t="str">
        <f ca="1" t="shared" ref="O539:P539" si="556">IFERROR(AVERAGEIF(M:M,M539,$K:$K)," ")</f>
        <v> </v>
      </c>
      <c r="P539" s="85" t="str">
        <f ca="1" t="shared" si="556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4">
        <f ca="1" t="shared" si="0"/>
        <v>6</v>
      </c>
      <c r="F540" s="67" t="str">
        <f ca="1">IF(ISBLANK(A540)," ",INDIRECT(ADDRESS(1,5+MOD(ROW()-2,COUNTA('Form Responses 1'!$1:$1)-4),,TRUE,"Form Responses 1")))</f>
        <v>TAMAN DAN AREA PARKIR [Pos Security]</v>
      </c>
      <c r="G540" s="67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TAMAN DAN AREA PARKIR</v>
      </c>
      <c r="I540" s="85" t="str">
        <f ca="1" t="shared" si="531"/>
        <v>Pos Security</v>
      </c>
      <c r="J540" s="85" t="str">
        <f ca="1" t="shared" si="2"/>
        <v>CLEANING SERVICE</v>
      </c>
      <c r="K540" s="85" t="str">
        <f ca="1" t="array" ref="K540">IFERROR(INDEX(MASTER!B:B,MATCH(G540,MASTER!A:A,0))/100," ")</f>
        <v> </v>
      </c>
      <c r="L540" s="67">
        <f ca="1" t="shared" si="3"/>
        <v>0</v>
      </c>
      <c r="M540" s="67" t="str">
        <f ca="1" t="shared" si="4"/>
        <v>1900 - WEEK 00</v>
      </c>
      <c r="N540" s="67" t="str">
        <f ca="1" t="shared" si="5"/>
        <v>1900 - MONTH 01</v>
      </c>
      <c r="O540" s="85" t="str">
        <f ca="1" t="shared" ref="O540:P540" si="557">IFERROR(AVERAGEIF(M:M,M540,$K:$K)," ")</f>
        <v> </v>
      </c>
      <c r="P540" s="85" t="str">
        <f ca="1" t="shared" si="557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4">
        <f ca="1" t="shared" si="0"/>
        <v>6</v>
      </c>
      <c r="F541" s="67" t="str">
        <f ca="1">IF(ISBLANK(A541)," ",INDIRECT(ADDRESS(1,5+MOD(ROW()-2,COUNTA('Form Responses 1'!$1:$1)-4),,TRUE,"Form Responses 1")))</f>
        <v>TAMAN DAN AREA PARKIR [TPS]</v>
      </c>
      <c r="G541" s="67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TAMAN DAN AREA PARKIR</v>
      </c>
      <c r="I541" s="85" t="str">
        <f ca="1" t="shared" si="531"/>
        <v>TPS</v>
      </c>
      <c r="J541" s="85" t="str">
        <f ca="1" t="shared" si="2"/>
        <v>CLEANING SERVICE</v>
      </c>
      <c r="K541" s="85" t="str">
        <f ca="1" t="array" ref="K541">IFERROR(INDEX(MASTER!B:B,MATCH(G541,MASTER!A:A,0))/100," ")</f>
        <v> </v>
      </c>
      <c r="L541" s="67">
        <f ca="1" t="shared" si="3"/>
        <v>0</v>
      </c>
      <c r="M541" s="67" t="str">
        <f ca="1" t="shared" si="4"/>
        <v>1900 - WEEK 00</v>
      </c>
      <c r="N541" s="67" t="str">
        <f ca="1" t="shared" si="5"/>
        <v>1900 - MONTH 01</v>
      </c>
      <c r="O541" s="85" t="str">
        <f ca="1" t="shared" ref="O541:P541" si="558">IFERROR(AVERAGEIF(M:M,M541,$K:$K)," ")</f>
        <v> </v>
      </c>
      <c r="P541" s="85" t="str">
        <f ca="1" t="shared" si="558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4">
        <f ca="1" t="shared" si="0"/>
        <v>6</v>
      </c>
      <c r="F542" s="67" t="str">
        <f ca="1">IF(ISBLANK(A542)," ",INDIRECT(ADDRESS(1,5+MOD(ROW()-2,COUNTA('Form Responses 1'!$1:$1)-4),,TRUE,"Form Responses 1")))</f>
        <v>Security [Security Functions]</v>
      </c>
      <c r="G542" s="67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Security</v>
      </c>
      <c r="I542" s="85" t="str">
        <f ca="1" t="shared" si="531"/>
        <v>Security Functions</v>
      </c>
      <c r="J542" s="85" t="str">
        <f ca="1" t="shared" si="2"/>
        <v>SECURITY SERVICE</v>
      </c>
      <c r="K542" s="85" t="str">
        <f ca="1" t="array" ref="K542">IFERROR(INDEX(MASTER!B:B,MATCH(G542,MASTER!A:A,0))/100," ")</f>
        <v> </v>
      </c>
      <c r="L542" s="67">
        <f ca="1" t="shared" si="3"/>
        <v>0</v>
      </c>
      <c r="M542" s="67" t="str">
        <f ca="1" t="shared" si="4"/>
        <v>1900 - WEEK 00</v>
      </c>
      <c r="N542" s="67" t="str">
        <f ca="1" t="shared" si="5"/>
        <v>1900 - MONTH 01</v>
      </c>
      <c r="O542" s="85" t="str">
        <f ca="1" t="shared" ref="O542:P542" si="559">IFERROR(AVERAGEIF(M:M,M542,$K:$K)," ")</f>
        <v> </v>
      </c>
      <c r="P542" s="85" t="str">
        <f ca="1" t="shared" si="559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4">
        <f ca="1" t="shared" si="0"/>
        <v>6</v>
      </c>
      <c r="F543" s="67" t="str">
        <f ca="1">IF(ISBLANK(A543)," ",INDIRECT(ADDRESS(1,5+MOD(ROW()-2,COUNTA('Form Responses 1'!$1:$1)-4),,TRUE,"Form Responses 1")))</f>
        <v>Driver [Driving Safety]</v>
      </c>
      <c r="G543" s="67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Driver</v>
      </c>
      <c r="I543" s="85" t="str">
        <f ca="1" t="shared" si="531"/>
        <v>Driving Safety</v>
      </c>
      <c r="J543" s="85" t="str">
        <f ca="1" t="shared" si="2"/>
        <v>LABOR SERVICE</v>
      </c>
      <c r="K543" s="85" t="str">
        <f ca="1" t="array" ref="K543">IFERROR(INDEX(MASTER!B:B,MATCH(G543,MASTER!A:A,0))/100," ")</f>
        <v> </v>
      </c>
      <c r="L543" s="67">
        <f ca="1" t="shared" si="3"/>
        <v>0</v>
      </c>
      <c r="M543" s="67" t="str">
        <f ca="1" t="shared" si="4"/>
        <v>1900 - WEEK 00</v>
      </c>
      <c r="N543" s="67" t="str">
        <f ca="1" t="shared" si="5"/>
        <v>1900 - MONTH 01</v>
      </c>
      <c r="O543" s="85" t="str">
        <f ca="1" t="shared" ref="O543:P543" si="560">IFERROR(AVERAGEIF(M:M,M543,$K:$K)," ")</f>
        <v> </v>
      </c>
      <c r="P543" s="85" t="str">
        <f ca="1" t="shared" si="560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4">
        <f ca="1" t="shared" si="0"/>
        <v>6</v>
      </c>
      <c r="F544" s="67" t="str">
        <f ca="1">IF(ISBLANK(A544)," ",INDIRECT(ADDRESS(1,5+MOD(ROW()-2,COUNTA('Form Responses 1'!$1:$1)-4),,TRUE,"Form Responses 1")))</f>
        <v>Driver [ Attendance]</v>
      </c>
      <c r="G544" s="67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Driver</v>
      </c>
      <c r="I544" s="85" t="str">
        <f ca="1" t="shared" si="531"/>
        <v> Attendance</v>
      </c>
      <c r="J544" s="85" t="str">
        <f ca="1" t="shared" si="2"/>
        <v>LABOR SERVICE</v>
      </c>
      <c r="K544" s="85" t="str">
        <f ca="1" t="array" ref="K544">IFERROR(INDEX(MASTER!B:B,MATCH(G544,MASTER!A:A,0))/100," ")</f>
        <v> </v>
      </c>
      <c r="L544" s="67">
        <f ca="1" t="shared" si="3"/>
        <v>0</v>
      </c>
      <c r="M544" s="67" t="str">
        <f ca="1" t="shared" si="4"/>
        <v>1900 - WEEK 00</v>
      </c>
      <c r="N544" s="67" t="str">
        <f ca="1" t="shared" si="5"/>
        <v>1900 - MONTH 01</v>
      </c>
      <c r="O544" s="85" t="str">
        <f ca="1" t="shared" ref="O544:P544" si="561">IFERROR(AVERAGEIF(M:M,M544,$K:$K)," ")</f>
        <v> </v>
      </c>
      <c r="P544" s="85" t="str">
        <f ca="1" t="shared" si="561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4">
        <f ca="1" t="shared" si="0"/>
        <v>6</v>
      </c>
      <c r="F545" s="67" t="str">
        <f ca="1">IF(ISBLANK(A545)," ",INDIRECT(ADDRESS(1,5+MOD(ROW()-2,COUNTA('Form Responses 1'!$1:$1)-4),,TRUE,"Form Responses 1")))</f>
        <v>LANTAI-1 [Enterance]</v>
      </c>
      <c r="G545" s="67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LANTAI-1</v>
      </c>
      <c r="I545" s="85" t="str">
        <f ca="1" t="shared" si="531"/>
        <v>Enterance</v>
      </c>
      <c r="J545" s="85" t="str">
        <f ca="1" t="shared" si="2"/>
        <v>CLEANING SERVICE</v>
      </c>
      <c r="K545" s="85" t="str">
        <f ca="1" t="array" ref="K545">IFERROR(INDEX(MASTER!B:B,MATCH(G545,MASTER!A:A,0))/100," ")</f>
        <v> </v>
      </c>
      <c r="L545" s="67">
        <f ca="1" t="shared" si="3"/>
        <v>0</v>
      </c>
      <c r="M545" s="67" t="str">
        <f ca="1" t="shared" si="4"/>
        <v>1900 - WEEK 00</v>
      </c>
      <c r="N545" s="67" t="str">
        <f ca="1" t="shared" si="5"/>
        <v>1900 - MONTH 01</v>
      </c>
      <c r="O545" s="85" t="str">
        <f ca="1" t="shared" ref="O545:P545" si="562">IFERROR(AVERAGEIF(M:M,M545,$K:$K)," ")</f>
        <v> </v>
      </c>
      <c r="P545" s="85" t="str">
        <f ca="1" t="shared" si="562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4">
        <f ca="1" t="shared" si="0"/>
        <v>6</v>
      </c>
      <c r="F546" s="67" t="str">
        <f ca="1">IF(ISBLANK(A546)," ",INDIRECT(ADDRESS(1,5+MOD(ROW()-2,COUNTA('Form Responses 1'!$1:$1)-4),,TRUE,"Form Responses 1")))</f>
        <v>LANTAI-1 [Lobby Utama]</v>
      </c>
      <c r="G546" s="67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LANTAI-1</v>
      </c>
      <c r="I546" s="85" t="str">
        <f ca="1" t="shared" si="531"/>
        <v>Lobby Utama</v>
      </c>
      <c r="J546" s="85" t="str">
        <f ca="1" t="shared" si="2"/>
        <v>CLEANING SERVICE</v>
      </c>
      <c r="K546" s="85" t="str">
        <f ca="1" t="array" ref="K546">IFERROR(INDEX(MASTER!B:B,MATCH(G546,MASTER!A:A,0))/100," ")</f>
        <v> </v>
      </c>
      <c r="L546" s="67">
        <f ca="1" t="shared" si="3"/>
        <v>0</v>
      </c>
      <c r="M546" s="67" t="str">
        <f ca="1" t="shared" si="4"/>
        <v>1900 - WEEK 00</v>
      </c>
      <c r="N546" s="67" t="str">
        <f ca="1" t="shared" si="5"/>
        <v>1900 - MONTH 01</v>
      </c>
      <c r="O546" s="85" t="str">
        <f ca="1" t="shared" ref="O546:P546" si="563">IFERROR(AVERAGEIF(M:M,M546,$K:$K)," ")</f>
        <v> </v>
      </c>
      <c r="P546" s="85" t="str">
        <f ca="1" t="shared" si="563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4">
        <f ca="1" t="shared" si="0"/>
        <v>6</v>
      </c>
      <c r="F547" s="67" t="str">
        <f ca="1">IF(ISBLANK(A547)," ",INDIRECT(ADDRESS(1,5+MOD(ROW()-2,COUNTA('Form Responses 1'!$1:$1)-4),,TRUE,"Form Responses 1")))</f>
        <v>LANTAI-1 [Koridor]</v>
      </c>
      <c r="G547" s="67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LANTAI-1</v>
      </c>
      <c r="I547" s="85" t="str">
        <f ca="1" t="shared" si="531"/>
        <v>Koridor</v>
      </c>
      <c r="J547" s="85" t="str">
        <f ca="1" t="shared" si="2"/>
        <v>CLEANING SERVICE</v>
      </c>
      <c r="K547" s="85" t="str">
        <f ca="1" t="array" ref="K547">IFERROR(INDEX(MASTER!B:B,MATCH(G547,MASTER!A:A,0))/100," ")</f>
        <v> </v>
      </c>
      <c r="L547" s="67">
        <f ca="1" t="shared" si="3"/>
        <v>0</v>
      </c>
      <c r="M547" s="67" t="str">
        <f ca="1" t="shared" si="4"/>
        <v>1900 - WEEK 00</v>
      </c>
      <c r="N547" s="67" t="str">
        <f ca="1" t="shared" si="5"/>
        <v>1900 - MONTH 01</v>
      </c>
      <c r="O547" s="85" t="str">
        <f ca="1" t="shared" ref="O547:P547" si="564">IFERROR(AVERAGEIF(M:M,M547,$K:$K)," ")</f>
        <v> </v>
      </c>
      <c r="P547" s="85" t="str">
        <f ca="1" t="shared" si="564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4">
        <f ca="1" t="shared" si="0"/>
        <v>6</v>
      </c>
      <c r="F548" s="67" t="str">
        <f ca="1">IF(ISBLANK(A548)," ",INDIRECT(ADDRESS(1,5+MOD(ROW()-2,COUNTA('Form Responses 1'!$1:$1)-4),,TRUE,"Form Responses 1")))</f>
        <v>LANTAI-1 [R. Pimpinan]</v>
      </c>
      <c r="G548" s="67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LANTAI-1</v>
      </c>
      <c r="I548" s="85" t="str">
        <f ca="1" t="shared" si="531"/>
        <v>R. Pimpinan</v>
      </c>
      <c r="J548" s="85" t="str">
        <f ca="1" t="shared" si="2"/>
        <v>CLEANING SERVICE</v>
      </c>
      <c r="K548" s="85" t="str">
        <f ca="1" t="array" ref="K548">IFERROR(INDEX(MASTER!B:B,MATCH(G548,MASTER!A:A,0))/100," ")</f>
        <v> </v>
      </c>
      <c r="L548" s="67">
        <f ca="1" t="shared" si="3"/>
        <v>0</v>
      </c>
      <c r="M548" s="67" t="str">
        <f ca="1" t="shared" si="4"/>
        <v>1900 - WEEK 00</v>
      </c>
      <c r="N548" s="67" t="str">
        <f ca="1" t="shared" si="5"/>
        <v>1900 - MONTH 01</v>
      </c>
      <c r="O548" s="85" t="str">
        <f ca="1" t="shared" ref="O548:P548" si="565">IFERROR(AVERAGEIF(M:M,M548,$K:$K)," ")</f>
        <v> </v>
      </c>
      <c r="P548" s="85" t="str">
        <f ca="1" t="shared" si="565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4">
        <f ca="1" t="shared" si="0"/>
        <v>6</v>
      </c>
      <c r="F549" s="67" t="str">
        <f ca="1">IF(ISBLANK(A549)," ",INDIRECT(ADDRESS(1,5+MOD(ROW()-2,COUNTA('Form Responses 1'!$1:$1)-4),,TRUE,"Form Responses 1")))</f>
        <v>LANTAI-1 [Mushollah]</v>
      </c>
      <c r="G549" s="67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LANTAI-1</v>
      </c>
      <c r="I549" s="85" t="str">
        <f ca="1" t="shared" si="531"/>
        <v>Mushollah</v>
      </c>
      <c r="J549" s="85" t="str">
        <f ca="1" t="shared" si="2"/>
        <v>CLEANING SERVICE</v>
      </c>
      <c r="K549" s="85" t="str">
        <f ca="1" t="array" ref="K549">IFERROR(INDEX(MASTER!B:B,MATCH(G549,MASTER!A:A,0))/100," ")</f>
        <v> </v>
      </c>
      <c r="L549" s="67">
        <f ca="1" t="shared" si="3"/>
        <v>0</v>
      </c>
      <c r="M549" s="67" t="str">
        <f ca="1" t="shared" si="4"/>
        <v>1900 - WEEK 00</v>
      </c>
      <c r="N549" s="67" t="str">
        <f ca="1" t="shared" si="5"/>
        <v>1900 - MONTH 01</v>
      </c>
      <c r="O549" s="85" t="str">
        <f ca="1" t="shared" ref="O549:P549" si="566">IFERROR(AVERAGEIF(M:M,M549,$K:$K)," ")</f>
        <v> </v>
      </c>
      <c r="P549" s="85" t="str">
        <f ca="1" t="shared" si="566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4">
        <f ca="1" t="shared" si="0"/>
        <v>6</v>
      </c>
      <c r="F550" s="67" t="str">
        <f ca="1">IF(ISBLANK(A550)," ",INDIRECT(ADDRESS(1,5+MOD(ROW()-2,COUNTA('Form Responses 1'!$1:$1)-4),,TRUE,"Form Responses 1")))</f>
        <v>LANTAI-1 [R. Kepala TU]</v>
      </c>
      <c r="G550" s="67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LANTAI-1</v>
      </c>
      <c r="I550" s="85" t="str">
        <f ca="1" t="shared" si="531"/>
        <v>R. Kepala TU</v>
      </c>
      <c r="J550" s="85" t="str">
        <f ca="1" t="shared" si="2"/>
        <v>CLEANING SERVICE</v>
      </c>
      <c r="K550" s="85" t="str">
        <f ca="1" t="array" ref="K550">IFERROR(INDEX(MASTER!B:B,MATCH(G550,MASTER!A:A,0))/100," ")</f>
        <v> </v>
      </c>
      <c r="L550" s="67">
        <f ca="1" t="shared" si="3"/>
        <v>0</v>
      </c>
      <c r="M550" s="67" t="str">
        <f ca="1" t="shared" si="4"/>
        <v>1900 - WEEK 00</v>
      </c>
      <c r="N550" s="67" t="str">
        <f ca="1" t="shared" si="5"/>
        <v>1900 - MONTH 01</v>
      </c>
      <c r="O550" s="85" t="str">
        <f ca="1" t="shared" ref="O550:P550" si="567">IFERROR(AVERAGEIF(M:M,M550,$K:$K)," ")</f>
        <v> </v>
      </c>
      <c r="P550" s="85" t="str">
        <f ca="1" t="shared" si="567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4">
        <f ca="1" t="shared" si="0"/>
        <v>6</v>
      </c>
      <c r="F551" s="67" t="str">
        <f ca="1">IF(ISBLANK(A551)," ",INDIRECT(ADDRESS(1,5+MOD(ROW()-2,COUNTA('Form Responses 1'!$1:$1)-4),,TRUE,"Form Responses 1")))</f>
        <v>LANTAI-1 [R. staff TU]</v>
      </c>
      <c r="G551" s="67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LANTAI-1</v>
      </c>
      <c r="I551" s="85" t="str">
        <f ca="1" t="shared" si="531"/>
        <v>R. staff TU</v>
      </c>
      <c r="J551" s="85" t="str">
        <f ca="1" t="shared" si="2"/>
        <v>CLEANING SERVICE</v>
      </c>
      <c r="K551" s="85" t="str">
        <f ca="1" t="array" ref="K551">IFERROR(INDEX(MASTER!B:B,MATCH(G551,MASTER!A:A,0))/100," ")</f>
        <v> </v>
      </c>
      <c r="L551" s="67">
        <f ca="1" t="shared" si="3"/>
        <v>0</v>
      </c>
      <c r="M551" s="67" t="str">
        <f ca="1" t="shared" si="4"/>
        <v>1900 - WEEK 00</v>
      </c>
      <c r="N551" s="67" t="str">
        <f ca="1" t="shared" si="5"/>
        <v>1900 - MONTH 01</v>
      </c>
      <c r="O551" s="85" t="str">
        <f ca="1" t="shared" ref="O551:P551" si="568">IFERROR(AVERAGEIF(M:M,M551,$K:$K)," ")</f>
        <v> </v>
      </c>
      <c r="P551" s="85" t="str">
        <f ca="1" t="shared" si="568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4">
        <f ca="1" t="shared" si="0"/>
        <v>6</v>
      </c>
      <c r="F552" s="67" t="str">
        <f ca="1">IF(ISBLANK(A552)," ",INDIRECT(ADDRESS(1,5+MOD(ROW()-2,COUNTA('Form Responses 1'!$1:$1)-4),,TRUE,"Form Responses 1")))</f>
        <v>LANTAI-1 [R. Analisis]</v>
      </c>
      <c r="G552" s="67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LANTAI-1</v>
      </c>
      <c r="I552" s="85" t="str">
        <f ca="1" t="shared" si="531"/>
        <v>R. Analisis</v>
      </c>
      <c r="J552" s="85" t="str">
        <f ca="1" t="shared" si="2"/>
        <v>CLEANING SERVICE</v>
      </c>
      <c r="K552" s="85" t="str">
        <f ca="1" t="array" ref="K552">IFERROR(INDEX(MASTER!B:B,MATCH(G552,MASTER!A:A,0))/100," ")</f>
        <v> </v>
      </c>
      <c r="L552" s="67">
        <f ca="1" t="shared" si="3"/>
        <v>0</v>
      </c>
      <c r="M552" s="67" t="str">
        <f ca="1" t="shared" si="4"/>
        <v>1900 - WEEK 00</v>
      </c>
      <c r="N552" s="67" t="str">
        <f ca="1" t="shared" si="5"/>
        <v>1900 - MONTH 01</v>
      </c>
      <c r="O552" s="85" t="str">
        <f ca="1" t="shared" ref="O552:P552" si="569">IFERROR(AVERAGEIF(M:M,M552,$K:$K)," ")</f>
        <v> </v>
      </c>
      <c r="P552" s="85" t="str">
        <f ca="1" t="shared" si="569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4">
        <f ca="1" t="shared" si="0"/>
        <v>6</v>
      </c>
      <c r="F553" s="67" t="str">
        <f ca="1">IF(ISBLANK(A553)," ",INDIRECT(ADDRESS(1,5+MOD(ROW()-2,COUNTA('Form Responses 1'!$1:$1)-4),,TRUE,"Form Responses 1")))</f>
        <v>LANTAI-1 [R. Audio Visual]</v>
      </c>
      <c r="G553" s="67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LANTAI-1</v>
      </c>
      <c r="I553" s="85" t="str">
        <f ca="1" t="shared" si="531"/>
        <v>R. Audio Visual</v>
      </c>
      <c r="J553" s="85" t="str">
        <f ca="1" t="shared" si="2"/>
        <v>CLEANING SERVICE</v>
      </c>
      <c r="K553" s="85" t="str">
        <f ca="1" t="array" ref="K553">IFERROR(INDEX(MASTER!B:B,MATCH(G553,MASTER!A:A,0))/100," ")</f>
        <v> </v>
      </c>
      <c r="L553" s="67">
        <f ca="1" t="shared" si="3"/>
        <v>0</v>
      </c>
      <c r="M553" s="67" t="str">
        <f ca="1" t="shared" si="4"/>
        <v>1900 - WEEK 00</v>
      </c>
      <c r="N553" s="67" t="str">
        <f ca="1" t="shared" si="5"/>
        <v>1900 - MONTH 01</v>
      </c>
      <c r="O553" s="85" t="str">
        <f ca="1" t="shared" ref="O553:P553" si="570">IFERROR(AVERAGEIF(M:M,M553,$K:$K)," ")</f>
        <v> </v>
      </c>
      <c r="P553" s="85" t="str">
        <f ca="1" t="shared" si="570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4">
        <f ca="1" t="shared" si="0"/>
        <v>6</v>
      </c>
      <c r="F554" s="67" t="str">
        <f ca="1">IF(ISBLANK(A554)," ",INDIRECT(ADDRESS(1,5+MOD(ROW()-2,COUNTA('Form Responses 1'!$1:$1)-4),,TRUE,"Form Responses 1")))</f>
        <v>LANTAI-1 [R. Artefak]</v>
      </c>
      <c r="G554" s="67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LANTAI-1</v>
      </c>
      <c r="I554" s="85" t="str">
        <f ca="1" t="shared" si="531"/>
        <v>R. Artefak</v>
      </c>
      <c r="J554" s="85" t="str">
        <f ca="1" t="shared" si="2"/>
        <v>CLEANING SERVICE</v>
      </c>
      <c r="K554" s="85" t="str">
        <f ca="1" t="array" ref="K554">IFERROR(INDEX(MASTER!B:B,MATCH(G554,MASTER!A:A,0))/100," ")</f>
        <v> </v>
      </c>
      <c r="L554" s="67">
        <f ca="1" t="shared" si="3"/>
        <v>0</v>
      </c>
      <c r="M554" s="67" t="str">
        <f ca="1" t="shared" si="4"/>
        <v>1900 - WEEK 00</v>
      </c>
      <c r="N554" s="67" t="str">
        <f ca="1" t="shared" si="5"/>
        <v>1900 - MONTH 01</v>
      </c>
      <c r="O554" s="85" t="str">
        <f ca="1" t="shared" ref="O554:P554" si="571">IFERROR(AVERAGEIF(M:M,M554,$K:$K)," ")</f>
        <v> </v>
      </c>
      <c r="P554" s="85" t="str">
        <f ca="1" t="shared" si="571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4">
        <f ca="1" t="shared" si="0"/>
        <v>6</v>
      </c>
      <c r="F555" s="67" t="str">
        <f ca="1">IF(ISBLANK(A555)," ",INDIRECT(ADDRESS(1,5+MOD(ROW()-2,COUNTA('Form Responses 1'!$1:$1)-4),,TRUE,"Form Responses 1")))</f>
        <v>LANTAI-1 [R. Keuangan]</v>
      </c>
      <c r="G555" s="67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LANTAI-1</v>
      </c>
      <c r="I555" s="85" t="str">
        <f ca="1" t="shared" si="531"/>
        <v>R. Keuangan</v>
      </c>
      <c r="J555" s="85" t="str">
        <f ca="1" t="shared" si="2"/>
        <v>CLEANING SERVICE</v>
      </c>
      <c r="K555" s="85" t="str">
        <f ca="1" t="array" ref="K555">IFERROR(INDEX(MASTER!B:B,MATCH(G555,MASTER!A:A,0))/100," ")</f>
        <v> </v>
      </c>
      <c r="L555" s="67">
        <f ca="1" t="shared" si="3"/>
        <v>0</v>
      </c>
      <c r="M555" s="67" t="str">
        <f ca="1" t="shared" si="4"/>
        <v>1900 - WEEK 00</v>
      </c>
      <c r="N555" s="67" t="str">
        <f ca="1" t="shared" si="5"/>
        <v>1900 - MONTH 01</v>
      </c>
      <c r="O555" s="85" t="str">
        <f ca="1" t="shared" ref="O555:P555" si="572">IFERROR(AVERAGEIF(M:M,M555,$K:$K)," ")</f>
        <v> </v>
      </c>
      <c r="P555" s="85" t="str">
        <f ca="1" t="shared" si="572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4">
        <f ca="1" t="shared" si="0"/>
        <v>6</v>
      </c>
      <c r="F556" s="67" t="str">
        <f ca="1">IF(ISBLANK(A556)," ",INDIRECT(ADDRESS(1,5+MOD(ROW()-2,COUNTA('Form Responses 1'!$1:$1)-4),,TRUE,"Form Responses 1")))</f>
        <v>LANTAI-1 [Meeting room kecil]</v>
      </c>
      <c r="G556" s="67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LANTAI-1</v>
      </c>
      <c r="I556" s="85" t="str">
        <f ca="1" t="shared" si="531"/>
        <v>Meeting room kecil</v>
      </c>
      <c r="J556" s="85" t="str">
        <f ca="1" t="shared" si="2"/>
        <v>CLEANING SERVICE</v>
      </c>
      <c r="K556" s="85" t="str">
        <f ca="1" t="array" ref="K556">IFERROR(INDEX(MASTER!B:B,MATCH(G556,MASTER!A:A,0))/100," ")</f>
        <v> </v>
      </c>
      <c r="L556" s="67">
        <f ca="1" t="shared" si="3"/>
        <v>0</v>
      </c>
      <c r="M556" s="67" t="str">
        <f ca="1" t="shared" si="4"/>
        <v>1900 - WEEK 00</v>
      </c>
      <c r="N556" s="67" t="str">
        <f ca="1" t="shared" si="5"/>
        <v>1900 - MONTH 01</v>
      </c>
      <c r="O556" s="85" t="str">
        <f ca="1" t="shared" ref="O556:P556" si="573">IFERROR(AVERAGEIF(M:M,M556,$K:$K)," ")</f>
        <v> </v>
      </c>
      <c r="P556" s="85" t="str">
        <f ca="1" t="shared" si="573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4">
        <f ca="1" t="shared" si="0"/>
        <v>6</v>
      </c>
      <c r="F557" s="67" t="str">
        <f ca="1">IF(ISBLANK(A557)," ",INDIRECT(ADDRESS(1,5+MOD(ROW()-2,COUNTA('Form Responses 1'!$1:$1)-4),,TRUE,"Form Responses 1")))</f>
        <v>LANTAI-1 [Pantry]</v>
      </c>
      <c r="G557" s="67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LANTAI-1</v>
      </c>
      <c r="I557" s="85" t="str">
        <f ca="1" t="shared" si="531"/>
        <v>Pantry</v>
      </c>
      <c r="J557" s="85" t="str">
        <f ca="1" t="shared" si="2"/>
        <v>CLEANING SERVICE</v>
      </c>
      <c r="K557" s="85" t="str">
        <f ca="1" t="array" ref="K557">IFERROR(INDEX(MASTER!B:B,MATCH(G557,MASTER!A:A,0))/100," ")</f>
        <v> </v>
      </c>
      <c r="L557" s="67">
        <f ca="1" t="shared" si="3"/>
        <v>0</v>
      </c>
      <c r="M557" s="67" t="str">
        <f ca="1" t="shared" si="4"/>
        <v>1900 - WEEK 00</v>
      </c>
      <c r="N557" s="67" t="str">
        <f ca="1" t="shared" si="5"/>
        <v>1900 - MONTH 01</v>
      </c>
      <c r="O557" s="85" t="str">
        <f ca="1" t="shared" ref="O557:P557" si="574">IFERROR(AVERAGEIF(M:M,M557,$K:$K)," ")</f>
        <v> </v>
      </c>
      <c r="P557" s="85" t="str">
        <f ca="1" t="shared" si="574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4">
        <f ca="1" t="shared" si="0"/>
        <v>6</v>
      </c>
      <c r="F558" s="67" t="str">
        <f ca="1">IF(ISBLANK(A558)," ",INDIRECT(ADDRESS(1,5+MOD(ROW()-2,COUNTA('Form Responses 1'!$1:$1)-4),,TRUE,"Form Responses 1")))</f>
        <v>LANTAI-1 [Tangga Penghubung lt.1-2]</v>
      </c>
      <c r="G558" s="67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LANTAI-1</v>
      </c>
      <c r="I558" s="85" t="str">
        <f ca="1" t="shared" si="531"/>
        <v>Tangga Penghubung lt.1-2</v>
      </c>
      <c r="J558" s="85" t="str">
        <f ca="1" t="shared" si="2"/>
        <v>CLEANING SERVICE</v>
      </c>
      <c r="K558" s="85" t="str">
        <f ca="1" t="array" ref="K558">IFERROR(INDEX(MASTER!B:B,MATCH(G558,MASTER!A:A,0))/100," ")</f>
        <v> </v>
      </c>
      <c r="L558" s="67">
        <f ca="1" t="shared" si="3"/>
        <v>0</v>
      </c>
      <c r="M558" s="67" t="str">
        <f ca="1" t="shared" si="4"/>
        <v>1900 - WEEK 00</v>
      </c>
      <c r="N558" s="67" t="str">
        <f ca="1" t="shared" si="5"/>
        <v>1900 - MONTH 01</v>
      </c>
      <c r="O558" s="85" t="str">
        <f ca="1" t="shared" ref="O558:P558" si="575">IFERROR(AVERAGEIF(M:M,M558,$K:$K)," ")</f>
        <v> </v>
      </c>
      <c r="P558" s="85" t="str">
        <f ca="1" t="shared" si="575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4">
        <f ca="1" t="shared" si="0"/>
        <v>6</v>
      </c>
      <c r="F559" s="67" t="str">
        <f ca="1">IF(ISBLANK(A559)," ",INDIRECT(ADDRESS(1,5+MOD(ROW()-2,COUNTA('Form Responses 1'!$1:$1)-4),,TRUE,"Form Responses 1")))</f>
        <v>LANTAI-1 [Toilet 1]</v>
      </c>
      <c r="G559" s="67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LANTAI-1</v>
      </c>
      <c r="I559" s="85" t="str">
        <f ca="1" t="shared" si="531"/>
        <v>Toilet 1</v>
      </c>
      <c r="J559" s="85" t="str">
        <f ca="1" t="shared" si="2"/>
        <v>CLEANING SERVICE</v>
      </c>
      <c r="K559" s="85" t="str">
        <f ca="1" t="array" ref="K559">IFERROR(INDEX(MASTER!B:B,MATCH(G559,MASTER!A:A,0))/100," ")</f>
        <v> </v>
      </c>
      <c r="L559" s="67">
        <f ca="1" t="shared" si="3"/>
        <v>0</v>
      </c>
      <c r="M559" s="67" t="str">
        <f ca="1" t="shared" si="4"/>
        <v>1900 - WEEK 00</v>
      </c>
      <c r="N559" s="67" t="str">
        <f ca="1" t="shared" si="5"/>
        <v>1900 - MONTH 01</v>
      </c>
      <c r="O559" s="85" t="str">
        <f ca="1" t="shared" ref="O559:P559" si="576">IFERROR(AVERAGEIF(M:M,M559,$K:$K)," ")</f>
        <v> </v>
      </c>
      <c r="P559" s="85" t="str">
        <f ca="1" t="shared" si="576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4">
        <f ca="1" t="shared" si="0"/>
        <v>6</v>
      </c>
      <c r="F560" s="67" t="str">
        <f ca="1">IF(ISBLANK(A560)," ",INDIRECT(ADDRESS(1,5+MOD(ROW()-2,COUNTA('Form Responses 1'!$1:$1)-4),,TRUE,"Form Responses 1")))</f>
        <v>LANTAI-2 [Koridor]</v>
      </c>
      <c r="G560" s="67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LANTAI-2</v>
      </c>
      <c r="I560" s="85" t="str">
        <f ca="1" t="shared" si="531"/>
        <v>Koridor</v>
      </c>
      <c r="J560" s="85" t="str">
        <f ca="1" t="shared" si="2"/>
        <v>CLEANING SERVICE</v>
      </c>
      <c r="K560" s="85" t="str">
        <f ca="1" t="array" ref="K560">IFERROR(INDEX(MASTER!B:B,MATCH(G560,MASTER!A:A,0))/100," ")</f>
        <v> </v>
      </c>
      <c r="L560" s="67">
        <f ca="1" t="shared" si="3"/>
        <v>0</v>
      </c>
      <c r="M560" s="67" t="str">
        <f ca="1" t="shared" si="4"/>
        <v>1900 - WEEK 00</v>
      </c>
      <c r="N560" s="67" t="str">
        <f ca="1" t="shared" si="5"/>
        <v>1900 - MONTH 01</v>
      </c>
      <c r="O560" s="85" t="str">
        <f ca="1" t="shared" ref="O560:P560" si="577">IFERROR(AVERAGEIF(M:M,M560,$K:$K)," ")</f>
        <v> </v>
      </c>
      <c r="P560" s="85" t="str">
        <f ca="1" t="shared" si="577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4">
        <f ca="1" t="shared" si="0"/>
        <v>6</v>
      </c>
      <c r="F561" s="67" t="str">
        <f ca="1">IF(ISBLANK(A561)," ",INDIRECT(ADDRESS(1,5+MOD(ROW()-2,COUNTA('Form Responses 1'!$1:$1)-4),,TRUE,"Form Responses 1")))</f>
        <v>LANTAI-2 [Meeting Room besar]</v>
      </c>
      <c r="G561" s="67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LANTAI-2</v>
      </c>
      <c r="I561" s="85" t="str">
        <f ca="1" t="shared" si="531"/>
        <v>Meeting Room besar</v>
      </c>
      <c r="J561" s="85" t="str">
        <f ca="1" t="shared" si="2"/>
        <v>CLEANING SERVICE</v>
      </c>
      <c r="K561" s="85" t="str">
        <f ca="1" t="array" ref="K561">IFERROR(INDEX(MASTER!B:B,MATCH(G561,MASTER!A:A,0))/100," ")</f>
        <v> </v>
      </c>
      <c r="L561" s="67">
        <f ca="1" t="shared" si="3"/>
        <v>0</v>
      </c>
      <c r="M561" s="67" t="str">
        <f ca="1" t="shared" si="4"/>
        <v>1900 - WEEK 00</v>
      </c>
      <c r="N561" s="67" t="str">
        <f ca="1" t="shared" si="5"/>
        <v>1900 - MONTH 01</v>
      </c>
      <c r="O561" s="85" t="str">
        <f ca="1" t="shared" ref="O561:P561" si="578">IFERROR(AVERAGEIF(M:M,M561,$K:$K)," ")</f>
        <v> </v>
      </c>
      <c r="P561" s="85" t="str">
        <f ca="1" t="shared" si="578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4">
        <f ca="1" t="shared" si="0"/>
        <v>6</v>
      </c>
      <c r="F562" s="67" t="str">
        <f ca="1">IF(ISBLANK(A562)," ",INDIRECT(ADDRESS(1,5+MOD(ROW()-2,COUNTA('Form Responses 1'!$1:$1)-4),,TRUE,"Form Responses 1")))</f>
        <v>LANTAI-2 [R. Peneliti 1-5]</v>
      </c>
      <c r="G562" s="67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LANTAI-2</v>
      </c>
      <c r="I562" s="85" t="str">
        <f ca="1" t="shared" si="531"/>
        <v>R. Peneliti 1-5</v>
      </c>
      <c r="J562" s="85" t="str">
        <f ca="1" t="shared" si="2"/>
        <v>CLEANING SERVICE</v>
      </c>
      <c r="K562" s="85" t="str">
        <f ca="1" t="array" ref="K562">IFERROR(INDEX(MASTER!B:B,MATCH(G562,MASTER!A:A,0))/100," ")</f>
        <v> </v>
      </c>
      <c r="L562" s="67">
        <f ca="1" t="shared" si="3"/>
        <v>0</v>
      </c>
      <c r="M562" s="67" t="str">
        <f ca="1" t="shared" si="4"/>
        <v>1900 - WEEK 00</v>
      </c>
      <c r="N562" s="67" t="str">
        <f ca="1" t="shared" si="5"/>
        <v>1900 - MONTH 01</v>
      </c>
      <c r="O562" s="85" t="str">
        <f ca="1" t="shared" ref="O562:P562" si="579">IFERROR(AVERAGEIF(M:M,M562,$K:$K)," ")</f>
        <v> </v>
      </c>
      <c r="P562" s="85" t="str">
        <f ca="1" t="shared" si="579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4">
        <f ca="1" t="shared" si="0"/>
        <v>6</v>
      </c>
      <c r="F563" s="67" t="str">
        <f ca="1">IF(ISBLANK(A563)," ",INDIRECT(ADDRESS(1,5+MOD(ROW()-2,COUNTA('Form Responses 1'!$1:$1)-4),,TRUE,"Form Responses 1")))</f>
        <v>LANTAI-2 [Perpustakaan]</v>
      </c>
      <c r="G563" s="67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LANTAI-2</v>
      </c>
      <c r="I563" s="85" t="str">
        <f ca="1" t="shared" si="531"/>
        <v>Perpustakaan</v>
      </c>
      <c r="J563" s="85" t="str">
        <f ca="1" t="shared" si="2"/>
        <v>CLEANING SERVICE</v>
      </c>
      <c r="K563" s="85" t="str">
        <f ca="1" t="array" ref="K563">IFERROR(INDEX(MASTER!B:B,MATCH(G563,MASTER!A:A,0))/100," ")</f>
        <v> </v>
      </c>
      <c r="L563" s="67">
        <f ca="1" t="shared" si="3"/>
        <v>0</v>
      </c>
      <c r="M563" s="67" t="str">
        <f ca="1" t="shared" si="4"/>
        <v>1900 - WEEK 00</v>
      </c>
      <c r="N563" s="67" t="str">
        <f ca="1" t="shared" si="5"/>
        <v>1900 - MONTH 01</v>
      </c>
      <c r="O563" s="85" t="str">
        <f ca="1" t="shared" ref="O563:P563" si="580">IFERROR(AVERAGEIF(M:M,M563,$K:$K)," ")</f>
        <v> </v>
      </c>
      <c r="P563" s="85" t="str">
        <f ca="1" t="shared" si="580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4">
        <f ca="1" t="shared" si="0"/>
        <v>6</v>
      </c>
      <c r="F564" s="67" t="str">
        <f ca="1">IF(ISBLANK(A564)," ",INDIRECT(ADDRESS(1,5+MOD(ROW()-2,COUNTA('Form Responses 1'!$1:$1)-4),,TRUE,"Form Responses 1")))</f>
        <v>LANTAI-2 [R. baca]</v>
      </c>
      <c r="G564" s="67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LANTAI-2</v>
      </c>
      <c r="I564" s="85" t="str">
        <f ca="1" t="shared" si="531"/>
        <v>R. baca</v>
      </c>
      <c r="J564" s="85" t="str">
        <f ca="1" t="shared" si="2"/>
        <v>CLEANING SERVICE</v>
      </c>
      <c r="K564" s="85" t="str">
        <f ca="1" t="array" ref="K564">IFERROR(INDEX(MASTER!B:B,MATCH(G564,MASTER!A:A,0))/100," ")</f>
        <v> </v>
      </c>
      <c r="L564" s="67">
        <f ca="1" t="shared" si="3"/>
        <v>0</v>
      </c>
      <c r="M564" s="67" t="str">
        <f ca="1" t="shared" si="4"/>
        <v>1900 - WEEK 00</v>
      </c>
      <c r="N564" s="67" t="str">
        <f ca="1" t="shared" si="5"/>
        <v>1900 - MONTH 01</v>
      </c>
      <c r="O564" s="85" t="str">
        <f ca="1" t="shared" ref="O564:P564" si="581">IFERROR(AVERAGEIF(M:M,M564,$K:$K)," ")</f>
        <v> </v>
      </c>
      <c r="P564" s="85" t="str">
        <f ca="1" t="shared" si="581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4">
        <f ca="1" t="shared" si="0"/>
        <v>6</v>
      </c>
      <c r="F565" s="67" t="str">
        <f ca="1">IF(ISBLANK(A565)," ",INDIRECT(ADDRESS(1,5+MOD(ROW()-2,COUNTA('Form Responses 1'!$1:$1)-4),,TRUE,"Form Responses 1")))</f>
        <v>LANTAI-2 [Tangga Penghubung lt.1-2]</v>
      </c>
      <c r="G565" s="67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LANTAI-2</v>
      </c>
      <c r="I565" s="85" t="str">
        <f ca="1" t="shared" si="531"/>
        <v>Tangga Penghubung lt.1-2</v>
      </c>
      <c r="J565" s="85" t="str">
        <f ca="1" t="shared" si="2"/>
        <v>CLEANING SERVICE</v>
      </c>
      <c r="K565" s="85" t="str">
        <f ca="1" t="array" ref="K565">IFERROR(INDEX(MASTER!B:B,MATCH(G565,MASTER!A:A,0))/100," ")</f>
        <v> </v>
      </c>
      <c r="L565" s="67">
        <f ca="1" t="shared" si="3"/>
        <v>0</v>
      </c>
      <c r="M565" s="67" t="str">
        <f ca="1" t="shared" si="4"/>
        <v>1900 - WEEK 00</v>
      </c>
      <c r="N565" s="67" t="str">
        <f ca="1" t="shared" si="5"/>
        <v>1900 - MONTH 01</v>
      </c>
      <c r="O565" s="85" t="str">
        <f ca="1" t="shared" ref="O565:P565" si="582">IFERROR(AVERAGEIF(M:M,M565,$K:$K)," ")</f>
        <v> </v>
      </c>
      <c r="P565" s="85" t="str">
        <f ca="1" t="shared" si="582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4">
        <f ca="1" t="shared" si="0"/>
        <v>6</v>
      </c>
      <c r="F566" s="67" t="str">
        <f ca="1">IF(ISBLANK(A566)," ",INDIRECT(ADDRESS(1,5+MOD(ROW()-2,COUNTA('Form Responses 1'!$1:$1)-4),,TRUE,"Form Responses 1")))</f>
        <v>LANTAI-2 [Toilet 1]</v>
      </c>
      <c r="G566" s="67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LANTAI-2</v>
      </c>
      <c r="I566" s="85" t="str">
        <f ca="1" t="shared" si="531"/>
        <v>Toilet 1</v>
      </c>
      <c r="J566" s="85" t="str">
        <f ca="1" t="shared" si="2"/>
        <v>CLEANING SERVICE</v>
      </c>
      <c r="K566" s="85" t="str">
        <f ca="1" t="array" ref="K566">IFERROR(INDEX(MASTER!B:B,MATCH(G566,MASTER!A:A,0))/100," ")</f>
        <v> </v>
      </c>
      <c r="L566" s="67">
        <f ca="1" t="shared" si="3"/>
        <v>0</v>
      </c>
      <c r="M566" s="67" t="str">
        <f ca="1" t="shared" si="4"/>
        <v>1900 - WEEK 00</v>
      </c>
      <c r="N566" s="67" t="str">
        <f ca="1" t="shared" si="5"/>
        <v>1900 - MONTH 01</v>
      </c>
      <c r="O566" s="85" t="str">
        <f ca="1" t="shared" ref="O566:P566" si="583">IFERROR(AVERAGEIF(M:M,M566,$K:$K)," ")</f>
        <v> </v>
      </c>
      <c r="P566" s="85" t="str">
        <f ca="1" t="shared" si="583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4">
        <f ca="1" t="shared" si="0"/>
        <v>6</v>
      </c>
      <c r="F567" s="67" t="str">
        <f ca="1">IF(ISBLANK(A567)," ",INDIRECT(ADDRESS(1,5+MOD(ROW()-2,COUNTA('Form Responses 1'!$1:$1)-4),,TRUE,"Form Responses 1")))</f>
        <v>TAMAN DAN AREA PARKIR [Area parkir mobil]</v>
      </c>
      <c r="G567" s="67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TAMAN DAN AREA PARKIR</v>
      </c>
      <c r="I567" s="85" t="str">
        <f ca="1" t="shared" si="531"/>
        <v>Area parkir mobil</v>
      </c>
      <c r="J567" s="85" t="str">
        <f ca="1" t="shared" si="2"/>
        <v>CLEANING SERVICE</v>
      </c>
      <c r="K567" s="85" t="str">
        <f ca="1" t="array" ref="K567">IFERROR(INDEX(MASTER!B:B,MATCH(G567,MASTER!A:A,0))/100," ")</f>
        <v> </v>
      </c>
      <c r="L567" s="67">
        <f ca="1" t="shared" si="3"/>
        <v>0</v>
      </c>
      <c r="M567" s="67" t="str">
        <f ca="1" t="shared" si="4"/>
        <v>1900 - WEEK 00</v>
      </c>
      <c r="N567" s="67" t="str">
        <f ca="1" t="shared" si="5"/>
        <v>1900 - MONTH 01</v>
      </c>
      <c r="O567" s="85" t="str">
        <f ca="1" t="shared" ref="O567:P567" si="584">IFERROR(AVERAGEIF(M:M,M567,$K:$K)," ")</f>
        <v> </v>
      </c>
      <c r="P567" s="85" t="str">
        <f ca="1" t="shared" si="584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4">
        <f ca="1" t="shared" si="0"/>
        <v>6</v>
      </c>
      <c r="F568" s="67" t="str">
        <f ca="1">IF(ISBLANK(A568)," ",INDIRECT(ADDRESS(1,5+MOD(ROW()-2,COUNTA('Form Responses 1'!$1:$1)-4),,TRUE,"Form Responses 1")))</f>
        <v>TAMAN DAN AREA PARKIR [Area parkir motor]</v>
      </c>
      <c r="G568" s="67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TAMAN DAN AREA PARKIR</v>
      </c>
      <c r="I568" s="85" t="str">
        <f ca="1" t="shared" si="531"/>
        <v>Area parkir motor</v>
      </c>
      <c r="J568" s="85" t="str">
        <f ca="1" t="shared" si="2"/>
        <v>CLEANING SERVICE</v>
      </c>
      <c r="K568" s="85" t="str">
        <f ca="1" t="array" ref="K568">IFERROR(INDEX(MASTER!B:B,MATCH(G568,MASTER!A:A,0))/100," ")</f>
        <v> </v>
      </c>
      <c r="L568" s="67">
        <f ca="1" t="shared" si="3"/>
        <v>0</v>
      </c>
      <c r="M568" s="67" t="str">
        <f ca="1" t="shared" si="4"/>
        <v>1900 - WEEK 00</v>
      </c>
      <c r="N568" s="67" t="str">
        <f ca="1" t="shared" si="5"/>
        <v>1900 - MONTH 01</v>
      </c>
      <c r="O568" s="85" t="str">
        <f ca="1" t="shared" ref="O568:P568" si="585">IFERROR(AVERAGEIF(M:M,M568,$K:$K)," ")</f>
        <v> </v>
      </c>
      <c r="P568" s="85" t="str">
        <f ca="1" t="shared" si="585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4">
        <f ca="1" t="shared" si="0"/>
        <v>6</v>
      </c>
      <c r="F569" s="67" t="str">
        <f ca="1">IF(ISBLANK(A569)," ",INDIRECT(ADDRESS(1,5+MOD(ROW()-2,COUNTA('Form Responses 1'!$1:$1)-4),,TRUE,"Form Responses 1")))</f>
        <v>TAMAN DAN AREA PARKIR [Taman depan]</v>
      </c>
      <c r="G569" s="67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TAMAN DAN AREA PARKIR</v>
      </c>
      <c r="I569" s="85" t="str">
        <f ca="1" t="shared" si="531"/>
        <v>Taman depan</v>
      </c>
      <c r="J569" s="85" t="str">
        <f ca="1" t="shared" si="2"/>
        <v>CLEANING SERVICE</v>
      </c>
      <c r="K569" s="85" t="str">
        <f ca="1" t="array" ref="K569">IFERROR(INDEX(MASTER!B:B,MATCH(G569,MASTER!A:A,0))/100," ")</f>
        <v> </v>
      </c>
      <c r="L569" s="67">
        <f ca="1" t="shared" si="3"/>
        <v>0</v>
      </c>
      <c r="M569" s="67" t="str">
        <f ca="1" t="shared" si="4"/>
        <v>1900 - WEEK 00</v>
      </c>
      <c r="N569" s="67" t="str">
        <f ca="1" t="shared" si="5"/>
        <v>1900 - MONTH 01</v>
      </c>
      <c r="O569" s="85" t="str">
        <f ca="1" t="shared" ref="O569:P569" si="586">IFERROR(AVERAGEIF(M:M,M569,$K:$K)," ")</f>
        <v> </v>
      </c>
      <c r="P569" s="85" t="str">
        <f ca="1" t="shared" si="586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4">
        <f ca="1" t="shared" si="0"/>
        <v>6</v>
      </c>
      <c r="F570" s="67" t="str">
        <f ca="1">IF(ISBLANK(A570)," ",INDIRECT(ADDRESS(1,5+MOD(ROW()-2,COUNTA('Form Responses 1'!$1:$1)-4),,TRUE,"Form Responses 1")))</f>
        <v>TAMAN DAN AREA PARKIR [Pos Security]</v>
      </c>
      <c r="G570" s="67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TAMAN DAN AREA PARKIR</v>
      </c>
      <c r="I570" s="85" t="str">
        <f ca="1" t="shared" si="531"/>
        <v>Pos Security</v>
      </c>
      <c r="J570" s="85" t="str">
        <f ca="1" t="shared" si="2"/>
        <v>CLEANING SERVICE</v>
      </c>
      <c r="K570" s="85" t="str">
        <f ca="1" t="array" ref="K570">IFERROR(INDEX(MASTER!B:B,MATCH(G570,MASTER!A:A,0))/100," ")</f>
        <v> </v>
      </c>
      <c r="L570" s="67">
        <f ca="1" t="shared" si="3"/>
        <v>0</v>
      </c>
      <c r="M570" s="67" t="str">
        <f ca="1" t="shared" si="4"/>
        <v>1900 - WEEK 00</v>
      </c>
      <c r="N570" s="67" t="str">
        <f ca="1" t="shared" si="5"/>
        <v>1900 - MONTH 01</v>
      </c>
      <c r="O570" s="85" t="str">
        <f ca="1" t="shared" ref="O570:P570" si="587">IFERROR(AVERAGEIF(M:M,M570,$K:$K)," ")</f>
        <v> </v>
      </c>
      <c r="P570" s="85" t="str">
        <f ca="1" t="shared" si="587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4">
        <f ca="1" t="shared" si="0"/>
        <v>6</v>
      </c>
      <c r="F571" s="67" t="str">
        <f ca="1">IF(ISBLANK(A571)," ",INDIRECT(ADDRESS(1,5+MOD(ROW()-2,COUNTA('Form Responses 1'!$1:$1)-4),,TRUE,"Form Responses 1")))</f>
        <v>TAMAN DAN AREA PARKIR [TPS]</v>
      </c>
      <c r="G571" s="67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TAMAN DAN AREA PARKIR</v>
      </c>
      <c r="I571" s="85" t="str">
        <f ca="1" t="shared" si="531"/>
        <v>TPS</v>
      </c>
      <c r="J571" s="85" t="str">
        <f ca="1" t="shared" si="2"/>
        <v>CLEANING SERVICE</v>
      </c>
      <c r="K571" s="85" t="str">
        <f ca="1" t="array" ref="K571">IFERROR(INDEX(MASTER!B:B,MATCH(G571,MASTER!A:A,0))/100," ")</f>
        <v> </v>
      </c>
      <c r="L571" s="67">
        <f ca="1" t="shared" si="3"/>
        <v>0</v>
      </c>
      <c r="M571" s="67" t="str">
        <f ca="1" t="shared" si="4"/>
        <v>1900 - WEEK 00</v>
      </c>
      <c r="N571" s="67" t="str">
        <f ca="1" t="shared" si="5"/>
        <v>1900 - MONTH 01</v>
      </c>
      <c r="O571" s="85" t="str">
        <f ca="1" t="shared" ref="O571:P571" si="588">IFERROR(AVERAGEIF(M:M,M571,$K:$K)," ")</f>
        <v> </v>
      </c>
      <c r="P571" s="85" t="str">
        <f ca="1" t="shared" si="588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4">
        <f ca="1" t="shared" si="0"/>
        <v>6</v>
      </c>
      <c r="F572" s="67" t="str">
        <f ca="1">IF(ISBLANK(A572)," ",INDIRECT(ADDRESS(1,5+MOD(ROW()-2,COUNTA('Form Responses 1'!$1:$1)-4),,TRUE,"Form Responses 1")))</f>
        <v>Security [Security Functions]</v>
      </c>
      <c r="G572" s="67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Security</v>
      </c>
      <c r="I572" s="85" t="str">
        <f ca="1" t="shared" si="531"/>
        <v>Security Functions</v>
      </c>
      <c r="J572" s="85" t="str">
        <f ca="1" t="shared" si="2"/>
        <v>SECURITY SERVICE</v>
      </c>
      <c r="K572" s="85" t="str">
        <f ca="1" t="array" ref="K572">IFERROR(INDEX(MASTER!B:B,MATCH(G572,MASTER!A:A,0))/100," ")</f>
        <v> </v>
      </c>
      <c r="L572" s="67">
        <f ca="1" t="shared" si="3"/>
        <v>0</v>
      </c>
      <c r="M572" s="67" t="str">
        <f ca="1" t="shared" si="4"/>
        <v>1900 - WEEK 00</v>
      </c>
      <c r="N572" s="67" t="str">
        <f ca="1" t="shared" si="5"/>
        <v>1900 - MONTH 01</v>
      </c>
      <c r="O572" s="85" t="str">
        <f ca="1" t="shared" ref="O572:P572" si="589">IFERROR(AVERAGEIF(M:M,M572,$K:$K)," ")</f>
        <v> </v>
      </c>
      <c r="P572" s="85" t="str">
        <f ca="1" t="shared" si="589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4">
        <f ca="1" t="shared" si="0"/>
        <v>6</v>
      </c>
      <c r="F573" s="67" t="str">
        <f ca="1">IF(ISBLANK(A573)," ",INDIRECT(ADDRESS(1,5+MOD(ROW()-2,COUNTA('Form Responses 1'!$1:$1)-4),,TRUE,"Form Responses 1")))</f>
        <v>Driver [Driving Safety]</v>
      </c>
      <c r="G573" s="67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Driver</v>
      </c>
      <c r="I573" s="85" t="str">
        <f ca="1" t="shared" si="531"/>
        <v>Driving Safety</v>
      </c>
      <c r="J573" s="85" t="str">
        <f ca="1" t="shared" si="2"/>
        <v>LABOR SERVICE</v>
      </c>
      <c r="K573" s="85" t="str">
        <f ca="1" t="array" ref="K573">IFERROR(INDEX(MASTER!B:B,MATCH(G573,MASTER!A:A,0))/100," ")</f>
        <v> </v>
      </c>
      <c r="L573" s="67">
        <f ca="1" t="shared" si="3"/>
        <v>0</v>
      </c>
      <c r="M573" s="67" t="str">
        <f ca="1" t="shared" si="4"/>
        <v>1900 - WEEK 00</v>
      </c>
      <c r="N573" s="67" t="str">
        <f ca="1" t="shared" si="5"/>
        <v>1900 - MONTH 01</v>
      </c>
      <c r="O573" s="85" t="str">
        <f ca="1" t="shared" ref="O573:P573" si="590">IFERROR(AVERAGEIF(M:M,M573,$K:$K)," ")</f>
        <v> </v>
      </c>
      <c r="P573" s="85" t="str">
        <f ca="1" t="shared" si="590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4">
        <f ca="1" t="shared" si="0"/>
        <v>6</v>
      </c>
      <c r="F574" s="67" t="str">
        <f ca="1">IF(ISBLANK(A574)," ",INDIRECT(ADDRESS(1,5+MOD(ROW()-2,COUNTA('Form Responses 1'!$1:$1)-4),,TRUE,"Form Responses 1")))</f>
        <v>Driver [ Attendance]</v>
      </c>
      <c r="G574" s="67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Driver</v>
      </c>
      <c r="I574" s="85" t="str">
        <f ca="1" t="shared" si="531"/>
        <v> Attendance</v>
      </c>
      <c r="J574" s="85" t="str">
        <f ca="1" t="shared" si="2"/>
        <v>LABOR SERVICE</v>
      </c>
      <c r="K574" s="85" t="str">
        <f ca="1" t="array" ref="K574">IFERROR(INDEX(MASTER!B:B,MATCH(G574,MASTER!A:A,0))/100," ")</f>
        <v> </v>
      </c>
      <c r="L574" s="67">
        <f ca="1" t="shared" si="3"/>
        <v>0</v>
      </c>
      <c r="M574" s="67" t="str">
        <f ca="1" t="shared" si="4"/>
        <v>1900 - WEEK 00</v>
      </c>
      <c r="N574" s="67" t="str">
        <f ca="1" t="shared" si="5"/>
        <v>1900 - MONTH 01</v>
      </c>
      <c r="O574" s="85" t="str">
        <f ca="1" t="shared" ref="O574:P574" si="591">IFERROR(AVERAGEIF(M:M,M574,$K:$K)," ")</f>
        <v> </v>
      </c>
      <c r="P574" s="85" t="str">
        <f ca="1" t="shared" si="591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4">
        <f ca="1" t="shared" si="0"/>
        <v>6</v>
      </c>
      <c r="F575" s="67" t="str">
        <f ca="1">IF(ISBLANK(A575)," ",INDIRECT(ADDRESS(1,5+MOD(ROW()-2,COUNTA('Form Responses 1'!$1:$1)-4),,TRUE,"Form Responses 1")))</f>
        <v>LANTAI-1 [Enterance]</v>
      </c>
      <c r="G575" s="67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LANTAI-1</v>
      </c>
      <c r="I575" s="85" t="str">
        <f ca="1" t="shared" si="531"/>
        <v>Enterance</v>
      </c>
      <c r="J575" s="85" t="str">
        <f ca="1" t="shared" si="2"/>
        <v>CLEANING SERVICE</v>
      </c>
      <c r="K575" s="85" t="str">
        <f ca="1" t="array" ref="K575">IFERROR(INDEX(MASTER!B:B,MATCH(G575,MASTER!A:A,0))/100," ")</f>
        <v> </v>
      </c>
      <c r="L575" s="67">
        <f ca="1" t="shared" si="3"/>
        <v>0</v>
      </c>
      <c r="M575" s="67" t="str">
        <f ca="1" t="shared" si="4"/>
        <v>1900 - WEEK 00</v>
      </c>
      <c r="N575" s="67" t="str">
        <f ca="1" t="shared" si="5"/>
        <v>1900 - MONTH 01</v>
      </c>
      <c r="O575" s="85" t="str">
        <f ca="1" t="shared" ref="O575:P575" si="592">IFERROR(AVERAGEIF(M:M,M575,$K:$K)," ")</f>
        <v> </v>
      </c>
      <c r="P575" s="85" t="str">
        <f ca="1" t="shared" si="592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4">
        <f ca="1" t="shared" si="0"/>
        <v>6</v>
      </c>
      <c r="F576" s="67" t="str">
        <f ca="1">IF(ISBLANK(A576)," ",INDIRECT(ADDRESS(1,5+MOD(ROW()-2,COUNTA('Form Responses 1'!$1:$1)-4),,TRUE,"Form Responses 1")))</f>
        <v>LANTAI-1 [Lobby Utama]</v>
      </c>
      <c r="G576" s="67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LANTAI-1</v>
      </c>
      <c r="I576" s="85" t="str">
        <f ca="1" t="shared" si="531"/>
        <v>Lobby Utama</v>
      </c>
      <c r="J576" s="85" t="str">
        <f ca="1" t="shared" si="2"/>
        <v>CLEANING SERVICE</v>
      </c>
      <c r="K576" s="85" t="str">
        <f ca="1" t="array" ref="K576">IFERROR(INDEX(MASTER!B:B,MATCH(G576,MASTER!A:A,0))/100," ")</f>
        <v> </v>
      </c>
      <c r="L576" s="67">
        <f ca="1" t="shared" si="3"/>
        <v>0</v>
      </c>
      <c r="M576" s="67" t="str">
        <f ca="1" t="shared" si="4"/>
        <v>1900 - WEEK 00</v>
      </c>
      <c r="N576" s="67" t="str">
        <f ca="1" t="shared" si="5"/>
        <v>1900 - MONTH 01</v>
      </c>
      <c r="O576" s="85" t="str">
        <f ca="1" t="shared" ref="O576:P576" si="593">IFERROR(AVERAGEIF(M:M,M576,$K:$K)," ")</f>
        <v> </v>
      </c>
      <c r="P576" s="85" t="str">
        <f ca="1" t="shared" si="593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4">
        <f ca="1" t="shared" si="0"/>
        <v>6</v>
      </c>
      <c r="F577" s="67" t="str">
        <f ca="1">IF(ISBLANK(A577)," ",INDIRECT(ADDRESS(1,5+MOD(ROW()-2,COUNTA('Form Responses 1'!$1:$1)-4),,TRUE,"Form Responses 1")))</f>
        <v>LANTAI-1 [Koridor]</v>
      </c>
      <c r="G577" s="67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LANTAI-1</v>
      </c>
      <c r="I577" s="85" t="str">
        <f ca="1" t="shared" si="531"/>
        <v>Koridor</v>
      </c>
      <c r="J577" s="85" t="str">
        <f ca="1" t="shared" si="2"/>
        <v>CLEANING SERVICE</v>
      </c>
      <c r="K577" s="85" t="str">
        <f ca="1" t="array" ref="K577">IFERROR(INDEX(MASTER!B:B,MATCH(G577,MASTER!A:A,0))/100," ")</f>
        <v> </v>
      </c>
      <c r="L577" s="67">
        <f ca="1" t="shared" si="3"/>
        <v>0</v>
      </c>
      <c r="M577" s="67" t="str">
        <f ca="1" t="shared" si="4"/>
        <v>1900 - WEEK 00</v>
      </c>
      <c r="N577" s="67" t="str">
        <f ca="1" t="shared" si="5"/>
        <v>1900 - MONTH 01</v>
      </c>
      <c r="O577" s="85" t="str">
        <f ca="1" t="shared" ref="O577:P577" si="594">IFERROR(AVERAGEIF(M:M,M577,$K:$K)," ")</f>
        <v> </v>
      </c>
      <c r="P577" s="85" t="str">
        <f ca="1" t="shared" si="594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4">
        <f ca="1" t="shared" si="0"/>
        <v>6</v>
      </c>
      <c r="F578" s="67" t="str">
        <f ca="1">IF(ISBLANK(A578)," ",INDIRECT(ADDRESS(1,5+MOD(ROW()-2,COUNTA('Form Responses 1'!$1:$1)-4),,TRUE,"Form Responses 1")))</f>
        <v>LANTAI-1 [R. Pimpinan]</v>
      </c>
      <c r="G578" s="67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LANTAI-1</v>
      </c>
      <c r="I578" s="85" t="str">
        <f ca="1" t="shared" si="531"/>
        <v>R. Pimpinan</v>
      </c>
      <c r="J578" s="85" t="str">
        <f ca="1" t="shared" si="2"/>
        <v>CLEANING SERVICE</v>
      </c>
      <c r="K578" s="85" t="str">
        <f ca="1" t="array" ref="K578">IFERROR(INDEX(MASTER!B:B,MATCH(G578,MASTER!A:A,0))/100," ")</f>
        <v> </v>
      </c>
      <c r="L578" s="67">
        <f ca="1" t="shared" si="3"/>
        <v>0</v>
      </c>
      <c r="M578" s="67" t="str">
        <f ca="1" t="shared" si="4"/>
        <v>1900 - WEEK 00</v>
      </c>
      <c r="N578" s="67" t="str">
        <f ca="1" t="shared" si="5"/>
        <v>1900 - MONTH 01</v>
      </c>
      <c r="O578" s="85" t="str">
        <f ca="1" t="shared" ref="O578:P578" si="595">IFERROR(AVERAGEIF(M:M,M578,$K:$K)," ")</f>
        <v> </v>
      </c>
      <c r="P578" s="85" t="str">
        <f ca="1" t="shared" si="595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4">
        <f ca="1" t="shared" si="0"/>
        <v>6</v>
      </c>
      <c r="F579" s="67" t="str">
        <f ca="1">IF(ISBLANK(A579)," ",INDIRECT(ADDRESS(1,5+MOD(ROW()-2,COUNTA('Form Responses 1'!$1:$1)-4),,TRUE,"Form Responses 1")))</f>
        <v>LANTAI-1 [Mushollah]</v>
      </c>
      <c r="G579" s="67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LANTAI-1</v>
      </c>
      <c r="I579" s="85" t="str">
        <f ca="1" t="shared" ref="I579:I642" si="596">MID(F579,FIND("[",F579)+1,LEN(F579)-FIND("[",F579)-1)</f>
        <v>Mushollah</v>
      </c>
      <c r="J579" s="85" t="str">
        <f ca="1" t="shared" si="2"/>
        <v>CLEANING SERVICE</v>
      </c>
      <c r="K579" s="85" t="str">
        <f ca="1" t="array" ref="K579">IFERROR(INDEX(MASTER!B:B,MATCH(G579,MASTER!A:A,0))/100," ")</f>
        <v> </v>
      </c>
      <c r="L579" s="67">
        <f ca="1" t="shared" si="3"/>
        <v>0</v>
      </c>
      <c r="M579" s="67" t="str">
        <f ca="1" t="shared" si="4"/>
        <v>1900 - WEEK 00</v>
      </c>
      <c r="N579" s="67" t="str">
        <f ca="1" t="shared" si="5"/>
        <v>1900 - MONTH 01</v>
      </c>
      <c r="O579" s="85" t="str">
        <f ca="1" t="shared" ref="O579:P579" si="597">IFERROR(AVERAGEIF(M:M,M579,$K:$K)," ")</f>
        <v> </v>
      </c>
      <c r="P579" s="85" t="str">
        <f ca="1" t="shared" si="597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4">
        <f ca="1" t="shared" si="0"/>
        <v>6</v>
      </c>
      <c r="F580" s="67" t="str">
        <f ca="1">IF(ISBLANK(A580)," ",INDIRECT(ADDRESS(1,5+MOD(ROW()-2,COUNTA('Form Responses 1'!$1:$1)-4),,TRUE,"Form Responses 1")))</f>
        <v>LANTAI-1 [R. Kepala TU]</v>
      </c>
      <c r="G580" s="67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LANTAI-1</v>
      </c>
      <c r="I580" s="85" t="str">
        <f ca="1" t="shared" si="596"/>
        <v>R. Kepala TU</v>
      </c>
      <c r="J580" s="85" t="str">
        <f ca="1" t="shared" si="2"/>
        <v>CLEANING SERVICE</v>
      </c>
      <c r="K580" s="85" t="str">
        <f ca="1" t="array" ref="K580">IFERROR(INDEX(MASTER!B:B,MATCH(G580,MASTER!A:A,0))/100," ")</f>
        <v> </v>
      </c>
      <c r="L580" s="67">
        <f ca="1" t="shared" si="3"/>
        <v>0</v>
      </c>
      <c r="M580" s="67" t="str">
        <f ca="1" t="shared" si="4"/>
        <v>1900 - WEEK 00</v>
      </c>
      <c r="N580" s="67" t="str">
        <f ca="1" t="shared" si="5"/>
        <v>1900 - MONTH 01</v>
      </c>
      <c r="O580" s="85" t="str">
        <f ca="1" t="shared" ref="O580:P580" si="598">IFERROR(AVERAGEIF(M:M,M580,$K:$K)," ")</f>
        <v> </v>
      </c>
      <c r="P580" s="85" t="str">
        <f ca="1" t="shared" si="598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4">
        <f ca="1" t="shared" si="0"/>
        <v>6</v>
      </c>
      <c r="F581" s="67" t="str">
        <f ca="1">IF(ISBLANK(A581)," ",INDIRECT(ADDRESS(1,5+MOD(ROW()-2,COUNTA('Form Responses 1'!$1:$1)-4),,TRUE,"Form Responses 1")))</f>
        <v>LANTAI-1 [R. staff TU]</v>
      </c>
      <c r="G581" s="67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LANTAI-1</v>
      </c>
      <c r="I581" s="85" t="str">
        <f ca="1" t="shared" si="596"/>
        <v>R. staff TU</v>
      </c>
      <c r="J581" s="85" t="str">
        <f ca="1" t="shared" si="2"/>
        <v>CLEANING SERVICE</v>
      </c>
      <c r="K581" s="85" t="str">
        <f ca="1" t="array" ref="K581">IFERROR(INDEX(MASTER!B:B,MATCH(G581,MASTER!A:A,0))/100," ")</f>
        <v> </v>
      </c>
      <c r="L581" s="67">
        <f ca="1" t="shared" si="3"/>
        <v>0</v>
      </c>
      <c r="M581" s="67" t="str">
        <f ca="1" t="shared" si="4"/>
        <v>1900 - WEEK 00</v>
      </c>
      <c r="N581" s="67" t="str">
        <f ca="1" t="shared" si="5"/>
        <v>1900 - MONTH 01</v>
      </c>
      <c r="O581" s="85" t="str">
        <f ca="1" t="shared" ref="O581:P581" si="599">IFERROR(AVERAGEIF(M:M,M581,$K:$K)," ")</f>
        <v> </v>
      </c>
      <c r="P581" s="85" t="str">
        <f ca="1" t="shared" si="599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4">
        <f ca="1" t="shared" si="0"/>
        <v>6</v>
      </c>
      <c r="F582" s="67" t="str">
        <f ca="1">IF(ISBLANK(A582)," ",INDIRECT(ADDRESS(1,5+MOD(ROW()-2,COUNTA('Form Responses 1'!$1:$1)-4),,TRUE,"Form Responses 1")))</f>
        <v>LANTAI-1 [R. Analisis]</v>
      </c>
      <c r="G582" s="67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LANTAI-1</v>
      </c>
      <c r="I582" s="85" t="str">
        <f ca="1" t="shared" si="596"/>
        <v>R. Analisis</v>
      </c>
      <c r="J582" s="85" t="str">
        <f ca="1" t="shared" si="2"/>
        <v>CLEANING SERVICE</v>
      </c>
      <c r="K582" s="85" t="str">
        <f ca="1" t="array" ref="K582">IFERROR(INDEX(MASTER!B:B,MATCH(G582,MASTER!A:A,0))/100," ")</f>
        <v> </v>
      </c>
      <c r="L582" s="67">
        <f ca="1" t="shared" si="3"/>
        <v>0</v>
      </c>
      <c r="M582" s="67" t="str">
        <f ca="1" t="shared" si="4"/>
        <v>1900 - WEEK 00</v>
      </c>
      <c r="N582" s="67" t="str">
        <f ca="1" t="shared" si="5"/>
        <v>1900 - MONTH 01</v>
      </c>
      <c r="O582" s="85" t="str">
        <f ca="1" t="shared" ref="O582:P582" si="600">IFERROR(AVERAGEIF(M:M,M582,$K:$K)," ")</f>
        <v> </v>
      </c>
      <c r="P582" s="85" t="str">
        <f ca="1" t="shared" si="600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4">
        <f ca="1" t="shared" si="0"/>
        <v>6</v>
      </c>
      <c r="F583" s="67" t="str">
        <f ca="1">IF(ISBLANK(A583)," ",INDIRECT(ADDRESS(1,5+MOD(ROW()-2,COUNTA('Form Responses 1'!$1:$1)-4),,TRUE,"Form Responses 1")))</f>
        <v>LANTAI-1 [R. Audio Visual]</v>
      </c>
      <c r="G583" s="67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LANTAI-1</v>
      </c>
      <c r="I583" s="85" t="str">
        <f ca="1" t="shared" si="596"/>
        <v>R. Audio Visual</v>
      </c>
      <c r="J583" s="85" t="str">
        <f ca="1" t="shared" si="2"/>
        <v>CLEANING SERVICE</v>
      </c>
      <c r="K583" s="85" t="str">
        <f ca="1" t="array" ref="K583">IFERROR(INDEX(MASTER!B:B,MATCH(G583,MASTER!A:A,0))/100," ")</f>
        <v> </v>
      </c>
      <c r="L583" s="67">
        <f ca="1" t="shared" si="3"/>
        <v>0</v>
      </c>
      <c r="M583" s="67" t="str">
        <f ca="1" t="shared" si="4"/>
        <v>1900 - WEEK 00</v>
      </c>
      <c r="N583" s="67" t="str">
        <f ca="1" t="shared" si="5"/>
        <v>1900 - MONTH 01</v>
      </c>
      <c r="O583" s="85" t="str">
        <f ca="1" t="shared" ref="O583:P583" si="601">IFERROR(AVERAGEIF(M:M,M583,$K:$K)," ")</f>
        <v> </v>
      </c>
      <c r="P583" s="85" t="str">
        <f ca="1" t="shared" si="601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4">
        <f ca="1" t="shared" si="0"/>
        <v>6</v>
      </c>
      <c r="F584" s="67" t="str">
        <f ca="1">IF(ISBLANK(A584)," ",INDIRECT(ADDRESS(1,5+MOD(ROW()-2,COUNTA('Form Responses 1'!$1:$1)-4),,TRUE,"Form Responses 1")))</f>
        <v>LANTAI-1 [R. Artefak]</v>
      </c>
      <c r="G584" s="67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LANTAI-1</v>
      </c>
      <c r="I584" s="85" t="str">
        <f ca="1" t="shared" si="596"/>
        <v>R. Artefak</v>
      </c>
      <c r="J584" s="85" t="str">
        <f ca="1" t="shared" si="2"/>
        <v>CLEANING SERVICE</v>
      </c>
      <c r="K584" s="85" t="str">
        <f ca="1" t="array" ref="K584">IFERROR(INDEX(MASTER!B:B,MATCH(G584,MASTER!A:A,0))/100," ")</f>
        <v> </v>
      </c>
      <c r="L584" s="67">
        <f ca="1" t="shared" si="3"/>
        <v>0</v>
      </c>
      <c r="M584" s="67" t="str">
        <f ca="1" t="shared" si="4"/>
        <v>1900 - WEEK 00</v>
      </c>
      <c r="N584" s="67" t="str">
        <f ca="1" t="shared" si="5"/>
        <v>1900 - MONTH 01</v>
      </c>
      <c r="O584" s="85" t="str">
        <f ca="1" t="shared" ref="O584:P584" si="602">IFERROR(AVERAGEIF(M:M,M584,$K:$K)," ")</f>
        <v> </v>
      </c>
      <c r="P584" s="85" t="str">
        <f ca="1" t="shared" si="602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4">
        <f ca="1" t="shared" si="0"/>
        <v>6</v>
      </c>
      <c r="F585" s="67" t="str">
        <f ca="1">IF(ISBLANK(A585)," ",INDIRECT(ADDRESS(1,5+MOD(ROW()-2,COUNTA('Form Responses 1'!$1:$1)-4),,TRUE,"Form Responses 1")))</f>
        <v>LANTAI-1 [R. Keuangan]</v>
      </c>
      <c r="G585" s="67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LANTAI-1</v>
      </c>
      <c r="I585" s="85" t="str">
        <f ca="1" t="shared" si="596"/>
        <v>R. Keuangan</v>
      </c>
      <c r="J585" s="85" t="str">
        <f ca="1" t="shared" si="2"/>
        <v>CLEANING SERVICE</v>
      </c>
      <c r="K585" s="85" t="str">
        <f ca="1" t="array" ref="K585">IFERROR(INDEX(MASTER!B:B,MATCH(G585,MASTER!A:A,0))/100," ")</f>
        <v> </v>
      </c>
      <c r="L585" s="67">
        <f ca="1" t="shared" si="3"/>
        <v>0</v>
      </c>
      <c r="M585" s="67" t="str">
        <f ca="1" t="shared" si="4"/>
        <v>1900 - WEEK 00</v>
      </c>
      <c r="N585" s="67" t="str">
        <f ca="1" t="shared" si="5"/>
        <v>1900 - MONTH 01</v>
      </c>
      <c r="O585" s="85" t="str">
        <f ca="1" t="shared" ref="O585:P585" si="603">IFERROR(AVERAGEIF(M:M,M585,$K:$K)," ")</f>
        <v> </v>
      </c>
      <c r="P585" s="85" t="str">
        <f ca="1" t="shared" si="603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4">
        <f ca="1" t="shared" si="0"/>
        <v>6</v>
      </c>
      <c r="F586" s="67" t="str">
        <f ca="1">IF(ISBLANK(A586)," ",INDIRECT(ADDRESS(1,5+MOD(ROW()-2,COUNTA('Form Responses 1'!$1:$1)-4),,TRUE,"Form Responses 1")))</f>
        <v>LANTAI-1 [Meeting room kecil]</v>
      </c>
      <c r="G586" s="67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LANTAI-1</v>
      </c>
      <c r="I586" s="85" t="str">
        <f ca="1" t="shared" si="596"/>
        <v>Meeting room kecil</v>
      </c>
      <c r="J586" s="85" t="str">
        <f ca="1" t="shared" si="2"/>
        <v>CLEANING SERVICE</v>
      </c>
      <c r="K586" s="85" t="str">
        <f ca="1" t="array" ref="K586">IFERROR(INDEX(MASTER!B:B,MATCH(G586,MASTER!A:A,0))/100," ")</f>
        <v> </v>
      </c>
      <c r="L586" s="67">
        <f ca="1" t="shared" si="3"/>
        <v>0</v>
      </c>
      <c r="M586" s="67" t="str">
        <f ca="1" t="shared" si="4"/>
        <v>1900 - WEEK 00</v>
      </c>
      <c r="N586" s="67" t="str">
        <f ca="1" t="shared" si="5"/>
        <v>1900 - MONTH 01</v>
      </c>
      <c r="O586" s="85" t="str">
        <f ca="1" t="shared" ref="O586:P586" si="604">IFERROR(AVERAGEIF(M:M,M586,$K:$K)," ")</f>
        <v> </v>
      </c>
      <c r="P586" s="85" t="str">
        <f ca="1" t="shared" si="604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4">
        <f ca="1" t="shared" si="0"/>
        <v>6</v>
      </c>
      <c r="F587" s="67" t="str">
        <f ca="1">IF(ISBLANK(A587)," ",INDIRECT(ADDRESS(1,5+MOD(ROW()-2,COUNTA('Form Responses 1'!$1:$1)-4),,TRUE,"Form Responses 1")))</f>
        <v>LANTAI-1 [Pantry]</v>
      </c>
      <c r="G587" s="67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LANTAI-1</v>
      </c>
      <c r="I587" s="85" t="str">
        <f ca="1" t="shared" si="596"/>
        <v>Pantry</v>
      </c>
      <c r="J587" s="85" t="str">
        <f ca="1" t="shared" si="2"/>
        <v>CLEANING SERVICE</v>
      </c>
      <c r="K587" s="85" t="str">
        <f ca="1" t="array" ref="K587">IFERROR(INDEX(MASTER!B:B,MATCH(G587,MASTER!A:A,0))/100," ")</f>
        <v> </v>
      </c>
      <c r="L587" s="67">
        <f ca="1" t="shared" si="3"/>
        <v>0</v>
      </c>
      <c r="M587" s="67" t="str">
        <f ca="1" t="shared" si="4"/>
        <v>1900 - WEEK 00</v>
      </c>
      <c r="N587" s="67" t="str">
        <f ca="1" t="shared" si="5"/>
        <v>1900 - MONTH 01</v>
      </c>
      <c r="O587" s="85" t="str">
        <f ca="1" t="shared" ref="O587:P587" si="605">IFERROR(AVERAGEIF(M:M,M587,$K:$K)," ")</f>
        <v> </v>
      </c>
      <c r="P587" s="85" t="str">
        <f ca="1" t="shared" si="605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4">
        <f ca="1" t="shared" si="0"/>
        <v>6</v>
      </c>
      <c r="F588" s="67" t="str">
        <f ca="1">IF(ISBLANK(A588)," ",INDIRECT(ADDRESS(1,5+MOD(ROW()-2,COUNTA('Form Responses 1'!$1:$1)-4),,TRUE,"Form Responses 1")))</f>
        <v>LANTAI-1 [Tangga Penghubung lt.1-2]</v>
      </c>
      <c r="G588" s="67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LANTAI-1</v>
      </c>
      <c r="I588" s="85" t="str">
        <f ca="1" t="shared" si="596"/>
        <v>Tangga Penghubung lt.1-2</v>
      </c>
      <c r="J588" s="85" t="str">
        <f ca="1" t="shared" si="2"/>
        <v>CLEANING SERVICE</v>
      </c>
      <c r="K588" s="85" t="str">
        <f ca="1" t="array" ref="K588">IFERROR(INDEX(MASTER!B:B,MATCH(G588,MASTER!A:A,0))/100," ")</f>
        <v> </v>
      </c>
      <c r="L588" s="67">
        <f ca="1" t="shared" si="3"/>
        <v>0</v>
      </c>
      <c r="M588" s="67" t="str">
        <f ca="1" t="shared" si="4"/>
        <v>1900 - WEEK 00</v>
      </c>
      <c r="N588" s="67" t="str">
        <f ca="1" t="shared" si="5"/>
        <v>1900 - MONTH 01</v>
      </c>
      <c r="O588" s="85" t="str">
        <f ca="1" t="shared" ref="O588:P588" si="606">IFERROR(AVERAGEIF(M:M,M588,$K:$K)," ")</f>
        <v> </v>
      </c>
      <c r="P588" s="85" t="str">
        <f ca="1" t="shared" si="606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4">
        <f ca="1" t="shared" si="0"/>
        <v>6</v>
      </c>
      <c r="F589" s="67" t="str">
        <f ca="1">IF(ISBLANK(A589)," ",INDIRECT(ADDRESS(1,5+MOD(ROW()-2,COUNTA('Form Responses 1'!$1:$1)-4),,TRUE,"Form Responses 1")))</f>
        <v>LANTAI-1 [Toilet 1]</v>
      </c>
      <c r="G589" s="67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LANTAI-1</v>
      </c>
      <c r="I589" s="85" t="str">
        <f ca="1" t="shared" si="596"/>
        <v>Toilet 1</v>
      </c>
      <c r="J589" s="85" t="str">
        <f ca="1" t="shared" si="2"/>
        <v>CLEANING SERVICE</v>
      </c>
      <c r="K589" s="85" t="str">
        <f ca="1" t="array" ref="K589">IFERROR(INDEX(MASTER!B:B,MATCH(G589,MASTER!A:A,0))/100," ")</f>
        <v> </v>
      </c>
      <c r="L589" s="67">
        <f ca="1" t="shared" si="3"/>
        <v>0</v>
      </c>
      <c r="M589" s="67" t="str">
        <f ca="1" t="shared" si="4"/>
        <v>1900 - WEEK 00</v>
      </c>
      <c r="N589" s="67" t="str">
        <f ca="1" t="shared" si="5"/>
        <v>1900 - MONTH 01</v>
      </c>
      <c r="O589" s="85" t="str">
        <f ca="1" t="shared" ref="O589:P589" si="607">IFERROR(AVERAGEIF(M:M,M589,$K:$K)," ")</f>
        <v> </v>
      </c>
      <c r="P589" s="85" t="str">
        <f ca="1" t="shared" si="607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4">
        <f ca="1" t="shared" si="0"/>
        <v>6</v>
      </c>
      <c r="F590" s="67" t="str">
        <f ca="1">IF(ISBLANK(A590)," ",INDIRECT(ADDRESS(1,5+MOD(ROW()-2,COUNTA('Form Responses 1'!$1:$1)-4),,TRUE,"Form Responses 1")))</f>
        <v>LANTAI-2 [Koridor]</v>
      </c>
      <c r="G590" s="67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LANTAI-2</v>
      </c>
      <c r="I590" s="85" t="str">
        <f ca="1" t="shared" si="596"/>
        <v>Koridor</v>
      </c>
      <c r="J590" s="85" t="str">
        <f ca="1" t="shared" si="2"/>
        <v>CLEANING SERVICE</v>
      </c>
      <c r="K590" s="85" t="str">
        <f ca="1" t="array" ref="K590">IFERROR(INDEX(MASTER!B:B,MATCH(G590,MASTER!A:A,0))/100," ")</f>
        <v> </v>
      </c>
      <c r="L590" s="67">
        <f ca="1" t="shared" si="3"/>
        <v>0</v>
      </c>
      <c r="M590" s="67" t="str">
        <f ca="1" t="shared" si="4"/>
        <v>1900 - WEEK 00</v>
      </c>
      <c r="N590" s="67" t="str">
        <f ca="1" t="shared" si="5"/>
        <v>1900 - MONTH 01</v>
      </c>
      <c r="O590" s="85" t="str">
        <f ca="1" t="shared" ref="O590:P590" si="608">IFERROR(AVERAGEIF(M:M,M590,$K:$K)," ")</f>
        <v> </v>
      </c>
      <c r="P590" s="85" t="str">
        <f ca="1" t="shared" si="608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4">
        <f ca="1" t="shared" si="0"/>
        <v>6</v>
      </c>
      <c r="F591" s="67" t="str">
        <f ca="1">IF(ISBLANK(A591)," ",INDIRECT(ADDRESS(1,5+MOD(ROW()-2,COUNTA('Form Responses 1'!$1:$1)-4),,TRUE,"Form Responses 1")))</f>
        <v>LANTAI-2 [Meeting Room besar]</v>
      </c>
      <c r="G591" s="67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LANTAI-2</v>
      </c>
      <c r="I591" s="85" t="str">
        <f ca="1" t="shared" si="596"/>
        <v>Meeting Room besar</v>
      </c>
      <c r="J591" s="85" t="str">
        <f ca="1" t="shared" si="2"/>
        <v>CLEANING SERVICE</v>
      </c>
      <c r="K591" s="85" t="str">
        <f ca="1" t="array" ref="K591">IFERROR(INDEX(MASTER!B:B,MATCH(G591,MASTER!A:A,0))/100," ")</f>
        <v> </v>
      </c>
      <c r="L591" s="67">
        <f ca="1" t="shared" si="3"/>
        <v>0</v>
      </c>
      <c r="M591" s="67" t="str">
        <f ca="1" t="shared" si="4"/>
        <v>1900 - WEEK 00</v>
      </c>
      <c r="N591" s="67" t="str">
        <f ca="1" t="shared" si="5"/>
        <v>1900 - MONTH 01</v>
      </c>
      <c r="O591" s="85" t="str">
        <f ca="1" t="shared" ref="O591:P591" si="609">IFERROR(AVERAGEIF(M:M,M591,$K:$K)," ")</f>
        <v> </v>
      </c>
      <c r="P591" s="85" t="str">
        <f ca="1" t="shared" si="609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4">
        <f ca="1" t="shared" si="0"/>
        <v>6</v>
      </c>
      <c r="F592" s="67" t="str">
        <f ca="1">IF(ISBLANK(A592)," ",INDIRECT(ADDRESS(1,5+MOD(ROW()-2,COUNTA('Form Responses 1'!$1:$1)-4),,TRUE,"Form Responses 1")))</f>
        <v>LANTAI-2 [R. Peneliti 1-5]</v>
      </c>
      <c r="G592" s="67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LANTAI-2</v>
      </c>
      <c r="I592" s="85" t="str">
        <f ca="1" t="shared" si="596"/>
        <v>R. Peneliti 1-5</v>
      </c>
      <c r="J592" s="85" t="str">
        <f ca="1" t="shared" si="2"/>
        <v>CLEANING SERVICE</v>
      </c>
      <c r="K592" s="85" t="str">
        <f ca="1" t="array" ref="K592">IFERROR(INDEX(MASTER!B:B,MATCH(G592,MASTER!A:A,0))/100," ")</f>
        <v> </v>
      </c>
      <c r="L592" s="67">
        <f ca="1" t="shared" si="3"/>
        <v>0</v>
      </c>
      <c r="M592" s="67" t="str">
        <f ca="1" t="shared" si="4"/>
        <v>1900 - WEEK 00</v>
      </c>
      <c r="N592" s="67" t="str">
        <f ca="1" t="shared" si="5"/>
        <v>1900 - MONTH 01</v>
      </c>
      <c r="O592" s="85" t="str">
        <f ca="1" t="shared" ref="O592:P592" si="610">IFERROR(AVERAGEIF(M:M,M592,$K:$K)," ")</f>
        <v> </v>
      </c>
      <c r="P592" s="85" t="str">
        <f ca="1" t="shared" si="610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4">
        <f ca="1" t="shared" si="0"/>
        <v>6</v>
      </c>
      <c r="F593" s="67" t="str">
        <f ca="1">IF(ISBLANK(A593)," ",INDIRECT(ADDRESS(1,5+MOD(ROW()-2,COUNTA('Form Responses 1'!$1:$1)-4),,TRUE,"Form Responses 1")))</f>
        <v>LANTAI-2 [Perpustakaan]</v>
      </c>
      <c r="G593" s="67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LANTAI-2</v>
      </c>
      <c r="I593" s="85" t="str">
        <f ca="1" t="shared" si="596"/>
        <v>Perpustakaan</v>
      </c>
      <c r="J593" s="85" t="str">
        <f ca="1" t="shared" si="2"/>
        <v>CLEANING SERVICE</v>
      </c>
      <c r="K593" s="85" t="str">
        <f ca="1" t="array" ref="K593">IFERROR(INDEX(MASTER!B:B,MATCH(G593,MASTER!A:A,0))/100," ")</f>
        <v> </v>
      </c>
      <c r="L593" s="67">
        <f ca="1" t="shared" si="3"/>
        <v>0</v>
      </c>
      <c r="M593" s="67" t="str">
        <f ca="1" t="shared" si="4"/>
        <v>1900 - WEEK 00</v>
      </c>
      <c r="N593" s="67" t="str">
        <f ca="1" t="shared" si="5"/>
        <v>1900 - MONTH 01</v>
      </c>
      <c r="O593" s="85" t="str">
        <f ca="1" t="shared" ref="O593:P593" si="611">IFERROR(AVERAGEIF(M:M,M593,$K:$K)," ")</f>
        <v> </v>
      </c>
      <c r="P593" s="85" t="str">
        <f ca="1" t="shared" si="611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4">
        <f ca="1" t="shared" si="0"/>
        <v>6</v>
      </c>
      <c r="F594" s="67" t="str">
        <f ca="1">IF(ISBLANK(A594)," ",INDIRECT(ADDRESS(1,5+MOD(ROW()-2,COUNTA('Form Responses 1'!$1:$1)-4),,TRUE,"Form Responses 1")))</f>
        <v>LANTAI-2 [R. baca]</v>
      </c>
      <c r="G594" s="67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LANTAI-2</v>
      </c>
      <c r="I594" s="85" t="str">
        <f ca="1" t="shared" si="596"/>
        <v>R. baca</v>
      </c>
      <c r="J594" s="85" t="str">
        <f ca="1" t="shared" si="2"/>
        <v>CLEANING SERVICE</v>
      </c>
      <c r="K594" s="85" t="str">
        <f ca="1" t="array" ref="K594">IFERROR(INDEX(MASTER!B:B,MATCH(G594,MASTER!A:A,0))/100," ")</f>
        <v> </v>
      </c>
      <c r="L594" s="67">
        <f ca="1" t="shared" si="3"/>
        <v>0</v>
      </c>
      <c r="M594" s="67" t="str">
        <f ca="1" t="shared" si="4"/>
        <v>1900 - WEEK 00</v>
      </c>
      <c r="N594" s="67" t="str">
        <f ca="1" t="shared" si="5"/>
        <v>1900 - MONTH 01</v>
      </c>
      <c r="O594" s="85" t="str">
        <f ca="1" t="shared" ref="O594:P594" si="612">IFERROR(AVERAGEIF(M:M,M594,$K:$K)," ")</f>
        <v> </v>
      </c>
      <c r="P594" s="85" t="str">
        <f ca="1" t="shared" si="612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4">
        <f ca="1" t="shared" si="0"/>
        <v>6</v>
      </c>
      <c r="F595" s="67" t="str">
        <f ca="1">IF(ISBLANK(A595)," ",INDIRECT(ADDRESS(1,5+MOD(ROW()-2,COUNTA('Form Responses 1'!$1:$1)-4),,TRUE,"Form Responses 1")))</f>
        <v>LANTAI-2 [Tangga Penghubung lt.1-2]</v>
      </c>
      <c r="G595" s="67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LANTAI-2</v>
      </c>
      <c r="I595" s="85" t="str">
        <f ca="1" t="shared" si="596"/>
        <v>Tangga Penghubung lt.1-2</v>
      </c>
      <c r="J595" s="85" t="str">
        <f ca="1" t="shared" si="2"/>
        <v>CLEANING SERVICE</v>
      </c>
      <c r="K595" s="85" t="str">
        <f ca="1" t="array" ref="K595">IFERROR(INDEX(MASTER!B:B,MATCH(G595,MASTER!A:A,0))/100," ")</f>
        <v> </v>
      </c>
      <c r="L595" s="67">
        <f ca="1" t="shared" si="3"/>
        <v>0</v>
      </c>
      <c r="M595" s="67" t="str">
        <f ca="1" t="shared" si="4"/>
        <v>1900 - WEEK 00</v>
      </c>
      <c r="N595" s="67" t="str">
        <f ca="1" t="shared" si="5"/>
        <v>1900 - MONTH 01</v>
      </c>
      <c r="O595" s="85" t="str">
        <f ca="1" t="shared" ref="O595:P595" si="613">IFERROR(AVERAGEIF(M:M,M595,$K:$K)," ")</f>
        <v> </v>
      </c>
      <c r="P595" s="85" t="str">
        <f ca="1" t="shared" si="613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4">
        <f ca="1" t="shared" si="0"/>
        <v>6</v>
      </c>
      <c r="F596" s="67" t="str">
        <f ca="1">IF(ISBLANK(A596)," ",INDIRECT(ADDRESS(1,5+MOD(ROW()-2,COUNTA('Form Responses 1'!$1:$1)-4),,TRUE,"Form Responses 1")))</f>
        <v>LANTAI-2 [Toilet 1]</v>
      </c>
      <c r="G596" s="67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LANTAI-2</v>
      </c>
      <c r="I596" s="85" t="str">
        <f ca="1" t="shared" si="596"/>
        <v>Toilet 1</v>
      </c>
      <c r="J596" s="85" t="str">
        <f ca="1" t="shared" si="2"/>
        <v>CLEANING SERVICE</v>
      </c>
      <c r="K596" s="85" t="str">
        <f ca="1" t="array" ref="K596">IFERROR(INDEX(MASTER!B:B,MATCH(G596,MASTER!A:A,0))/100," ")</f>
        <v> </v>
      </c>
      <c r="L596" s="67">
        <f ca="1" t="shared" si="3"/>
        <v>0</v>
      </c>
      <c r="M596" s="67" t="str">
        <f ca="1" t="shared" si="4"/>
        <v>1900 - WEEK 00</v>
      </c>
      <c r="N596" s="67" t="str">
        <f ca="1" t="shared" si="5"/>
        <v>1900 - MONTH 01</v>
      </c>
      <c r="O596" s="85" t="str">
        <f ca="1" t="shared" ref="O596:P596" si="614">IFERROR(AVERAGEIF(M:M,M596,$K:$K)," ")</f>
        <v> </v>
      </c>
      <c r="P596" s="85" t="str">
        <f ca="1" t="shared" si="614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4">
        <f ca="1" t="shared" si="0"/>
        <v>6</v>
      </c>
      <c r="F597" s="67" t="str">
        <f ca="1">IF(ISBLANK(A597)," ",INDIRECT(ADDRESS(1,5+MOD(ROW()-2,COUNTA('Form Responses 1'!$1:$1)-4),,TRUE,"Form Responses 1")))</f>
        <v>TAMAN DAN AREA PARKIR [Area parkir mobil]</v>
      </c>
      <c r="G597" s="67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TAMAN DAN AREA PARKIR</v>
      </c>
      <c r="I597" s="85" t="str">
        <f ca="1" t="shared" si="596"/>
        <v>Area parkir mobil</v>
      </c>
      <c r="J597" s="85" t="str">
        <f ca="1" t="shared" si="2"/>
        <v>CLEANING SERVICE</v>
      </c>
      <c r="K597" s="85" t="str">
        <f ca="1" t="array" ref="K597">IFERROR(INDEX(MASTER!B:B,MATCH(G597,MASTER!A:A,0))/100," ")</f>
        <v> </v>
      </c>
      <c r="L597" s="67">
        <f ca="1" t="shared" si="3"/>
        <v>0</v>
      </c>
      <c r="M597" s="67" t="str">
        <f ca="1" t="shared" si="4"/>
        <v>1900 - WEEK 00</v>
      </c>
      <c r="N597" s="67" t="str">
        <f ca="1" t="shared" si="5"/>
        <v>1900 - MONTH 01</v>
      </c>
      <c r="O597" s="85" t="str">
        <f ca="1" t="shared" ref="O597:P597" si="615">IFERROR(AVERAGEIF(M:M,M597,$K:$K)," ")</f>
        <v> </v>
      </c>
      <c r="P597" s="85" t="str">
        <f ca="1" t="shared" si="615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4">
        <f ca="1" t="shared" si="0"/>
        <v>6</v>
      </c>
      <c r="F598" s="67" t="str">
        <f ca="1">IF(ISBLANK(A598)," ",INDIRECT(ADDRESS(1,5+MOD(ROW()-2,COUNTA('Form Responses 1'!$1:$1)-4),,TRUE,"Form Responses 1")))</f>
        <v>TAMAN DAN AREA PARKIR [Area parkir motor]</v>
      </c>
      <c r="G598" s="67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TAMAN DAN AREA PARKIR</v>
      </c>
      <c r="I598" s="85" t="str">
        <f ca="1" t="shared" si="596"/>
        <v>Area parkir motor</v>
      </c>
      <c r="J598" s="85" t="str">
        <f ca="1" t="shared" si="2"/>
        <v>CLEANING SERVICE</v>
      </c>
      <c r="K598" s="85" t="str">
        <f ca="1" t="array" ref="K598">IFERROR(INDEX(MASTER!B:B,MATCH(G598,MASTER!A:A,0))/100," ")</f>
        <v> </v>
      </c>
      <c r="L598" s="67">
        <f ca="1" t="shared" si="3"/>
        <v>0</v>
      </c>
      <c r="M598" s="67" t="str">
        <f ca="1" t="shared" si="4"/>
        <v>1900 - WEEK 00</v>
      </c>
      <c r="N598" s="67" t="str">
        <f ca="1" t="shared" si="5"/>
        <v>1900 - MONTH 01</v>
      </c>
      <c r="O598" s="85" t="str">
        <f ca="1" t="shared" ref="O598:P598" si="616">IFERROR(AVERAGEIF(M:M,M598,$K:$K)," ")</f>
        <v> </v>
      </c>
      <c r="P598" s="85" t="str">
        <f ca="1" t="shared" si="616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4">
        <f ca="1" t="shared" si="0"/>
        <v>6</v>
      </c>
      <c r="F599" s="67" t="str">
        <f ca="1">IF(ISBLANK(A599)," ",INDIRECT(ADDRESS(1,5+MOD(ROW()-2,COUNTA('Form Responses 1'!$1:$1)-4),,TRUE,"Form Responses 1")))</f>
        <v>TAMAN DAN AREA PARKIR [Taman depan]</v>
      </c>
      <c r="G599" s="67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TAMAN DAN AREA PARKIR</v>
      </c>
      <c r="I599" s="85" t="str">
        <f ca="1" t="shared" si="596"/>
        <v>Taman depan</v>
      </c>
      <c r="J599" s="85" t="str">
        <f ca="1" t="shared" si="2"/>
        <v>CLEANING SERVICE</v>
      </c>
      <c r="K599" s="85" t="str">
        <f ca="1" t="array" ref="K599">IFERROR(INDEX(MASTER!B:B,MATCH(G599,MASTER!A:A,0))/100," ")</f>
        <v> </v>
      </c>
      <c r="L599" s="67">
        <f ca="1" t="shared" si="3"/>
        <v>0</v>
      </c>
      <c r="M599" s="67" t="str">
        <f ca="1" t="shared" si="4"/>
        <v>1900 - WEEK 00</v>
      </c>
      <c r="N599" s="67" t="str">
        <f ca="1" t="shared" si="5"/>
        <v>1900 - MONTH 01</v>
      </c>
      <c r="O599" s="85" t="str">
        <f ca="1" t="shared" ref="O599:P599" si="617">IFERROR(AVERAGEIF(M:M,M599,$K:$K)," ")</f>
        <v> </v>
      </c>
      <c r="P599" s="85" t="str">
        <f ca="1" t="shared" si="617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4">
        <f ca="1" t="shared" si="0"/>
        <v>6</v>
      </c>
      <c r="F600" s="67" t="str">
        <f ca="1">IF(ISBLANK(A600)," ",INDIRECT(ADDRESS(1,5+MOD(ROW()-2,COUNTA('Form Responses 1'!$1:$1)-4),,TRUE,"Form Responses 1")))</f>
        <v>TAMAN DAN AREA PARKIR [Pos Security]</v>
      </c>
      <c r="G600" s="67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TAMAN DAN AREA PARKIR</v>
      </c>
      <c r="I600" s="85" t="str">
        <f ca="1" t="shared" si="596"/>
        <v>Pos Security</v>
      </c>
      <c r="J600" s="85" t="str">
        <f ca="1" t="shared" si="2"/>
        <v>CLEANING SERVICE</v>
      </c>
      <c r="K600" s="85" t="str">
        <f ca="1" t="array" ref="K600">IFERROR(INDEX(MASTER!B:B,MATCH(G600,MASTER!A:A,0))/100," ")</f>
        <v> </v>
      </c>
      <c r="L600" s="67">
        <f ca="1" t="shared" si="3"/>
        <v>0</v>
      </c>
      <c r="M600" s="67" t="str">
        <f ca="1" t="shared" si="4"/>
        <v>1900 - WEEK 00</v>
      </c>
      <c r="N600" s="67" t="str">
        <f ca="1" t="shared" si="5"/>
        <v>1900 - MONTH 01</v>
      </c>
      <c r="O600" s="85" t="str">
        <f ca="1" t="shared" ref="O600:P600" si="618">IFERROR(AVERAGEIF(M:M,M600,$K:$K)," ")</f>
        <v> </v>
      </c>
      <c r="P600" s="85" t="str">
        <f ca="1" t="shared" si="618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4">
        <f ca="1" t="shared" si="0"/>
        <v>6</v>
      </c>
      <c r="F601" s="67" t="str">
        <f ca="1">IF(ISBLANK(A601)," ",INDIRECT(ADDRESS(1,5+MOD(ROW()-2,COUNTA('Form Responses 1'!$1:$1)-4),,TRUE,"Form Responses 1")))</f>
        <v>TAMAN DAN AREA PARKIR [TPS]</v>
      </c>
      <c r="G601" s="67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TAMAN DAN AREA PARKIR</v>
      </c>
      <c r="I601" s="85" t="str">
        <f ca="1" t="shared" si="596"/>
        <v>TPS</v>
      </c>
      <c r="J601" s="85" t="str">
        <f ca="1" t="shared" si="2"/>
        <v>CLEANING SERVICE</v>
      </c>
      <c r="K601" s="85" t="str">
        <f ca="1" t="array" ref="K601">IFERROR(INDEX(MASTER!B:B,MATCH(G601,MASTER!A:A,0))/100," ")</f>
        <v> </v>
      </c>
      <c r="L601" s="67">
        <f ca="1" t="shared" si="3"/>
        <v>0</v>
      </c>
      <c r="M601" s="67" t="str">
        <f ca="1" t="shared" si="4"/>
        <v>1900 - WEEK 00</v>
      </c>
      <c r="N601" s="67" t="str">
        <f ca="1" t="shared" si="5"/>
        <v>1900 - MONTH 01</v>
      </c>
      <c r="O601" s="85" t="str">
        <f ca="1" t="shared" ref="O601:P601" si="619">IFERROR(AVERAGEIF(M:M,M601,$K:$K)," ")</f>
        <v> </v>
      </c>
      <c r="P601" s="85" t="str">
        <f ca="1" t="shared" si="619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4">
        <f ca="1" t="shared" si="0"/>
        <v>6</v>
      </c>
      <c r="F602" s="67" t="str">
        <f ca="1">IF(ISBLANK(A602)," ",INDIRECT(ADDRESS(1,5+MOD(ROW()-2,COUNTA('Form Responses 1'!$1:$1)-4),,TRUE,"Form Responses 1")))</f>
        <v>Security [Security Functions]</v>
      </c>
      <c r="G602" s="67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Security</v>
      </c>
      <c r="I602" s="85" t="str">
        <f ca="1" t="shared" si="596"/>
        <v>Security Functions</v>
      </c>
      <c r="J602" s="85" t="str">
        <f ca="1" t="shared" si="2"/>
        <v>SECURITY SERVICE</v>
      </c>
      <c r="K602" s="85" t="str">
        <f ca="1" t="array" ref="K602">IFERROR(INDEX(MASTER!B:B,MATCH(G602,MASTER!A:A,0))/100," ")</f>
        <v> </v>
      </c>
      <c r="L602" s="67">
        <f ca="1" t="shared" si="3"/>
        <v>0</v>
      </c>
      <c r="M602" s="67" t="str">
        <f ca="1" t="shared" si="4"/>
        <v>1900 - WEEK 00</v>
      </c>
      <c r="N602" s="67" t="str">
        <f ca="1" t="shared" si="5"/>
        <v>1900 - MONTH 01</v>
      </c>
      <c r="O602" s="85" t="str">
        <f ca="1" t="shared" ref="O602:P602" si="620">IFERROR(AVERAGEIF(M:M,M602,$K:$K)," ")</f>
        <v> </v>
      </c>
      <c r="P602" s="85" t="str">
        <f ca="1" t="shared" si="620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4">
        <f ca="1" t="shared" si="0"/>
        <v>6</v>
      </c>
      <c r="F603" s="67" t="str">
        <f ca="1">IF(ISBLANK(A603)," ",INDIRECT(ADDRESS(1,5+MOD(ROW()-2,COUNTA('Form Responses 1'!$1:$1)-4),,TRUE,"Form Responses 1")))</f>
        <v>Driver [Driving Safety]</v>
      </c>
      <c r="G603" s="67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Driver</v>
      </c>
      <c r="I603" s="85" t="str">
        <f ca="1" t="shared" si="596"/>
        <v>Driving Safety</v>
      </c>
      <c r="J603" s="85" t="str">
        <f ca="1" t="shared" si="2"/>
        <v>LABOR SERVICE</v>
      </c>
      <c r="K603" s="85" t="str">
        <f ca="1" t="array" ref="K603">IFERROR(INDEX(MASTER!B:B,MATCH(G603,MASTER!A:A,0))/100," ")</f>
        <v> </v>
      </c>
      <c r="L603" s="67">
        <f ca="1" t="shared" si="3"/>
        <v>0</v>
      </c>
      <c r="M603" s="67" t="str">
        <f ca="1" t="shared" si="4"/>
        <v>1900 - WEEK 00</v>
      </c>
      <c r="N603" s="67" t="str">
        <f ca="1" t="shared" si="5"/>
        <v>1900 - MONTH 01</v>
      </c>
      <c r="O603" s="85" t="str">
        <f ca="1" t="shared" ref="O603:P603" si="621">IFERROR(AVERAGEIF(M:M,M603,$K:$K)," ")</f>
        <v> </v>
      </c>
      <c r="P603" s="85" t="str">
        <f ca="1" t="shared" si="621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4">
        <f ca="1" t="shared" si="0"/>
        <v>6</v>
      </c>
      <c r="F604" s="67" t="str">
        <f ca="1">IF(ISBLANK(A604)," ",INDIRECT(ADDRESS(1,5+MOD(ROW()-2,COUNTA('Form Responses 1'!$1:$1)-4),,TRUE,"Form Responses 1")))</f>
        <v>Driver [ Attendance]</v>
      </c>
      <c r="G604" s="67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Driver</v>
      </c>
      <c r="I604" s="85" t="str">
        <f ca="1" t="shared" si="596"/>
        <v> Attendance</v>
      </c>
      <c r="J604" s="85" t="str">
        <f ca="1" t="shared" si="2"/>
        <v>LABOR SERVICE</v>
      </c>
      <c r="K604" s="85" t="str">
        <f ca="1" t="array" ref="K604">IFERROR(INDEX(MASTER!B:B,MATCH(G604,MASTER!A:A,0))/100," ")</f>
        <v> </v>
      </c>
      <c r="L604" s="67">
        <f ca="1" t="shared" si="3"/>
        <v>0</v>
      </c>
      <c r="M604" s="67" t="str">
        <f ca="1" t="shared" si="4"/>
        <v>1900 - WEEK 00</v>
      </c>
      <c r="N604" s="67" t="str">
        <f ca="1" t="shared" si="5"/>
        <v>1900 - MONTH 01</v>
      </c>
      <c r="O604" s="85" t="str">
        <f ca="1" t="shared" ref="O604:P604" si="622">IFERROR(AVERAGEIF(M:M,M604,$K:$K)," ")</f>
        <v> </v>
      </c>
      <c r="P604" s="85" t="str">
        <f ca="1" t="shared" si="622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4">
        <f ca="1" t="shared" si="0"/>
        <v>6</v>
      </c>
      <c r="F605" s="67" t="str">
        <f ca="1">IF(ISBLANK(A605)," ",INDIRECT(ADDRESS(1,5+MOD(ROW()-2,COUNTA('Form Responses 1'!$1:$1)-4),,TRUE,"Form Responses 1")))</f>
        <v>LANTAI-1 [Enterance]</v>
      </c>
      <c r="G605" s="67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LANTAI-1</v>
      </c>
      <c r="I605" s="85" t="str">
        <f ca="1" t="shared" si="596"/>
        <v>Enterance</v>
      </c>
      <c r="J605" s="85" t="str">
        <f ca="1" t="shared" si="2"/>
        <v>CLEANING SERVICE</v>
      </c>
      <c r="K605" s="85" t="str">
        <f ca="1" t="array" ref="K605">IFERROR(INDEX(MASTER!B:B,MATCH(G605,MASTER!A:A,0))/100," ")</f>
        <v> </v>
      </c>
      <c r="L605" s="67">
        <f ca="1" t="shared" si="3"/>
        <v>0</v>
      </c>
      <c r="M605" s="67" t="str">
        <f ca="1" t="shared" si="4"/>
        <v>1900 - WEEK 00</v>
      </c>
      <c r="N605" s="67" t="str">
        <f ca="1" t="shared" si="5"/>
        <v>1900 - MONTH 01</v>
      </c>
      <c r="O605" s="85" t="str">
        <f ca="1" t="shared" ref="O605:P605" si="623">IFERROR(AVERAGEIF(M:M,M605,$K:$K)," ")</f>
        <v> </v>
      </c>
      <c r="P605" s="85" t="str">
        <f ca="1" t="shared" si="623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4">
        <f ca="1" t="shared" si="0"/>
        <v>6</v>
      </c>
      <c r="F606" s="67" t="str">
        <f ca="1">IF(ISBLANK(A606)," ",INDIRECT(ADDRESS(1,5+MOD(ROW()-2,COUNTA('Form Responses 1'!$1:$1)-4),,TRUE,"Form Responses 1")))</f>
        <v>LANTAI-1 [Lobby Utama]</v>
      </c>
      <c r="G606" s="67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LANTAI-1</v>
      </c>
      <c r="I606" s="85" t="str">
        <f ca="1" t="shared" si="596"/>
        <v>Lobby Utama</v>
      </c>
      <c r="J606" s="85" t="str">
        <f ca="1" t="shared" si="2"/>
        <v>CLEANING SERVICE</v>
      </c>
      <c r="K606" s="85" t="str">
        <f ca="1" t="array" ref="K606">IFERROR(INDEX(MASTER!B:B,MATCH(G606,MASTER!A:A,0))/100," ")</f>
        <v> </v>
      </c>
      <c r="L606" s="67">
        <f ca="1" t="shared" si="3"/>
        <v>0</v>
      </c>
      <c r="M606" s="67" t="str">
        <f ca="1" t="shared" si="4"/>
        <v>1900 - WEEK 00</v>
      </c>
      <c r="N606" s="67" t="str">
        <f ca="1" t="shared" si="5"/>
        <v>1900 - MONTH 01</v>
      </c>
      <c r="O606" s="85" t="str">
        <f ca="1" t="shared" ref="O606:P606" si="624">IFERROR(AVERAGEIF(M:M,M606,$K:$K)," ")</f>
        <v> </v>
      </c>
      <c r="P606" s="85" t="str">
        <f ca="1" t="shared" si="624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4">
        <f ca="1" t="shared" si="0"/>
        <v>6</v>
      </c>
      <c r="F607" s="67" t="str">
        <f ca="1">IF(ISBLANK(A607)," ",INDIRECT(ADDRESS(1,5+MOD(ROW()-2,COUNTA('Form Responses 1'!$1:$1)-4),,TRUE,"Form Responses 1")))</f>
        <v>LANTAI-1 [Koridor]</v>
      </c>
      <c r="G607" s="67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LANTAI-1</v>
      </c>
      <c r="I607" s="85" t="str">
        <f ca="1" t="shared" si="596"/>
        <v>Koridor</v>
      </c>
      <c r="J607" s="85" t="str">
        <f ca="1" t="shared" si="2"/>
        <v>CLEANING SERVICE</v>
      </c>
      <c r="K607" s="85" t="str">
        <f ca="1" t="array" ref="K607">IFERROR(INDEX(MASTER!B:B,MATCH(G607,MASTER!A:A,0))/100," ")</f>
        <v> </v>
      </c>
      <c r="L607" s="67">
        <f ca="1" t="shared" si="3"/>
        <v>0</v>
      </c>
      <c r="M607" s="67" t="str">
        <f ca="1" t="shared" si="4"/>
        <v>1900 - WEEK 00</v>
      </c>
      <c r="N607" s="67" t="str">
        <f ca="1" t="shared" si="5"/>
        <v>1900 - MONTH 01</v>
      </c>
      <c r="O607" s="85" t="str">
        <f ca="1" t="shared" ref="O607:P607" si="625">IFERROR(AVERAGEIF(M:M,M607,$K:$K)," ")</f>
        <v> </v>
      </c>
      <c r="P607" s="85" t="str">
        <f ca="1" t="shared" si="625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4">
        <f ca="1" t="shared" si="0"/>
        <v>6</v>
      </c>
      <c r="F608" s="67" t="str">
        <f ca="1">IF(ISBLANK(A608)," ",INDIRECT(ADDRESS(1,5+MOD(ROW()-2,COUNTA('Form Responses 1'!$1:$1)-4),,TRUE,"Form Responses 1")))</f>
        <v>LANTAI-1 [R. Pimpinan]</v>
      </c>
      <c r="G608" s="67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LANTAI-1</v>
      </c>
      <c r="I608" s="85" t="str">
        <f ca="1" t="shared" si="596"/>
        <v>R. Pimpinan</v>
      </c>
      <c r="J608" s="85" t="str">
        <f ca="1" t="shared" si="2"/>
        <v>CLEANING SERVICE</v>
      </c>
      <c r="K608" s="85" t="str">
        <f ca="1" t="array" ref="K608">IFERROR(INDEX(MASTER!B:B,MATCH(G608,MASTER!A:A,0))/100," ")</f>
        <v> </v>
      </c>
      <c r="L608" s="67">
        <f ca="1" t="shared" si="3"/>
        <v>0</v>
      </c>
      <c r="M608" s="67" t="str">
        <f ca="1" t="shared" si="4"/>
        <v>1900 - WEEK 00</v>
      </c>
      <c r="N608" s="67" t="str">
        <f ca="1" t="shared" si="5"/>
        <v>1900 - MONTH 01</v>
      </c>
      <c r="O608" s="85" t="str">
        <f ca="1" t="shared" ref="O608:P608" si="626">IFERROR(AVERAGEIF(M:M,M608,$K:$K)," ")</f>
        <v> </v>
      </c>
      <c r="P608" s="85" t="str">
        <f ca="1" t="shared" si="626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4">
        <f ca="1" t="shared" si="0"/>
        <v>6</v>
      </c>
      <c r="F609" s="67" t="str">
        <f ca="1">IF(ISBLANK(A609)," ",INDIRECT(ADDRESS(1,5+MOD(ROW()-2,COUNTA('Form Responses 1'!$1:$1)-4),,TRUE,"Form Responses 1")))</f>
        <v>LANTAI-1 [Mushollah]</v>
      </c>
      <c r="G609" s="67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LANTAI-1</v>
      </c>
      <c r="I609" s="85" t="str">
        <f ca="1" t="shared" si="596"/>
        <v>Mushollah</v>
      </c>
      <c r="J609" s="85" t="str">
        <f ca="1" t="shared" si="2"/>
        <v>CLEANING SERVICE</v>
      </c>
      <c r="K609" s="85" t="str">
        <f ca="1" t="array" ref="K609">IFERROR(INDEX(MASTER!B:B,MATCH(G609,MASTER!A:A,0))/100," ")</f>
        <v> </v>
      </c>
      <c r="L609" s="67">
        <f ca="1" t="shared" si="3"/>
        <v>0</v>
      </c>
      <c r="M609" s="67" t="str">
        <f ca="1" t="shared" si="4"/>
        <v>1900 - WEEK 00</v>
      </c>
      <c r="N609" s="67" t="str">
        <f ca="1" t="shared" si="5"/>
        <v>1900 - MONTH 01</v>
      </c>
      <c r="O609" s="85" t="str">
        <f ca="1" t="shared" ref="O609:P609" si="627">IFERROR(AVERAGEIF(M:M,M609,$K:$K)," ")</f>
        <v> </v>
      </c>
      <c r="P609" s="85" t="str">
        <f ca="1" t="shared" si="627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4">
        <f ca="1" t="shared" si="0"/>
        <v>6</v>
      </c>
      <c r="F610" s="67" t="str">
        <f ca="1">IF(ISBLANK(A610)," ",INDIRECT(ADDRESS(1,5+MOD(ROW()-2,COUNTA('Form Responses 1'!$1:$1)-4),,TRUE,"Form Responses 1")))</f>
        <v>LANTAI-1 [R. Kepala TU]</v>
      </c>
      <c r="G610" s="67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LANTAI-1</v>
      </c>
      <c r="I610" s="85" t="str">
        <f ca="1" t="shared" si="596"/>
        <v>R. Kepala TU</v>
      </c>
      <c r="J610" s="85" t="str">
        <f ca="1" t="shared" si="2"/>
        <v>CLEANING SERVICE</v>
      </c>
      <c r="K610" s="85" t="str">
        <f ca="1" t="array" ref="K610">IFERROR(INDEX(MASTER!B:B,MATCH(G610,MASTER!A:A,0))/100," ")</f>
        <v> </v>
      </c>
      <c r="L610" s="67">
        <f ca="1" t="shared" si="3"/>
        <v>0</v>
      </c>
      <c r="M610" s="67" t="str">
        <f ca="1" t="shared" si="4"/>
        <v>1900 - WEEK 00</v>
      </c>
      <c r="N610" s="67" t="str">
        <f ca="1" t="shared" si="5"/>
        <v>1900 - MONTH 01</v>
      </c>
      <c r="O610" s="85" t="str">
        <f ca="1" t="shared" ref="O610:P610" si="628">IFERROR(AVERAGEIF(M:M,M610,$K:$K)," ")</f>
        <v> </v>
      </c>
      <c r="P610" s="85" t="str">
        <f ca="1" t="shared" si="628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4">
        <f ca="1" t="shared" si="0"/>
        <v>6</v>
      </c>
      <c r="F611" s="67" t="str">
        <f ca="1">IF(ISBLANK(A611)," ",INDIRECT(ADDRESS(1,5+MOD(ROW()-2,COUNTA('Form Responses 1'!$1:$1)-4),,TRUE,"Form Responses 1")))</f>
        <v>LANTAI-1 [R. staff TU]</v>
      </c>
      <c r="G611" s="67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LANTAI-1</v>
      </c>
      <c r="I611" s="85" t="str">
        <f ca="1" t="shared" si="596"/>
        <v>R. staff TU</v>
      </c>
      <c r="J611" s="85" t="str">
        <f ca="1" t="shared" si="2"/>
        <v>CLEANING SERVICE</v>
      </c>
      <c r="K611" s="85" t="str">
        <f ca="1" t="array" ref="K611">IFERROR(INDEX(MASTER!B:B,MATCH(G611,MASTER!A:A,0))/100," ")</f>
        <v> </v>
      </c>
      <c r="L611" s="67">
        <f ca="1" t="shared" si="3"/>
        <v>0</v>
      </c>
      <c r="M611" s="67" t="str">
        <f ca="1" t="shared" si="4"/>
        <v>1900 - WEEK 00</v>
      </c>
      <c r="N611" s="67" t="str">
        <f ca="1" t="shared" si="5"/>
        <v>1900 - MONTH 01</v>
      </c>
      <c r="O611" s="85" t="str">
        <f ca="1" t="shared" ref="O611:P611" si="629">IFERROR(AVERAGEIF(M:M,M611,$K:$K)," ")</f>
        <v> </v>
      </c>
      <c r="P611" s="85" t="str">
        <f ca="1" t="shared" si="629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4">
        <f ca="1" t="shared" si="0"/>
        <v>6</v>
      </c>
      <c r="F612" s="67" t="str">
        <f ca="1">IF(ISBLANK(A612)," ",INDIRECT(ADDRESS(1,5+MOD(ROW()-2,COUNTA('Form Responses 1'!$1:$1)-4),,TRUE,"Form Responses 1")))</f>
        <v>LANTAI-1 [R. Analisis]</v>
      </c>
      <c r="G612" s="67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LANTAI-1</v>
      </c>
      <c r="I612" s="85" t="str">
        <f ca="1" t="shared" si="596"/>
        <v>R. Analisis</v>
      </c>
      <c r="J612" s="85" t="str">
        <f ca="1" t="shared" si="2"/>
        <v>CLEANING SERVICE</v>
      </c>
      <c r="K612" s="85" t="str">
        <f ca="1" t="array" ref="K612">IFERROR(INDEX(MASTER!B:B,MATCH(G612,MASTER!A:A,0))/100," ")</f>
        <v> </v>
      </c>
      <c r="L612" s="67">
        <f ca="1" t="shared" si="3"/>
        <v>0</v>
      </c>
      <c r="M612" s="67" t="str">
        <f ca="1" t="shared" si="4"/>
        <v>1900 - WEEK 00</v>
      </c>
      <c r="N612" s="67" t="str">
        <f ca="1" t="shared" si="5"/>
        <v>1900 - MONTH 01</v>
      </c>
      <c r="O612" s="85" t="str">
        <f ca="1" t="shared" ref="O612:P612" si="630">IFERROR(AVERAGEIF(M:M,M612,$K:$K)," ")</f>
        <v> </v>
      </c>
      <c r="P612" s="85" t="str">
        <f ca="1" t="shared" si="630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4">
        <f ca="1" t="shared" si="0"/>
        <v>6</v>
      </c>
      <c r="F613" s="67" t="str">
        <f ca="1">IF(ISBLANK(A613)," ",INDIRECT(ADDRESS(1,5+MOD(ROW()-2,COUNTA('Form Responses 1'!$1:$1)-4),,TRUE,"Form Responses 1")))</f>
        <v>LANTAI-1 [R. Audio Visual]</v>
      </c>
      <c r="G613" s="67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LANTAI-1</v>
      </c>
      <c r="I613" s="85" t="str">
        <f ca="1" t="shared" si="596"/>
        <v>R. Audio Visual</v>
      </c>
      <c r="J613" s="85" t="str">
        <f ca="1" t="shared" si="2"/>
        <v>CLEANING SERVICE</v>
      </c>
      <c r="K613" s="85" t="str">
        <f ca="1" t="array" ref="K613">IFERROR(INDEX(MASTER!B:B,MATCH(G613,MASTER!A:A,0))/100," ")</f>
        <v> </v>
      </c>
      <c r="L613" s="67">
        <f ca="1" t="shared" si="3"/>
        <v>0</v>
      </c>
      <c r="M613" s="67" t="str">
        <f ca="1" t="shared" si="4"/>
        <v>1900 - WEEK 00</v>
      </c>
      <c r="N613" s="67" t="str">
        <f ca="1" t="shared" si="5"/>
        <v>1900 - MONTH 01</v>
      </c>
      <c r="O613" s="85" t="str">
        <f ca="1" t="shared" ref="O613:P613" si="631">IFERROR(AVERAGEIF(M:M,M613,$K:$K)," ")</f>
        <v> </v>
      </c>
      <c r="P613" s="85" t="str">
        <f ca="1" t="shared" si="631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4">
        <f ca="1" t="shared" si="0"/>
        <v>6</v>
      </c>
      <c r="F614" s="67" t="str">
        <f ca="1">IF(ISBLANK(A614)," ",INDIRECT(ADDRESS(1,5+MOD(ROW()-2,COUNTA('Form Responses 1'!$1:$1)-4),,TRUE,"Form Responses 1")))</f>
        <v>LANTAI-1 [R. Artefak]</v>
      </c>
      <c r="G614" s="67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LANTAI-1</v>
      </c>
      <c r="I614" s="85" t="str">
        <f ca="1" t="shared" si="596"/>
        <v>R. Artefak</v>
      </c>
      <c r="J614" s="85" t="str">
        <f ca="1" t="shared" si="2"/>
        <v>CLEANING SERVICE</v>
      </c>
      <c r="K614" s="85" t="str">
        <f ca="1" t="array" ref="K614">IFERROR(INDEX(MASTER!B:B,MATCH(G614,MASTER!A:A,0))/100," ")</f>
        <v> </v>
      </c>
      <c r="L614" s="67">
        <f ca="1" t="shared" si="3"/>
        <v>0</v>
      </c>
      <c r="M614" s="67" t="str">
        <f ca="1" t="shared" si="4"/>
        <v>1900 - WEEK 00</v>
      </c>
      <c r="N614" s="67" t="str">
        <f ca="1" t="shared" si="5"/>
        <v>1900 - MONTH 01</v>
      </c>
      <c r="O614" s="85" t="str">
        <f ca="1" t="shared" ref="O614:P614" si="632">IFERROR(AVERAGEIF(M:M,M614,$K:$K)," ")</f>
        <v> </v>
      </c>
      <c r="P614" s="85" t="str">
        <f ca="1" t="shared" si="632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4">
        <f ca="1" t="shared" si="0"/>
        <v>6</v>
      </c>
      <c r="F615" s="67" t="str">
        <f ca="1">IF(ISBLANK(A615)," ",INDIRECT(ADDRESS(1,5+MOD(ROW()-2,COUNTA('Form Responses 1'!$1:$1)-4),,TRUE,"Form Responses 1")))</f>
        <v>LANTAI-1 [R. Keuangan]</v>
      </c>
      <c r="G615" s="67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LANTAI-1</v>
      </c>
      <c r="I615" s="85" t="str">
        <f ca="1" t="shared" si="596"/>
        <v>R. Keuangan</v>
      </c>
      <c r="J615" s="85" t="str">
        <f ca="1" t="shared" si="2"/>
        <v>CLEANING SERVICE</v>
      </c>
      <c r="K615" s="85" t="str">
        <f ca="1" t="array" ref="K615">IFERROR(INDEX(MASTER!B:B,MATCH(G615,MASTER!A:A,0))/100," ")</f>
        <v> </v>
      </c>
      <c r="L615" s="67">
        <f ca="1" t="shared" si="3"/>
        <v>0</v>
      </c>
      <c r="M615" s="67" t="str">
        <f ca="1" t="shared" si="4"/>
        <v>1900 - WEEK 00</v>
      </c>
      <c r="N615" s="67" t="str">
        <f ca="1" t="shared" si="5"/>
        <v>1900 - MONTH 01</v>
      </c>
      <c r="O615" s="85" t="str">
        <f ca="1" t="shared" ref="O615:P615" si="633">IFERROR(AVERAGEIF(M:M,M615,$K:$K)," ")</f>
        <v> </v>
      </c>
      <c r="P615" s="85" t="str">
        <f ca="1" t="shared" si="633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4">
        <f ca="1" t="shared" si="0"/>
        <v>6</v>
      </c>
      <c r="F616" s="67" t="str">
        <f ca="1">IF(ISBLANK(A616)," ",INDIRECT(ADDRESS(1,5+MOD(ROW()-2,COUNTA('Form Responses 1'!$1:$1)-4),,TRUE,"Form Responses 1")))</f>
        <v>LANTAI-1 [Meeting room kecil]</v>
      </c>
      <c r="G616" s="67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LANTAI-1</v>
      </c>
      <c r="I616" s="85" t="str">
        <f ca="1" t="shared" si="596"/>
        <v>Meeting room kecil</v>
      </c>
      <c r="J616" s="85" t="str">
        <f ca="1" t="shared" si="2"/>
        <v>CLEANING SERVICE</v>
      </c>
      <c r="K616" s="85" t="str">
        <f ca="1" t="array" ref="K616">IFERROR(INDEX(MASTER!B:B,MATCH(G616,MASTER!A:A,0))/100," ")</f>
        <v> </v>
      </c>
      <c r="L616" s="67">
        <f ca="1" t="shared" si="3"/>
        <v>0</v>
      </c>
      <c r="M616" s="67" t="str">
        <f ca="1" t="shared" si="4"/>
        <v>1900 - WEEK 00</v>
      </c>
      <c r="N616" s="67" t="str">
        <f ca="1" t="shared" si="5"/>
        <v>1900 - MONTH 01</v>
      </c>
      <c r="O616" s="85" t="str">
        <f ca="1" t="shared" ref="O616:P616" si="634">IFERROR(AVERAGEIF(M:M,M616,$K:$K)," ")</f>
        <v> </v>
      </c>
      <c r="P616" s="85" t="str">
        <f ca="1" t="shared" si="634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4">
        <f ca="1" t="shared" si="0"/>
        <v>6</v>
      </c>
      <c r="F617" s="67" t="str">
        <f ca="1">IF(ISBLANK(A617)," ",INDIRECT(ADDRESS(1,5+MOD(ROW()-2,COUNTA('Form Responses 1'!$1:$1)-4),,TRUE,"Form Responses 1")))</f>
        <v>LANTAI-1 [Pantry]</v>
      </c>
      <c r="G617" s="67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LANTAI-1</v>
      </c>
      <c r="I617" s="85" t="str">
        <f ca="1" t="shared" si="596"/>
        <v>Pantry</v>
      </c>
      <c r="J617" s="85" t="str">
        <f ca="1" t="shared" si="2"/>
        <v>CLEANING SERVICE</v>
      </c>
      <c r="K617" s="85" t="str">
        <f ca="1" t="array" ref="K617">IFERROR(INDEX(MASTER!B:B,MATCH(G617,MASTER!A:A,0))/100," ")</f>
        <v> </v>
      </c>
      <c r="L617" s="67">
        <f ca="1" t="shared" si="3"/>
        <v>0</v>
      </c>
      <c r="M617" s="67" t="str">
        <f ca="1" t="shared" si="4"/>
        <v>1900 - WEEK 00</v>
      </c>
      <c r="N617" s="67" t="str">
        <f ca="1" t="shared" si="5"/>
        <v>1900 - MONTH 01</v>
      </c>
      <c r="O617" s="85" t="str">
        <f ca="1" t="shared" ref="O617:P617" si="635">IFERROR(AVERAGEIF(M:M,M617,$K:$K)," ")</f>
        <v> </v>
      </c>
      <c r="P617" s="85" t="str">
        <f ca="1" t="shared" si="635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4">
        <f ca="1" t="shared" si="0"/>
        <v>6</v>
      </c>
      <c r="F618" s="67" t="str">
        <f ca="1">IF(ISBLANK(A618)," ",INDIRECT(ADDRESS(1,5+MOD(ROW()-2,COUNTA('Form Responses 1'!$1:$1)-4),,TRUE,"Form Responses 1")))</f>
        <v>LANTAI-1 [Tangga Penghubung lt.1-2]</v>
      </c>
      <c r="G618" s="67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LANTAI-1</v>
      </c>
      <c r="I618" s="85" t="str">
        <f ca="1" t="shared" si="596"/>
        <v>Tangga Penghubung lt.1-2</v>
      </c>
      <c r="J618" s="85" t="str">
        <f ca="1" t="shared" si="2"/>
        <v>CLEANING SERVICE</v>
      </c>
      <c r="K618" s="85" t="str">
        <f ca="1" t="array" ref="K618">IFERROR(INDEX(MASTER!B:B,MATCH(G618,MASTER!A:A,0))/100," ")</f>
        <v> </v>
      </c>
      <c r="L618" s="67">
        <f ca="1" t="shared" si="3"/>
        <v>0</v>
      </c>
      <c r="M618" s="67" t="str">
        <f ca="1" t="shared" si="4"/>
        <v>1900 - WEEK 00</v>
      </c>
      <c r="N618" s="67" t="str">
        <f ca="1" t="shared" si="5"/>
        <v>1900 - MONTH 01</v>
      </c>
      <c r="O618" s="85" t="str">
        <f ca="1" t="shared" ref="O618:P618" si="636">IFERROR(AVERAGEIF(M:M,M618,$K:$K)," ")</f>
        <v> </v>
      </c>
      <c r="P618" s="85" t="str">
        <f ca="1" t="shared" si="636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4">
        <f ca="1" t="shared" si="0"/>
        <v>6</v>
      </c>
      <c r="F619" s="67" t="str">
        <f ca="1">IF(ISBLANK(A619)," ",INDIRECT(ADDRESS(1,5+MOD(ROW()-2,COUNTA('Form Responses 1'!$1:$1)-4),,TRUE,"Form Responses 1")))</f>
        <v>LANTAI-1 [Toilet 1]</v>
      </c>
      <c r="G619" s="67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LANTAI-1</v>
      </c>
      <c r="I619" s="85" t="str">
        <f ca="1" t="shared" si="596"/>
        <v>Toilet 1</v>
      </c>
      <c r="J619" s="85" t="str">
        <f ca="1" t="shared" si="2"/>
        <v>CLEANING SERVICE</v>
      </c>
      <c r="K619" s="85" t="str">
        <f ca="1" t="array" ref="K619">IFERROR(INDEX(MASTER!B:B,MATCH(G619,MASTER!A:A,0))/100," ")</f>
        <v> </v>
      </c>
      <c r="L619" s="67">
        <f ca="1" t="shared" si="3"/>
        <v>0</v>
      </c>
      <c r="M619" s="67" t="str">
        <f ca="1" t="shared" si="4"/>
        <v>1900 - WEEK 00</v>
      </c>
      <c r="N619" s="67" t="str">
        <f ca="1" t="shared" si="5"/>
        <v>1900 - MONTH 01</v>
      </c>
      <c r="O619" s="85" t="str">
        <f ca="1" t="shared" ref="O619:P619" si="637">IFERROR(AVERAGEIF(M:M,M619,$K:$K)," ")</f>
        <v> </v>
      </c>
      <c r="P619" s="85" t="str">
        <f ca="1" t="shared" si="637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4">
        <f ca="1" t="shared" si="0"/>
        <v>6</v>
      </c>
      <c r="F620" s="67" t="str">
        <f ca="1">IF(ISBLANK(A620)," ",INDIRECT(ADDRESS(1,5+MOD(ROW()-2,COUNTA('Form Responses 1'!$1:$1)-4),,TRUE,"Form Responses 1")))</f>
        <v>LANTAI-2 [Koridor]</v>
      </c>
      <c r="G620" s="67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LANTAI-2</v>
      </c>
      <c r="I620" s="85" t="str">
        <f ca="1" t="shared" si="596"/>
        <v>Koridor</v>
      </c>
      <c r="J620" s="85" t="str">
        <f ca="1" t="shared" si="2"/>
        <v>CLEANING SERVICE</v>
      </c>
      <c r="K620" s="85" t="str">
        <f ca="1" t="array" ref="K620">IFERROR(INDEX(MASTER!B:B,MATCH(G620,MASTER!A:A,0))/100," ")</f>
        <v> </v>
      </c>
      <c r="L620" s="67">
        <f ca="1" t="shared" si="3"/>
        <v>0</v>
      </c>
      <c r="M620" s="67" t="str">
        <f ca="1" t="shared" si="4"/>
        <v>1900 - WEEK 00</v>
      </c>
      <c r="N620" s="67" t="str">
        <f ca="1" t="shared" si="5"/>
        <v>1900 - MONTH 01</v>
      </c>
      <c r="O620" s="85" t="str">
        <f ca="1" t="shared" ref="O620:P620" si="638">IFERROR(AVERAGEIF(M:M,M620,$K:$K)," ")</f>
        <v> </v>
      </c>
      <c r="P620" s="85" t="str">
        <f ca="1" t="shared" si="638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4">
        <f ca="1" t="shared" si="0"/>
        <v>6</v>
      </c>
      <c r="F621" s="67" t="str">
        <f ca="1">IF(ISBLANK(A621)," ",INDIRECT(ADDRESS(1,5+MOD(ROW()-2,COUNTA('Form Responses 1'!$1:$1)-4),,TRUE,"Form Responses 1")))</f>
        <v>LANTAI-2 [Meeting Room besar]</v>
      </c>
      <c r="G621" s="67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LANTAI-2</v>
      </c>
      <c r="I621" s="85" t="str">
        <f ca="1" t="shared" si="596"/>
        <v>Meeting Room besar</v>
      </c>
      <c r="J621" s="85" t="str">
        <f ca="1" t="shared" si="2"/>
        <v>CLEANING SERVICE</v>
      </c>
      <c r="K621" s="85" t="str">
        <f ca="1" t="array" ref="K621">IFERROR(INDEX(MASTER!B:B,MATCH(G621,MASTER!A:A,0))/100," ")</f>
        <v> </v>
      </c>
      <c r="L621" s="67">
        <f ca="1" t="shared" si="3"/>
        <v>0</v>
      </c>
      <c r="M621" s="67" t="str">
        <f ca="1" t="shared" si="4"/>
        <v>1900 - WEEK 00</v>
      </c>
      <c r="N621" s="67" t="str">
        <f ca="1" t="shared" si="5"/>
        <v>1900 - MONTH 01</v>
      </c>
      <c r="O621" s="85" t="str">
        <f ca="1" t="shared" ref="O621:P621" si="639">IFERROR(AVERAGEIF(M:M,M621,$K:$K)," ")</f>
        <v> </v>
      </c>
      <c r="P621" s="85" t="str">
        <f ca="1" t="shared" si="639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4">
        <f ca="1" t="shared" si="0"/>
        <v>6</v>
      </c>
      <c r="F622" s="67" t="str">
        <f ca="1">IF(ISBLANK(A622)," ",INDIRECT(ADDRESS(1,5+MOD(ROW()-2,COUNTA('Form Responses 1'!$1:$1)-4),,TRUE,"Form Responses 1")))</f>
        <v>LANTAI-2 [R. Peneliti 1-5]</v>
      </c>
      <c r="G622" s="67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LANTAI-2</v>
      </c>
      <c r="I622" s="85" t="str">
        <f ca="1" t="shared" si="596"/>
        <v>R. Peneliti 1-5</v>
      </c>
      <c r="J622" s="85" t="str">
        <f ca="1" t="shared" si="2"/>
        <v>CLEANING SERVICE</v>
      </c>
      <c r="K622" s="85" t="str">
        <f ca="1" t="array" ref="K622">IFERROR(INDEX(MASTER!B:B,MATCH(G622,MASTER!A:A,0))/100," ")</f>
        <v> </v>
      </c>
      <c r="L622" s="67">
        <f ca="1" t="shared" si="3"/>
        <v>0</v>
      </c>
      <c r="M622" s="67" t="str">
        <f ca="1" t="shared" si="4"/>
        <v>1900 - WEEK 00</v>
      </c>
      <c r="N622" s="67" t="str">
        <f ca="1" t="shared" si="5"/>
        <v>1900 - MONTH 01</v>
      </c>
      <c r="O622" s="85" t="str">
        <f ca="1" t="shared" ref="O622:P622" si="640">IFERROR(AVERAGEIF(M:M,M622,$K:$K)," ")</f>
        <v> </v>
      </c>
      <c r="P622" s="85" t="str">
        <f ca="1" t="shared" si="640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4">
        <f ca="1" t="shared" si="0"/>
        <v>6</v>
      </c>
      <c r="F623" s="67" t="str">
        <f ca="1">IF(ISBLANK(A623)," ",INDIRECT(ADDRESS(1,5+MOD(ROW()-2,COUNTA('Form Responses 1'!$1:$1)-4),,TRUE,"Form Responses 1")))</f>
        <v>LANTAI-2 [Perpustakaan]</v>
      </c>
      <c r="G623" s="67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LANTAI-2</v>
      </c>
      <c r="I623" s="85" t="str">
        <f ca="1" t="shared" si="596"/>
        <v>Perpustakaan</v>
      </c>
      <c r="J623" s="85" t="str">
        <f ca="1" t="shared" si="2"/>
        <v>CLEANING SERVICE</v>
      </c>
      <c r="K623" s="85" t="str">
        <f ca="1" t="array" ref="K623">IFERROR(INDEX(MASTER!B:B,MATCH(G623,MASTER!A:A,0))/100," ")</f>
        <v> </v>
      </c>
      <c r="L623" s="67">
        <f ca="1" t="shared" si="3"/>
        <v>0</v>
      </c>
      <c r="M623" s="67" t="str">
        <f ca="1" t="shared" si="4"/>
        <v>1900 - WEEK 00</v>
      </c>
      <c r="N623" s="67" t="str">
        <f ca="1" t="shared" si="5"/>
        <v>1900 - MONTH 01</v>
      </c>
      <c r="O623" s="85" t="str">
        <f ca="1" t="shared" ref="O623:P623" si="641">IFERROR(AVERAGEIF(M:M,M623,$K:$K)," ")</f>
        <v> </v>
      </c>
      <c r="P623" s="85" t="str">
        <f ca="1" t="shared" si="641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4">
        <f ca="1" t="shared" si="0"/>
        <v>6</v>
      </c>
      <c r="F624" s="67" t="str">
        <f ca="1">IF(ISBLANK(A624)," ",INDIRECT(ADDRESS(1,5+MOD(ROW()-2,COUNTA('Form Responses 1'!$1:$1)-4),,TRUE,"Form Responses 1")))</f>
        <v>LANTAI-2 [R. baca]</v>
      </c>
      <c r="G624" s="67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LANTAI-2</v>
      </c>
      <c r="I624" s="85" t="str">
        <f ca="1" t="shared" si="596"/>
        <v>R. baca</v>
      </c>
      <c r="J624" s="85" t="str">
        <f ca="1" t="shared" si="2"/>
        <v>CLEANING SERVICE</v>
      </c>
      <c r="K624" s="85" t="str">
        <f ca="1" t="array" ref="K624">IFERROR(INDEX(MASTER!B:B,MATCH(G624,MASTER!A:A,0))/100," ")</f>
        <v> </v>
      </c>
      <c r="L624" s="67">
        <f ca="1" t="shared" si="3"/>
        <v>0</v>
      </c>
      <c r="M624" s="67" t="str">
        <f ca="1" t="shared" si="4"/>
        <v>1900 - WEEK 00</v>
      </c>
      <c r="N624" s="67" t="str">
        <f ca="1" t="shared" si="5"/>
        <v>1900 - MONTH 01</v>
      </c>
      <c r="O624" s="85" t="str">
        <f ca="1" t="shared" ref="O624:P624" si="642">IFERROR(AVERAGEIF(M:M,M624,$K:$K)," ")</f>
        <v> </v>
      </c>
      <c r="P624" s="85" t="str">
        <f ca="1" t="shared" si="642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4">
        <f ca="1" t="shared" si="0"/>
        <v>6</v>
      </c>
      <c r="F625" s="67" t="str">
        <f ca="1">IF(ISBLANK(A625)," ",INDIRECT(ADDRESS(1,5+MOD(ROW()-2,COUNTA('Form Responses 1'!$1:$1)-4),,TRUE,"Form Responses 1")))</f>
        <v>LANTAI-2 [Tangga Penghubung lt.1-2]</v>
      </c>
      <c r="G625" s="67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LANTAI-2</v>
      </c>
      <c r="I625" s="85" t="str">
        <f ca="1" t="shared" si="596"/>
        <v>Tangga Penghubung lt.1-2</v>
      </c>
      <c r="J625" s="85" t="str">
        <f ca="1" t="shared" si="2"/>
        <v>CLEANING SERVICE</v>
      </c>
      <c r="K625" s="85" t="str">
        <f ca="1" t="array" ref="K625">IFERROR(INDEX(MASTER!B:B,MATCH(G625,MASTER!A:A,0))/100," ")</f>
        <v> </v>
      </c>
      <c r="L625" s="67">
        <f ca="1" t="shared" si="3"/>
        <v>0</v>
      </c>
      <c r="M625" s="67" t="str">
        <f ca="1" t="shared" si="4"/>
        <v>1900 - WEEK 00</v>
      </c>
      <c r="N625" s="67" t="str">
        <f ca="1" t="shared" si="5"/>
        <v>1900 - MONTH 01</v>
      </c>
      <c r="O625" s="85" t="str">
        <f ca="1" t="shared" ref="O625:P625" si="643">IFERROR(AVERAGEIF(M:M,M625,$K:$K)," ")</f>
        <v> </v>
      </c>
      <c r="P625" s="85" t="str">
        <f ca="1" t="shared" si="643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4">
        <f ca="1" t="shared" si="0"/>
        <v>6</v>
      </c>
      <c r="F626" s="67" t="str">
        <f ca="1">IF(ISBLANK(A626)," ",INDIRECT(ADDRESS(1,5+MOD(ROW()-2,COUNTA('Form Responses 1'!$1:$1)-4),,TRUE,"Form Responses 1")))</f>
        <v>LANTAI-2 [Toilet 1]</v>
      </c>
      <c r="G626" s="67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LANTAI-2</v>
      </c>
      <c r="I626" s="85" t="str">
        <f ca="1" t="shared" si="596"/>
        <v>Toilet 1</v>
      </c>
      <c r="J626" s="85" t="str">
        <f ca="1" t="shared" si="2"/>
        <v>CLEANING SERVICE</v>
      </c>
      <c r="K626" s="85" t="str">
        <f ca="1" t="array" ref="K626">IFERROR(INDEX(MASTER!B:B,MATCH(G626,MASTER!A:A,0))/100," ")</f>
        <v> </v>
      </c>
      <c r="L626" s="67">
        <f ca="1" t="shared" si="3"/>
        <v>0</v>
      </c>
      <c r="M626" s="67" t="str">
        <f ca="1" t="shared" si="4"/>
        <v>1900 - WEEK 00</v>
      </c>
      <c r="N626" s="67" t="str">
        <f ca="1" t="shared" si="5"/>
        <v>1900 - MONTH 01</v>
      </c>
      <c r="O626" s="85" t="str">
        <f ca="1" t="shared" ref="O626:P626" si="644">IFERROR(AVERAGEIF(M:M,M626,$K:$K)," ")</f>
        <v> </v>
      </c>
      <c r="P626" s="85" t="str">
        <f ca="1" t="shared" si="644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4">
        <f ca="1" t="shared" si="0"/>
        <v>6</v>
      </c>
      <c r="F627" s="67" t="str">
        <f ca="1">IF(ISBLANK(A627)," ",INDIRECT(ADDRESS(1,5+MOD(ROW()-2,COUNTA('Form Responses 1'!$1:$1)-4),,TRUE,"Form Responses 1")))</f>
        <v>TAMAN DAN AREA PARKIR [Area parkir mobil]</v>
      </c>
      <c r="G627" s="67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TAMAN DAN AREA PARKIR</v>
      </c>
      <c r="I627" s="85" t="str">
        <f ca="1" t="shared" si="596"/>
        <v>Area parkir mobil</v>
      </c>
      <c r="J627" s="85" t="str">
        <f ca="1" t="shared" si="2"/>
        <v>CLEANING SERVICE</v>
      </c>
      <c r="K627" s="85" t="str">
        <f ca="1" t="array" ref="K627">IFERROR(INDEX(MASTER!B:B,MATCH(G627,MASTER!A:A,0))/100," ")</f>
        <v> </v>
      </c>
      <c r="L627" s="67">
        <f ca="1" t="shared" si="3"/>
        <v>0</v>
      </c>
      <c r="M627" s="67" t="str">
        <f ca="1" t="shared" si="4"/>
        <v>1900 - WEEK 00</v>
      </c>
      <c r="N627" s="67" t="str">
        <f ca="1" t="shared" si="5"/>
        <v>1900 - MONTH 01</v>
      </c>
      <c r="O627" s="85" t="str">
        <f ca="1" t="shared" ref="O627:P627" si="645">IFERROR(AVERAGEIF(M:M,M627,$K:$K)," ")</f>
        <v> </v>
      </c>
      <c r="P627" s="85" t="str">
        <f ca="1" t="shared" si="645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4">
        <f ca="1" t="shared" si="0"/>
        <v>6</v>
      </c>
      <c r="F628" s="67" t="str">
        <f ca="1">IF(ISBLANK(A628)," ",INDIRECT(ADDRESS(1,5+MOD(ROW()-2,COUNTA('Form Responses 1'!$1:$1)-4),,TRUE,"Form Responses 1")))</f>
        <v>TAMAN DAN AREA PARKIR [Area parkir motor]</v>
      </c>
      <c r="G628" s="67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TAMAN DAN AREA PARKIR</v>
      </c>
      <c r="I628" s="85" t="str">
        <f ca="1" t="shared" si="596"/>
        <v>Area parkir motor</v>
      </c>
      <c r="J628" s="85" t="str">
        <f ca="1" t="shared" si="2"/>
        <v>CLEANING SERVICE</v>
      </c>
      <c r="K628" s="85" t="str">
        <f ca="1" t="array" ref="K628">IFERROR(INDEX(MASTER!B:B,MATCH(G628,MASTER!A:A,0))/100," ")</f>
        <v> </v>
      </c>
      <c r="L628" s="67">
        <f ca="1" t="shared" si="3"/>
        <v>0</v>
      </c>
      <c r="M628" s="67" t="str">
        <f ca="1" t="shared" si="4"/>
        <v>1900 - WEEK 00</v>
      </c>
      <c r="N628" s="67" t="str">
        <f ca="1" t="shared" si="5"/>
        <v>1900 - MONTH 01</v>
      </c>
      <c r="O628" s="85" t="str">
        <f ca="1" t="shared" ref="O628:P628" si="646">IFERROR(AVERAGEIF(M:M,M628,$K:$K)," ")</f>
        <v> </v>
      </c>
      <c r="P628" s="85" t="str">
        <f ca="1" t="shared" si="646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4">
        <f ca="1" t="shared" si="0"/>
        <v>6</v>
      </c>
      <c r="F629" s="67" t="str">
        <f ca="1">IF(ISBLANK(A629)," ",INDIRECT(ADDRESS(1,5+MOD(ROW()-2,COUNTA('Form Responses 1'!$1:$1)-4),,TRUE,"Form Responses 1")))</f>
        <v>TAMAN DAN AREA PARKIR [Taman depan]</v>
      </c>
      <c r="G629" s="67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TAMAN DAN AREA PARKIR</v>
      </c>
      <c r="I629" s="85" t="str">
        <f ca="1" t="shared" si="596"/>
        <v>Taman depan</v>
      </c>
      <c r="J629" s="85" t="str">
        <f ca="1" t="shared" si="2"/>
        <v>CLEANING SERVICE</v>
      </c>
      <c r="K629" s="85" t="str">
        <f ca="1" t="array" ref="K629">IFERROR(INDEX(MASTER!B:B,MATCH(G629,MASTER!A:A,0))/100," ")</f>
        <v> </v>
      </c>
      <c r="L629" s="67">
        <f ca="1" t="shared" si="3"/>
        <v>0</v>
      </c>
      <c r="M629" s="67" t="str">
        <f ca="1" t="shared" si="4"/>
        <v>1900 - WEEK 00</v>
      </c>
      <c r="N629" s="67" t="str">
        <f ca="1" t="shared" si="5"/>
        <v>1900 - MONTH 01</v>
      </c>
      <c r="O629" s="85" t="str">
        <f ca="1" t="shared" ref="O629:P629" si="647">IFERROR(AVERAGEIF(M:M,M629,$K:$K)," ")</f>
        <v> </v>
      </c>
      <c r="P629" s="85" t="str">
        <f ca="1" t="shared" si="647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4">
        <f ca="1" t="shared" si="0"/>
        <v>6</v>
      </c>
      <c r="F630" s="67" t="str">
        <f ca="1">IF(ISBLANK(A630)," ",INDIRECT(ADDRESS(1,5+MOD(ROW()-2,COUNTA('Form Responses 1'!$1:$1)-4),,TRUE,"Form Responses 1")))</f>
        <v>TAMAN DAN AREA PARKIR [Pos Security]</v>
      </c>
      <c r="G630" s="67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TAMAN DAN AREA PARKIR</v>
      </c>
      <c r="I630" s="85" t="str">
        <f ca="1" t="shared" si="596"/>
        <v>Pos Security</v>
      </c>
      <c r="J630" s="85" t="str">
        <f ca="1" t="shared" si="2"/>
        <v>CLEANING SERVICE</v>
      </c>
      <c r="K630" s="85" t="str">
        <f ca="1" t="array" ref="K630">IFERROR(INDEX(MASTER!B:B,MATCH(G630,MASTER!A:A,0))/100," ")</f>
        <v> </v>
      </c>
      <c r="L630" s="67">
        <f ca="1" t="shared" si="3"/>
        <v>0</v>
      </c>
      <c r="M630" s="67" t="str">
        <f ca="1" t="shared" si="4"/>
        <v>1900 - WEEK 00</v>
      </c>
      <c r="N630" s="67" t="str">
        <f ca="1" t="shared" si="5"/>
        <v>1900 - MONTH 01</v>
      </c>
      <c r="O630" s="85" t="str">
        <f ca="1" t="shared" ref="O630:P630" si="648">IFERROR(AVERAGEIF(M:M,M630,$K:$K)," ")</f>
        <v> </v>
      </c>
      <c r="P630" s="85" t="str">
        <f ca="1" t="shared" si="648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4">
        <f ca="1" t="shared" si="0"/>
        <v>6</v>
      </c>
      <c r="F631" s="67" t="str">
        <f ca="1">IF(ISBLANK(A631)," ",INDIRECT(ADDRESS(1,5+MOD(ROW()-2,COUNTA('Form Responses 1'!$1:$1)-4),,TRUE,"Form Responses 1")))</f>
        <v>TAMAN DAN AREA PARKIR [TPS]</v>
      </c>
      <c r="G631" s="67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TAMAN DAN AREA PARKIR</v>
      </c>
      <c r="I631" s="85" t="str">
        <f ca="1" t="shared" si="596"/>
        <v>TPS</v>
      </c>
      <c r="J631" s="85" t="str">
        <f ca="1" t="shared" si="2"/>
        <v>CLEANING SERVICE</v>
      </c>
      <c r="K631" s="85" t="str">
        <f ca="1" t="array" ref="K631">IFERROR(INDEX(MASTER!B:B,MATCH(G631,MASTER!A:A,0))/100," ")</f>
        <v> </v>
      </c>
      <c r="L631" s="67">
        <f ca="1" t="shared" si="3"/>
        <v>0</v>
      </c>
      <c r="M631" s="67" t="str">
        <f ca="1" t="shared" si="4"/>
        <v>1900 - WEEK 00</v>
      </c>
      <c r="N631" s="67" t="str">
        <f ca="1" t="shared" si="5"/>
        <v>1900 - MONTH 01</v>
      </c>
      <c r="O631" s="85" t="str">
        <f ca="1" t="shared" ref="O631:P631" si="649">IFERROR(AVERAGEIF(M:M,M631,$K:$K)," ")</f>
        <v> </v>
      </c>
      <c r="P631" s="85" t="str">
        <f ca="1" t="shared" si="649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4">
        <f ca="1" t="shared" si="0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Security</v>
      </c>
      <c r="I632" s="85" t="str">
        <f ca="1" t="shared" si="596"/>
        <v>Security Functions</v>
      </c>
      <c r="J632" s="85" t="str">
        <f ca="1" t="shared" si="2"/>
        <v>SECURITY SERVICE</v>
      </c>
      <c r="K632" s="85" t="str">
        <f ca="1" t="array" ref="K632">IFERROR(INDEX(MASTER!B:B,MATCH(G632,MASTER!A:A,0))/100," ")</f>
        <v> </v>
      </c>
      <c r="L632" s="67">
        <f ca="1" t="shared" si="3"/>
        <v>0</v>
      </c>
      <c r="M632" s="67" t="str">
        <f ca="1" t="shared" si="4"/>
        <v>1900 - WEEK 00</v>
      </c>
      <c r="N632" s="67" t="str">
        <f ca="1" t="shared" si="5"/>
        <v>1900 - MONTH 01</v>
      </c>
      <c r="O632" s="85" t="str">
        <f ca="1" t="shared" ref="O632:P632" si="650">IFERROR(AVERAGEIF(M:M,M632,$K:$K)," ")</f>
        <v> </v>
      </c>
      <c r="P632" s="85" t="str">
        <f ca="1" t="shared" si="650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4">
        <f ca="1" t="shared" si="0"/>
        <v>6</v>
      </c>
      <c r="F633" s="67" t="str">
        <f ca="1">IF(ISBLANK(A633)," ",INDIRECT(ADDRESS(1,5+MOD(ROW()-2,COUNTA('Form Responses 1'!$1:$1)-4),,TRUE,"Form Responses 1")))</f>
        <v>Driver [Driving Safety]</v>
      </c>
      <c r="G633" s="67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Driver</v>
      </c>
      <c r="I633" s="85" t="str">
        <f ca="1" t="shared" si="596"/>
        <v>Driving Safety</v>
      </c>
      <c r="J633" s="85" t="str">
        <f ca="1" t="shared" si="2"/>
        <v>LABOR SERVICE</v>
      </c>
      <c r="K633" s="85" t="str">
        <f ca="1" t="array" ref="K633">IFERROR(INDEX(MASTER!B:B,MATCH(G633,MASTER!A:A,0))/100," ")</f>
        <v> </v>
      </c>
      <c r="L633" s="67">
        <f ca="1" t="shared" si="3"/>
        <v>0</v>
      </c>
      <c r="M633" s="67" t="str">
        <f ca="1" t="shared" si="4"/>
        <v>1900 - WEEK 00</v>
      </c>
      <c r="N633" s="67" t="str">
        <f ca="1" t="shared" si="5"/>
        <v>1900 - MONTH 01</v>
      </c>
      <c r="O633" s="85" t="str">
        <f ca="1" t="shared" ref="O633:P633" si="651">IFERROR(AVERAGEIF(M:M,M633,$K:$K)," ")</f>
        <v> </v>
      </c>
      <c r="P633" s="85" t="str">
        <f ca="1" t="shared" si="651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4">
        <f ca="1" t="shared" si="0"/>
        <v>6</v>
      </c>
      <c r="F634" s="67" t="str">
        <f ca="1">IF(ISBLANK(A634)," ",INDIRECT(ADDRESS(1,5+MOD(ROW()-2,COUNTA('Form Responses 1'!$1:$1)-4),,TRUE,"Form Responses 1")))</f>
        <v>Driver [ Attendance]</v>
      </c>
      <c r="G634" s="67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Driver</v>
      </c>
      <c r="I634" s="85" t="str">
        <f ca="1" t="shared" si="596"/>
        <v> Attendance</v>
      </c>
      <c r="J634" s="85" t="str">
        <f ca="1" t="shared" si="2"/>
        <v>LABOR SERVICE</v>
      </c>
      <c r="K634" s="85" t="str">
        <f ca="1" t="array" ref="K634">IFERROR(INDEX(MASTER!B:B,MATCH(G634,MASTER!A:A,0))/100," ")</f>
        <v> </v>
      </c>
      <c r="L634" s="67">
        <f ca="1" t="shared" si="3"/>
        <v>0</v>
      </c>
      <c r="M634" s="67" t="str">
        <f ca="1" t="shared" si="4"/>
        <v>1900 - WEEK 00</v>
      </c>
      <c r="N634" s="67" t="str">
        <f ca="1" t="shared" si="5"/>
        <v>1900 - MONTH 01</v>
      </c>
      <c r="O634" s="85" t="str">
        <f ca="1" t="shared" ref="O634:P634" si="652">IFERROR(AVERAGEIF(M:M,M634,$K:$K)," ")</f>
        <v> </v>
      </c>
      <c r="P634" s="85" t="str">
        <f ca="1" t="shared" si="652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4">
        <f ca="1" t="shared" si="0"/>
        <v>6</v>
      </c>
      <c r="F635" s="67" t="str">
        <f ca="1">IF(ISBLANK(A635)," ",INDIRECT(ADDRESS(1,5+MOD(ROW()-2,COUNTA('Form Responses 1'!$1:$1)-4),,TRUE,"Form Responses 1")))</f>
        <v>LANTAI-1 [Enterance]</v>
      </c>
      <c r="G635" s="67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LANTAI-1</v>
      </c>
      <c r="I635" s="85" t="str">
        <f ca="1" t="shared" si="596"/>
        <v>Enterance</v>
      </c>
      <c r="J635" s="85" t="str">
        <f ca="1" t="shared" si="2"/>
        <v>CLEANING SERVICE</v>
      </c>
      <c r="K635" s="85" t="str">
        <f ca="1" t="array" ref="K635">IFERROR(INDEX(MASTER!B:B,MATCH(G635,MASTER!A:A,0))/100," ")</f>
        <v> </v>
      </c>
      <c r="L635" s="67">
        <f ca="1" t="shared" si="3"/>
        <v>0</v>
      </c>
      <c r="M635" s="67" t="str">
        <f ca="1" t="shared" si="4"/>
        <v>1900 - WEEK 00</v>
      </c>
      <c r="N635" s="67" t="str">
        <f ca="1" t="shared" si="5"/>
        <v>1900 - MONTH 01</v>
      </c>
      <c r="O635" s="85" t="str">
        <f ca="1" t="shared" ref="O635:P635" si="653">IFERROR(AVERAGEIF(M:M,M635,$K:$K)," ")</f>
        <v> </v>
      </c>
      <c r="P635" s="85" t="str">
        <f ca="1" t="shared" si="653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4">
        <f ca="1" t="shared" si="0"/>
        <v>6</v>
      </c>
      <c r="F636" s="67" t="str">
        <f ca="1">IF(ISBLANK(A636)," ",INDIRECT(ADDRESS(1,5+MOD(ROW()-2,COUNTA('Form Responses 1'!$1:$1)-4),,TRUE,"Form Responses 1")))</f>
        <v>LANTAI-1 [Lobby Utama]</v>
      </c>
      <c r="G636" s="67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LANTAI-1</v>
      </c>
      <c r="I636" s="85" t="str">
        <f ca="1" t="shared" si="596"/>
        <v>Lobby Utama</v>
      </c>
      <c r="J636" s="85" t="str">
        <f ca="1" t="shared" si="2"/>
        <v>CLEANING SERVICE</v>
      </c>
      <c r="K636" s="85" t="str">
        <f ca="1" t="array" ref="K636">IFERROR(INDEX(MASTER!B:B,MATCH(G636,MASTER!A:A,0))/100," ")</f>
        <v> </v>
      </c>
      <c r="L636" s="67">
        <f ca="1" t="shared" si="3"/>
        <v>0</v>
      </c>
      <c r="M636" s="67" t="str">
        <f ca="1" t="shared" si="4"/>
        <v>1900 - WEEK 00</v>
      </c>
      <c r="N636" s="67" t="str">
        <f ca="1" t="shared" si="5"/>
        <v>1900 - MONTH 01</v>
      </c>
      <c r="O636" s="85" t="str">
        <f ca="1" t="shared" ref="O636:P636" si="654">IFERROR(AVERAGEIF(M:M,M636,$K:$K)," ")</f>
        <v> </v>
      </c>
      <c r="P636" s="85" t="str">
        <f ca="1" t="shared" si="654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4">
        <f ca="1" t="shared" si="0"/>
        <v>6</v>
      </c>
      <c r="F637" s="67" t="str">
        <f ca="1">IF(ISBLANK(A637)," ",INDIRECT(ADDRESS(1,5+MOD(ROW()-2,COUNTA('Form Responses 1'!$1:$1)-4),,TRUE,"Form Responses 1")))</f>
        <v>LANTAI-1 [Koridor]</v>
      </c>
      <c r="G637" s="67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LANTAI-1</v>
      </c>
      <c r="I637" s="85" t="str">
        <f ca="1" t="shared" si="596"/>
        <v>Koridor</v>
      </c>
      <c r="J637" s="85" t="str">
        <f ca="1" t="shared" si="2"/>
        <v>CLEANING SERVICE</v>
      </c>
      <c r="K637" s="85" t="str">
        <f ca="1" t="array" ref="K637">IFERROR(INDEX(MASTER!B:B,MATCH(G637,MASTER!A:A,0))/100," ")</f>
        <v> </v>
      </c>
      <c r="L637" s="67">
        <f ca="1" t="shared" si="3"/>
        <v>0</v>
      </c>
      <c r="M637" s="67" t="str">
        <f ca="1" t="shared" si="4"/>
        <v>1900 - WEEK 00</v>
      </c>
      <c r="N637" s="67" t="str">
        <f ca="1" t="shared" si="5"/>
        <v>1900 - MONTH 01</v>
      </c>
      <c r="O637" s="85" t="str">
        <f ca="1" t="shared" ref="O637:P637" si="655">IFERROR(AVERAGEIF(M:M,M637,$K:$K)," ")</f>
        <v> </v>
      </c>
      <c r="P637" s="85" t="str">
        <f ca="1" t="shared" si="655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4">
        <f ca="1" t="shared" si="0"/>
        <v>6</v>
      </c>
      <c r="F638" s="67" t="str">
        <f ca="1">IF(ISBLANK(A638)," ",INDIRECT(ADDRESS(1,5+MOD(ROW()-2,COUNTA('Form Responses 1'!$1:$1)-4),,TRUE,"Form Responses 1")))</f>
        <v>LANTAI-1 [R. Pimpinan]</v>
      </c>
      <c r="G638" s="67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LANTAI-1</v>
      </c>
      <c r="I638" s="85" t="str">
        <f ca="1" t="shared" si="596"/>
        <v>R. Pimpinan</v>
      </c>
      <c r="J638" s="85" t="str">
        <f ca="1" t="shared" si="2"/>
        <v>CLEANING SERVICE</v>
      </c>
      <c r="K638" s="85" t="str">
        <f ca="1" t="array" ref="K638">IFERROR(INDEX(MASTER!B:B,MATCH(G638,MASTER!A:A,0))/100," ")</f>
        <v> </v>
      </c>
      <c r="L638" s="67">
        <f ca="1" t="shared" si="3"/>
        <v>0</v>
      </c>
      <c r="M638" s="67" t="str">
        <f ca="1" t="shared" si="4"/>
        <v>1900 - WEEK 00</v>
      </c>
      <c r="N638" s="67" t="str">
        <f ca="1" t="shared" si="5"/>
        <v>1900 - MONTH 01</v>
      </c>
      <c r="O638" s="85" t="str">
        <f ca="1" t="shared" ref="O638:P638" si="656">IFERROR(AVERAGEIF(M:M,M638,$K:$K)," ")</f>
        <v> </v>
      </c>
      <c r="P638" s="85" t="str">
        <f ca="1" t="shared" si="656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4">
        <f ca="1" t="shared" si="0"/>
        <v>6</v>
      </c>
      <c r="F639" s="67" t="str">
        <f ca="1">IF(ISBLANK(A639)," ",INDIRECT(ADDRESS(1,5+MOD(ROW()-2,COUNTA('Form Responses 1'!$1:$1)-4),,TRUE,"Form Responses 1")))</f>
        <v>LANTAI-1 [Mushollah]</v>
      </c>
      <c r="G639" s="67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LANTAI-1</v>
      </c>
      <c r="I639" s="85" t="str">
        <f ca="1" t="shared" si="596"/>
        <v>Mushollah</v>
      </c>
      <c r="J639" s="85" t="str">
        <f ca="1" t="shared" si="2"/>
        <v>CLEANING SERVICE</v>
      </c>
      <c r="K639" s="85" t="str">
        <f ca="1" t="array" ref="K639">IFERROR(INDEX(MASTER!B:B,MATCH(G639,MASTER!A:A,0))/100," ")</f>
        <v> </v>
      </c>
      <c r="L639" s="67">
        <f ca="1" t="shared" si="3"/>
        <v>0</v>
      </c>
      <c r="M639" s="67" t="str">
        <f ca="1" t="shared" si="4"/>
        <v>1900 - WEEK 00</v>
      </c>
      <c r="N639" s="67" t="str">
        <f ca="1" t="shared" si="5"/>
        <v>1900 - MONTH 01</v>
      </c>
      <c r="O639" s="85" t="str">
        <f ca="1" t="shared" ref="O639:P639" si="657">IFERROR(AVERAGEIF(M:M,M639,$K:$K)," ")</f>
        <v> </v>
      </c>
      <c r="P639" s="85" t="str">
        <f ca="1" t="shared" si="657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4">
        <f ca="1" t="shared" si="0"/>
        <v>6</v>
      </c>
      <c r="F640" s="67" t="str">
        <f ca="1">IF(ISBLANK(A640)," ",INDIRECT(ADDRESS(1,5+MOD(ROW()-2,COUNTA('Form Responses 1'!$1:$1)-4),,TRUE,"Form Responses 1")))</f>
        <v>LANTAI-1 [R. Kepala TU]</v>
      </c>
      <c r="G640" s="67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LANTAI-1</v>
      </c>
      <c r="I640" s="85" t="str">
        <f ca="1" t="shared" si="596"/>
        <v>R. Kepala TU</v>
      </c>
      <c r="J640" s="85" t="str">
        <f ca="1" t="shared" si="2"/>
        <v>CLEANING SERVICE</v>
      </c>
      <c r="K640" s="85" t="str">
        <f ca="1" t="array" ref="K640">IFERROR(INDEX(MASTER!B:B,MATCH(G640,MASTER!A:A,0))/100," ")</f>
        <v> </v>
      </c>
      <c r="L640" s="67">
        <f ca="1" t="shared" si="3"/>
        <v>0</v>
      </c>
      <c r="M640" s="67" t="str">
        <f ca="1" t="shared" si="4"/>
        <v>1900 - WEEK 00</v>
      </c>
      <c r="N640" s="67" t="str">
        <f ca="1" t="shared" si="5"/>
        <v>1900 - MONTH 01</v>
      </c>
      <c r="O640" s="85" t="str">
        <f ca="1" t="shared" ref="O640:P640" si="658">IFERROR(AVERAGEIF(M:M,M640,$K:$K)," ")</f>
        <v> </v>
      </c>
      <c r="P640" s="85" t="str">
        <f ca="1" t="shared" si="658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4">
        <f ca="1" t="shared" si="0"/>
        <v>6</v>
      </c>
      <c r="F641" s="67" t="str">
        <f ca="1">IF(ISBLANK(A641)," ",INDIRECT(ADDRESS(1,5+MOD(ROW()-2,COUNTA('Form Responses 1'!$1:$1)-4),,TRUE,"Form Responses 1")))</f>
        <v>LANTAI-1 [R. staff TU]</v>
      </c>
      <c r="G641" s="67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LANTAI-1</v>
      </c>
      <c r="I641" s="85" t="str">
        <f ca="1" t="shared" si="596"/>
        <v>R. staff TU</v>
      </c>
      <c r="J641" s="85" t="str">
        <f ca="1" t="shared" si="2"/>
        <v>CLEANING SERVICE</v>
      </c>
      <c r="K641" s="85" t="str">
        <f ca="1" t="array" ref="K641">IFERROR(INDEX(MASTER!B:B,MATCH(G641,MASTER!A:A,0))/100," ")</f>
        <v> </v>
      </c>
      <c r="L641" s="67">
        <f ca="1" t="shared" si="3"/>
        <v>0</v>
      </c>
      <c r="M641" s="67" t="str">
        <f ca="1" t="shared" si="4"/>
        <v>1900 - WEEK 00</v>
      </c>
      <c r="N641" s="67" t="str">
        <f ca="1" t="shared" si="5"/>
        <v>1900 - MONTH 01</v>
      </c>
      <c r="O641" s="85" t="str">
        <f ca="1" t="shared" ref="O641:P641" si="659">IFERROR(AVERAGEIF(M:M,M641,$K:$K)," ")</f>
        <v> </v>
      </c>
      <c r="P641" s="85" t="str">
        <f ca="1" t="shared" si="659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4">
        <f ca="1" t="shared" si="0"/>
        <v>6</v>
      </c>
      <c r="F642" s="67" t="str">
        <f ca="1">IF(ISBLANK(A642)," ",INDIRECT(ADDRESS(1,5+MOD(ROW()-2,COUNTA('Form Responses 1'!$1:$1)-4),,TRUE,"Form Responses 1")))</f>
        <v>LANTAI-1 [R. Analisis]</v>
      </c>
      <c r="G642" s="67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LANTAI-1</v>
      </c>
      <c r="I642" s="85" t="str">
        <f ca="1" t="shared" si="596"/>
        <v>R. Analisis</v>
      </c>
      <c r="J642" s="85" t="str">
        <f ca="1" t="shared" si="2"/>
        <v>CLEANING SERVICE</v>
      </c>
      <c r="K642" s="85" t="str">
        <f ca="1" t="array" ref="K642">IFERROR(INDEX(MASTER!B:B,MATCH(G642,MASTER!A:A,0))/100," ")</f>
        <v> </v>
      </c>
      <c r="L642" s="67">
        <f ca="1" t="shared" si="3"/>
        <v>0</v>
      </c>
      <c r="M642" s="67" t="str">
        <f ca="1" t="shared" si="4"/>
        <v>1900 - WEEK 00</v>
      </c>
      <c r="N642" s="67" t="str">
        <f ca="1" t="shared" si="5"/>
        <v>1900 - MONTH 01</v>
      </c>
      <c r="O642" s="85" t="str">
        <f ca="1" t="shared" ref="O642:P642" si="660">IFERROR(AVERAGEIF(M:M,M642,$K:$K)," ")</f>
        <v> </v>
      </c>
      <c r="P642" s="85" t="str">
        <f ca="1" t="shared" si="660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4">
        <f ca="1" t="shared" si="0"/>
        <v>6</v>
      </c>
      <c r="F643" s="67" t="str">
        <f ca="1">IF(ISBLANK(A643)," ",INDIRECT(ADDRESS(1,5+MOD(ROW()-2,COUNTA('Form Responses 1'!$1:$1)-4),,TRUE,"Form Responses 1")))</f>
        <v>LANTAI-1 [R. Audio Visual]</v>
      </c>
      <c r="G643" s="67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LANTAI-1</v>
      </c>
      <c r="I643" s="85" t="str">
        <f ca="1" t="shared" ref="I643:I706" si="661">MID(F643,FIND("[",F643)+1,LEN(F643)-FIND("[",F643)-1)</f>
        <v>R. Audio Visual</v>
      </c>
      <c r="J643" s="85" t="str">
        <f ca="1" t="shared" si="2"/>
        <v>CLEANING SERVICE</v>
      </c>
      <c r="K643" s="85" t="str">
        <f ca="1" t="array" ref="K643">IFERROR(INDEX(MASTER!B:B,MATCH(G643,MASTER!A:A,0))/100," ")</f>
        <v> </v>
      </c>
      <c r="L643" s="67">
        <f ca="1" t="shared" si="3"/>
        <v>0</v>
      </c>
      <c r="M643" s="67" t="str">
        <f ca="1" t="shared" si="4"/>
        <v>1900 - WEEK 00</v>
      </c>
      <c r="N643" s="67" t="str">
        <f ca="1" t="shared" si="5"/>
        <v>1900 - MONTH 01</v>
      </c>
      <c r="O643" s="85" t="str">
        <f ca="1" t="shared" ref="O643:P643" si="662">IFERROR(AVERAGEIF(M:M,M643,$K:$K)," ")</f>
        <v> </v>
      </c>
      <c r="P643" s="85" t="str">
        <f ca="1" t="shared" si="662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4">
        <f ca="1" t="shared" si="0"/>
        <v>6</v>
      </c>
      <c r="F644" s="67" t="str">
        <f ca="1">IF(ISBLANK(A644)," ",INDIRECT(ADDRESS(1,5+MOD(ROW()-2,COUNTA('Form Responses 1'!$1:$1)-4),,TRUE,"Form Responses 1")))</f>
        <v>LANTAI-1 [R. Artefak]</v>
      </c>
      <c r="G644" s="67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LANTAI-1</v>
      </c>
      <c r="I644" s="85" t="str">
        <f ca="1" t="shared" si="661"/>
        <v>R. Artefak</v>
      </c>
      <c r="J644" s="85" t="str">
        <f ca="1" t="shared" si="2"/>
        <v>CLEANING SERVICE</v>
      </c>
      <c r="K644" s="85" t="str">
        <f ca="1" t="array" ref="K644">IFERROR(INDEX(MASTER!B:B,MATCH(G644,MASTER!A:A,0))/100," ")</f>
        <v> </v>
      </c>
      <c r="L644" s="67">
        <f ca="1" t="shared" si="3"/>
        <v>0</v>
      </c>
      <c r="M644" s="67" t="str">
        <f ca="1" t="shared" si="4"/>
        <v>1900 - WEEK 00</v>
      </c>
      <c r="N644" s="67" t="str">
        <f ca="1" t="shared" si="5"/>
        <v>1900 - MONTH 01</v>
      </c>
      <c r="O644" s="85" t="str">
        <f ca="1" t="shared" ref="O644:P644" si="663">IFERROR(AVERAGEIF(M:M,M644,$K:$K)," ")</f>
        <v> </v>
      </c>
      <c r="P644" s="85" t="str">
        <f ca="1" t="shared" si="663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4">
        <f ca="1" t="shared" si="0"/>
        <v>6</v>
      </c>
      <c r="F645" s="67" t="str">
        <f ca="1">IF(ISBLANK(A645)," ",INDIRECT(ADDRESS(1,5+MOD(ROW()-2,COUNTA('Form Responses 1'!$1:$1)-4),,TRUE,"Form Responses 1")))</f>
        <v>LANTAI-1 [R. Keuangan]</v>
      </c>
      <c r="G645" s="67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LANTAI-1</v>
      </c>
      <c r="I645" s="85" t="str">
        <f ca="1" t="shared" si="661"/>
        <v>R. Keuangan</v>
      </c>
      <c r="J645" s="85" t="str">
        <f ca="1" t="shared" si="2"/>
        <v>CLEANING SERVICE</v>
      </c>
      <c r="K645" s="85" t="str">
        <f ca="1" t="array" ref="K645">IFERROR(INDEX(MASTER!B:B,MATCH(G645,MASTER!A:A,0))/100," ")</f>
        <v> </v>
      </c>
      <c r="L645" s="67">
        <f ca="1" t="shared" si="3"/>
        <v>0</v>
      </c>
      <c r="M645" s="67" t="str">
        <f ca="1" t="shared" si="4"/>
        <v>1900 - WEEK 00</v>
      </c>
      <c r="N645" s="67" t="str">
        <f ca="1" t="shared" si="5"/>
        <v>1900 - MONTH 01</v>
      </c>
      <c r="O645" s="85" t="str">
        <f ca="1" t="shared" ref="O645:P645" si="664">IFERROR(AVERAGEIF(M:M,M645,$K:$K)," ")</f>
        <v> </v>
      </c>
      <c r="P645" s="85" t="str">
        <f ca="1" t="shared" si="664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4">
        <f ca="1" t="shared" si="0"/>
        <v>6</v>
      </c>
      <c r="F646" s="67" t="str">
        <f ca="1">IF(ISBLANK(A646)," ",INDIRECT(ADDRESS(1,5+MOD(ROW()-2,COUNTA('Form Responses 1'!$1:$1)-4),,TRUE,"Form Responses 1")))</f>
        <v>LANTAI-1 [Meeting room kecil]</v>
      </c>
      <c r="G646" s="67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LANTAI-1</v>
      </c>
      <c r="I646" s="85" t="str">
        <f ca="1" t="shared" si="661"/>
        <v>Meeting room kecil</v>
      </c>
      <c r="J646" s="85" t="str">
        <f ca="1" t="shared" si="2"/>
        <v>CLEANING SERVICE</v>
      </c>
      <c r="K646" s="85" t="str">
        <f ca="1" t="array" ref="K646">IFERROR(INDEX(MASTER!B:B,MATCH(G646,MASTER!A:A,0))/100," ")</f>
        <v> </v>
      </c>
      <c r="L646" s="67">
        <f ca="1" t="shared" si="3"/>
        <v>0</v>
      </c>
      <c r="M646" s="67" t="str">
        <f ca="1" t="shared" si="4"/>
        <v>1900 - WEEK 00</v>
      </c>
      <c r="N646" s="67" t="str">
        <f ca="1" t="shared" si="5"/>
        <v>1900 - MONTH 01</v>
      </c>
      <c r="O646" s="85" t="str">
        <f ca="1" t="shared" ref="O646:P646" si="665">IFERROR(AVERAGEIF(M:M,M646,$K:$K)," ")</f>
        <v> </v>
      </c>
      <c r="P646" s="85" t="str">
        <f ca="1" t="shared" si="665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4">
        <f ca="1" t="shared" si="0"/>
        <v>6</v>
      </c>
      <c r="F647" s="67" t="str">
        <f ca="1">IF(ISBLANK(A647)," ",INDIRECT(ADDRESS(1,5+MOD(ROW()-2,COUNTA('Form Responses 1'!$1:$1)-4),,TRUE,"Form Responses 1")))</f>
        <v>LANTAI-1 [Pantry]</v>
      </c>
      <c r="G647" s="67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LANTAI-1</v>
      </c>
      <c r="I647" s="85" t="str">
        <f ca="1" t="shared" si="661"/>
        <v>Pantry</v>
      </c>
      <c r="J647" s="85" t="str">
        <f ca="1" t="shared" si="2"/>
        <v>CLEANING SERVICE</v>
      </c>
      <c r="K647" s="85" t="str">
        <f ca="1" t="array" ref="K647">IFERROR(INDEX(MASTER!B:B,MATCH(G647,MASTER!A:A,0))/100," ")</f>
        <v> </v>
      </c>
      <c r="L647" s="67">
        <f ca="1" t="shared" si="3"/>
        <v>0</v>
      </c>
      <c r="M647" s="67" t="str">
        <f ca="1" t="shared" si="4"/>
        <v>1900 - WEEK 00</v>
      </c>
      <c r="N647" s="67" t="str">
        <f ca="1" t="shared" si="5"/>
        <v>1900 - MONTH 01</v>
      </c>
      <c r="O647" s="85" t="str">
        <f ca="1" t="shared" ref="O647:P647" si="666">IFERROR(AVERAGEIF(M:M,M647,$K:$K)," ")</f>
        <v> </v>
      </c>
      <c r="P647" s="85" t="str">
        <f ca="1" t="shared" si="666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4">
        <f ca="1" t="shared" si="0"/>
        <v>6</v>
      </c>
      <c r="F648" s="67" t="str">
        <f ca="1">IF(ISBLANK(A648)," ",INDIRECT(ADDRESS(1,5+MOD(ROW()-2,COUNTA('Form Responses 1'!$1:$1)-4),,TRUE,"Form Responses 1")))</f>
        <v>LANTAI-1 [Tangga Penghubung lt.1-2]</v>
      </c>
      <c r="G648" s="67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LANTAI-1</v>
      </c>
      <c r="I648" s="85" t="str">
        <f ca="1" t="shared" si="661"/>
        <v>Tangga Penghubung lt.1-2</v>
      </c>
      <c r="J648" s="85" t="str">
        <f ca="1" t="shared" si="2"/>
        <v>CLEANING SERVICE</v>
      </c>
      <c r="K648" s="85" t="str">
        <f ca="1" t="array" ref="K648">IFERROR(INDEX(MASTER!B:B,MATCH(G648,MASTER!A:A,0))/100," ")</f>
        <v> </v>
      </c>
      <c r="L648" s="67">
        <f ca="1" t="shared" si="3"/>
        <v>0</v>
      </c>
      <c r="M648" s="67" t="str">
        <f ca="1" t="shared" si="4"/>
        <v>1900 - WEEK 00</v>
      </c>
      <c r="N648" s="67" t="str">
        <f ca="1" t="shared" si="5"/>
        <v>1900 - MONTH 01</v>
      </c>
      <c r="O648" s="85" t="str">
        <f ca="1" t="shared" ref="O648:P648" si="667">IFERROR(AVERAGEIF(M:M,M648,$K:$K)," ")</f>
        <v> </v>
      </c>
      <c r="P648" s="85" t="str">
        <f ca="1" t="shared" si="667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4">
        <f ca="1" t="shared" si="0"/>
        <v>6</v>
      </c>
      <c r="F649" s="67" t="str">
        <f ca="1">IF(ISBLANK(A649)," ",INDIRECT(ADDRESS(1,5+MOD(ROW()-2,COUNTA('Form Responses 1'!$1:$1)-4),,TRUE,"Form Responses 1")))</f>
        <v>LANTAI-1 [Toilet 1]</v>
      </c>
      <c r="G649" s="67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LANTAI-1</v>
      </c>
      <c r="I649" s="85" t="str">
        <f ca="1" t="shared" si="661"/>
        <v>Toilet 1</v>
      </c>
      <c r="J649" s="85" t="str">
        <f ca="1" t="shared" si="2"/>
        <v>CLEANING SERVICE</v>
      </c>
      <c r="K649" s="85" t="str">
        <f ca="1" t="array" ref="K649">IFERROR(INDEX(MASTER!B:B,MATCH(G649,MASTER!A:A,0))/100," ")</f>
        <v> </v>
      </c>
      <c r="L649" s="67">
        <f ca="1" t="shared" si="3"/>
        <v>0</v>
      </c>
      <c r="M649" s="67" t="str">
        <f ca="1" t="shared" si="4"/>
        <v>1900 - WEEK 00</v>
      </c>
      <c r="N649" s="67" t="str">
        <f ca="1" t="shared" si="5"/>
        <v>1900 - MONTH 01</v>
      </c>
      <c r="O649" s="85" t="str">
        <f ca="1" t="shared" ref="O649:P649" si="668">IFERROR(AVERAGEIF(M:M,M649,$K:$K)," ")</f>
        <v> </v>
      </c>
      <c r="P649" s="85" t="str">
        <f ca="1" t="shared" si="668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4">
        <f ca="1" t="shared" si="0"/>
        <v>6</v>
      </c>
      <c r="F650" s="67" t="str">
        <f ca="1">IF(ISBLANK(A650)," ",INDIRECT(ADDRESS(1,5+MOD(ROW()-2,COUNTA('Form Responses 1'!$1:$1)-4),,TRUE,"Form Responses 1")))</f>
        <v>LANTAI-2 [Koridor]</v>
      </c>
      <c r="G650" s="67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LANTAI-2</v>
      </c>
      <c r="I650" s="85" t="str">
        <f ca="1" t="shared" si="661"/>
        <v>Koridor</v>
      </c>
      <c r="J650" s="85" t="str">
        <f ca="1" t="shared" si="2"/>
        <v>CLEANING SERVICE</v>
      </c>
      <c r="K650" s="85" t="str">
        <f ca="1" t="array" ref="K650">IFERROR(INDEX(MASTER!B:B,MATCH(G650,MASTER!A:A,0))/100," ")</f>
        <v> </v>
      </c>
      <c r="L650" s="67">
        <f ca="1" t="shared" si="3"/>
        <v>0</v>
      </c>
      <c r="M650" s="67" t="str">
        <f ca="1" t="shared" si="4"/>
        <v>1900 - WEEK 00</v>
      </c>
      <c r="N650" s="67" t="str">
        <f ca="1" t="shared" si="5"/>
        <v>1900 - MONTH 01</v>
      </c>
      <c r="O650" s="85" t="str">
        <f ca="1" t="shared" ref="O650:P650" si="669">IFERROR(AVERAGEIF(M:M,M650,$K:$K)," ")</f>
        <v> </v>
      </c>
      <c r="P650" s="85" t="str">
        <f ca="1" t="shared" si="669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4">
        <f ca="1" t="shared" si="0"/>
        <v>6</v>
      </c>
      <c r="F651" s="67" t="str">
        <f ca="1">IF(ISBLANK(A651)," ",INDIRECT(ADDRESS(1,5+MOD(ROW()-2,COUNTA('Form Responses 1'!$1:$1)-4),,TRUE,"Form Responses 1")))</f>
        <v>LANTAI-2 [Meeting Room besar]</v>
      </c>
      <c r="G651" s="67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LANTAI-2</v>
      </c>
      <c r="I651" s="85" t="str">
        <f ca="1" t="shared" si="661"/>
        <v>Meeting Room besar</v>
      </c>
      <c r="J651" s="85" t="str">
        <f ca="1" t="shared" si="2"/>
        <v>CLEANING SERVICE</v>
      </c>
      <c r="K651" s="85" t="str">
        <f ca="1" t="array" ref="K651">IFERROR(INDEX(MASTER!B:B,MATCH(G651,MASTER!A:A,0))/100," ")</f>
        <v> </v>
      </c>
      <c r="L651" s="67">
        <f ca="1" t="shared" si="3"/>
        <v>0</v>
      </c>
      <c r="M651" s="67" t="str">
        <f ca="1" t="shared" si="4"/>
        <v>1900 - WEEK 00</v>
      </c>
      <c r="N651" s="67" t="str">
        <f ca="1" t="shared" si="5"/>
        <v>1900 - MONTH 01</v>
      </c>
      <c r="O651" s="85" t="str">
        <f ca="1" t="shared" ref="O651:P651" si="670">IFERROR(AVERAGEIF(M:M,M651,$K:$K)," ")</f>
        <v> </v>
      </c>
      <c r="P651" s="85" t="str">
        <f ca="1" t="shared" si="670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4">
        <f ca="1" t="shared" si="0"/>
        <v>6</v>
      </c>
      <c r="F652" s="67" t="str">
        <f ca="1">IF(ISBLANK(A652)," ",INDIRECT(ADDRESS(1,5+MOD(ROW()-2,COUNTA('Form Responses 1'!$1:$1)-4),,TRUE,"Form Responses 1")))</f>
        <v>LANTAI-2 [R. Peneliti 1-5]</v>
      </c>
      <c r="G652" s="67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LANTAI-2</v>
      </c>
      <c r="I652" s="85" t="str">
        <f ca="1" t="shared" si="661"/>
        <v>R. Peneliti 1-5</v>
      </c>
      <c r="J652" s="85" t="str">
        <f ca="1" t="shared" si="2"/>
        <v>CLEANING SERVICE</v>
      </c>
      <c r="K652" s="85" t="str">
        <f ca="1" t="array" ref="K652">IFERROR(INDEX(MASTER!B:B,MATCH(G652,MASTER!A:A,0))/100," ")</f>
        <v> </v>
      </c>
      <c r="L652" s="67">
        <f ca="1" t="shared" si="3"/>
        <v>0</v>
      </c>
      <c r="M652" s="67" t="str">
        <f ca="1" t="shared" si="4"/>
        <v>1900 - WEEK 00</v>
      </c>
      <c r="N652" s="67" t="str">
        <f ca="1" t="shared" si="5"/>
        <v>1900 - MONTH 01</v>
      </c>
      <c r="O652" s="85" t="str">
        <f ca="1" t="shared" ref="O652:P652" si="671">IFERROR(AVERAGEIF(M:M,M652,$K:$K)," ")</f>
        <v> </v>
      </c>
      <c r="P652" s="85" t="str">
        <f ca="1" t="shared" si="671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4">
        <f ca="1" t="shared" si="0"/>
        <v>6</v>
      </c>
      <c r="F653" s="67" t="str">
        <f ca="1">IF(ISBLANK(A653)," ",INDIRECT(ADDRESS(1,5+MOD(ROW()-2,COUNTA('Form Responses 1'!$1:$1)-4),,TRUE,"Form Responses 1")))</f>
        <v>LANTAI-2 [Perpustakaan]</v>
      </c>
      <c r="G653" s="67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LANTAI-2</v>
      </c>
      <c r="I653" s="85" t="str">
        <f ca="1" t="shared" si="661"/>
        <v>Perpustakaan</v>
      </c>
      <c r="J653" s="85" t="str">
        <f ca="1" t="shared" si="2"/>
        <v>CLEANING SERVICE</v>
      </c>
      <c r="K653" s="85" t="str">
        <f ca="1" t="array" ref="K653">IFERROR(INDEX(MASTER!B:B,MATCH(G653,MASTER!A:A,0))/100," ")</f>
        <v> </v>
      </c>
      <c r="L653" s="67">
        <f ca="1" t="shared" si="3"/>
        <v>0</v>
      </c>
      <c r="M653" s="67" t="str">
        <f ca="1" t="shared" si="4"/>
        <v>1900 - WEEK 00</v>
      </c>
      <c r="N653" s="67" t="str">
        <f ca="1" t="shared" si="5"/>
        <v>1900 - MONTH 01</v>
      </c>
      <c r="O653" s="85" t="str">
        <f ca="1" t="shared" ref="O653:P653" si="672">IFERROR(AVERAGEIF(M:M,M653,$K:$K)," ")</f>
        <v> </v>
      </c>
      <c r="P653" s="85" t="str">
        <f ca="1" t="shared" si="672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4">
        <f ca="1" t="shared" si="0"/>
        <v>6</v>
      </c>
      <c r="F654" s="67" t="str">
        <f ca="1">IF(ISBLANK(A654)," ",INDIRECT(ADDRESS(1,5+MOD(ROW()-2,COUNTA('Form Responses 1'!$1:$1)-4),,TRUE,"Form Responses 1")))</f>
        <v>LANTAI-2 [R. baca]</v>
      </c>
      <c r="G654" s="67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LANTAI-2</v>
      </c>
      <c r="I654" s="85" t="str">
        <f ca="1" t="shared" si="661"/>
        <v>R. baca</v>
      </c>
      <c r="J654" s="85" t="str">
        <f ca="1" t="shared" si="2"/>
        <v>CLEANING SERVICE</v>
      </c>
      <c r="K654" s="85" t="str">
        <f ca="1" t="array" ref="K654">IFERROR(INDEX(MASTER!B:B,MATCH(G654,MASTER!A:A,0))/100," ")</f>
        <v> </v>
      </c>
      <c r="L654" s="67">
        <f ca="1" t="shared" si="3"/>
        <v>0</v>
      </c>
      <c r="M654" s="67" t="str">
        <f ca="1" t="shared" si="4"/>
        <v>1900 - WEEK 00</v>
      </c>
      <c r="N654" s="67" t="str">
        <f ca="1" t="shared" si="5"/>
        <v>1900 - MONTH 01</v>
      </c>
      <c r="O654" s="85" t="str">
        <f ca="1" t="shared" ref="O654:P654" si="673">IFERROR(AVERAGEIF(M:M,M654,$K:$K)," ")</f>
        <v> </v>
      </c>
      <c r="P654" s="85" t="str">
        <f ca="1" t="shared" si="673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4">
        <f ca="1" t="shared" si="0"/>
        <v>6</v>
      </c>
      <c r="F655" s="67" t="str">
        <f ca="1">IF(ISBLANK(A655)," ",INDIRECT(ADDRESS(1,5+MOD(ROW()-2,COUNTA('Form Responses 1'!$1:$1)-4),,TRUE,"Form Responses 1")))</f>
        <v>LANTAI-2 [Tangga Penghubung lt.1-2]</v>
      </c>
      <c r="G655" s="67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LANTAI-2</v>
      </c>
      <c r="I655" s="85" t="str">
        <f ca="1" t="shared" si="661"/>
        <v>Tangga Penghubung lt.1-2</v>
      </c>
      <c r="J655" s="85" t="str">
        <f ca="1" t="shared" si="2"/>
        <v>CLEANING SERVICE</v>
      </c>
      <c r="K655" s="85" t="str">
        <f ca="1" t="array" ref="K655">IFERROR(INDEX(MASTER!B:B,MATCH(G655,MASTER!A:A,0))/100," ")</f>
        <v> </v>
      </c>
      <c r="L655" s="67">
        <f ca="1" t="shared" si="3"/>
        <v>0</v>
      </c>
      <c r="M655" s="67" t="str">
        <f ca="1" t="shared" si="4"/>
        <v>1900 - WEEK 00</v>
      </c>
      <c r="N655" s="67" t="str">
        <f ca="1" t="shared" si="5"/>
        <v>1900 - MONTH 01</v>
      </c>
      <c r="O655" s="85" t="str">
        <f ca="1" t="shared" ref="O655:P655" si="674">IFERROR(AVERAGEIF(M:M,M655,$K:$K)," ")</f>
        <v> </v>
      </c>
      <c r="P655" s="85" t="str">
        <f ca="1" t="shared" si="674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4">
        <f ca="1" t="shared" si="0"/>
        <v>6</v>
      </c>
      <c r="F656" s="67" t="str">
        <f ca="1">IF(ISBLANK(A656)," ",INDIRECT(ADDRESS(1,5+MOD(ROW()-2,COUNTA('Form Responses 1'!$1:$1)-4),,TRUE,"Form Responses 1")))</f>
        <v>LANTAI-2 [Toilet 1]</v>
      </c>
      <c r="G656" s="67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LANTAI-2</v>
      </c>
      <c r="I656" s="85" t="str">
        <f ca="1" t="shared" si="661"/>
        <v>Toilet 1</v>
      </c>
      <c r="J656" s="85" t="str">
        <f ca="1" t="shared" si="2"/>
        <v>CLEANING SERVICE</v>
      </c>
      <c r="K656" s="85" t="str">
        <f ca="1" t="array" ref="K656">IFERROR(INDEX(MASTER!B:B,MATCH(G656,MASTER!A:A,0))/100," ")</f>
        <v> </v>
      </c>
      <c r="L656" s="67">
        <f ca="1" t="shared" si="3"/>
        <v>0</v>
      </c>
      <c r="M656" s="67" t="str">
        <f ca="1" t="shared" si="4"/>
        <v>1900 - WEEK 00</v>
      </c>
      <c r="N656" s="67" t="str">
        <f ca="1" t="shared" si="5"/>
        <v>1900 - MONTH 01</v>
      </c>
      <c r="O656" s="85" t="str">
        <f ca="1" t="shared" ref="O656:P656" si="675">IFERROR(AVERAGEIF(M:M,M656,$K:$K)," ")</f>
        <v> </v>
      </c>
      <c r="P656" s="85" t="str">
        <f ca="1" t="shared" si="675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4">
        <f ca="1" t="shared" si="0"/>
        <v>6</v>
      </c>
      <c r="F657" s="67" t="str">
        <f ca="1">IF(ISBLANK(A657)," ",INDIRECT(ADDRESS(1,5+MOD(ROW()-2,COUNTA('Form Responses 1'!$1:$1)-4),,TRUE,"Form Responses 1")))</f>
        <v>TAMAN DAN AREA PARKIR [Area parkir mobil]</v>
      </c>
      <c r="G657" s="67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TAMAN DAN AREA PARKIR</v>
      </c>
      <c r="I657" s="85" t="str">
        <f ca="1" t="shared" si="661"/>
        <v>Area parkir mobil</v>
      </c>
      <c r="J657" s="85" t="str">
        <f ca="1" t="shared" si="2"/>
        <v>CLEANING SERVICE</v>
      </c>
      <c r="K657" s="85" t="str">
        <f ca="1" t="array" ref="K657">IFERROR(INDEX(MASTER!B:B,MATCH(G657,MASTER!A:A,0))/100," ")</f>
        <v> </v>
      </c>
      <c r="L657" s="67">
        <f ca="1" t="shared" si="3"/>
        <v>0</v>
      </c>
      <c r="M657" s="67" t="str">
        <f ca="1" t="shared" si="4"/>
        <v>1900 - WEEK 00</v>
      </c>
      <c r="N657" s="67" t="str">
        <f ca="1" t="shared" si="5"/>
        <v>1900 - MONTH 01</v>
      </c>
      <c r="O657" s="85" t="str">
        <f ca="1" t="shared" ref="O657:P657" si="676">IFERROR(AVERAGEIF(M:M,M657,$K:$K)," ")</f>
        <v> </v>
      </c>
      <c r="P657" s="85" t="str">
        <f ca="1" t="shared" si="676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4">
        <f ca="1" t="shared" si="0"/>
        <v>6</v>
      </c>
      <c r="F658" s="67" t="str">
        <f ca="1">IF(ISBLANK(A658)," ",INDIRECT(ADDRESS(1,5+MOD(ROW()-2,COUNTA('Form Responses 1'!$1:$1)-4),,TRUE,"Form Responses 1")))</f>
        <v>TAMAN DAN AREA PARKIR [Area parkir motor]</v>
      </c>
      <c r="G658" s="67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TAMAN DAN AREA PARKIR</v>
      </c>
      <c r="I658" s="85" t="str">
        <f ca="1" t="shared" si="661"/>
        <v>Area parkir motor</v>
      </c>
      <c r="J658" s="85" t="str">
        <f ca="1" t="shared" si="2"/>
        <v>CLEANING SERVICE</v>
      </c>
      <c r="K658" s="85" t="str">
        <f ca="1" t="array" ref="K658">IFERROR(INDEX(MASTER!B:B,MATCH(G658,MASTER!A:A,0))/100," ")</f>
        <v> </v>
      </c>
      <c r="L658" s="67">
        <f ca="1" t="shared" si="3"/>
        <v>0</v>
      </c>
      <c r="M658" s="67" t="str">
        <f ca="1" t="shared" si="4"/>
        <v>1900 - WEEK 00</v>
      </c>
      <c r="N658" s="67" t="str">
        <f ca="1" t="shared" si="5"/>
        <v>1900 - MONTH 01</v>
      </c>
      <c r="O658" s="85" t="str">
        <f ca="1" t="shared" ref="O658:P658" si="677">IFERROR(AVERAGEIF(M:M,M658,$K:$K)," ")</f>
        <v> </v>
      </c>
      <c r="P658" s="85" t="str">
        <f ca="1" t="shared" si="677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4">
        <f ca="1" t="shared" si="0"/>
        <v>6</v>
      </c>
      <c r="F659" s="67" t="str">
        <f ca="1">IF(ISBLANK(A659)," ",INDIRECT(ADDRESS(1,5+MOD(ROW()-2,COUNTA('Form Responses 1'!$1:$1)-4),,TRUE,"Form Responses 1")))</f>
        <v>TAMAN DAN AREA PARKIR [Taman depan]</v>
      </c>
      <c r="G659" s="67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TAMAN DAN AREA PARKIR</v>
      </c>
      <c r="I659" s="85" t="str">
        <f ca="1" t="shared" si="661"/>
        <v>Taman depan</v>
      </c>
      <c r="J659" s="85" t="str">
        <f ca="1" t="shared" si="2"/>
        <v>CLEANING SERVICE</v>
      </c>
      <c r="K659" s="85" t="str">
        <f ca="1" t="array" ref="K659">IFERROR(INDEX(MASTER!B:B,MATCH(G659,MASTER!A:A,0))/100," ")</f>
        <v> </v>
      </c>
      <c r="L659" s="67">
        <f ca="1" t="shared" si="3"/>
        <v>0</v>
      </c>
      <c r="M659" s="67" t="str">
        <f ca="1" t="shared" si="4"/>
        <v>1900 - WEEK 00</v>
      </c>
      <c r="N659" s="67" t="str">
        <f ca="1" t="shared" si="5"/>
        <v>1900 - MONTH 01</v>
      </c>
      <c r="O659" s="85" t="str">
        <f ca="1" t="shared" ref="O659:P659" si="678">IFERROR(AVERAGEIF(M:M,M659,$K:$K)," ")</f>
        <v> </v>
      </c>
      <c r="P659" s="85" t="str">
        <f ca="1" t="shared" si="678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4">
        <f ca="1" t="shared" si="0"/>
        <v>6</v>
      </c>
      <c r="F660" s="67" t="str">
        <f ca="1">IF(ISBLANK(A660)," ",INDIRECT(ADDRESS(1,5+MOD(ROW()-2,COUNTA('Form Responses 1'!$1:$1)-4),,TRUE,"Form Responses 1")))</f>
        <v>TAMAN DAN AREA PARKIR [Pos Security]</v>
      </c>
      <c r="G660" s="67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TAMAN DAN AREA PARKIR</v>
      </c>
      <c r="I660" s="85" t="str">
        <f ca="1" t="shared" si="661"/>
        <v>Pos Security</v>
      </c>
      <c r="J660" s="85" t="str">
        <f ca="1" t="shared" si="2"/>
        <v>CLEANING SERVICE</v>
      </c>
      <c r="K660" s="85" t="str">
        <f ca="1" t="array" ref="K660">IFERROR(INDEX(MASTER!B:B,MATCH(G660,MASTER!A:A,0))/100," ")</f>
        <v> </v>
      </c>
      <c r="L660" s="67">
        <f ca="1" t="shared" si="3"/>
        <v>0</v>
      </c>
      <c r="M660" s="67" t="str">
        <f ca="1" t="shared" si="4"/>
        <v>1900 - WEEK 00</v>
      </c>
      <c r="N660" s="67" t="str">
        <f ca="1" t="shared" si="5"/>
        <v>1900 - MONTH 01</v>
      </c>
      <c r="O660" s="85" t="str">
        <f ca="1" t="shared" ref="O660:P660" si="679">IFERROR(AVERAGEIF(M:M,M660,$K:$K)," ")</f>
        <v> </v>
      </c>
      <c r="P660" s="85" t="str">
        <f ca="1" t="shared" si="679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4">
        <f ca="1" t="shared" si="0"/>
        <v>6</v>
      </c>
      <c r="F661" s="67" t="str">
        <f ca="1">IF(ISBLANK(A661)," ",INDIRECT(ADDRESS(1,5+MOD(ROW()-2,COUNTA('Form Responses 1'!$1:$1)-4),,TRUE,"Form Responses 1")))</f>
        <v>TAMAN DAN AREA PARKIR [TPS]</v>
      </c>
      <c r="G661" s="67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TAMAN DAN AREA PARKIR</v>
      </c>
      <c r="I661" s="85" t="str">
        <f ca="1" t="shared" si="661"/>
        <v>TPS</v>
      </c>
      <c r="J661" s="85" t="str">
        <f ca="1" t="shared" si="2"/>
        <v>CLEANING SERVICE</v>
      </c>
      <c r="K661" s="85" t="str">
        <f ca="1" t="array" ref="K661">IFERROR(INDEX(MASTER!B:B,MATCH(G661,MASTER!A:A,0))/100," ")</f>
        <v> </v>
      </c>
      <c r="L661" s="67">
        <f ca="1" t="shared" si="3"/>
        <v>0</v>
      </c>
      <c r="M661" s="67" t="str">
        <f ca="1" t="shared" si="4"/>
        <v>1900 - WEEK 00</v>
      </c>
      <c r="N661" s="67" t="str">
        <f ca="1" t="shared" si="5"/>
        <v>1900 - MONTH 01</v>
      </c>
      <c r="O661" s="85" t="str">
        <f ca="1" t="shared" ref="O661:P661" si="680">IFERROR(AVERAGEIF(M:M,M661,$K:$K)," ")</f>
        <v> </v>
      </c>
      <c r="P661" s="85" t="str">
        <f ca="1" t="shared" si="680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4">
        <f ca="1" t="shared" si="0"/>
        <v>6</v>
      </c>
      <c r="F662" s="67" t="str">
        <f ca="1">IF(ISBLANK(A662)," ",INDIRECT(ADDRESS(1,5+MOD(ROW()-2,COUNTA('Form Responses 1'!$1:$1)-4),,TRUE,"Form Responses 1")))</f>
        <v>Security [Security Functions]</v>
      </c>
      <c r="G662" s="67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Security</v>
      </c>
      <c r="I662" s="85" t="str">
        <f ca="1" t="shared" si="661"/>
        <v>Security Functions</v>
      </c>
      <c r="J662" s="85" t="str">
        <f ca="1" t="shared" si="2"/>
        <v>SECURITY SERVICE</v>
      </c>
      <c r="K662" s="85" t="str">
        <f ca="1" t="array" ref="K662">IFERROR(INDEX(MASTER!B:B,MATCH(G662,MASTER!A:A,0))/100," ")</f>
        <v> </v>
      </c>
      <c r="L662" s="67">
        <f ca="1" t="shared" si="3"/>
        <v>0</v>
      </c>
      <c r="M662" s="67" t="str">
        <f ca="1" t="shared" si="4"/>
        <v>1900 - WEEK 00</v>
      </c>
      <c r="N662" s="67" t="str">
        <f ca="1" t="shared" si="5"/>
        <v>1900 - MONTH 01</v>
      </c>
      <c r="O662" s="85" t="str">
        <f ca="1" t="shared" ref="O662:P662" si="681">IFERROR(AVERAGEIF(M:M,M662,$K:$K)," ")</f>
        <v> </v>
      </c>
      <c r="P662" s="85" t="str">
        <f ca="1" t="shared" si="681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4">
        <f ca="1" t="shared" si="0"/>
        <v>6</v>
      </c>
      <c r="F663" s="67" t="str">
        <f ca="1">IF(ISBLANK(A663)," ",INDIRECT(ADDRESS(1,5+MOD(ROW()-2,COUNTA('Form Responses 1'!$1:$1)-4),,TRUE,"Form Responses 1")))</f>
        <v>Driver [Driving Safety]</v>
      </c>
      <c r="G663" s="67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Driver</v>
      </c>
      <c r="I663" s="85" t="str">
        <f ca="1" t="shared" si="661"/>
        <v>Driving Safety</v>
      </c>
      <c r="J663" s="85" t="str">
        <f ca="1" t="shared" si="2"/>
        <v>LABOR SERVICE</v>
      </c>
      <c r="K663" s="85" t="str">
        <f ca="1" t="array" ref="K663">IFERROR(INDEX(MASTER!B:B,MATCH(G663,MASTER!A:A,0))/100," ")</f>
        <v> </v>
      </c>
      <c r="L663" s="67">
        <f ca="1" t="shared" si="3"/>
        <v>0</v>
      </c>
      <c r="M663" s="67" t="str">
        <f ca="1" t="shared" si="4"/>
        <v>1900 - WEEK 00</v>
      </c>
      <c r="N663" s="67" t="str">
        <f ca="1" t="shared" si="5"/>
        <v>1900 - MONTH 01</v>
      </c>
      <c r="O663" s="85" t="str">
        <f ca="1" t="shared" ref="O663:P663" si="682">IFERROR(AVERAGEIF(M:M,M663,$K:$K)," ")</f>
        <v> </v>
      </c>
      <c r="P663" s="85" t="str">
        <f ca="1" t="shared" si="682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4">
        <f ca="1" t="shared" si="0"/>
        <v>6</v>
      </c>
      <c r="F664" s="67" t="str">
        <f ca="1">IF(ISBLANK(A664)," ",INDIRECT(ADDRESS(1,5+MOD(ROW()-2,COUNTA('Form Responses 1'!$1:$1)-4),,TRUE,"Form Responses 1")))</f>
        <v>Driver [ Attendance]</v>
      </c>
      <c r="G664" s="67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Driver</v>
      </c>
      <c r="I664" s="85" t="str">
        <f ca="1" t="shared" si="661"/>
        <v> Attendance</v>
      </c>
      <c r="J664" s="85" t="str">
        <f ca="1" t="shared" si="2"/>
        <v>LABOR SERVICE</v>
      </c>
      <c r="K664" s="85" t="str">
        <f ca="1" t="array" ref="K664">IFERROR(INDEX(MASTER!B:B,MATCH(G664,MASTER!A:A,0))/100," ")</f>
        <v> </v>
      </c>
      <c r="L664" s="67">
        <f ca="1" t="shared" si="3"/>
        <v>0</v>
      </c>
      <c r="M664" s="67" t="str">
        <f ca="1" t="shared" si="4"/>
        <v>1900 - WEEK 00</v>
      </c>
      <c r="N664" s="67" t="str">
        <f ca="1" t="shared" si="5"/>
        <v>1900 - MONTH 01</v>
      </c>
      <c r="O664" s="85" t="str">
        <f ca="1" t="shared" ref="O664:P664" si="683">IFERROR(AVERAGEIF(M:M,M664,$K:$K)," ")</f>
        <v> </v>
      </c>
      <c r="P664" s="85" t="str">
        <f ca="1" t="shared" si="683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4">
        <f ca="1" t="shared" si="0"/>
        <v>6</v>
      </c>
      <c r="F665" s="67" t="str">
        <f ca="1">IF(ISBLANK(A665)," ",INDIRECT(ADDRESS(1,5+MOD(ROW()-2,COUNTA('Form Responses 1'!$1:$1)-4),,TRUE,"Form Responses 1")))</f>
        <v>LANTAI-1 [Enterance]</v>
      </c>
      <c r="G665" s="67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LANTAI-1</v>
      </c>
      <c r="I665" s="85" t="str">
        <f ca="1" t="shared" si="661"/>
        <v>Enterance</v>
      </c>
      <c r="J665" s="85" t="str">
        <f ca="1" t="shared" si="2"/>
        <v>CLEANING SERVICE</v>
      </c>
      <c r="K665" s="85" t="str">
        <f ca="1" t="array" ref="K665">IFERROR(INDEX(MASTER!B:B,MATCH(G665,MASTER!A:A,0))/100," ")</f>
        <v> </v>
      </c>
      <c r="L665" s="67">
        <f ca="1" t="shared" si="3"/>
        <v>0</v>
      </c>
      <c r="M665" s="67" t="str">
        <f ca="1" t="shared" si="4"/>
        <v>1900 - WEEK 00</v>
      </c>
      <c r="N665" s="67" t="str">
        <f ca="1" t="shared" si="5"/>
        <v>1900 - MONTH 01</v>
      </c>
      <c r="O665" s="85" t="str">
        <f ca="1" t="shared" ref="O665:P665" si="684">IFERROR(AVERAGEIF(M:M,M665,$K:$K)," ")</f>
        <v> </v>
      </c>
      <c r="P665" s="85" t="str">
        <f ca="1" t="shared" si="684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4">
        <f ca="1" t="shared" si="0"/>
        <v>6</v>
      </c>
      <c r="F666" s="67" t="str">
        <f ca="1">IF(ISBLANK(A666)," ",INDIRECT(ADDRESS(1,5+MOD(ROW()-2,COUNTA('Form Responses 1'!$1:$1)-4),,TRUE,"Form Responses 1")))</f>
        <v>LANTAI-1 [Lobby Utama]</v>
      </c>
      <c r="G666" s="67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LANTAI-1</v>
      </c>
      <c r="I666" s="85" t="str">
        <f ca="1" t="shared" si="661"/>
        <v>Lobby Utama</v>
      </c>
      <c r="J666" s="85" t="str">
        <f ca="1" t="shared" si="2"/>
        <v>CLEANING SERVICE</v>
      </c>
      <c r="K666" s="85" t="str">
        <f ca="1" t="array" ref="K666">IFERROR(INDEX(MASTER!B:B,MATCH(G666,MASTER!A:A,0))/100," ")</f>
        <v> </v>
      </c>
      <c r="L666" s="67">
        <f ca="1" t="shared" si="3"/>
        <v>0</v>
      </c>
      <c r="M666" s="67" t="str">
        <f ca="1" t="shared" si="4"/>
        <v>1900 - WEEK 00</v>
      </c>
      <c r="N666" s="67" t="str">
        <f ca="1" t="shared" si="5"/>
        <v>1900 - MONTH 01</v>
      </c>
      <c r="O666" s="85" t="str">
        <f ca="1" t="shared" ref="O666:P666" si="685">IFERROR(AVERAGEIF(M:M,M666,$K:$K)," ")</f>
        <v> </v>
      </c>
      <c r="P666" s="85" t="str">
        <f ca="1" t="shared" si="685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4">
        <f ca="1" t="shared" si="0"/>
        <v>6</v>
      </c>
      <c r="F667" s="67" t="str">
        <f ca="1">IF(ISBLANK(A667)," ",INDIRECT(ADDRESS(1,5+MOD(ROW()-2,COUNTA('Form Responses 1'!$1:$1)-4),,TRUE,"Form Responses 1")))</f>
        <v>LANTAI-1 [Koridor]</v>
      </c>
      <c r="G667" s="67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LANTAI-1</v>
      </c>
      <c r="I667" s="85" t="str">
        <f ca="1" t="shared" si="661"/>
        <v>Koridor</v>
      </c>
      <c r="J667" s="85" t="str">
        <f ca="1" t="shared" si="2"/>
        <v>CLEANING SERVICE</v>
      </c>
      <c r="K667" s="85" t="str">
        <f ca="1" t="array" ref="K667">IFERROR(INDEX(MASTER!B:B,MATCH(G667,MASTER!A:A,0))/100," ")</f>
        <v> </v>
      </c>
      <c r="L667" s="67">
        <f ca="1" t="shared" si="3"/>
        <v>0</v>
      </c>
      <c r="M667" s="67" t="str">
        <f ca="1" t="shared" si="4"/>
        <v>1900 - WEEK 00</v>
      </c>
      <c r="N667" s="67" t="str">
        <f ca="1" t="shared" si="5"/>
        <v>1900 - MONTH 01</v>
      </c>
      <c r="O667" s="85" t="str">
        <f ca="1" t="shared" ref="O667:P667" si="686">IFERROR(AVERAGEIF(M:M,M667,$K:$K)," ")</f>
        <v> </v>
      </c>
      <c r="P667" s="85" t="str">
        <f ca="1" t="shared" si="686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4">
        <f ca="1" t="shared" si="0"/>
        <v>6</v>
      </c>
      <c r="F668" s="67" t="str">
        <f ca="1">IF(ISBLANK(A668)," ",INDIRECT(ADDRESS(1,5+MOD(ROW()-2,COUNTA('Form Responses 1'!$1:$1)-4),,TRUE,"Form Responses 1")))</f>
        <v>LANTAI-1 [R. Pimpinan]</v>
      </c>
      <c r="G668" s="67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LANTAI-1</v>
      </c>
      <c r="I668" s="85" t="str">
        <f ca="1" t="shared" si="661"/>
        <v>R. Pimpinan</v>
      </c>
      <c r="J668" s="85" t="str">
        <f ca="1" t="shared" si="2"/>
        <v>CLEANING SERVICE</v>
      </c>
      <c r="K668" s="85" t="str">
        <f ca="1" t="array" ref="K668">IFERROR(INDEX(MASTER!B:B,MATCH(G668,MASTER!A:A,0))/100," ")</f>
        <v> </v>
      </c>
      <c r="L668" s="67">
        <f ca="1" t="shared" si="3"/>
        <v>0</v>
      </c>
      <c r="M668" s="67" t="str">
        <f ca="1" t="shared" si="4"/>
        <v>1900 - WEEK 00</v>
      </c>
      <c r="N668" s="67" t="str">
        <f ca="1" t="shared" si="5"/>
        <v>1900 - MONTH 01</v>
      </c>
      <c r="O668" s="85" t="str">
        <f ca="1" t="shared" ref="O668:P668" si="687">IFERROR(AVERAGEIF(M:M,M668,$K:$K)," ")</f>
        <v> </v>
      </c>
      <c r="P668" s="85" t="str">
        <f ca="1" t="shared" si="687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4">
        <f ca="1" t="shared" si="0"/>
        <v>6</v>
      </c>
      <c r="F669" s="67" t="str">
        <f ca="1">IF(ISBLANK(A669)," ",INDIRECT(ADDRESS(1,5+MOD(ROW()-2,COUNTA('Form Responses 1'!$1:$1)-4),,TRUE,"Form Responses 1")))</f>
        <v>LANTAI-1 [Mushollah]</v>
      </c>
      <c r="G669" s="67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LANTAI-1</v>
      </c>
      <c r="I669" s="85" t="str">
        <f ca="1" t="shared" si="661"/>
        <v>Mushollah</v>
      </c>
      <c r="J669" s="85" t="str">
        <f ca="1" t="shared" si="2"/>
        <v>CLEANING SERVICE</v>
      </c>
      <c r="K669" s="85" t="str">
        <f ca="1" t="array" ref="K669">IFERROR(INDEX(MASTER!B:B,MATCH(G669,MASTER!A:A,0))/100," ")</f>
        <v> </v>
      </c>
      <c r="L669" s="67">
        <f ca="1" t="shared" si="3"/>
        <v>0</v>
      </c>
      <c r="M669" s="67" t="str">
        <f ca="1" t="shared" si="4"/>
        <v>1900 - WEEK 00</v>
      </c>
      <c r="N669" s="67" t="str">
        <f ca="1" t="shared" si="5"/>
        <v>1900 - MONTH 01</v>
      </c>
      <c r="O669" s="85" t="str">
        <f ca="1" t="shared" ref="O669:P669" si="688">IFERROR(AVERAGEIF(M:M,M669,$K:$K)," ")</f>
        <v> </v>
      </c>
      <c r="P669" s="85" t="str">
        <f ca="1" t="shared" si="688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4">
        <f ca="1" t="shared" si="0"/>
        <v>6</v>
      </c>
      <c r="F670" s="67" t="str">
        <f ca="1">IF(ISBLANK(A670)," ",INDIRECT(ADDRESS(1,5+MOD(ROW()-2,COUNTA('Form Responses 1'!$1:$1)-4),,TRUE,"Form Responses 1")))</f>
        <v>LANTAI-1 [R. Kepala TU]</v>
      </c>
      <c r="G670" s="67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LANTAI-1</v>
      </c>
      <c r="I670" s="85" t="str">
        <f ca="1" t="shared" si="661"/>
        <v>R. Kepala TU</v>
      </c>
      <c r="J670" s="85" t="str">
        <f ca="1" t="shared" si="2"/>
        <v>CLEANING SERVICE</v>
      </c>
      <c r="K670" s="85" t="str">
        <f ca="1" t="array" ref="K670">IFERROR(INDEX(MASTER!B:B,MATCH(G670,MASTER!A:A,0))/100," ")</f>
        <v> </v>
      </c>
      <c r="L670" s="67">
        <f ca="1" t="shared" si="3"/>
        <v>0</v>
      </c>
      <c r="M670" s="67" t="str">
        <f ca="1" t="shared" si="4"/>
        <v>1900 - WEEK 00</v>
      </c>
      <c r="N670" s="67" t="str">
        <f ca="1" t="shared" si="5"/>
        <v>1900 - MONTH 01</v>
      </c>
      <c r="O670" s="85" t="str">
        <f ca="1" t="shared" ref="O670:P670" si="689">IFERROR(AVERAGEIF(M:M,M670,$K:$K)," ")</f>
        <v> </v>
      </c>
      <c r="P670" s="85" t="str">
        <f ca="1" t="shared" si="689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4">
        <f ca="1" t="shared" si="0"/>
        <v>6</v>
      </c>
      <c r="F671" s="67" t="str">
        <f ca="1">IF(ISBLANK(A671)," ",INDIRECT(ADDRESS(1,5+MOD(ROW()-2,COUNTA('Form Responses 1'!$1:$1)-4),,TRUE,"Form Responses 1")))</f>
        <v>LANTAI-1 [R. staff TU]</v>
      </c>
      <c r="G671" s="67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LANTAI-1</v>
      </c>
      <c r="I671" s="85" t="str">
        <f ca="1" t="shared" si="661"/>
        <v>R. staff TU</v>
      </c>
      <c r="J671" s="85" t="str">
        <f ca="1" t="shared" si="2"/>
        <v>CLEANING SERVICE</v>
      </c>
      <c r="K671" s="85" t="str">
        <f ca="1" t="array" ref="K671">IFERROR(INDEX(MASTER!B:B,MATCH(G671,MASTER!A:A,0))/100," ")</f>
        <v> </v>
      </c>
      <c r="L671" s="67">
        <f ca="1" t="shared" si="3"/>
        <v>0</v>
      </c>
      <c r="M671" s="67" t="str">
        <f ca="1" t="shared" si="4"/>
        <v>1900 - WEEK 00</v>
      </c>
      <c r="N671" s="67" t="str">
        <f ca="1" t="shared" si="5"/>
        <v>1900 - MONTH 01</v>
      </c>
      <c r="O671" s="85" t="str">
        <f ca="1" t="shared" ref="O671:P671" si="690">IFERROR(AVERAGEIF(M:M,M671,$K:$K)," ")</f>
        <v> </v>
      </c>
      <c r="P671" s="85" t="str">
        <f ca="1" t="shared" si="690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4">
        <f ca="1" t="shared" si="0"/>
        <v>6</v>
      </c>
      <c r="F672" s="67" t="str">
        <f ca="1">IF(ISBLANK(A672)," ",INDIRECT(ADDRESS(1,5+MOD(ROW()-2,COUNTA('Form Responses 1'!$1:$1)-4),,TRUE,"Form Responses 1")))</f>
        <v>LANTAI-1 [R. Analisis]</v>
      </c>
      <c r="G672" s="67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LANTAI-1</v>
      </c>
      <c r="I672" s="85" t="str">
        <f ca="1" t="shared" si="661"/>
        <v>R. Analisis</v>
      </c>
      <c r="J672" s="85" t="str">
        <f ca="1" t="shared" si="2"/>
        <v>CLEANING SERVICE</v>
      </c>
      <c r="K672" s="85" t="str">
        <f ca="1" t="array" ref="K672">IFERROR(INDEX(MASTER!B:B,MATCH(G672,MASTER!A:A,0))/100," ")</f>
        <v> </v>
      </c>
      <c r="L672" s="67">
        <f ca="1" t="shared" si="3"/>
        <v>0</v>
      </c>
      <c r="M672" s="67" t="str">
        <f ca="1" t="shared" si="4"/>
        <v>1900 - WEEK 00</v>
      </c>
      <c r="N672" s="67" t="str">
        <f ca="1" t="shared" si="5"/>
        <v>1900 - MONTH 01</v>
      </c>
      <c r="O672" s="85" t="str">
        <f ca="1" t="shared" ref="O672:P672" si="691">IFERROR(AVERAGEIF(M:M,M672,$K:$K)," ")</f>
        <v> </v>
      </c>
      <c r="P672" s="85" t="str">
        <f ca="1" t="shared" si="691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4">
        <f ca="1" t="shared" si="0"/>
        <v>6</v>
      </c>
      <c r="F673" s="67" t="str">
        <f ca="1">IF(ISBLANK(A673)," ",INDIRECT(ADDRESS(1,5+MOD(ROW()-2,COUNTA('Form Responses 1'!$1:$1)-4),,TRUE,"Form Responses 1")))</f>
        <v>LANTAI-1 [R. Audio Visual]</v>
      </c>
      <c r="G673" s="67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LANTAI-1</v>
      </c>
      <c r="I673" s="85" t="str">
        <f ca="1" t="shared" si="661"/>
        <v>R. Audio Visual</v>
      </c>
      <c r="J673" s="85" t="str">
        <f ca="1" t="shared" si="2"/>
        <v>CLEANING SERVICE</v>
      </c>
      <c r="K673" s="85" t="str">
        <f ca="1" t="array" ref="K673">IFERROR(INDEX(MASTER!B:B,MATCH(G673,MASTER!A:A,0))/100," ")</f>
        <v> </v>
      </c>
      <c r="L673" s="67">
        <f ca="1" t="shared" si="3"/>
        <v>0</v>
      </c>
      <c r="M673" s="67" t="str">
        <f ca="1" t="shared" si="4"/>
        <v>1900 - WEEK 00</v>
      </c>
      <c r="N673" s="67" t="str">
        <f ca="1" t="shared" si="5"/>
        <v>1900 - MONTH 01</v>
      </c>
      <c r="O673" s="85" t="str">
        <f ca="1" t="shared" ref="O673:P673" si="692">IFERROR(AVERAGEIF(M:M,M673,$K:$K)," ")</f>
        <v> </v>
      </c>
      <c r="P673" s="85" t="str">
        <f ca="1" t="shared" si="692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4">
        <f ca="1" t="shared" si="0"/>
        <v>6</v>
      </c>
      <c r="F674" s="67" t="str">
        <f ca="1">IF(ISBLANK(A674)," ",INDIRECT(ADDRESS(1,5+MOD(ROW()-2,COUNTA('Form Responses 1'!$1:$1)-4),,TRUE,"Form Responses 1")))</f>
        <v>LANTAI-1 [R. Artefak]</v>
      </c>
      <c r="G674" s="67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LANTAI-1</v>
      </c>
      <c r="I674" s="85" t="str">
        <f ca="1" t="shared" si="661"/>
        <v>R. Artefak</v>
      </c>
      <c r="J674" s="85" t="str">
        <f ca="1" t="shared" si="2"/>
        <v>CLEANING SERVICE</v>
      </c>
      <c r="K674" s="85" t="str">
        <f ca="1" t="array" ref="K674">IFERROR(INDEX(MASTER!B:B,MATCH(G674,MASTER!A:A,0))/100," ")</f>
        <v> </v>
      </c>
      <c r="L674" s="67">
        <f ca="1" t="shared" si="3"/>
        <v>0</v>
      </c>
      <c r="M674" s="67" t="str">
        <f ca="1" t="shared" si="4"/>
        <v>1900 - WEEK 00</v>
      </c>
      <c r="N674" s="67" t="str">
        <f ca="1" t="shared" si="5"/>
        <v>1900 - MONTH 01</v>
      </c>
      <c r="O674" s="85" t="str">
        <f ca="1" t="shared" ref="O674:P674" si="693">IFERROR(AVERAGEIF(M:M,M674,$K:$K)," ")</f>
        <v> </v>
      </c>
      <c r="P674" s="85" t="str">
        <f ca="1" t="shared" si="693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4">
        <f ca="1" t="shared" si="0"/>
        <v>6</v>
      </c>
      <c r="F675" s="67" t="str">
        <f ca="1">IF(ISBLANK(A675)," ",INDIRECT(ADDRESS(1,5+MOD(ROW()-2,COUNTA('Form Responses 1'!$1:$1)-4),,TRUE,"Form Responses 1")))</f>
        <v>LANTAI-1 [R. Keuangan]</v>
      </c>
      <c r="G675" s="67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LANTAI-1</v>
      </c>
      <c r="I675" s="85" t="str">
        <f ca="1" t="shared" si="661"/>
        <v>R. Keuangan</v>
      </c>
      <c r="J675" s="85" t="str">
        <f ca="1" t="shared" si="2"/>
        <v>CLEANING SERVICE</v>
      </c>
      <c r="K675" s="85" t="str">
        <f ca="1" t="array" ref="K675">IFERROR(INDEX(MASTER!B:B,MATCH(G675,MASTER!A:A,0))/100," ")</f>
        <v> </v>
      </c>
      <c r="L675" s="67">
        <f ca="1" t="shared" si="3"/>
        <v>0</v>
      </c>
      <c r="M675" s="67" t="str">
        <f ca="1" t="shared" si="4"/>
        <v>1900 - WEEK 00</v>
      </c>
      <c r="N675" s="67" t="str">
        <f ca="1" t="shared" si="5"/>
        <v>1900 - MONTH 01</v>
      </c>
      <c r="O675" s="85" t="str">
        <f ca="1" t="shared" ref="O675:P675" si="694">IFERROR(AVERAGEIF(M:M,M675,$K:$K)," ")</f>
        <v> </v>
      </c>
      <c r="P675" s="85" t="str">
        <f ca="1" t="shared" si="694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4">
        <f ca="1" t="shared" si="0"/>
        <v>6</v>
      </c>
      <c r="F676" s="67" t="str">
        <f ca="1">IF(ISBLANK(A676)," ",INDIRECT(ADDRESS(1,5+MOD(ROW()-2,COUNTA('Form Responses 1'!$1:$1)-4),,TRUE,"Form Responses 1")))</f>
        <v>LANTAI-1 [Meeting room kecil]</v>
      </c>
      <c r="G676" s="67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LANTAI-1</v>
      </c>
      <c r="I676" s="85" t="str">
        <f ca="1" t="shared" si="661"/>
        <v>Meeting room kecil</v>
      </c>
      <c r="J676" s="85" t="str">
        <f ca="1" t="shared" si="2"/>
        <v>CLEANING SERVICE</v>
      </c>
      <c r="K676" s="85" t="str">
        <f ca="1" t="array" ref="K676">IFERROR(INDEX(MASTER!B:B,MATCH(G676,MASTER!A:A,0))/100," ")</f>
        <v> </v>
      </c>
      <c r="L676" s="67">
        <f ca="1" t="shared" si="3"/>
        <v>0</v>
      </c>
      <c r="M676" s="67" t="str">
        <f ca="1" t="shared" si="4"/>
        <v>1900 - WEEK 00</v>
      </c>
      <c r="N676" s="67" t="str">
        <f ca="1" t="shared" si="5"/>
        <v>1900 - MONTH 01</v>
      </c>
      <c r="O676" s="85" t="str">
        <f ca="1" t="shared" ref="O676:P676" si="695">IFERROR(AVERAGEIF(M:M,M676,$K:$K)," ")</f>
        <v> </v>
      </c>
      <c r="P676" s="85" t="str">
        <f ca="1" t="shared" si="695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4">
        <f ca="1" t="shared" si="0"/>
        <v>6</v>
      </c>
      <c r="F677" s="67" t="str">
        <f ca="1">IF(ISBLANK(A677)," ",INDIRECT(ADDRESS(1,5+MOD(ROW()-2,COUNTA('Form Responses 1'!$1:$1)-4),,TRUE,"Form Responses 1")))</f>
        <v>LANTAI-1 [Pantry]</v>
      </c>
      <c r="G677" s="67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LANTAI-1</v>
      </c>
      <c r="I677" s="85" t="str">
        <f ca="1" t="shared" si="661"/>
        <v>Pantry</v>
      </c>
      <c r="J677" s="85" t="str">
        <f ca="1" t="shared" si="2"/>
        <v>CLEANING SERVICE</v>
      </c>
      <c r="K677" s="85" t="str">
        <f ca="1" t="array" ref="K677">IFERROR(INDEX(MASTER!B:B,MATCH(G677,MASTER!A:A,0))/100," ")</f>
        <v> </v>
      </c>
      <c r="L677" s="67">
        <f ca="1" t="shared" si="3"/>
        <v>0</v>
      </c>
      <c r="M677" s="67" t="str">
        <f ca="1" t="shared" si="4"/>
        <v>1900 - WEEK 00</v>
      </c>
      <c r="N677" s="67" t="str">
        <f ca="1" t="shared" si="5"/>
        <v>1900 - MONTH 01</v>
      </c>
      <c r="O677" s="85" t="str">
        <f ca="1" t="shared" ref="O677:P677" si="696">IFERROR(AVERAGEIF(M:M,M677,$K:$K)," ")</f>
        <v> </v>
      </c>
      <c r="P677" s="85" t="str">
        <f ca="1" t="shared" si="696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4">
        <f ca="1" t="shared" si="0"/>
        <v>6</v>
      </c>
      <c r="F678" s="67" t="str">
        <f ca="1">IF(ISBLANK(A678)," ",INDIRECT(ADDRESS(1,5+MOD(ROW()-2,COUNTA('Form Responses 1'!$1:$1)-4),,TRUE,"Form Responses 1")))</f>
        <v>LANTAI-1 [Tangga Penghubung lt.1-2]</v>
      </c>
      <c r="G678" s="67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LANTAI-1</v>
      </c>
      <c r="I678" s="85" t="str">
        <f ca="1" t="shared" si="661"/>
        <v>Tangga Penghubung lt.1-2</v>
      </c>
      <c r="J678" s="85" t="str">
        <f ca="1" t="shared" si="2"/>
        <v>CLEANING SERVICE</v>
      </c>
      <c r="K678" s="85" t="str">
        <f ca="1" t="array" ref="K678">IFERROR(INDEX(MASTER!B:B,MATCH(G678,MASTER!A:A,0))/100," ")</f>
        <v> </v>
      </c>
      <c r="L678" s="67">
        <f ca="1" t="shared" si="3"/>
        <v>0</v>
      </c>
      <c r="M678" s="67" t="str">
        <f ca="1" t="shared" si="4"/>
        <v>1900 - WEEK 00</v>
      </c>
      <c r="N678" s="67" t="str">
        <f ca="1" t="shared" si="5"/>
        <v>1900 - MONTH 01</v>
      </c>
      <c r="O678" s="85" t="str">
        <f ca="1" t="shared" ref="O678:P678" si="697">IFERROR(AVERAGEIF(M:M,M678,$K:$K)," ")</f>
        <v> </v>
      </c>
      <c r="P678" s="85" t="str">
        <f ca="1" t="shared" si="697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4">
        <f ca="1" t="shared" si="0"/>
        <v>6</v>
      </c>
      <c r="F679" s="67" t="str">
        <f ca="1">IF(ISBLANK(A679)," ",INDIRECT(ADDRESS(1,5+MOD(ROW()-2,COUNTA('Form Responses 1'!$1:$1)-4),,TRUE,"Form Responses 1")))</f>
        <v>LANTAI-1 [Toilet 1]</v>
      </c>
      <c r="G679" s="67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LANTAI-1</v>
      </c>
      <c r="I679" s="85" t="str">
        <f ca="1" t="shared" si="661"/>
        <v>Toilet 1</v>
      </c>
      <c r="J679" s="85" t="str">
        <f ca="1" t="shared" si="2"/>
        <v>CLEANING SERVICE</v>
      </c>
      <c r="K679" s="85" t="str">
        <f ca="1" t="array" ref="K679">IFERROR(INDEX(MASTER!B:B,MATCH(G679,MASTER!A:A,0))/100," ")</f>
        <v> </v>
      </c>
      <c r="L679" s="67">
        <f ca="1" t="shared" si="3"/>
        <v>0</v>
      </c>
      <c r="M679" s="67" t="str">
        <f ca="1" t="shared" si="4"/>
        <v>1900 - WEEK 00</v>
      </c>
      <c r="N679" s="67" t="str">
        <f ca="1" t="shared" si="5"/>
        <v>1900 - MONTH 01</v>
      </c>
      <c r="O679" s="85" t="str">
        <f ca="1" t="shared" ref="O679:P679" si="698">IFERROR(AVERAGEIF(M:M,M679,$K:$K)," ")</f>
        <v> </v>
      </c>
      <c r="P679" s="85" t="str">
        <f ca="1" t="shared" si="698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4">
        <f ca="1" t="shared" si="0"/>
        <v>6</v>
      </c>
      <c r="F680" s="67" t="str">
        <f ca="1">IF(ISBLANK(A680)," ",INDIRECT(ADDRESS(1,5+MOD(ROW()-2,COUNTA('Form Responses 1'!$1:$1)-4),,TRUE,"Form Responses 1")))</f>
        <v>LANTAI-2 [Koridor]</v>
      </c>
      <c r="G680" s="67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LANTAI-2</v>
      </c>
      <c r="I680" s="85" t="str">
        <f ca="1" t="shared" si="661"/>
        <v>Koridor</v>
      </c>
      <c r="J680" s="85" t="str">
        <f ca="1" t="shared" si="2"/>
        <v>CLEANING SERVICE</v>
      </c>
      <c r="K680" s="85" t="str">
        <f ca="1" t="array" ref="K680">IFERROR(INDEX(MASTER!B:B,MATCH(G680,MASTER!A:A,0))/100," ")</f>
        <v> </v>
      </c>
      <c r="L680" s="67">
        <f ca="1" t="shared" si="3"/>
        <v>0</v>
      </c>
      <c r="M680" s="67" t="str">
        <f ca="1" t="shared" si="4"/>
        <v>1900 - WEEK 00</v>
      </c>
      <c r="N680" s="67" t="str">
        <f ca="1" t="shared" si="5"/>
        <v>1900 - MONTH 01</v>
      </c>
      <c r="O680" s="85" t="str">
        <f ca="1" t="shared" ref="O680:P680" si="699">IFERROR(AVERAGEIF(M:M,M680,$K:$K)," ")</f>
        <v> </v>
      </c>
      <c r="P680" s="85" t="str">
        <f ca="1" t="shared" si="699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4">
        <f ca="1" t="shared" si="0"/>
        <v>6</v>
      </c>
      <c r="F681" s="67" t="str">
        <f ca="1">IF(ISBLANK(A681)," ",INDIRECT(ADDRESS(1,5+MOD(ROW()-2,COUNTA('Form Responses 1'!$1:$1)-4),,TRUE,"Form Responses 1")))</f>
        <v>LANTAI-2 [Meeting Room besar]</v>
      </c>
      <c r="G681" s="67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LANTAI-2</v>
      </c>
      <c r="I681" s="85" t="str">
        <f ca="1" t="shared" si="661"/>
        <v>Meeting Room besar</v>
      </c>
      <c r="J681" s="85" t="str">
        <f ca="1" t="shared" si="2"/>
        <v>CLEANING SERVICE</v>
      </c>
      <c r="K681" s="85" t="str">
        <f ca="1" t="array" ref="K681">IFERROR(INDEX(MASTER!B:B,MATCH(G681,MASTER!A:A,0))/100," ")</f>
        <v> </v>
      </c>
      <c r="L681" s="67">
        <f ca="1" t="shared" si="3"/>
        <v>0</v>
      </c>
      <c r="M681" s="67" t="str">
        <f ca="1" t="shared" si="4"/>
        <v>1900 - WEEK 00</v>
      </c>
      <c r="N681" s="67" t="str">
        <f ca="1" t="shared" si="5"/>
        <v>1900 - MONTH 01</v>
      </c>
      <c r="O681" s="85" t="str">
        <f ca="1" t="shared" ref="O681:P681" si="700">IFERROR(AVERAGEIF(M:M,M681,$K:$K)," ")</f>
        <v> </v>
      </c>
      <c r="P681" s="85" t="str">
        <f ca="1" t="shared" si="700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4">
        <f ca="1" t="shared" si="0"/>
        <v>6</v>
      </c>
      <c r="F682" s="67" t="str">
        <f ca="1">IF(ISBLANK(A682)," ",INDIRECT(ADDRESS(1,5+MOD(ROW()-2,COUNTA('Form Responses 1'!$1:$1)-4),,TRUE,"Form Responses 1")))</f>
        <v>LANTAI-2 [R. Peneliti 1-5]</v>
      </c>
      <c r="G682" s="67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LANTAI-2</v>
      </c>
      <c r="I682" s="85" t="str">
        <f ca="1" t="shared" si="661"/>
        <v>R. Peneliti 1-5</v>
      </c>
      <c r="J682" s="85" t="str">
        <f ca="1" t="shared" si="2"/>
        <v>CLEANING SERVICE</v>
      </c>
      <c r="K682" s="85" t="str">
        <f ca="1" t="array" ref="K682">IFERROR(INDEX(MASTER!B:B,MATCH(G682,MASTER!A:A,0))/100," ")</f>
        <v> </v>
      </c>
      <c r="L682" s="67">
        <f ca="1" t="shared" si="3"/>
        <v>0</v>
      </c>
      <c r="M682" s="67" t="str">
        <f ca="1" t="shared" si="4"/>
        <v>1900 - WEEK 00</v>
      </c>
      <c r="N682" s="67" t="str">
        <f ca="1" t="shared" si="5"/>
        <v>1900 - MONTH 01</v>
      </c>
      <c r="O682" s="85" t="str">
        <f ca="1" t="shared" ref="O682:P682" si="701">IFERROR(AVERAGEIF(M:M,M682,$K:$K)," ")</f>
        <v> </v>
      </c>
      <c r="P682" s="85" t="str">
        <f ca="1" t="shared" si="701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4">
        <f ca="1" t="shared" si="0"/>
        <v>6</v>
      </c>
      <c r="F683" s="67" t="str">
        <f ca="1">IF(ISBLANK(A683)," ",INDIRECT(ADDRESS(1,5+MOD(ROW()-2,COUNTA('Form Responses 1'!$1:$1)-4),,TRUE,"Form Responses 1")))</f>
        <v>LANTAI-2 [Perpustakaan]</v>
      </c>
      <c r="G683" s="67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LANTAI-2</v>
      </c>
      <c r="I683" s="85" t="str">
        <f ca="1" t="shared" si="661"/>
        <v>Perpustakaan</v>
      </c>
      <c r="J683" s="85" t="str">
        <f ca="1" t="shared" si="2"/>
        <v>CLEANING SERVICE</v>
      </c>
      <c r="K683" s="85" t="str">
        <f ca="1" t="array" ref="K683">IFERROR(INDEX(MASTER!B:B,MATCH(G683,MASTER!A:A,0))/100," ")</f>
        <v> </v>
      </c>
      <c r="L683" s="67">
        <f ca="1" t="shared" si="3"/>
        <v>0</v>
      </c>
      <c r="M683" s="67" t="str">
        <f ca="1" t="shared" si="4"/>
        <v>1900 - WEEK 00</v>
      </c>
      <c r="N683" s="67" t="str">
        <f ca="1" t="shared" si="5"/>
        <v>1900 - MONTH 01</v>
      </c>
      <c r="O683" s="85" t="str">
        <f ca="1" t="shared" ref="O683:P683" si="702">IFERROR(AVERAGEIF(M:M,M683,$K:$K)," ")</f>
        <v> </v>
      </c>
      <c r="P683" s="85" t="str">
        <f ca="1" t="shared" si="702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4">
        <f ca="1" t="shared" si="0"/>
        <v>6</v>
      </c>
      <c r="F684" s="67" t="str">
        <f ca="1">IF(ISBLANK(A684)," ",INDIRECT(ADDRESS(1,5+MOD(ROW()-2,COUNTA('Form Responses 1'!$1:$1)-4),,TRUE,"Form Responses 1")))</f>
        <v>LANTAI-2 [R. baca]</v>
      </c>
      <c r="G684" s="67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LANTAI-2</v>
      </c>
      <c r="I684" s="85" t="str">
        <f ca="1" t="shared" si="661"/>
        <v>R. baca</v>
      </c>
      <c r="J684" s="85" t="str">
        <f ca="1" t="shared" si="2"/>
        <v>CLEANING SERVICE</v>
      </c>
      <c r="K684" s="85" t="str">
        <f ca="1" t="array" ref="K684">IFERROR(INDEX(MASTER!B:B,MATCH(G684,MASTER!A:A,0))/100," ")</f>
        <v> </v>
      </c>
      <c r="L684" s="67">
        <f ca="1" t="shared" si="3"/>
        <v>0</v>
      </c>
      <c r="M684" s="67" t="str">
        <f ca="1" t="shared" si="4"/>
        <v>1900 - WEEK 00</v>
      </c>
      <c r="N684" s="67" t="str">
        <f ca="1" t="shared" si="5"/>
        <v>1900 - MONTH 01</v>
      </c>
      <c r="O684" s="85" t="str">
        <f ca="1" t="shared" ref="O684:P684" si="703">IFERROR(AVERAGEIF(M:M,M684,$K:$K)," ")</f>
        <v> </v>
      </c>
      <c r="P684" s="85" t="str">
        <f ca="1" t="shared" si="703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4">
        <f ca="1" t="shared" si="0"/>
        <v>6</v>
      </c>
      <c r="F685" s="67" t="str">
        <f ca="1">IF(ISBLANK(A685)," ",INDIRECT(ADDRESS(1,5+MOD(ROW()-2,COUNTA('Form Responses 1'!$1:$1)-4),,TRUE,"Form Responses 1")))</f>
        <v>LANTAI-2 [Tangga Penghubung lt.1-2]</v>
      </c>
      <c r="G685" s="67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LANTAI-2</v>
      </c>
      <c r="I685" s="85" t="str">
        <f ca="1" t="shared" si="661"/>
        <v>Tangga Penghubung lt.1-2</v>
      </c>
      <c r="J685" s="85" t="str">
        <f ca="1" t="shared" si="2"/>
        <v>CLEANING SERVICE</v>
      </c>
      <c r="K685" s="85" t="str">
        <f ca="1" t="array" ref="K685">IFERROR(INDEX(MASTER!B:B,MATCH(G685,MASTER!A:A,0))/100," ")</f>
        <v> </v>
      </c>
      <c r="L685" s="67">
        <f ca="1" t="shared" si="3"/>
        <v>0</v>
      </c>
      <c r="M685" s="67" t="str">
        <f ca="1" t="shared" si="4"/>
        <v>1900 - WEEK 00</v>
      </c>
      <c r="N685" s="67" t="str">
        <f ca="1" t="shared" si="5"/>
        <v>1900 - MONTH 01</v>
      </c>
      <c r="O685" s="85" t="str">
        <f ca="1" t="shared" ref="O685:P685" si="704">IFERROR(AVERAGEIF(M:M,M685,$K:$K)," ")</f>
        <v> </v>
      </c>
      <c r="P685" s="85" t="str">
        <f ca="1" t="shared" si="704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4">
        <f ca="1" t="shared" si="0"/>
        <v>6</v>
      </c>
      <c r="F686" s="67" t="str">
        <f ca="1">IF(ISBLANK(A686)," ",INDIRECT(ADDRESS(1,5+MOD(ROW()-2,COUNTA('Form Responses 1'!$1:$1)-4),,TRUE,"Form Responses 1")))</f>
        <v>LANTAI-2 [Toilet 1]</v>
      </c>
      <c r="G686" s="67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LANTAI-2</v>
      </c>
      <c r="I686" s="85" t="str">
        <f ca="1" t="shared" si="661"/>
        <v>Toilet 1</v>
      </c>
      <c r="J686" s="85" t="str">
        <f ca="1" t="shared" si="2"/>
        <v>CLEANING SERVICE</v>
      </c>
      <c r="K686" s="85" t="str">
        <f ca="1" t="array" ref="K686">IFERROR(INDEX(MASTER!B:B,MATCH(G686,MASTER!A:A,0))/100," ")</f>
        <v> </v>
      </c>
      <c r="L686" s="67">
        <f ca="1" t="shared" si="3"/>
        <v>0</v>
      </c>
      <c r="M686" s="67" t="str">
        <f ca="1" t="shared" si="4"/>
        <v>1900 - WEEK 00</v>
      </c>
      <c r="N686" s="67" t="str">
        <f ca="1" t="shared" si="5"/>
        <v>1900 - MONTH 01</v>
      </c>
      <c r="O686" s="85" t="str">
        <f ca="1" t="shared" ref="O686:P686" si="705">IFERROR(AVERAGEIF(M:M,M686,$K:$K)," ")</f>
        <v> </v>
      </c>
      <c r="P686" s="85" t="str">
        <f ca="1" t="shared" si="705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4">
        <f ca="1" t="shared" si="0"/>
        <v>6</v>
      </c>
      <c r="F687" s="67" t="str">
        <f ca="1">IF(ISBLANK(A687)," ",INDIRECT(ADDRESS(1,5+MOD(ROW()-2,COUNTA('Form Responses 1'!$1:$1)-4),,TRUE,"Form Responses 1")))</f>
        <v>TAMAN DAN AREA PARKIR [Area parkir mobil]</v>
      </c>
      <c r="G687" s="67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TAMAN DAN AREA PARKIR</v>
      </c>
      <c r="I687" s="85" t="str">
        <f ca="1" t="shared" si="661"/>
        <v>Area parkir mobil</v>
      </c>
      <c r="J687" s="85" t="str">
        <f ca="1" t="shared" si="2"/>
        <v>CLEANING SERVICE</v>
      </c>
      <c r="K687" s="85" t="str">
        <f ca="1" t="array" ref="K687">IFERROR(INDEX(MASTER!B:B,MATCH(G687,MASTER!A:A,0))/100," ")</f>
        <v> </v>
      </c>
      <c r="L687" s="67">
        <f ca="1" t="shared" si="3"/>
        <v>0</v>
      </c>
      <c r="M687" s="67" t="str">
        <f ca="1" t="shared" si="4"/>
        <v>1900 - WEEK 00</v>
      </c>
      <c r="N687" s="67" t="str">
        <f ca="1" t="shared" si="5"/>
        <v>1900 - MONTH 01</v>
      </c>
      <c r="O687" s="85" t="str">
        <f ca="1" t="shared" ref="O687:P687" si="706">IFERROR(AVERAGEIF(M:M,M687,$K:$K)," ")</f>
        <v> </v>
      </c>
      <c r="P687" s="85" t="str">
        <f ca="1" t="shared" si="706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4">
        <f ca="1" t="shared" si="0"/>
        <v>6</v>
      </c>
      <c r="F688" s="67" t="str">
        <f ca="1">IF(ISBLANK(A688)," ",INDIRECT(ADDRESS(1,5+MOD(ROW()-2,COUNTA('Form Responses 1'!$1:$1)-4),,TRUE,"Form Responses 1")))</f>
        <v>TAMAN DAN AREA PARKIR [Area parkir motor]</v>
      </c>
      <c r="G688" s="67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TAMAN DAN AREA PARKIR</v>
      </c>
      <c r="I688" s="85" t="str">
        <f ca="1" t="shared" si="661"/>
        <v>Area parkir motor</v>
      </c>
      <c r="J688" s="85" t="str">
        <f ca="1" t="shared" si="2"/>
        <v>CLEANING SERVICE</v>
      </c>
      <c r="K688" s="85" t="str">
        <f ca="1" t="array" ref="K688">IFERROR(INDEX(MASTER!B:B,MATCH(G688,MASTER!A:A,0))/100," ")</f>
        <v> </v>
      </c>
      <c r="L688" s="67">
        <f ca="1" t="shared" si="3"/>
        <v>0</v>
      </c>
      <c r="M688" s="67" t="str">
        <f ca="1" t="shared" si="4"/>
        <v>1900 - WEEK 00</v>
      </c>
      <c r="N688" s="67" t="str">
        <f ca="1" t="shared" si="5"/>
        <v>1900 - MONTH 01</v>
      </c>
      <c r="O688" s="85" t="str">
        <f ca="1" t="shared" ref="O688:P688" si="707">IFERROR(AVERAGEIF(M:M,M688,$K:$K)," ")</f>
        <v> </v>
      </c>
      <c r="P688" s="85" t="str">
        <f ca="1" t="shared" si="707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4">
        <f ca="1" t="shared" si="0"/>
        <v>6</v>
      </c>
      <c r="F689" s="67" t="str">
        <f ca="1">IF(ISBLANK(A689)," ",INDIRECT(ADDRESS(1,5+MOD(ROW()-2,COUNTA('Form Responses 1'!$1:$1)-4),,TRUE,"Form Responses 1")))</f>
        <v>TAMAN DAN AREA PARKIR [Taman depan]</v>
      </c>
      <c r="G689" s="67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TAMAN DAN AREA PARKIR</v>
      </c>
      <c r="I689" s="85" t="str">
        <f ca="1" t="shared" si="661"/>
        <v>Taman depan</v>
      </c>
      <c r="J689" s="85" t="str">
        <f ca="1" t="shared" si="2"/>
        <v>CLEANING SERVICE</v>
      </c>
      <c r="K689" s="85" t="str">
        <f ca="1" t="array" ref="K689">IFERROR(INDEX(MASTER!B:B,MATCH(G689,MASTER!A:A,0))/100," ")</f>
        <v> </v>
      </c>
      <c r="L689" s="67">
        <f ca="1" t="shared" si="3"/>
        <v>0</v>
      </c>
      <c r="M689" s="67" t="str">
        <f ca="1" t="shared" si="4"/>
        <v>1900 - WEEK 00</v>
      </c>
      <c r="N689" s="67" t="str">
        <f ca="1" t="shared" si="5"/>
        <v>1900 - MONTH 01</v>
      </c>
      <c r="O689" s="85" t="str">
        <f ca="1" t="shared" ref="O689:P689" si="708">IFERROR(AVERAGEIF(M:M,M689,$K:$K)," ")</f>
        <v> </v>
      </c>
      <c r="P689" s="85" t="str">
        <f ca="1" t="shared" si="708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4">
        <f ca="1" t="shared" si="0"/>
        <v>6</v>
      </c>
      <c r="F690" s="67" t="str">
        <f ca="1">IF(ISBLANK(A690)," ",INDIRECT(ADDRESS(1,5+MOD(ROW()-2,COUNTA('Form Responses 1'!$1:$1)-4),,TRUE,"Form Responses 1")))</f>
        <v>TAMAN DAN AREA PARKIR [Pos Security]</v>
      </c>
      <c r="G690" s="67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TAMAN DAN AREA PARKIR</v>
      </c>
      <c r="I690" s="85" t="str">
        <f ca="1" t="shared" si="661"/>
        <v>Pos Security</v>
      </c>
      <c r="J690" s="85" t="str">
        <f ca="1" t="shared" si="2"/>
        <v>CLEANING SERVICE</v>
      </c>
      <c r="K690" s="85" t="str">
        <f ca="1" t="array" ref="K690">IFERROR(INDEX(MASTER!B:B,MATCH(G690,MASTER!A:A,0))/100," ")</f>
        <v> </v>
      </c>
      <c r="L690" s="67">
        <f ca="1" t="shared" si="3"/>
        <v>0</v>
      </c>
      <c r="M690" s="67" t="str">
        <f ca="1" t="shared" si="4"/>
        <v>1900 - WEEK 00</v>
      </c>
      <c r="N690" s="67" t="str">
        <f ca="1" t="shared" si="5"/>
        <v>1900 - MONTH 01</v>
      </c>
      <c r="O690" s="85" t="str">
        <f ca="1" t="shared" ref="O690:P690" si="709">IFERROR(AVERAGEIF(M:M,M690,$K:$K)," ")</f>
        <v> </v>
      </c>
      <c r="P690" s="85" t="str">
        <f ca="1" t="shared" si="709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4">
        <f ca="1" t="shared" si="0"/>
        <v>6</v>
      </c>
      <c r="F691" s="67" t="str">
        <f ca="1">IF(ISBLANK(A691)," ",INDIRECT(ADDRESS(1,5+MOD(ROW()-2,COUNTA('Form Responses 1'!$1:$1)-4),,TRUE,"Form Responses 1")))</f>
        <v>TAMAN DAN AREA PARKIR [TPS]</v>
      </c>
      <c r="G691" s="67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TAMAN DAN AREA PARKIR</v>
      </c>
      <c r="I691" s="85" t="str">
        <f ca="1" t="shared" si="661"/>
        <v>TPS</v>
      </c>
      <c r="J691" s="85" t="str">
        <f ca="1" t="shared" si="2"/>
        <v>CLEANING SERVICE</v>
      </c>
      <c r="K691" s="85" t="str">
        <f ca="1" t="array" ref="K691">IFERROR(INDEX(MASTER!B:B,MATCH(G691,MASTER!A:A,0))/100," ")</f>
        <v> </v>
      </c>
      <c r="L691" s="67">
        <f ca="1" t="shared" si="3"/>
        <v>0</v>
      </c>
      <c r="M691" s="67" t="str">
        <f ca="1" t="shared" si="4"/>
        <v>1900 - WEEK 00</v>
      </c>
      <c r="N691" s="67" t="str">
        <f ca="1" t="shared" si="5"/>
        <v>1900 - MONTH 01</v>
      </c>
      <c r="O691" s="85" t="str">
        <f ca="1" t="shared" ref="O691:P691" si="710">IFERROR(AVERAGEIF(M:M,M691,$K:$K)," ")</f>
        <v> </v>
      </c>
      <c r="P691" s="85" t="str">
        <f ca="1" t="shared" si="710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4">
        <f ca="1" t="shared" si="0"/>
        <v>6</v>
      </c>
      <c r="F692" s="67" t="str">
        <f ca="1">IF(ISBLANK(A692)," ",INDIRECT(ADDRESS(1,5+MOD(ROW()-2,COUNTA('Form Responses 1'!$1:$1)-4),,TRUE,"Form Responses 1")))</f>
        <v>Security [Security Functions]</v>
      </c>
      <c r="G692" s="67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Security</v>
      </c>
      <c r="I692" s="85" t="str">
        <f ca="1" t="shared" si="661"/>
        <v>Security Functions</v>
      </c>
      <c r="J692" s="85" t="str">
        <f ca="1" t="shared" si="2"/>
        <v>SECURITY SERVICE</v>
      </c>
      <c r="K692" s="85" t="str">
        <f ca="1" t="array" ref="K692">IFERROR(INDEX(MASTER!B:B,MATCH(G692,MASTER!A:A,0))/100," ")</f>
        <v> </v>
      </c>
      <c r="L692" s="67">
        <f ca="1" t="shared" si="3"/>
        <v>0</v>
      </c>
      <c r="M692" s="67" t="str">
        <f ca="1" t="shared" si="4"/>
        <v>1900 - WEEK 00</v>
      </c>
      <c r="N692" s="67" t="str">
        <f ca="1" t="shared" si="5"/>
        <v>1900 - MONTH 01</v>
      </c>
      <c r="O692" s="85" t="str">
        <f ca="1" t="shared" ref="O692:P692" si="711">IFERROR(AVERAGEIF(M:M,M692,$K:$K)," ")</f>
        <v> </v>
      </c>
      <c r="P692" s="85" t="str">
        <f ca="1" t="shared" si="711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4">
        <f ca="1" t="shared" si="0"/>
        <v>6</v>
      </c>
      <c r="F693" s="67" t="str">
        <f ca="1">IF(ISBLANK(A693)," ",INDIRECT(ADDRESS(1,5+MOD(ROW()-2,COUNTA('Form Responses 1'!$1:$1)-4),,TRUE,"Form Responses 1")))</f>
        <v>Driver [Driving Safety]</v>
      </c>
      <c r="G693" s="67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Driver</v>
      </c>
      <c r="I693" s="85" t="str">
        <f ca="1" t="shared" si="661"/>
        <v>Driving Safety</v>
      </c>
      <c r="J693" s="85" t="str">
        <f ca="1" t="shared" si="2"/>
        <v>LABOR SERVICE</v>
      </c>
      <c r="K693" s="85" t="str">
        <f ca="1" t="array" ref="K693">IFERROR(INDEX(MASTER!B:B,MATCH(G693,MASTER!A:A,0))/100," ")</f>
        <v> </v>
      </c>
      <c r="L693" s="67">
        <f ca="1" t="shared" si="3"/>
        <v>0</v>
      </c>
      <c r="M693" s="67" t="str">
        <f ca="1" t="shared" si="4"/>
        <v>1900 - WEEK 00</v>
      </c>
      <c r="N693" s="67" t="str">
        <f ca="1" t="shared" si="5"/>
        <v>1900 - MONTH 01</v>
      </c>
      <c r="O693" s="85" t="str">
        <f ca="1" t="shared" ref="O693:P693" si="712">IFERROR(AVERAGEIF(M:M,M693,$K:$K)," ")</f>
        <v> </v>
      </c>
      <c r="P693" s="85" t="str">
        <f ca="1" t="shared" si="712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4">
        <f ca="1" t="shared" si="0"/>
        <v>6</v>
      </c>
      <c r="F694" s="67" t="str">
        <f ca="1">IF(ISBLANK(A694)," ",INDIRECT(ADDRESS(1,5+MOD(ROW()-2,COUNTA('Form Responses 1'!$1:$1)-4),,TRUE,"Form Responses 1")))</f>
        <v>Driver [ Attendance]</v>
      </c>
      <c r="G694" s="67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Driver</v>
      </c>
      <c r="I694" s="85" t="str">
        <f ca="1" t="shared" si="661"/>
        <v> Attendance</v>
      </c>
      <c r="J694" s="85" t="str">
        <f ca="1" t="shared" si="2"/>
        <v>LABOR SERVICE</v>
      </c>
      <c r="K694" s="85" t="str">
        <f ca="1" t="array" ref="K694">IFERROR(INDEX(MASTER!B:B,MATCH(G694,MASTER!A:A,0))/100," ")</f>
        <v> </v>
      </c>
      <c r="L694" s="67">
        <f ca="1" t="shared" si="3"/>
        <v>0</v>
      </c>
      <c r="M694" s="67" t="str">
        <f ca="1" t="shared" si="4"/>
        <v>1900 - WEEK 00</v>
      </c>
      <c r="N694" s="67" t="str">
        <f ca="1" t="shared" si="5"/>
        <v>1900 - MONTH 01</v>
      </c>
      <c r="O694" s="85" t="str">
        <f ca="1" t="shared" ref="O694:P694" si="713">IFERROR(AVERAGEIF(M:M,M694,$K:$K)," ")</f>
        <v> </v>
      </c>
      <c r="P694" s="85" t="str">
        <f ca="1" t="shared" si="713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4">
        <f ca="1" t="shared" si="0"/>
        <v>6</v>
      </c>
      <c r="F695" s="67" t="str">
        <f ca="1">IF(ISBLANK(A695)," ",INDIRECT(ADDRESS(1,5+MOD(ROW()-2,COUNTA('Form Responses 1'!$1:$1)-4),,TRUE,"Form Responses 1")))</f>
        <v>LANTAI-1 [Enterance]</v>
      </c>
      <c r="G695" s="67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LANTAI-1</v>
      </c>
      <c r="I695" s="85" t="str">
        <f ca="1" t="shared" si="661"/>
        <v>Enterance</v>
      </c>
      <c r="J695" s="85" t="str">
        <f ca="1" t="shared" si="2"/>
        <v>CLEANING SERVICE</v>
      </c>
      <c r="K695" s="85" t="str">
        <f ca="1" t="array" ref="K695">IFERROR(INDEX(MASTER!B:B,MATCH(G695,MASTER!A:A,0))/100," ")</f>
        <v> </v>
      </c>
      <c r="L695" s="67">
        <f ca="1" t="shared" si="3"/>
        <v>0</v>
      </c>
      <c r="M695" s="67" t="str">
        <f ca="1" t="shared" si="4"/>
        <v>1900 - WEEK 00</v>
      </c>
      <c r="N695" s="67" t="str">
        <f ca="1" t="shared" si="5"/>
        <v>1900 - MONTH 01</v>
      </c>
      <c r="O695" s="85" t="str">
        <f ca="1" t="shared" ref="O695:P695" si="714">IFERROR(AVERAGEIF(M:M,M695,$K:$K)," ")</f>
        <v> </v>
      </c>
      <c r="P695" s="85" t="str">
        <f ca="1" t="shared" si="714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4">
        <f ca="1" t="shared" si="0"/>
        <v>6</v>
      </c>
      <c r="F696" s="67" t="str">
        <f ca="1">IF(ISBLANK(A696)," ",INDIRECT(ADDRESS(1,5+MOD(ROW()-2,COUNTA('Form Responses 1'!$1:$1)-4),,TRUE,"Form Responses 1")))</f>
        <v>LANTAI-1 [Lobby Utama]</v>
      </c>
      <c r="G696" s="67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LANTAI-1</v>
      </c>
      <c r="I696" s="85" t="str">
        <f ca="1" t="shared" si="661"/>
        <v>Lobby Utama</v>
      </c>
      <c r="J696" s="85" t="str">
        <f ca="1" t="shared" si="2"/>
        <v>CLEANING SERVICE</v>
      </c>
      <c r="K696" s="85" t="str">
        <f ca="1" t="array" ref="K696">IFERROR(INDEX(MASTER!B:B,MATCH(G696,MASTER!A:A,0))/100," ")</f>
        <v> </v>
      </c>
      <c r="L696" s="67">
        <f ca="1" t="shared" si="3"/>
        <v>0</v>
      </c>
      <c r="M696" s="67" t="str">
        <f ca="1" t="shared" si="4"/>
        <v>1900 - WEEK 00</v>
      </c>
      <c r="N696" s="67" t="str">
        <f ca="1" t="shared" si="5"/>
        <v>1900 - MONTH 01</v>
      </c>
      <c r="O696" s="85" t="str">
        <f ca="1" t="shared" ref="O696:P696" si="715">IFERROR(AVERAGEIF(M:M,M696,$K:$K)," ")</f>
        <v> </v>
      </c>
      <c r="P696" s="85" t="str">
        <f ca="1" t="shared" si="715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4">
        <f ca="1" t="shared" si="0"/>
        <v>6</v>
      </c>
      <c r="F697" s="67" t="str">
        <f ca="1">IF(ISBLANK(A697)," ",INDIRECT(ADDRESS(1,5+MOD(ROW()-2,COUNTA('Form Responses 1'!$1:$1)-4),,TRUE,"Form Responses 1")))</f>
        <v>LANTAI-1 [Koridor]</v>
      </c>
      <c r="G697" s="67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LANTAI-1</v>
      </c>
      <c r="I697" s="85" t="str">
        <f ca="1" t="shared" si="661"/>
        <v>Koridor</v>
      </c>
      <c r="J697" s="85" t="str">
        <f ca="1" t="shared" si="2"/>
        <v>CLEANING SERVICE</v>
      </c>
      <c r="K697" s="85" t="str">
        <f ca="1" t="array" ref="K697">IFERROR(INDEX(MASTER!B:B,MATCH(G697,MASTER!A:A,0))/100," ")</f>
        <v> </v>
      </c>
      <c r="L697" s="67">
        <f ca="1" t="shared" si="3"/>
        <v>0</v>
      </c>
      <c r="M697" s="67" t="str">
        <f ca="1" t="shared" si="4"/>
        <v>1900 - WEEK 00</v>
      </c>
      <c r="N697" s="67" t="str">
        <f ca="1" t="shared" si="5"/>
        <v>1900 - MONTH 01</v>
      </c>
      <c r="O697" s="85" t="str">
        <f ca="1" t="shared" ref="O697:P697" si="716">IFERROR(AVERAGEIF(M:M,M697,$K:$K)," ")</f>
        <v> </v>
      </c>
      <c r="P697" s="85" t="str">
        <f ca="1" t="shared" si="716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4">
        <f ca="1" t="shared" si="0"/>
        <v>6</v>
      </c>
      <c r="F698" s="67" t="str">
        <f ca="1">IF(ISBLANK(A698)," ",INDIRECT(ADDRESS(1,5+MOD(ROW()-2,COUNTA('Form Responses 1'!$1:$1)-4),,TRUE,"Form Responses 1")))</f>
        <v>LANTAI-1 [R. Pimpinan]</v>
      </c>
      <c r="G698" s="67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LANTAI-1</v>
      </c>
      <c r="I698" s="85" t="str">
        <f ca="1" t="shared" si="661"/>
        <v>R. Pimpinan</v>
      </c>
      <c r="J698" s="85" t="str">
        <f ca="1" t="shared" si="2"/>
        <v>CLEANING SERVICE</v>
      </c>
      <c r="K698" s="85" t="str">
        <f ca="1" t="array" ref="K698">IFERROR(INDEX(MASTER!B:B,MATCH(G698,MASTER!A:A,0))/100," ")</f>
        <v> </v>
      </c>
      <c r="L698" s="67">
        <f ca="1" t="shared" si="3"/>
        <v>0</v>
      </c>
      <c r="M698" s="67" t="str">
        <f ca="1" t="shared" si="4"/>
        <v>1900 - WEEK 00</v>
      </c>
      <c r="N698" s="67" t="str">
        <f ca="1" t="shared" si="5"/>
        <v>1900 - MONTH 01</v>
      </c>
      <c r="O698" s="85" t="str">
        <f ca="1" t="shared" ref="O698:P698" si="717">IFERROR(AVERAGEIF(M:M,M698,$K:$K)," ")</f>
        <v> </v>
      </c>
      <c r="P698" s="85" t="str">
        <f ca="1" t="shared" si="717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4">
        <f ca="1" t="shared" si="0"/>
        <v>6</v>
      </c>
      <c r="F699" s="67" t="str">
        <f ca="1">IF(ISBLANK(A699)," ",INDIRECT(ADDRESS(1,5+MOD(ROW()-2,COUNTA('Form Responses 1'!$1:$1)-4),,TRUE,"Form Responses 1")))</f>
        <v>LANTAI-1 [Mushollah]</v>
      </c>
      <c r="G699" s="67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LANTAI-1</v>
      </c>
      <c r="I699" s="85" t="str">
        <f ca="1" t="shared" si="661"/>
        <v>Mushollah</v>
      </c>
      <c r="J699" s="85" t="str">
        <f ca="1" t="shared" si="2"/>
        <v>CLEANING SERVICE</v>
      </c>
      <c r="K699" s="85" t="str">
        <f ca="1" t="array" ref="K699">IFERROR(INDEX(MASTER!B:B,MATCH(G699,MASTER!A:A,0))/100," ")</f>
        <v> </v>
      </c>
      <c r="L699" s="67">
        <f ca="1" t="shared" si="3"/>
        <v>0</v>
      </c>
      <c r="M699" s="67" t="str">
        <f ca="1" t="shared" si="4"/>
        <v>1900 - WEEK 00</v>
      </c>
      <c r="N699" s="67" t="str">
        <f ca="1" t="shared" si="5"/>
        <v>1900 - MONTH 01</v>
      </c>
      <c r="O699" s="85" t="str">
        <f ca="1" t="shared" ref="O699:P699" si="718">IFERROR(AVERAGEIF(M:M,M699,$K:$K)," ")</f>
        <v> </v>
      </c>
      <c r="P699" s="85" t="str">
        <f ca="1" t="shared" si="718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4">
        <f ca="1" t="shared" si="0"/>
        <v>6</v>
      </c>
      <c r="F700" s="67" t="str">
        <f ca="1">IF(ISBLANK(A700)," ",INDIRECT(ADDRESS(1,5+MOD(ROW()-2,COUNTA('Form Responses 1'!$1:$1)-4),,TRUE,"Form Responses 1")))</f>
        <v>LANTAI-1 [R. Kepala TU]</v>
      </c>
      <c r="G700" s="67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LANTAI-1</v>
      </c>
      <c r="I700" s="85" t="str">
        <f ca="1" t="shared" si="661"/>
        <v>R. Kepala TU</v>
      </c>
      <c r="J700" s="85" t="str">
        <f ca="1" t="shared" si="2"/>
        <v>CLEANING SERVICE</v>
      </c>
      <c r="K700" s="85" t="str">
        <f ca="1" t="array" ref="K700">IFERROR(INDEX(MASTER!B:B,MATCH(G700,MASTER!A:A,0))/100," ")</f>
        <v> </v>
      </c>
      <c r="L700" s="67">
        <f ca="1" t="shared" si="3"/>
        <v>0</v>
      </c>
      <c r="M700" s="67" t="str">
        <f ca="1" t="shared" si="4"/>
        <v>1900 - WEEK 00</v>
      </c>
      <c r="N700" s="67" t="str">
        <f ca="1" t="shared" si="5"/>
        <v>1900 - MONTH 01</v>
      </c>
      <c r="O700" s="85" t="str">
        <f ca="1" t="shared" ref="O700:P700" si="719">IFERROR(AVERAGEIF(M:M,M700,$K:$K)," ")</f>
        <v> </v>
      </c>
      <c r="P700" s="85" t="str">
        <f ca="1" t="shared" si="719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4">
        <f ca="1" t="shared" si="0"/>
        <v>6</v>
      </c>
      <c r="F701" s="67" t="str">
        <f ca="1">IF(ISBLANK(A701)," ",INDIRECT(ADDRESS(1,5+MOD(ROW()-2,COUNTA('Form Responses 1'!$1:$1)-4),,TRUE,"Form Responses 1")))</f>
        <v>LANTAI-1 [R. staff TU]</v>
      </c>
      <c r="G701" s="67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LANTAI-1</v>
      </c>
      <c r="I701" s="85" t="str">
        <f ca="1" t="shared" si="661"/>
        <v>R. staff TU</v>
      </c>
      <c r="J701" s="85" t="str">
        <f ca="1" t="shared" si="2"/>
        <v>CLEANING SERVICE</v>
      </c>
      <c r="K701" s="85" t="str">
        <f ca="1" t="array" ref="K701">IFERROR(INDEX(MASTER!B:B,MATCH(G701,MASTER!A:A,0))/100," ")</f>
        <v> </v>
      </c>
      <c r="L701" s="67">
        <f ca="1" t="shared" si="3"/>
        <v>0</v>
      </c>
      <c r="M701" s="67" t="str">
        <f ca="1" t="shared" si="4"/>
        <v>1900 - WEEK 00</v>
      </c>
      <c r="N701" s="67" t="str">
        <f ca="1" t="shared" si="5"/>
        <v>1900 - MONTH 01</v>
      </c>
      <c r="O701" s="85" t="str">
        <f ca="1" t="shared" ref="O701:P701" si="720">IFERROR(AVERAGEIF(M:M,M701,$K:$K)," ")</f>
        <v> </v>
      </c>
      <c r="P701" s="85" t="str">
        <f ca="1" t="shared" si="720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4">
        <f ca="1" t="shared" si="0"/>
        <v>6</v>
      </c>
      <c r="F702" s="67" t="str">
        <f ca="1">IF(ISBLANK(A702)," ",INDIRECT(ADDRESS(1,5+MOD(ROW()-2,COUNTA('Form Responses 1'!$1:$1)-4),,TRUE,"Form Responses 1")))</f>
        <v>LANTAI-1 [R. Analisis]</v>
      </c>
      <c r="G702" s="67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LANTAI-1</v>
      </c>
      <c r="I702" s="85" t="str">
        <f ca="1" t="shared" si="661"/>
        <v>R. Analisis</v>
      </c>
      <c r="J702" s="85" t="str">
        <f ca="1" t="shared" si="2"/>
        <v>CLEANING SERVICE</v>
      </c>
      <c r="K702" s="85" t="str">
        <f ca="1" t="array" ref="K702">IFERROR(INDEX(MASTER!B:B,MATCH(G702,MASTER!A:A,0))/100," ")</f>
        <v> </v>
      </c>
      <c r="L702" s="67">
        <f ca="1" t="shared" si="3"/>
        <v>0</v>
      </c>
      <c r="M702" s="67" t="str">
        <f ca="1" t="shared" si="4"/>
        <v>1900 - WEEK 00</v>
      </c>
      <c r="N702" s="67" t="str">
        <f ca="1" t="shared" si="5"/>
        <v>1900 - MONTH 01</v>
      </c>
      <c r="O702" s="85" t="str">
        <f ca="1" t="shared" ref="O702:P702" si="721">IFERROR(AVERAGEIF(M:M,M702,$K:$K)," ")</f>
        <v> </v>
      </c>
      <c r="P702" s="85" t="str">
        <f ca="1" t="shared" si="721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4">
        <f ca="1" t="shared" si="0"/>
        <v>6</v>
      </c>
      <c r="F703" s="67" t="str">
        <f ca="1">IF(ISBLANK(A703)," ",INDIRECT(ADDRESS(1,5+MOD(ROW()-2,COUNTA('Form Responses 1'!$1:$1)-4),,TRUE,"Form Responses 1")))</f>
        <v>LANTAI-1 [R. Audio Visual]</v>
      </c>
      <c r="G703" s="67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LANTAI-1</v>
      </c>
      <c r="I703" s="85" t="str">
        <f ca="1" t="shared" si="661"/>
        <v>R. Audio Visual</v>
      </c>
      <c r="J703" s="85" t="str">
        <f ca="1" t="shared" si="2"/>
        <v>CLEANING SERVICE</v>
      </c>
      <c r="K703" s="85" t="str">
        <f ca="1" t="array" ref="K703">IFERROR(INDEX(MASTER!B:B,MATCH(G703,MASTER!A:A,0))/100," ")</f>
        <v> </v>
      </c>
      <c r="L703" s="67">
        <f ca="1" t="shared" si="3"/>
        <v>0</v>
      </c>
      <c r="M703" s="67" t="str">
        <f ca="1" t="shared" si="4"/>
        <v>1900 - WEEK 00</v>
      </c>
      <c r="N703" s="67" t="str">
        <f ca="1" t="shared" si="5"/>
        <v>1900 - MONTH 01</v>
      </c>
      <c r="O703" s="85" t="str">
        <f ca="1" t="shared" ref="O703:P703" si="722">IFERROR(AVERAGEIF(M:M,M703,$K:$K)," ")</f>
        <v> </v>
      </c>
      <c r="P703" s="85" t="str">
        <f ca="1" t="shared" si="722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4">
        <f ca="1" t="shared" si="0"/>
        <v>6</v>
      </c>
      <c r="F704" s="67" t="str">
        <f ca="1">IF(ISBLANK(A704)," ",INDIRECT(ADDRESS(1,5+MOD(ROW()-2,COUNTA('Form Responses 1'!$1:$1)-4),,TRUE,"Form Responses 1")))</f>
        <v>LANTAI-1 [R. Artefak]</v>
      </c>
      <c r="G704" s="67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LANTAI-1</v>
      </c>
      <c r="I704" s="85" t="str">
        <f ca="1" t="shared" si="661"/>
        <v>R. Artefak</v>
      </c>
      <c r="J704" s="85" t="str">
        <f ca="1" t="shared" si="2"/>
        <v>CLEANING SERVICE</v>
      </c>
      <c r="K704" s="85" t="str">
        <f ca="1" t="array" ref="K704">IFERROR(INDEX(MASTER!B:B,MATCH(G704,MASTER!A:A,0))/100," ")</f>
        <v> </v>
      </c>
      <c r="L704" s="67">
        <f ca="1" t="shared" si="3"/>
        <v>0</v>
      </c>
      <c r="M704" s="67" t="str">
        <f ca="1" t="shared" si="4"/>
        <v>1900 - WEEK 00</v>
      </c>
      <c r="N704" s="67" t="str">
        <f ca="1" t="shared" si="5"/>
        <v>1900 - MONTH 01</v>
      </c>
      <c r="O704" s="85" t="str">
        <f ca="1" t="shared" ref="O704:P704" si="723">IFERROR(AVERAGEIF(M:M,M704,$K:$K)," ")</f>
        <v> </v>
      </c>
      <c r="P704" s="85" t="str">
        <f ca="1" t="shared" si="723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4">
        <f ca="1" t="shared" si="0"/>
        <v>6</v>
      </c>
      <c r="F705" s="67" t="str">
        <f ca="1">IF(ISBLANK(A705)," ",INDIRECT(ADDRESS(1,5+MOD(ROW()-2,COUNTA('Form Responses 1'!$1:$1)-4),,TRUE,"Form Responses 1")))</f>
        <v>LANTAI-1 [R. Keuangan]</v>
      </c>
      <c r="G705" s="67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LANTAI-1</v>
      </c>
      <c r="I705" s="85" t="str">
        <f ca="1" t="shared" si="661"/>
        <v>R. Keuangan</v>
      </c>
      <c r="J705" s="85" t="str">
        <f ca="1" t="shared" si="2"/>
        <v>CLEANING SERVICE</v>
      </c>
      <c r="K705" s="85" t="str">
        <f ca="1" t="array" ref="K705">IFERROR(INDEX(MASTER!B:B,MATCH(G705,MASTER!A:A,0))/100," ")</f>
        <v> </v>
      </c>
      <c r="L705" s="67">
        <f ca="1" t="shared" si="3"/>
        <v>0</v>
      </c>
      <c r="M705" s="67" t="str">
        <f ca="1" t="shared" si="4"/>
        <v>1900 - WEEK 00</v>
      </c>
      <c r="N705" s="67" t="str">
        <f ca="1" t="shared" si="5"/>
        <v>1900 - MONTH 01</v>
      </c>
      <c r="O705" s="85" t="str">
        <f ca="1" t="shared" ref="O705:P705" si="724">IFERROR(AVERAGEIF(M:M,M705,$K:$K)," ")</f>
        <v> </v>
      </c>
      <c r="P705" s="85" t="str">
        <f ca="1" t="shared" si="724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4">
        <f ca="1" t="shared" si="0"/>
        <v>6</v>
      </c>
      <c r="F706" s="67" t="str">
        <f ca="1">IF(ISBLANK(A706)," ",INDIRECT(ADDRESS(1,5+MOD(ROW()-2,COUNTA('Form Responses 1'!$1:$1)-4),,TRUE,"Form Responses 1")))</f>
        <v>LANTAI-1 [Meeting room kecil]</v>
      </c>
      <c r="G706" s="67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LANTAI-1</v>
      </c>
      <c r="I706" s="85" t="str">
        <f ca="1" t="shared" si="661"/>
        <v>Meeting room kecil</v>
      </c>
      <c r="J706" s="85" t="str">
        <f ca="1" t="shared" si="2"/>
        <v>CLEANING SERVICE</v>
      </c>
      <c r="K706" s="85" t="str">
        <f ca="1" t="array" ref="K706">IFERROR(INDEX(MASTER!B:B,MATCH(G706,MASTER!A:A,0))/100," ")</f>
        <v> </v>
      </c>
      <c r="L706" s="67">
        <f ca="1" t="shared" si="3"/>
        <v>0</v>
      </c>
      <c r="M706" s="67" t="str">
        <f ca="1" t="shared" si="4"/>
        <v>1900 - WEEK 00</v>
      </c>
      <c r="N706" s="67" t="str">
        <f ca="1" t="shared" si="5"/>
        <v>1900 - MONTH 01</v>
      </c>
      <c r="O706" s="85" t="str">
        <f ca="1" t="shared" ref="O706:P706" si="725">IFERROR(AVERAGEIF(M:M,M706,$K:$K)," ")</f>
        <v> </v>
      </c>
      <c r="P706" s="85" t="str">
        <f ca="1" t="shared" si="725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4">
        <f ca="1" t="shared" si="0"/>
        <v>6</v>
      </c>
      <c r="F707" s="67" t="str">
        <f ca="1">IF(ISBLANK(A707)," ",INDIRECT(ADDRESS(1,5+MOD(ROW()-2,COUNTA('Form Responses 1'!$1:$1)-4),,TRUE,"Form Responses 1")))</f>
        <v>LANTAI-1 [Pantry]</v>
      </c>
      <c r="G707" s="67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LANTAI-1</v>
      </c>
      <c r="I707" s="85" t="str">
        <f ca="1" t="shared" ref="I707:I770" si="726">MID(F707,FIND("[",F707)+1,LEN(F707)-FIND("[",F707)-1)</f>
        <v>Pantry</v>
      </c>
      <c r="J707" s="85" t="str">
        <f ca="1" t="shared" si="2"/>
        <v>CLEANING SERVICE</v>
      </c>
      <c r="K707" s="85" t="str">
        <f ca="1" t="array" ref="K707">IFERROR(INDEX(MASTER!B:B,MATCH(G707,MASTER!A:A,0))/100," ")</f>
        <v> </v>
      </c>
      <c r="L707" s="67">
        <f ca="1" t="shared" si="3"/>
        <v>0</v>
      </c>
      <c r="M707" s="67" t="str">
        <f ca="1" t="shared" si="4"/>
        <v>1900 - WEEK 00</v>
      </c>
      <c r="N707" s="67" t="str">
        <f ca="1" t="shared" si="5"/>
        <v>1900 - MONTH 01</v>
      </c>
      <c r="O707" s="85" t="str">
        <f ca="1" t="shared" ref="O707:P707" si="727">IFERROR(AVERAGEIF(M:M,M707,$K:$K)," ")</f>
        <v> </v>
      </c>
      <c r="P707" s="85" t="str">
        <f ca="1" t="shared" si="727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4">
        <f ca="1" t="shared" si="0"/>
        <v>6</v>
      </c>
      <c r="F708" s="67" t="str">
        <f ca="1">IF(ISBLANK(A708)," ",INDIRECT(ADDRESS(1,5+MOD(ROW()-2,COUNTA('Form Responses 1'!$1:$1)-4),,TRUE,"Form Responses 1")))</f>
        <v>LANTAI-1 [Tangga Penghubung lt.1-2]</v>
      </c>
      <c r="G708" s="67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LANTAI-1</v>
      </c>
      <c r="I708" s="85" t="str">
        <f ca="1" t="shared" si="726"/>
        <v>Tangga Penghubung lt.1-2</v>
      </c>
      <c r="J708" s="85" t="str">
        <f ca="1" t="shared" si="2"/>
        <v>CLEANING SERVICE</v>
      </c>
      <c r="K708" s="85" t="str">
        <f ca="1" t="array" ref="K708">IFERROR(INDEX(MASTER!B:B,MATCH(G708,MASTER!A:A,0))/100," ")</f>
        <v> </v>
      </c>
      <c r="L708" s="67">
        <f ca="1" t="shared" si="3"/>
        <v>0</v>
      </c>
      <c r="M708" s="67" t="str">
        <f ca="1" t="shared" si="4"/>
        <v>1900 - WEEK 00</v>
      </c>
      <c r="N708" s="67" t="str">
        <f ca="1" t="shared" si="5"/>
        <v>1900 - MONTH 01</v>
      </c>
      <c r="O708" s="85" t="str">
        <f ca="1" t="shared" ref="O708:P708" si="728">IFERROR(AVERAGEIF(M:M,M708,$K:$K)," ")</f>
        <v> </v>
      </c>
      <c r="P708" s="85" t="str">
        <f ca="1" t="shared" si="728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4">
        <f ca="1" t="shared" si="0"/>
        <v>6</v>
      </c>
      <c r="F709" s="67" t="str">
        <f ca="1">IF(ISBLANK(A709)," ",INDIRECT(ADDRESS(1,5+MOD(ROW()-2,COUNTA('Form Responses 1'!$1:$1)-4),,TRUE,"Form Responses 1")))</f>
        <v>LANTAI-1 [Toilet 1]</v>
      </c>
      <c r="G709" s="67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LANTAI-1</v>
      </c>
      <c r="I709" s="85" t="str">
        <f ca="1" t="shared" si="726"/>
        <v>Toilet 1</v>
      </c>
      <c r="J709" s="85" t="str">
        <f ca="1" t="shared" si="2"/>
        <v>CLEANING SERVICE</v>
      </c>
      <c r="K709" s="85" t="str">
        <f ca="1" t="array" ref="K709">IFERROR(INDEX(MASTER!B:B,MATCH(G709,MASTER!A:A,0))/100," ")</f>
        <v> </v>
      </c>
      <c r="L709" s="67">
        <f ca="1" t="shared" si="3"/>
        <v>0</v>
      </c>
      <c r="M709" s="67" t="str">
        <f ca="1" t="shared" si="4"/>
        <v>1900 - WEEK 00</v>
      </c>
      <c r="N709" s="67" t="str">
        <f ca="1" t="shared" si="5"/>
        <v>1900 - MONTH 01</v>
      </c>
      <c r="O709" s="85" t="str">
        <f ca="1" t="shared" ref="O709:P709" si="729">IFERROR(AVERAGEIF(M:M,M709,$K:$K)," ")</f>
        <v> </v>
      </c>
      <c r="P709" s="85" t="str">
        <f ca="1" t="shared" si="729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4">
        <f ca="1" t="shared" si="0"/>
        <v>6</v>
      </c>
      <c r="F710" s="67" t="str">
        <f ca="1">IF(ISBLANK(A710)," ",INDIRECT(ADDRESS(1,5+MOD(ROW()-2,COUNTA('Form Responses 1'!$1:$1)-4),,TRUE,"Form Responses 1")))</f>
        <v>LANTAI-2 [Koridor]</v>
      </c>
      <c r="G710" s="67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LANTAI-2</v>
      </c>
      <c r="I710" s="85" t="str">
        <f ca="1" t="shared" si="726"/>
        <v>Koridor</v>
      </c>
      <c r="J710" s="85" t="str">
        <f ca="1" t="shared" si="2"/>
        <v>CLEANING SERVICE</v>
      </c>
      <c r="K710" s="85" t="str">
        <f ca="1" t="array" ref="K710">IFERROR(INDEX(MASTER!B:B,MATCH(G710,MASTER!A:A,0))/100," ")</f>
        <v> </v>
      </c>
      <c r="L710" s="67">
        <f ca="1" t="shared" si="3"/>
        <v>0</v>
      </c>
      <c r="M710" s="67" t="str">
        <f ca="1" t="shared" si="4"/>
        <v>1900 - WEEK 00</v>
      </c>
      <c r="N710" s="67" t="str">
        <f ca="1" t="shared" si="5"/>
        <v>1900 - MONTH 01</v>
      </c>
      <c r="O710" s="85" t="str">
        <f ca="1" t="shared" ref="O710:P710" si="730">IFERROR(AVERAGEIF(M:M,M710,$K:$K)," ")</f>
        <v> </v>
      </c>
      <c r="P710" s="85" t="str">
        <f ca="1" t="shared" si="730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4">
        <f ca="1" t="shared" si="0"/>
        <v>6</v>
      </c>
      <c r="F711" s="67" t="str">
        <f ca="1">IF(ISBLANK(A711)," ",INDIRECT(ADDRESS(1,5+MOD(ROW()-2,COUNTA('Form Responses 1'!$1:$1)-4),,TRUE,"Form Responses 1")))</f>
        <v>LANTAI-2 [Meeting Room besar]</v>
      </c>
      <c r="G711" s="67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LANTAI-2</v>
      </c>
      <c r="I711" s="85" t="str">
        <f ca="1" t="shared" si="726"/>
        <v>Meeting Room besar</v>
      </c>
      <c r="J711" s="85" t="str">
        <f ca="1" t="shared" si="2"/>
        <v>CLEANING SERVICE</v>
      </c>
      <c r="K711" s="85" t="str">
        <f ca="1" t="array" ref="K711">IFERROR(INDEX(MASTER!B:B,MATCH(G711,MASTER!A:A,0))/100," ")</f>
        <v> </v>
      </c>
      <c r="L711" s="67">
        <f ca="1" t="shared" si="3"/>
        <v>0</v>
      </c>
      <c r="M711" s="67" t="str">
        <f ca="1" t="shared" si="4"/>
        <v>1900 - WEEK 00</v>
      </c>
      <c r="N711" s="67" t="str">
        <f ca="1" t="shared" si="5"/>
        <v>1900 - MONTH 01</v>
      </c>
      <c r="O711" s="85" t="str">
        <f ca="1" t="shared" ref="O711:P711" si="731">IFERROR(AVERAGEIF(M:M,M711,$K:$K)," ")</f>
        <v> </v>
      </c>
      <c r="P711" s="85" t="str">
        <f ca="1" t="shared" si="731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4">
        <f ca="1" t="shared" si="0"/>
        <v>6</v>
      </c>
      <c r="F712" s="67" t="str">
        <f ca="1">IF(ISBLANK(A712)," ",INDIRECT(ADDRESS(1,5+MOD(ROW()-2,COUNTA('Form Responses 1'!$1:$1)-4),,TRUE,"Form Responses 1")))</f>
        <v>LANTAI-2 [R. Peneliti 1-5]</v>
      </c>
      <c r="G712" s="67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LANTAI-2</v>
      </c>
      <c r="I712" s="85" t="str">
        <f ca="1" t="shared" si="726"/>
        <v>R. Peneliti 1-5</v>
      </c>
      <c r="J712" s="85" t="str">
        <f ca="1" t="shared" si="2"/>
        <v>CLEANING SERVICE</v>
      </c>
      <c r="K712" s="85" t="str">
        <f ca="1" t="array" ref="K712">IFERROR(INDEX(MASTER!B:B,MATCH(G712,MASTER!A:A,0))/100," ")</f>
        <v> </v>
      </c>
      <c r="L712" s="67">
        <f ca="1" t="shared" si="3"/>
        <v>0</v>
      </c>
      <c r="M712" s="67" t="str">
        <f ca="1" t="shared" si="4"/>
        <v>1900 - WEEK 00</v>
      </c>
      <c r="N712" s="67" t="str">
        <f ca="1" t="shared" si="5"/>
        <v>1900 - MONTH 01</v>
      </c>
      <c r="O712" s="85" t="str">
        <f ca="1" t="shared" ref="O712:P712" si="732">IFERROR(AVERAGEIF(M:M,M712,$K:$K)," ")</f>
        <v> </v>
      </c>
      <c r="P712" s="85" t="str">
        <f ca="1" t="shared" si="732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4">
        <f ca="1" t="shared" si="0"/>
        <v>6</v>
      </c>
      <c r="F713" s="67" t="str">
        <f ca="1">IF(ISBLANK(A713)," ",INDIRECT(ADDRESS(1,5+MOD(ROW()-2,COUNTA('Form Responses 1'!$1:$1)-4),,TRUE,"Form Responses 1")))</f>
        <v>LANTAI-2 [Perpustakaan]</v>
      </c>
      <c r="G713" s="67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LANTAI-2</v>
      </c>
      <c r="I713" s="85" t="str">
        <f ca="1" t="shared" si="726"/>
        <v>Perpustakaan</v>
      </c>
      <c r="J713" s="85" t="str">
        <f ca="1" t="shared" si="2"/>
        <v>CLEANING SERVICE</v>
      </c>
      <c r="K713" s="85" t="str">
        <f ca="1" t="array" ref="K713">IFERROR(INDEX(MASTER!B:B,MATCH(G713,MASTER!A:A,0))/100," ")</f>
        <v> </v>
      </c>
      <c r="L713" s="67">
        <f ca="1" t="shared" si="3"/>
        <v>0</v>
      </c>
      <c r="M713" s="67" t="str">
        <f ca="1" t="shared" si="4"/>
        <v>1900 - WEEK 00</v>
      </c>
      <c r="N713" s="67" t="str">
        <f ca="1" t="shared" si="5"/>
        <v>1900 - MONTH 01</v>
      </c>
      <c r="O713" s="85" t="str">
        <f ca="1" t="shared" ref="O713:P713" si="733">IFERROR(AVERAGEIF(M:M,M713,$K:$K)," ")</f>
        <v> </v>
      </c>
      <c r="P713" s="85" t="str">
        <f ca="1" t="shared" si="733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4">
        <f ca="1" t="shared" si="0"/>
        <v>6</v>
      </c>
      <c r="F714" s="67" t="str">
        <f ca="1">IF(ISBLANK(A714)," ",INDIRECT(ADDRESS(1,5+MOD(ROW()-2,COUNTA('Form Responses 1'!$1:$1)-4),,TRUE,"Form Responses 1")))</f>
        <v>LANTAI-2 [R. baca]</v>
      </c>
      <c r="G714" s="67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LANTAI-2</v>
      </c>
      <c r="I714" s="85" t="str">
        <f ca="1" t="shared" si="726"/>
        <v>R. baca</v>
      </c>
      <c r="J714" s="85" t="str">
        <f ca="1" t="shared" si="2"/>
        <v>CLEANING SERVICE</v>
      </c>
      <c r="K714" s="85" t="str">
        <f ca="1" t="array" ref="K714">IFERROR(INDEX(MASTER!B:B,MATCH(G714,MASTER!A:A,0))/100," ")</f>
        <v> </v>
      </c>
      <c r="L714" s="67">
        <f ca="1" t="shared" si="3"/>
        <v>0</v>
      </c>
      <c r="M714" s="67" t="str">
        <f ca="1" t="shared" si="4"/>
        <v>1900 - WEEK 00</v>
      </c>
      <c r="N714" s="67" t="str">
        <f ca="1" t="shared" si="5"/>
        <v>1900 - MONTH 01</v>
      </c>
      <c r="O714" s="85" t="str">
        <f ca="1" t="shared" ref="O714:P714" si="734">IFERROR(AVERAGEIF(M:M,M714,$K:$K)," ")</f>
        <v> </v>
      </c>
      <c r="P714" s="85" t="str">
        <f ca="1" t="shared" si="734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4">
        <f ca="1" t="shared" si="0"/>
        <v>6</v>
      </c>
      <c r="F715" s="67" t="str">
        <f ca="1">IF(ISBLANK(A715)," ",INDIRECT(ADDRESS(1,5+MOD(ROW()-2,COUNTA('Form Responses 1'!$1:$1)-4),,TRUE,"Form Responses 1")))</f>
        <v>LANTAI-2 [Tangga Penghubung lt.1-2]</v>
      </c>
      <c r="G715" s="67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LANTAI-2</v>
      </c>
      <c r="I715" s="85" t="str">
        <f ca="1" t="shared" si="726"/>
        <v>Tangga Penghubung lt.1-2</v>
      </c>
      <c r="J715" s="85" t="str">
        <f ca="1" t="shared" si="2"/>
        <v>CLEANING SERVICE</v>
      </c>
      <c r="K715" s="85" t="str">
        <f ca="1" t="array" ref="K715">IFERROR(INDEX(MASTER!B:B,MATCH(G715,MASTER!A:A,0))/100," ")</f>
        <v> </v>
      </c>
      <c r="L715" s="67">
        <f ca="1" t="shared" si="3"/>
        <v>0</v>
      </c>
      <c r="M715" s="67" t="str">
        <f ca="1" t="shared" si="4"/>
        <v>1900 - WEEK 00</v>
      </c>
      <c r="N715" s="67" t="str">
        <f ca="1" t="shared" si="5"/>
        <v>1900 - MONTH 01</v>
      </c>
      <c r="O715" s="85" t="str">
        <f ca="1" t="shared" ref="O715:P715" si="735">IFERROR(AVERAGEIF(M:M,M715,$K:$K)," ")</f>
        <v> </v>
      </c>
      <c r="P715" s="85" t="str">
        <f ca="1" t="shared" si="735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4">
        <f ca="1" t="shared" si="0"/>
        <v>6</v>
      </c>
      <c r="F716" s="67" t="str">
        <f ca="1">IF(ISBLANK(A716)," ",INDIRECT(ADDRESS(1,5+MOD(ROW()-2,COUNTA('Form Responses 1'!$1:$1)-4),,TRUE,"Form Responses 1")))</f>
        <v>LANTAI-2 [Toilet 1]</v>
      </c>
      <c r="G716" s="67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LANTAI-2</v>
      </c>
      <c r="I716" s="85" t="str">
        <f ca="1" t="shared" si="726"/>
        <v>Toilet 1</v>
      </c>
      <c r="J716" s="85" t="str">
        <f ca="1" t="shared" si="2"/>
        <v>CLEANING SERVICE</v>
      </c>
      <c r="K716" s="85" t="str">
        <f ca="1" t="array" ref="K716">IFERROR(INDEX(MASTER!B:B,MATCH(G716,MASTER!A:A,0))/100," ")</f>
        <v> </v>
      </c>
      <c r="L716" s="67">
        <f ca="1" t="shared" si="3"/>
        <v>0</v>
      </c>
      <c r="M716" s="67" t="str">
        <f ca="1" t="shared" si="4"/>
        <v>1900 - WEEK 00</v>
      </c>
      <c r="N716" s="67" t="str">
        <f ca="1" t="shared" si="5"/>
        <v>1900 - MONTH 01</v>
      </c>
      <c r="O716" s="85" t="str">
        <f ca="1" t="shared" ref="O716:P716" si="736">IFERROR(AVERAGEIF(M:M,M716,$K:$K)," ")</f>
        <v> </v>
      </c>
      <c r="P716" s="85" t="str">
        <f ca="1" t="shared" si="736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4">
        <f ca="1" t="shared" si="0"/>
        <v>6</v>
      </c>
      <c r="F717" s="67" t="str">
        <f ca="1">IF(ISBLANK(A717)," ",INDIRECT(ADDRESS(1,5+MOD(ROW()-2,COUNTA('Form Responses 1'!$1:$1)-4),,TRUE,"Form Responses 1")))</f>
        <v>TAMAN DAN AREA PARKIR [Area parkir mobil]</v>
      </c>
      <c r="G717" s="67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TAMAN DAN AREA PARKIR</v>
      </c>
      <c r="I717" s="85" t="str">
        <f ca="1" t="shared" si="726"/>
        <v>Area parkir mobil</v>
      </c>
      <c r="J717" s="85" t="str">
        <f ca="1" t="shared" si="2"/>
        <v>CLEANING SERVICE</v>
      </c>
      <c r="K717" s="85" t="str">
        <f ca="1" t="array" ref="K717">IFERROR(INDEX(MASTER!B:B,MATCH(G717,MASTER!A:A,0))/100," ")</f>
        <v> </v>
      </c>
      <c r="L717" s="67">
        <f ca="1" t="shared" si="3"/>
        <v>0</v>
      </c>
      <c r="M717" s="67" t="str">
        <f ca="1" t="shared" si="4"/>
        <v>1900 - WEEK 00</v>
      </c>
      <c r="N717" s="67" t="str">
        <f ca="1" t="shared" si="5"/>
        <v>1900 - MONTH 01</v>
      </c>
      <c r="O717" s="85" t="str">
        <f ca="1" t="shared" ref="O717:P717" si="737">IFERROR(AVERAGEIF(M:M,M717,$K:$K)," ")</f>
        <v> </v>
      </c>
      <c r="P717" s="85" t="str">
        <f ca="1" t="shared" si="737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4">
        <f ca="1" t="shared" si="0"/>
        <v>6</v>
      </c>
      <c r="F718" s="67" t="str">
        <f ca="1">IF(ISBLANK(A718)," ",INDIRECT(ADDRESS(1,5+MOD(ROW()-2,COUNTA('Form Responses 1'!$1:$1)-4),,TRUE,"Form Responses 1")))</f>
        <v>TAMAN DAN AREA PARKIR [Area parkir motor]</v>
      </c>
      <c r="G718" s="67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TAMAN DAN AREA PARKIR</v>
      </c>
      <c r="I718" s="85" t="str">
        <f ca="1" t="shared" si="726"/>
        <v>Area parkir motor</v>
      </c>
      <c r="J718" s="85" t="str">
        <f ca="1" t="shared" si="2"/>
        <v>CLEANING SERVICE</v>
      </c>
      <c r="K718" s="85" t="str">
        <f ca="1" t="array" ref="K718">IFERROR(INDEX(MASTER!B:B,MATCH(G718,MASTER!A:A,0))/100," ")</f>
        <v> </v>
      </c>
      <c r="L718" s="67">
        <f ca="1" t="shared" si="3"/>
        <v>0</v>
      </c>
      <c r="M718" s="67" t="str">
        <f ca="1" t="shared" si="4"/>
        <v>1900 - WEEK 00</v>
      </c>
      <c r="N718" s="67" t="str">
        <f ca="1" t="shared" si="5"/>
        <v>1900 - MONTH 01</v>
      </c>
      <c r="O718" s="85" t="str">
        <f ca="1" t="shared" ref="O718:P718" si="738">IFERROR(AVERAGEIF(M:M,M718,$K:$K)," ")</f>
        <v> </v>
      </c>
      <c r="P718" s="85" t="str">
        <f ca="1" t="shared" si="738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4">
        <f ca="1" t="shared" si="0"/>
        <v>6</v>
      </c>
      <c r="F719" s="67" t="str">
        <f ca="1">IF(ISBLANK(A719)," ",INDIRECT(ADDRESS(1,5+MOD(ROW()-2,COUNTA('Form Responses 1'!$1:$1)-4),,TRUE,"Form Responses 1")))</f>
        <v>TAMAN DAN AREA PARKIR [Taman depan]</v>
      </c>
      <c r="G719" s="67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TAMAN DAN AREA PARKIR</v>
      </c>
      <c r="I719" s="85" t="str">
        <f ca="1" t="shared" si="726"/>
        <v>Taman depan</v>
      </c>
      <c r="J719" s="85" t="str">
        <f ca="1" t="shared" si="2"/>
        <v>CLEANING SERVICE</v>
      </c>
      <c r="K719" s="85" t="str">
        <f ca="1" t="array" ref="K719">IFERROR(INDEX(MASTER!B:B,MATCH(G719,MASTER!A:A,0))/100," ")</f>
        <v> </v>
      </c>
      <c r="L719" s="67">
        <f ca="1" t="shared" si="3"/>
        <v>0</v>
      </c>
      <c r="M719" s="67" t="str">
        <f ca="1" t="shared" si="4"/>
        <v>1900 - WEEK 00</v>
      </c>
      <c r="N719" s="67" t="str">
        <f ca="1" t="shared" si="5"/>
        <v>1900 - MONTH 01</v>
      </c>
      <c r="O719" s="85" t="str">
        <f ca="1" t="shared" ref="O719:P719" si="739">IFERROR(AVERAGEIF(M:M,M719,$K:$K)," ")</f>
        <v> </v>
      </c>
      <c r="P719" s="85" t="str">
        <f ca="1" t="shared" si="739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4">
        <f ca="1" t="shared" si="0"/>
        <v>6</v>
      </c>
      <c r="F720" s="67" t="str">
        <f ca="1">IF(ISBLANK(A720)," ",INDIRECT(ADDRESS(1,5+MOD(ROW()-2,COUNTA('Form Responses 1'!$1:$1)-4),,TRUE,"Form Responses 1")))</f>
        <v>TAMAN DAN AREA PARKIR [Pos Security]</v>
      </c>
      <c r="G720" s="67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TAMAN DAN AREA PARKIR</v>
      </c>
      <c r="I720" s="85" t="str">
        <f ca="1" t="shared" si="726"/>
        <v>Pos Security</v>
      </c>
      <c r="J720" s="85" t="str">
        <f ca="1" t="shared" si="2"/>
        <v>CLEANING SERVICE</v>
      </c>
      <c r="K720" s="85" t="str">
        <f ca="1" t="array" ref="K720">IFERROR(INDEX(MASTER!B:B,MATCH(G720,MASTER!A:A,0))/100," ")</f>
        <v> </v>
      </c>
      <c r="L720" s="67">
        <f ca="1" t="shared" si="3"/>
        <v>0</v>
      </c>
      <c r="M720" s="67" t="str">
        <f ca="1" t="shared" si="4"/>
        <v>1900 - WEEK 00</v>
      </c>
      <c r="N720" s="67" t="str">
        <f ca="1" t="shared" si="5"/>
        <v>1900 - MONTH 01</v>
      </c>
      <c r="O720" s="85" t="str">
        <f ca="1" t="shared" ref="O720:P720" si="740">IFERROR(AVERAGEIF(M:M,M720,$K:$K)," ")</f>
        <v> </v>
      </c>
      <c r="P720" s="85" t="str">
        <f ca="1" t="shared" si="740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4">
        <f ca="1" t="shared" si="0"/>
        <v>6</v>
      </c>
      <c r="F721" s="67" t="str">
        <f ca="1">IF(ISBLANK(A721)," ",INDIRECT(ADDRESS(1,5+MOD(ROW()-2,COUNTA('Form Responses 1'!$1:$1)-4),,TRUE,"Form Responses 1")))</f>
        <v>TAMAN DAN AREA PARKIR [TPS]</v>
      </c>
      <c r="G721" s="67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TAMAN DAN AREA PARKIR</v>
      </c>
      <c r="I721" s="85" t="str">
        <f ca="1" t="shared" si="726"/>
        <v>TPS</v>
      </c>
      <c r="J721" s="85" t="str">
        <f ca="1" t="shared" si="2"/>
        <v>CLEANING SERVICE</v>
      </c>
      <c r="K721" s="85" t="str">
        <f ca="1" t="array" ref="K721">IFERROR(INDEX(MASTER!B:B,MATCH(G721,MASTER!A:A,0))/100," ")</f>
        <v> </v>
      </c>
      <c r="L721" s="67">
        <f ca="1" t="shared" si="3"/>
        <v>0</v>
      </c>
      <c r="M721" s="67" t="str">
        <f ca="1" t="shared" si="4"/>
        <v>1900 - WEEK 00</v>
      </c>
      <c r="N721" s="67" t="str">
        <f ca="1" t="shared" si="5"/>
        <v>1900 - MONTH 01</v>
      </c>
      <c r="O721" s="85" t="str">
        <f ca="1" t="shared" ref="O721:P721" si="741">IFERROR(AVERAGEIF(M:M,M721,$K:$K)," ")</f>
        <v> </v>
      </c>
      <c r="P721" s="85" t="str">
        <f ca="1" t="shared" si="741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4">
        <f ca="1" t="shared" si="0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Security</v>
      </c>
      <c r="I722" s="85" t="str">
        <f ca="1" t="shared" si="726"/>
        <v>Security Functions</v>
      </c>
      <c r="J722" s="85" t="str">
        <f ca="1" t="shared" si="2"/>
        <v>SECURITY SERVICE</v>
      </c>
      <c r="K722" s="85" t="str">
        <f ca="1" t="array" ref="K722">IFERROR(INDEX(MASTER!B:B,MATCH(G722,MASTER!A:A,0))/100," ")</f>
        <v> </v>
      </c>
      <c r="L722" s="67">
        <f ca="1" t="shared" si="3"/>
        <v>0</v>
      </c>
      <c r="M722" s="67" t="str">
        <f ca="1" t="shared" si="4"/>
        <v>1900 - WEEK 00</v>
      </c>
      <c r="N722" s="67" t="str">
        <f ca="1" t="shared" si="5"/>
        <v>1900 - MONTH 01</v>
      </c>
      <c r="O722" s="85" t="str">
        <f ca="1" t="shared" ref="O722:P722" si="742">IFERROR(AVERAGEIF(M:M,M722,$K:$K)," ")</f>
        <v> </v>
      </c>
      <c r="P722" s="85" t="str">
        <f ca="1" t="shared" si="742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4">
        <f ca="1" t="shared" si="0"/>
        <v>6</v>
      </c>
      <c r="F723" s="67" t="str">
        <f ca="1">IF(ISBLANK(A723)," ",INDIRECT(ADDRESS(1,5+MOD(ROW()-2,COUNTA('Form Responses 1'!$1:$1)-4),,TRUE,"Form Responses 1")))</f>
        <v>Driver [Driving Safety]</v>
      </c>
      <c r="G723" s="67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Driver</v>
      </c>
      <c r="I723" s="85" t="str">
        <f ca="1" t="shared" si="726"/>
        <v>Driving Safety</v>
      </c>
      <c r="J723" s="85" t="str">
        <f ca="1" t="shared" si="2"/>
        <v>LABOR SERVICE</v>
      </c>
      <c r="K723" s="85" t="str">
        <f ca="1" t="array" ref="K723">IFERROR(INDEX(MASTER!B:B,MATCH(G723,MASTER!A:A,0))/100," ")</f>
        <v> </v>
      </c>
      <c r="L723" s="67">
        <f ca="1" t="shared" si="3"/>
        <v>0</v>
      </c>
      <c r="M723" s="67" t="str">
        <f ca="1" t="shared" si="4"/>
        <v>1900 - WEEK 00</v>
      </c>
      <c r="N723" s="67" t="str">
        <f ca="1" t="shared" si="5"/>
        <v>1900 - MONTH 01</v>
      </c>
      <c r="O723" s="85" t="str">
        <f ca="1" t="shared" ref="O723:P723" si="743">IFERROR(AVERAGEIF(M:M,M723,$K:$K)," ")</f>
        <v> </v>
      </c>
      <c r="P723" s="85" t="str">
        <f ca="1" t="shared" si="743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4">
        <f ca="1" t="shared" si="0"/>
        <v>6</v>
      </c>
      <c r="F724" s="67" t="str">
        <f ca="1">IF(ISBLANK(A724)," ",INDIRECT(ADDRESS(1,5+MOD(ROW()-2,COUNTA('Form Responses 1'!$1:$1)-4),,TRUE,"Form Responses 1")))</f>
        <v>Driver [ Attendance]</v>
      </c>
      <c r="G724" s="67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Driver</v>
      </c>
      <c r="I724" s="85" t="str">
        <f ca="1" t="shared" si="726"/>
        <v> Attendance</v>
      </c>
      <c r="J724" s="85" t="str">
        <f ca="1" t="shared" si="2"/>
        <v>LABOR SERVICE</v>
      </c>
      <c r="K724" s="85" t="str">
        <f ca="1" t="array" ref="K724">IFERROR(INDEX(MASTER!B:B,MATCH(G724,MASTER!A:A,0))/100," ")</f>
        <v> </v>
      </c>
      <c r="L724" s="67">
        <f ca="1" t="shared" si="3"/>
        <v>0</v>
      </c>
      <c r="M724" s="67" t="str">
        <f ca="1" t="shared" si="4"/>
        <v>1900 - WEEK 00</v>
      </c>
      <c r="N724" s="67" t="str">
        <f ca="1" t="shared" si="5"/>
        <v>1900 - MONTH 01</v>
      </c>
      <c r="O724" s="85" t="str">
        <f ca="1" t="shared" ref="O724:P724" si="744">IFERROR(AVERAGEIF(M:M,M724,$K:$K)," ")</f>
        <v> </v>
      </c>
      <c r="P724" s="85" t="str">
        <f ca="1" t="shared" si="744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4">
        <f ca="1" t="shared" si="0"/>
        <v>6</v>
      </c>
      <c r="F725" s="67" t="str">
        <f ca="1">IF(ISBLANK(A725)," ",INDIRECT(ADDRESS(1,5+MOD(ROW()-2,COUNTA('Form Responses 1'!$1:$1)-4),,TRUE,"Form Responses 1")))</f>
        <v>LANTAI-1 [Enterance]</v>
      </c>
      <c r="G725" s="67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LANTAI-1</v>
      </c>
      <c r="I725" s="85" t="str">
        <f ca="1" t="shared" si="726"/>
        <v>Enterance</v>
      </c>
      <c r="J725" s="85" t="str">
        <f ca="1" t="shared" si="2"/>
        <v>CLEANING SERVICE</v>
      </c>
      <c r="K725" s="85" t="str">
        <f ca="1" t="array" ref="K725">IFERROR(INDEX(MASTER!B:B,MATCH(G725,MASTER!A:A,0))/100," ")</f>
        <v> </v>
      </c>
      <c r="L725" s="67">
        <f ca="1" t="shared" si="3"/>
        <v>0</v>
      </c>
      <c r="M725" s="67" t="str">
        <f ca="1" t="shared" si="4"/>
        <v>1900 - WEEK 00</v>
      </c>
      <c r="N725" s="67" t="str">
        <f ca="1" t="shared" si="5"/>
        <v>1900 - MONTH 01</v>
      </c>
      <c r="O725" s="85" t="str">
        <f ca="1" t="shared" ref="O725:P725" si="745">IFERROR(AVERAGEIF(M:M,M725,$K:$K)," ")</f>
        <v> </v>
      </c>
      <c r="P725" s="85" t="str">
        <f ca="1" t="shared" si="745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4">
        <f ca="1" t="shared" si="0"/>
        <v>6</v>
      </c>
      <c r="F726" s="67" t="str">
        <f ca="1">IF(ISBLANK(A726)," ",INDIRECT(ADDRESS(1,5+MOD(ROW()-2,COUNTA('Form Responses 1'!$1:$1)-4),,TRUE,"Form Responses 1")))</f>
        <v>LANTAI-1 [Lobby Utama]</v>
      </c>
      <c r="G726" s="67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LANTAI-1</v>
      </c>
      <c r="I726" s="85" t="str">
        <f ca="1" t="shared" si="726"/>
        <v>Lobby Utama</v>
      </c>
      <c r="J726" s="85" t="str">
        <f ca="1" t="shared" si="2"/>
        <v>CLEANING SERVICE</v>
      </c>
      <c r="K726" s="85" t="str">
        <f ca="1" t="array" ref="K726">IFERROR(INDEX(MASTER!B:B,MATCH(G726,MASTER!A:A,0))/100," ")</f>
        <v> </v>
      </c>
      <c r="L726" s="67">
        <f ca="1" t="shared" si="3"/>
        <v>0</v>
      </c>
      <c r="M726" s="67" t="str">
        <f ca="1" t="shared" si="4"/>
        <v>1900 - WEEK 00</v>
      </c>
      <c r="N726" s="67" t="str">
        <f ca="1" t="shared" si="5"/>
        <v>1900 - MONTH 01</v>
      </c>
      <c r="O726" s="85" t="str">
        <f ca="1" t="shared" ref="O726:P726" si="746">IFERROR(AVERAGEIF(M:M,M726,$K:$K)," ")</f>
        <v> </v>
      </c>
      <c r="P726" s="85" t="str">
        <f ca="1" t="shared" si="746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4">
        <f ca="1" t="shared" si="0"/>
        <v>6</v>
      </c>
      <c r="F727" s="67" t="str">
        <f ca="1">IF(ISBLANK(A727)," ",INDIRECT(ADDRESS(1,5+MOD(ROW()-2,COUNTA('Form Responses 1'!$1:$1)-4),,TRUE,"Form Responses 1")))</f>
        <v>LANTAI-1 [Koridor]</v>
      </c>
      <c r="G727" s="67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LANTAI-1</v>
      </c>
      <c r="I727" s="85" t="str">
        <f ca="1" t="shared" si="726"/>
        <v>Koridor</v>
      </c>
      <c r="J727" s="85" t="str">
        <f ca="1" t="shared" si="2"/>
        <v>CLEANING SERVICE</v>
      </c>
      <c r="K727" s="85" t="str">
        <f ca="1" t="array" ref="K727">IFERROR(INDEX(MASTER!B:B,MATCH(G727,MASTER!A:A,0))/100," ")</f>
        <v> </v>
      </c>
      <c r="L727" s="67">
        <f ca="1" t="shared" si="3"/>
        <v>0</v>
      </c>
      <c r="M727" s="67" t="str">
        <f ca="1" t="shared" si="4"/>
        <v>1900 - WEEK 00</v>
      </c>
      <c r="N727" s="67" t="str">
        <f ca="1" t="shared" si="5"/>
        <v>1900 - MONTH 01</v>
      </c>
      <c r="O727" s="85" t="str">
        <f ca="1" t="shared" ref="O727:P727" si="747">IFERROR(AVERAGEIF(M:M,M727,$K:$K)," ")</f>
        <v> </v>
      </c>
      <c r="P727" s="85" t="str">
        <f ca="1" t="shared" si="747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4">
        <f ca="1" t="shared" si="0"/>
        <v>6</v>
      </c>
      <c r="F728" s="67" t="str">
        <f ca="1">IF(ISBLANK(A728)," ",INDIRECT(ADDRESS(1,5+MOD(ROW()-2,COUNTA('Form Responses 1'!$1:$1)-4),,TRUE,"Form Responses 1")))</f>
        <v>LANTAI-1 [R. Pimpinan]</v>
      </c>
      <c r="G728" s="67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LANTAI-1</v>
      </c>
      <c r="I728" s="85" t="str">
        <f ca="1" t="shared" si="726"/>
        <v>R. Pimpinan</v>
      </c>
      <c r="J728" s="85" t="str">
        <f ca="1" t="shared" si="2"/>
        <v>CLEANING SERVICE</v>
      </c>
      <c r="K728" s="85" t="str">
        <f ca="1" t="array" ref="K728">IFERROR(INDEX(MASTER!B:B,MATCH(G728,MASTER!A:A,0))/100," ")</f>
        <v> </v>
      </c>
      <c r="L728" s="67">
        <f ca="1" t="shared" si="3"/>
        <v>0</v>
      </c>
      <c r="M728" s="67" t="str">
        <f ca="1" t="shared" si="4"/>
        <v>1900 - WEEK 00</v>
      </c>
      <c r="N728" s="67" t="str">
        <f ca="1" t="shared" si="5"/>
        <v>1900 - MONTH 01</v>
      </c>
      <c r="O728" s="85" t="str">
        <f ca="1" t="shared" ref="O728:P728" si="748">IFERROR(AVERAGEIF(M:M,M728,$K:$K)," ")</f>
        <v> </v>
      </c>
      <c r="P728" s="85" t="str">
        <f ca="1" t="shared" si="748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4">
        <f ca="1" t="shared" si="0"/>
        <v>6</v>
      </c>
      <c r="F729" s="67" t="str">
        <f ca="1">IF(ISBLANK(A729)," ",INDIRECT(ADDRESS(1,5+MOD(ROW()-2,COUNTA('Form Responses 1'!$1:$1)-4),,TRUE,"Form Responses 1")))</f>
        <v>LANTAI-1 [Mushollah]</v>
      </c>
      <c r="G729" s="67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LANTAI-1</v>
      </c>
      <c r="I729" s="85" t="str">
        <f ca="1" t="shared" si="726"/>
        <v>Mushollah</v>
      </c>
      <c r="J729" s="85" t="str">
        <f ca="1" t="shared" si="2"/>
        <v>CLEANING SERVICE</v>
      </c>
      <c r="K729" s="85" t="str">
        <f ca="1" t="array" ref="K729">IFERROR(INDEX(MASTER!B:B,MATCH(G729,MASTER!A:A,0))/100," ")</f>
        <v> </v>
      </c>
      <c r="L729" s="67">
        <f ca="1" t="shared" si="3"/>
        <v>0</v>
      </c>
      <c r="M729" s="67" t="str">
        <f ca="1" t="shared" si="4"/>
        <v>1900 - WEEK 00</v>
      </c>
      <c r="N729" s="67" t="str">
        <f ca="1" t="shared" si="5"/>
        <v>1900 - MONTH 01</v>
      </c>
      <c r="O729" s="85" t="str">
        <f ca="1" t="shared" ref="O729:P729" si="749">IFERROR(AVERAGEIF(M:M,M729,$K:$K)," ")</f>
        <v> </v>
      </c>
      <c r="P729" s="85" t="str">
        <f ca="1" t="shared" si="749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4">
        <f ca="1" t="shared" si="0"/>
        <v>6</v>
      </c>
      <c r="F730" s="67" t="str">
        <f ca="1">IF(ISBLANK(A730)," ",INDIRECT(ADDRESS(1,5+MOD(ROW()-2,COUNTA('Form Responses 1'!$1:$1)-4),,TRUE,"Form Responses 1")))</f>
        <v>LANTAI-1 [R. Kepala TU]</v>
      </c>
      <c r="G730" s="67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LANTAI-1</v>
      </c>
      <c r="I730" s="85" t="str">
        <f ca="1" t="shared" si="726"/>
        <v>R. Kepala TU</v>
      </c>
      <c r="J730" s="85" t="str">
        <f ca="1" t="shared" si="2"/>
        <v>CLEANING SERVICE</v>
      </c>
      <c r="K730" s="85" t="str">
        <f ca="1" t="array" ref="K730">IFERROR(INDEX(MASTER!B:B,MATCH(G730,MASTER!A:A,0))/100," ")</f>
        <v> </v>
      </c>
      <c r="L730" s="67">
        <f ca="1" t="shared" si="3"/>
        <v>0</v>
      </c>
      <c r="M730" s="67" t="str">
        <f ca="1" t="shared" si="4"/>
        <v>1900 - WEEK 00</v>
      </c>
      <c r="N730" s="67" t="str">
        <f ca="1" t="shared" si="5"/>
        <v>1900 - MONTH 01</v>
      </c>
      <c r="O730" s="85" t="str">
        <f ca="1" t="shared" ref="O730:P730" si="750">IFERROR(AVERAGEIF(M:M,M730,$K:$K)," ")</f>
        <v> </v>
      </c>
      <c r="P730" s="85" t="str">
        <f ca="1" t="shared" si="750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4">
        <f ca="1" t="shared" si="0"/>
        <v>6</v>
      </c>
      <c r="F731" s="67" t="str">
        <f ca="1">IF(ISBLANK(A731)," ",INDIRECT(ADDRESS(1,5+MOD(ROW()-2,COUNTA('Form Responses 1'!$1:$1)-4),,TRUE,"Form Responses 1")))</f>
        <v>LANTAI-1 [R. staff TU]</v>
      </c>
      <c r="G731" s="67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LANTAI-1</v>
      </c>
      <c r="I731" s="85" t="str">
        <f ca="1" t="shared" si="726"/>
        <v>R. staff TU</v>
      </c>
      <c r="J731" s="85" t="str">
        <f ca="1" t="shared" si="2"/>
        <v>CLEANING SERVICE</v>
      </c>
      <c r="K731" s="85" t="str">
        <f ca="1" t="array" ref="K731">IFERROR(INDEX(MASTER!B:B,MATCH(G731,MASTER!A:A,0))/100," ")</f>
        <v> </v>
      </c>
      <c r="L731" s="67">
        <f ca="1" t="shared" si="3"/>
        <v>0</v>
      </c>
      <c r="M731" s="67" t="str">
        <f ca="1" t="shared" si="4"/>
        <v>1900 - WEEK 00</v>
      </c>
      <c r="N731" s="67" t="str">
        <f ca="1" t="shared" si="5"/>
        <v>1900 - MONTH 01</v>
      </c>
      <c r="O731" s="85" t="str">
        <f ca="1" t="shared" ref="O731:P731" si="751">IFERROR(AVERAGEIF(M:M,M731,$K:$K)," ")</f>
        <v> </v>
      </c>
      <c r="P731" s="85" t="str">
        <f ca="1" t="shared" si="751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4">
        <f ca="1" t="shared" si="0"/>
        <v>6</v>
      </c>
      <c r="F732" s="67" t="str">
        <f ca="1">IF(ISBLANK(A732)," ",INDIRECT(ADDRESS(1,5+MOD(ROW()-2,COUNTA('Form Responses 1'!$1:$1)-4),,TRUE,"Form Responses 1")))</f>
        <v>LANTAI-1 [R. Analisis]</v>
      </c>
      <c r="G732" s="67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LANTAI-1</v>
      </c>
      <c r="I732" s="85" t="str">
        <f ca="1" t="shared" si="726"/>
        <v>R. Analisis</v>
      </c>
      <c r="J732" s="85" t="str">
        <f ca="1" t="shared" si="2"/>
        <v>CLEANING SERVICE</v>
      </c>
      <c r="K732" s="85" t="str">
        <f ca="1" t="array" ref="K732">IFERROR(INDEX(MASTER!B:B,MATCH(G732,MASTER!A:A,0))/100," ")</f>
        <v> </v>
      </c>
      <c r="L732" s="67">
        <f ca="1" t="shared" si="3"/>
        <v>0</v>
      </c>
      <c r="M732" s="67" t="str">
        <f ca="1" t="shared" si="4"/>
        <v>1900 - WEEK 00</v>
      </c>
      <c r="N732" s="67" t="str">
        <f ca="1" t="shared" si="5"/>
        <v>1900 - MONTH 01</v>
      </c>
      <c r="O732" s="85" t="str">
        <f ca="1" t="shared" ref="O732:P732" si="752">IFERROR(AVERAGEIF(M:M,M732,$K:$K)," ")</f>
        <v> </v>
      </c>
      <c r="P732" s="85" t="str">
        <f ca="1" t="shared" si="752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4">
        <f ca="1" t="shared" si="0"/>
        <v>6</v>
      </c>
      <c r="F733" s="67" t="str">
        <f ca="1">IF(ISBLANK(A733)," ",INDIRECT(ADDRESS(1,5+MOD(ROW()-2,COUNTA('Form Responses 1'!$1:$1)-4),,TRUE,"Form Responses 1")))</f>
        <v>LANTAI-1 [R. Audio Visual]</v>
      </c>
      <c r="G733" s="67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LANTAI-1</v>
      </c>
      <c r="I733" s="85" t="str">
        <f ca="1" t="shared" si="726"/>
        <v>R. Audio Visual</v>
      </c>
      <c r="J733" s="85" t="str">
        <f ca="1" t="shared" si="2"/>
        <v>CLEANING SERVICE</v>
      </c>
      <c r="K733" s="85" t="str">
        <f ca="1" t="array" ref="K733">IFERROR(INDEX(MASTER!B:B,MATCH(G733,MASTER!A:A,0))/100," ")</f>
        <v> </v>
      </c>
      <c r="L733" s="67">
        <f ca="1" t="shared" si="3"/>
        <v>0</v>
      </c>
      <c r="M733" s="67" t="str">
        <f ca="1" t="shared" si="4"/>
        <v>1900 - WEEK 00</v>
      </c>
      <c r="N733" s="67" t="str">
        <f ca="1" t="shared" si="5"/>
        <v>1900 - MONTH 01</v>
      </c>
      <c r="O733" s="85" t="str">
        <f ca="1" t="shared" ref="O733:P733" si="753">IFERROR(AVERAGEIF(M:M,M733,$K:$K)," ")</f>
        <v> </v>
      </c>
      <c r="P733" s="85" t="str">
        <f ca="1" t="shared" si="753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4">
        <f ca="1" t="shared" si="0"/>
        <v>6</v>
      </c>
      <c r="F734" s="67" t="str">
        <f ca="1">IF(ISBLANK(A734)," ",INDIRECT(ADDRESS(1,5+MOD(ROW()-2,COUNTA('Form Responses 1'!$1:$1)-4),,TRUE,"Form Responses 1")))</f>
        <v>LANTAI-1 [R. Artefak]</v>
      </c>
      <c r="G734" s="67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LANTAI-1</v>
      </c>
      <c r="I734" s="85" t="str">
        <f ca="1" t="shared" si="726"/>
        <v>R. Artefak</v>
      </c>
      <c r="J734" s="85" t="str">
        <f ca="1" t="shared" si="2"/>
        <v>CLEANING SERVICE</v>
      </c>
      <c r="K734" s="85" t="str">
        <f ca="1" t="array" ref="K734">IFERROR(INDEX(MASTER!B:B,MATCH(G734,MASTER!A:A,0))/100," ")</f>
        <v> </v>
      </c>
      <c r="L734" s="67">
        <f ca="1" t="shared" si="3"/>
        <v>0</v>
      </c>
      <c r="M734" s="67" t="str">
        <f ca="1" t="shared" si="4"/>
        <v>1900 - WEEK 00</v>
      </c>
      <c r="N734" s="67" t="str">
        <f ca="1" t="shared" si="5"/>
        <v>1900 - MONTH 01</v>
      </c>
      <c r="O734" s="85" t="str">
        <f ca="1" t="shared" ref="O734:P734" si="754">IFERROR(AVERAGEIF(M:M,M734,$K:$K)," ")</f>
        <v> </v>
      </c>
      <c r="P734" s="85" t="str">
        <f ca="1" t="shared" si="754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4">
        <f ca="1" t="shared" si="0"/>
        <v>6</v>
      </c>
      <c r="F735" s="67" t="str">
        <f ca="1">IF(ISBLANK(A735)," ",INDIRECT(ADDRESS(1,5+MOD(ROW()-2,COUNTA('Form Responses 1'!$1:$1)-4),,TRUE,"Form Responses 1")))</f>
        <v>LANTAI-1 [R. Keuangan]</v>
      </c>
      <c r="G735" s="67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LANTAI-1</v>
      </c>
      <c r="I735" s="85" t="str">
        <f ca="1" t="shared" si="726"/>
        <v>R. Keuangan</v>
      </c>
      <c r="J735" s="85" t="str">
        <f ca="1" t="shared" si="2"/>
        <v>CLEANING SERVICE</v>
      </c>
      <c r="K735" s="85" t="str">
        <f ca="1" t="array" ref="K735">IFERROR(INDEX(MASTER!B:B,MATCH(G735,MASTER!A:A,0))/100," ")</f>
        <v> </v>
      </c>
      <c r="L735" s="67">
        <f ca="1" t="shared" si="3"/>
        <v>0</v>
      </c>
      <c r="M735" s="67" t="str">
        <f ca="1" t="shared" si="4"/>
        <v>1900 - WEEK 00</v>
      </c>
      <c r="N735" s="67" t="str">
        <f ca="1" t="shared" si="5"/>
        <v>1900 - MONTH 01</v>
      </c>
      <c r="O735" s="85" t="str">
        <f ca="1" t="shared" ref="O735:P735" si="755">IFERROR(AVERAGEIF(M:M,M735,$K:$K)," ")</f>
        <v> </v>
      </c>
      <c r="P735" s="85" t="str">
        <f ca="1" t="shared" si="755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4">
        <f ca="1" t="shared" si="0"/>
        <v>6</v>
      </c>
      <c r="F736" s="67" t="str">
        <f ca="1">IF(ISBLANK(A736)," ",INDIRECT(ADDRESS(1,5+MOD(ROW()-2,COUNTA('Form Responses 1'!$1:$1)-4),,TRUE,"Form Responses 1")))</f>
        <v>LANTAI-1 [Meeting room kecil]</v>
      </c>
      <c r="G736" s="67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LANTAI-1</v>
      </c>
      <c r="I736" s="85" t="str">
        <f ca="1" t="shared" si="726"/>
        <v>Meeting room kecil</v>
      </c>
      <c r="J736" s="85" t="str">
        <f ca="1" t="shared" si="2"/>
        <v>CLEANING SERVICE</v>
      </c>
      <c r="K736" s="85" t="str">
        <f ca="1" t="array" ref="K736">IFERROR(INDEX(MASTER!B:B,MATCH(G736,MASTER!A:A,0))/100," ")</f>
        <v> </v>
      </c>
      <c r="L736" s="67">
        <f ca="1" t="shared" si="3"/>
        <v>0</v>
      </c>
      <c r="M736" s="67" t="str">
        <f ca="1" t="shared" si="4"/>
        <v>1900 - WEEK 00</v>
      </c>
      <c r="N736" s="67" t="str">
        <f ca="1" t="shared" si="5"/>
        <v>1900 - MONTH 01</v>
      </c>
      <c r="O736" s="85" t="str">
        <f ca="1" t="shared" ref="O736:P736" si="756">IFERROR(AVERAGEIF(M:M,M736,$K:$K)," ")</f>
        <v> </v>
      </c>
      <c r="P736" s="85" t="str">
        <f ca="1" t="shared" si="756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4">
        <f ca="1" t="shared" si="0"/>
        <v>6</v>
      </c>
      <c r="F737" s="67" t="str">
        <f ca="1">IF(ISBLANK(A737)," ",INDIRECT(ADDRESS(1,5+MOD(ROW()-2,COUNTA('Form Responses 1'!$1:$1)-4),,TRUE,"Form Responses 1")))</f>
        <v>LANTAI-1 [Pantry]</v>
      </c>
      <c r="G737" s="67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LANTAI-1</v>
      </c>
      <c r="I737" s="85" t="str">
        <f ca="1" t="shared" si="726"/>
        <v>Pantry</v>
      </c>
      <c r="J737" s="85" t="str">
        <f ca="1" t="shared" si="2"/>
        <v>CLEANING SERVICE</v>
      </c>
      <c r="K737" s="85" t="str">
        <f ca="1" t="array" ref="K737">IFERROR(INDEX(MASTER!B:B,MATCH(G737,MASTER!A:A,0))/100," ")</f>
        <v> </v>
      </c>
      <c r="L737" s="67">
        <f ca="1" t="shared" si="3"/>
        <v>0</v>
      </c>
      <c r="M737" s="67" t="str">
        <f ca="1" t="shared" si="4"/>
        <v>1900 - WEEK 00</v>
      </c>
      <c r="N737" s="67" t="str">
        <f ca="1" t="shared" si="5"/>
        <v>1900 - MONTH 01</v>
      </c>
      <c r="O737" s="85" t="str">
        <f ca="1" t="shared" ref="O737:P737" si="757">IFERROR(AVERAGEIF(M:M,M737,$K:$K)," ")</f>
        <v> </v>
      </c>
      <c r="P737" s="85" t="str">
        <f ca="1" t="shared" si="757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4">
        <f ca="1" t="shared" si="0"/>
        <v>6</v>
      </c>
      <c r="F738" s="67" t="str">
        <f ca="1">IF(ISBLANK(A738)," ",INDIRECT(ADDRESS(1,5+MOD(ROW()-2,COUNTA('Form Responses 1'!$1:$1)-4),,TRUE,"Form Responses 1")))</f>
        <v>LANTAI-1 [Tangga Penghubung lt.1-2]</v>
      </c>
      <c r="G738" s="67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LANTAI-1</v>
      </c>
      <c r="I738" s="85" t="str">
        <f ca="1" t="shared" si="726"/>
        <v>Tangga Penghubung lt.1-2</v>
      </c>
      <c r="J738" s="85" t="str">
        <f ca="1" t="shared" si="2"/>
        <v>CLEANING SERVICE</v>
      </c>
      <c r="K738" s="85" t="str">
        <f ca="1" t="array" ref="K738">IFERROR(INDEX(MASTER!B:B,MATCH(G738,MASTER!A:A,0))/100," ")</f>
        <v> </v>
      </c>
      <c r="L738" s="67">
        <f ca="1" t="shared" si="3"/>
        <v>0</v>
      </c>
      <c r="M738" s="67" t="str">
        <f ca="1" t="shared" si="4"/>
        <v>1900 - WEEK 00</v>
      </c>
      <c r="N738" s="67" t="str">
        <f ca="1" t="shared" si="5"/>
        <v>1900 - MONTH 01</v>
      </c>
      <c r="O738" s="85" t="str">
        <f ca="1" t="shared" ref="O738:P738" si="758">IFERROR(AVERAGEIF(M:M,M738,$K:$K)," ")</f>
        <v> </v>
      </c>
      <c r="P738" s="85" t="str">
        <f ca="1" t="shared" si="758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4">
        <f ca="1" t="shared" si="0"/>
        <v>6</v>
      </c>
      <c r="F739" s="67" t="str">
        <f ca="1">IF(ISBLANK(A739)," ",INDIRECT(ADDRESS(1,5+MOD(ROW()-2,COUNTA('Form Responses 1'!$1:$1)-4),,TRUE,"Form Responses 1")))</f>
        <v>LANTAI-1 [Toilet 1]</v>
      </c>
      <c r="G739" s="67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LANTAI-1</v>
      </c>
      <c r="I739" s="85" t="str">
        <f ca="1" t="shared" si="726"/>
        <v>Toilet 1</v>
      </c>
      <c r="J739" s="85" t="str">
        <f ca="1" t="shared" si="2"/>
        <v>CLEANING SERVICE</v>
      </c>
      <c r="K739" s="85" t="str">
        <f ca="1" t="array" ref="K739">IFERROR(INDEX(MASTER!B:B,MATCH(G739,MASTER!A:A,0))/100," ")</f>
        <v> </v>
      </c>
      <c r="L739" s="67">
        <f ca="1" t="shared" si="3"/>
        <v>0</v>
      </c>
      <c r="M739" s="67" t="str">
        <f ca="1" t="shared" si="4"/>
        <v>1900 - WEEK 00</v>
      </c>
      <c r="N739" s="67" t="str">
        <f ca="1" t="shared" si="5"/>
        <v>1900 - MONTH 01</v>
      </c>
      <c r="O739" s="85" t="str">
        <f ca="1" t="shared" ref="O739:P739" si="759">IFERROR(AVERAGEIF(M:M,M739,$K:$K)," ")</f>
        <v> </v>
      </c>
      <c r="P739" s="85" t="str">
        <f ca="1" t="shared" si="759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4">
        <f ca="1" t="shared" si="0"/>
        <v>6</v>
      </c>
      <c r="F740" s="67" t="str">
        <f ca="1">IF(ISBLANK(A740)," ",INDIRECT(ADDRESS(1,5+MOD(ROW()-2,COUNTA('Form Responses 1'!$1:$1)-4),,TRUE,"Form Responses 1")))</f>
        <v>LANTAI-2 [Koridor]</v>
      </c>
      <c r="G740" s="67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LANTAI-2</v>
      </c>
      <c r="I740" s="85" t="str">
        <f ca="1" t="shared" si="726"/>
        <v>Koridor</v>
      </c>
      <c r="J740" s="85" t="str">
        <f ca="1" t="shared" si="2"/>
        <v>CLEANING SERVICE</v>
      </c>
      <c r="K740" s="85" t="str">
        <f ca="1" t="array" ref="K740">IFERROR(INDEX(MASTER!B:B,MATCH(G740,MASTER!A:A,0))/100," ")</f>
        <v> </v>
      </c>
      <c r="L740" s="67">
        <f ca="1" t="shared" si="3"/>
        <v>0</v>
      </c>
      <c r="M740" s="67" t="str">
        <f ca="1" t="shared" si="4"/>
        <v>1900 - WEEK 00</v>
      </c>
      <c r="N740" s="67" t="str">
        <f ca="1" t="shared" si="5"/>
        <v>1900 - MONTH 01</v>
      </c>
      <c r="O740" s="85" t="str">
        <f ca="1" t="shared" ref="O740:P740" si="760">IFERROR(AVERAGEIF(M:M,M740,$K:$K)," ")</f>
        <v> </v>
      </c>
      <c r="P740" s="85" t="str">
        <f ca="1" t="shared" si="760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4">
        <f ca="1" t="shared" si="0"/>
        <v>6</v>
      </c>
      <c r="F741" s="67" t="str">
        <f ca="1">IF(ISBLANK(A741)," ",INDIRECT(ADDRESS(1,5+MOD(ROW()-2,COUNTA('Form Responses 1'!$1:$1)-4),,TRUE,"Form Responses 1")))</f>
        <v>LANTAI-2 [Meeting Room besar]</v>
      </c>
      <c r="G741" s="67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LANTAI-2</v>
      </c>
      <c r="I741" s="85" t="str">
        <f ca="1" t="shared" si="726"/>
        <v>Meeting Room besar</v>
      </c>
      <c r="J741" s="85" t="str">
        <f ca="1" t="shared" si="2"/>
        <v>CLEANING SERVICE</v>
      </c>
      <c r="K741" s="85" t="str">
        <f ca="1" t="array" ref="K741">IFERROR(INDEX(MASTER!B:B,MATCH(G741,MASTER!A:A,0))/100," ")</f>
        <v> </v>
      </c>
      <c r="L741" s="67">
        <f ca="1" t="shared" si="3"/>
        <v>0</v>
      </c>
      <c r="M741" s="67" t="str">
        <f ca="1" t="shared" si="4"/>
        <v>1900 - WEEK 00</v>
      </c>
      <c r="N741" s="67" t="str">
        <f ca="1" t="shared" si="5"/>
        <v>1900 - MONTH 01</v>
      </c>
      <c r="O741" s="85" t="str">
        <f ca="1" t="shared" ref="O741:P741" si="761">IFERROR(AVERAGEIF(M:M,M741,$K:$K)," ")</f>
        <v> </v>
      </c>
      <c r="P741" s="85" t="str">
        <f ca="1" t="shared" si="761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4">
        <f ca="1" t="shared" si="0"/>
        <v>6</v>
      </c>
      <c r="F742" s="67" t="str">
        <f ca="1">IF(ISBLANK(A742)," ",INDIRECT(ADDRESS(1,5+MOD(ROW()-2,COUNTA('Form Responses 1'!$1:$1)-4),,TRUE,"Form Responses 1")))</f>
        <v>LANTAI-2 [R. Peneliti 1-5]</v>
      </c>
      <c r="G742" s="67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LANTAI-2</v>
      </c>
      <c r="I742" s="85" t="str">
        <f ca="1" t="shared" si="726"/>
        <v>R. Peneliti 1-5</v>
      </c>
      <c r="J742" s="85" t="str">
        <f ca="1" t="shared" si="2"/>
        <v>CLEANING SERVICE</v>
      </c>
      <c r="K742" s="85" t="str">
        <f ca="1" t="array" ref="K742">IFERROR(INDEX(MASTER!B:B,MATCH(G742,MASTER!A:A,0))/100," ")</f>
        <v> </v>
      </c>
      <c r="L742" s="67">
        <f ca="1" t="shared" si="3"/>
        <v>0</v>
      </c>
      <c r="M742" s="67" t="str">
        <f ca="1" t="shared" si="4"/>
        <v>1900 - WEEK 00</v>
      </c>
      <c r="N742" s="67" t="str">
        <f ca="1" t="shared" si="5"/>
        <v>1900 - MONTH 01</v>
      </c>
      <c r="O742" s="85" t="str">
        <f ca="1" t="shared" ref="O742:P742" si="762">IFERROR(AVERAGEIF(M:M,M742,$K:$K)," ")</f>
        <v> </v>
      </c>
      <c r="P742" s="85" t="str">
        <f ca="1" t="shared" si="762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4">
        <f ca="1" t="shared" si="0"/>
        <v>6</v>
      </c>
      <c r="F743" s="67" t="str">
        <f ca="1">IF(ISBLANK(A743)," ",INDIRECT(ADDRESS(1,5+MOD(ROW()-2,COUNTA('Form Responses 1'!$1:$1)-4),,TRUE,"Form Responses 1")))</f>
        <v>LANTAI-2 [Perpustakaan]</v>
      </c>
      <c r="G743" s="67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LANTAI-2</v>
      </c>
      <c r="I743" s="85" t="str">
        <f ca="1" t="shared" si="726"/>
        <v>Perpustakaan</v>
      </c>
      <c r="J743" s="85" t="str">
        <f ca="1" t="shared" si="2"/>
        <v>CLEANING SERVICE</v>
      </c>
      <c r="K743" s="85" t="str">
        <f ca="1" t="array" ref="K743">IFERROR(INDEX(MASTER!B:B,MATCH(G743,MASTER!A:A,0))/100," ")</f>
        <v> </v>
      </c>
      <c r="L743" s="67">
        <f ca="1" t="shared" si="3"/>
        <v>0</v>
      </c>
      <c r="M743" s="67" t="str">
        <f ca="1" t="shared" si="4"/>
        <v>1900 - WEEK 00</v>
      </c>
      <c r="N743" s="67" t="str">
        <f ca="1" t="shared" si="5"/>
        <v>1900 - MONTH 01</v>
      </c>
      <c r="O743" s="85" t="str">
        <f ca="1" t="shared" ref="O743:P743" si="763">IFERROR(AVERAGEIF(M:M,M743,$K:$K)," ")</f>
        <v> </v>
      </c>
      <c r="P743" s="85" t="str">
        <f ca="1" t="shared" si="763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4">
        <f ca="1" t="shared" si="0"/>
        <v>6</v>
      </c>
      <c r="F744" s="67" t="str">
        <f ca="1">IF(ISBLANK(A744)," ",INDIRECT(ADDRESS(1,5+MOD(ROW()-2,COUNTA('Form Responses 1'!$1:$1)-4),,TRUE,"Form Responses 1")))</f>
        <v>LANTAI-2 [R. baca]</v>
      </c>
      <c r="G744" s="67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LANTAI-2</v>
      </c>
      <c r="I744" s="85" t="str">
        <f ca="1" t="shared" si="726"/>
        <v>R. baca</v>
      </c>
      <c r="J744" s="85" t="str">
        <f ca="1" t="shared" si="2"/>
        <v>CLEANING SERVICE</v>
      </c>
      <c r="K744" s="85" t="str">
        <f ca="1" t="array" ref="K744">IFERROR(INDEX(MASTER!B:B,MATCH(G744,MASTER!A:A,0))/100," ")</f>
        <v> </v>
      </c>
      <c r="L744" s="67">
        <f ca="1" t="shared" si="3"/>
        <v>0</v>
      </c>
      <c r="M744" s="67" t="str">
        <f ca="1" t="shared" si="4"/>
        <v>1900 - WEEK 00</v>
      </c>
      <c r="N744" s="67" t="str">
        <f ca="1" t="shared" si="5"/>
        <v>1900 - MONTH 01</v>
      </c>
      <c r="O744" s="85" t="str">
        <f ca="1" t="shared" ref="O744:P744" si="764">IFERROR(AVERAGEIF(M:M,M744,$K:$K)," ")</f>
        <v> </v>
      </c>
      <c r="P744" s="85" t="str">
        <f ca="1" t="shared" si="764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4">
        <f ca="1" t="shared" si="0"/>
        <v>6</v>
      </c>
      <c r="F745" s="67" t="str">
        <f ca="1">IF(ISBLANK(A745)," ",INDIRECT(ADDRESS(1,5+MOD(ROW()-2,COUNTA('Form Responses 1'!$1:$1)-4),,TRUE,"Form Responses 1")))</f>
        <v>LANTAI-2 [Tangga Penghubung lt.1-2]</v>
      </c>
      <c r="G745" s="67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LANTAI-2</v>
      </c>
      <c r="I745" s="85" t="str">
        <f ca="1" t="shared" si="726"/>
        <v>Tangga Penghubung lt.1-2</v>
      </c>
      <c r="J745" s="85" t="str">
        <f ca="1" t="shared" si="2"/>
        <v>CLEANING SERVICE</v>
      </c>
      <c r="K745" s="85" t="str">
        <f ca="1" t="array" ref="K745">IFERROR(INDEX(MASTER!B:B,MATCH(G745,MASTER!A:A,0))/100," ")</f>
        <v> </v>
      </c>
      <c r="L745" s="67">
        <f ca="1" t="shared" si="3"/>
        <v>0</v>
      </c>
      <c r="M745" s="67" t="str">
        <f ca="1" t="shared" si="4"/>
        <v>1900 - WEEK 00</v>
      </c>
      <c r="N745" s="67" t="str">
        <f ca="1" t="shared" si="5"/>
        <v>1900 - MONTH 01</v>
      </c>
      <c r="O745" s="85" t="str">
        <f ca="1" t="shared" ref="O745:P745" si="765">IFERROR(AVERAGEIF(M:M,M745,$K:$K)," ")</f>
        <v> </v>
      </c>
      <c r="P745" s="85" t="str">
        <f ca="1" t="shared" si="765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4">
        <f ca="1" t="shared" si="0"/>
        <v>6</v>
      </c>
      <c r="F746" s="67" t="str">
        <f ca="1">IF(ISBLANK(A746)," ",INDIRECT(ADDRESS(1,5+MOD(ROW()-2,COUNTA('Form Responses 1'!$1:$1)-4),,TRUE,"Form Responses 1")))</f>
        <v>LANTAI-2 [Toilet 1]</v>
      </c>
      <c r="G746" s="67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LANTAI-2</v>
      </c>
      <c r="I746" s="85" t="str">
        <f ca="1" t="shared" si="726"/>
        <v>Toilet 1</v>
      </c>
      <c r="J746" s="85" t="str">
        <f ca="1" t="shared" si="2"/>
        <v>CLEANING SERVICE</v>
      </c>
      <c r="K746" s="85" t="str">
        <f ca="1" t="array" ref="K746">IFERROR(INDEX(MASTER!B:B,MATCH(G746,MASTER!A:A,0))/100," ")</f>
        <v> </v>
      </c>
      <c r="L746" s="67">
        <f ca="1" t="shared" si="3"/>
        <v>0</v>
      </c>
      <c r="M746" s="67" t="str">
        <f ca="1" t="shared" si="4"/>
        <v>1900 - WEEK 00</v>
      </c>
      <c r="N746" s="67" t="str">
        <f ca="1" t="shared" si="5"/>
        <v>1900 - MONTH 01</v>
      </c>
      <c r="O746" s="85" t="str">
        <f ca="1" t="shared" ref="O746:P746" si="766">IFERROR(AVERAGEIF(M:M,M746,$K:$K)," ")</f>
        <v> </v>
      </c>
      <c r="P746" s="85" t="str">
        <f ca="1" t="shared" si="766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4">
        <f ca="1" t="shared" si="0"/>
        <v>6</v>
      </c>
      <c r="F747" s="67" t="str">
        <f ca="1">IF(ISBLANK(A747)," ",INDIRECT(ADDRESS(1,5+MOD(ROW()-2,COUNTA('Form Responses 1'!$1:$1)-4),,TRUE,"Form Responses 1")))</f>
        <v>TAMAN DAN AREA PARKIR [Area parkir mobil]</v>
      </c>
      <c r="G747" s="67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TAMAN DAN AREA PARKIR</v>
      </c>
      <c r="I747" s="85" t="str">
        <f ca="1" t="shared" si="726"/>
        <v>Area parkir mobil</v>
      </c>
      <c r="J747" s="85" t="str">
        <f ca="1" t="shared" si="2"/>
        <v>CLEANING SERVICE</v>
      </c>
      <c r="K747" s="85" t="str">
        <f ca="1" t="array" ref="K747">IFERROR(INDEX(MASTER!B:B,MATCH(G747,MASTER!A:A,0))/100," ")</f>
        <v> </v>
      </c>
      <c r="L747" s="67">
        <f ca="1" t="shared" si="3"/>
        <v>0</v>
      </c>
      <c r="M747" s="67" t="str">
        <f ca="1" t="shared" si="4"/>
        <v>1900 - WEEK 00</v>
      </c>
      <c r="N747" s="67" t="str">
        <f ca="1" t="shared" si="5"/>
        <v>1900 - MONTH 01</v>
      </c>
      <c r="O747" s="85" t="str">
        <f ca="1" t="shared" ref="O747:P747" si="767">IFERROR(AVERAGEIF(M:M,M747,$K:$K)," ")</f>
        <v> </v>
      </c>
      <c r="P747" s="85" t="str">
        <f ca="1" t="shared" si="767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4">
        <f ca="1" t="shared" si="0"/>
        <v>6</v>
      </c>
      <c r="F748" s="67" t="str">
        <f ca="1">IF(ISBLANK(A748)," ",INDIRECT(ADDRESS(1,5+MOD(ROW()-2,COUNTA('Form Responses 1'!$1:$1)-4),,TRUE,"Form Responses 1")))</f>
        <v>TAMAN DAN AREA PARKIR [Area parkir motor]</v>
      </c>
      <c r="G748" s="67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TAMAN DAN AREA PARKIR</v>
      </c>
      <c r="I748" s="85" t="str">
        <f ca="1" t="shared" si="726"/>
        <v>Area parkir motor</v>
      </c>
      <c r="J748" s="85" t="str">
        <f ca="1" t="shared" si="2"/>
        <v>CLEANING SERVICE</v>
      </c>
      <c r="K748" s="85" t="str">
        <f ca="1" t="array" ref="K748">IFERROR(INDEX(MASTER!B:B,MATCH(G748,MASTER!A:A,0))/100," ")</f>
        <v> </v>
      </c>
      <c r="L748" s="67">
        <f ca="1" t="shared" si="3"/>
        <v>0</v>
      </c>
      <c r="M748" s="67" t="str">
        <f ca="1" t="shared" si="4"/>
        <v>1900 - WEEK 00</v>
      </c>
      <c r="N748" s="67" t="str">
        <f ca="1" t="shared" si="5"/>
        <v>1900 - MONTH 01</v>
      </c>
      <c r="O748" s="85" t="str">
        <f ca="1" t="shared" ref="O748:P748" si="768">IFERROR(AVERAGEIF(M:M,M748,$K:$K)," ")</f>
        <v> </v>
      </c>
      <c r="P748" s="85" t="str">
        <f ca="1" t="shared" si="768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4">
        <f ca="1" t="shared" si="0"/>
        <v>6</v>
      </c>
      <c r="F749" s="67" t="str">
        <f ca="1">IF(ISBLANK(A749)," ",INDIRECT(ADDRESS(1,5+MOD(ROW()-2,COUNTA('Form Responses 1'!$1:$1)-4),,TRUE,"Form Responses 1")))</f>
        <v>TAMAN DAN AREA PARKIR [Taman depan]</v>
      </c>
      <c r="G749" s="67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TAMAN DAN AREA PARKIR</v>
      </c>
      <c r="I749" s="85" t="str">
        <f ca="1" t="shared" si="726"/>
        <v>Taman depan</v>
      </c>
      <c r="J749" s="85" t="str">
        <f ca="1" t="shared" si="2"/>
        <v>CLEANING SERVICE</v>
      </c>
      <c r="K749" s="85" t="str">
        <f ca="1" t="array" ref="K749">IFERROR(INDEX(MASTER!B:B,MATCH(G749,MASTER!A:A,0))/100," ")</f>
        <v> </v>
      </c>
      <c r="L749" s="67">
        <f ca="1" t="shared" si="3"/>
        <v>0</v>
      </c>
      <c r="M749" s="67" t="str">
        <f ca="1" t="shared" si="4"/>
        <v>1900 - WEEK 00</v>
      </c>
      <c r="N749" s="67" t="str">
        <f ca="1" t="shared" si="5"/>
        <v>1900 - MONTH 01</v>
      </c>
      <c r="O749" s="85" t="str">
        <f ca="1" t="shared" ref="O749:P749" si="769">IFERROR(AVERAGEIF(M:M,M749,$K:$K)," ")</f>
        <v> </v>
      </c>
      <c r="P749" s="85" t="str">
        <f ca="1" t="shared" si="769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4">
        <f ca="1" t="shared" si="0"/>
        <v>6</v>
      </c>
      <c r="F750" s="67" t="str">
        <f ca="1">IF(ISBLANK(A750)," ",INDIRECT(ADDRESS(1,5+MOD(ROW()-2,COUNTA('Form Responses 1'!$1:$1)-4),,TRUE,"Form Responses 1")))</f>
        <v>TAMAN DAN AREA PARKIR [Pos Security]</v>
      </c>
      <c r="G750" s="67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TAMAN DAN AREA PARKIR</v>
      </c>
      <c r="I750" s="85" t="str">
        <f ca="1" t="shared" si="726"/>
        <v>Pos Security</v>
      </c>
      <c r="J750" s="85" t="str">
        <f ca="1" t="shared" si="2"/>
        <v>CLEANING SERVICE</v>
      </c>
      <c r="K750" s="85" t="str">
        <f ca="1" t="array" ref="K750">IFERROR(INDEX(MASTER!B:B,MATCH(G750,MASTER!A:A,0))/100," ")</f>
        <v> </v>
      </c>
      <c r="L750" s="67">
        <f ca="1" t="shared" si="3"/>
        <v>0</v>
      </c>
      <c r="M750" s="67" t="str">
        <f ca="1" t="shared" si="4"/>
        <v>1900 - WEEK 00</v>
      </c>
      <c r="N750" s="67" t="str">
        <f ca="1" t="shared" si="5"/>
        <v>1900 - MONTH 01</v>
      </c>
      <c r="O750" s="85" t="str">
        <f ca="1" t="shared" ref="O750:P750" si="770">IFERROR(AVERAGEIF(M:M,M750,$K:$K)," ")</f>
        <v> </v>
      </c>
      <c r="P750" s="85" t="str">
        <f ca="1" t="shared" si="770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4">
        <f ca="1" t="shared" si="0"/>
        <v>6</v>
      </c>
      <c r="F751" s="67" t="str">
        <f ca="1">IF(ISBLANK(A751)," ",INDIRECT(ADDRESS(1,5+MOD(ROW()-2,COUNTA('Form Responses 1'!$1:$1)-4),,TRUE,"Form Responses 1")))</f>
        <v>TAMAN DAN AREA PARKIR [TPS]</v>
      </c>
      <c r="G751" s="67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TAMAN DAN AREA PARKIR</v>
      </c>
      <c r="I751" s="85" t="str">
        <f ca="1" t="shared" si="726"/>
        <v>TPS</v>
      </c>
      <c r="J751" s="85" t="str">
        <f ca="1" t="shared" si="2"/>
        <v>CLEANING SERVICE</v>
      </c>
      <c r="K751" s="85" t="str">
        <f ca="1" t="array" ref="K751">IFERROR(INDEX(MASTER!B:B,MATCH(G751,MASTER!A:A,0))/100," ")</f>
        <v> </v>
      </c>
      <c r="L751" s="67">
        <f ca="1" t="shared" si="3"/>
        <v>0</v>
      </c>
      <c r="M751" s="67" t="str">
        <f ca="1" t="shared" si="4"/>
        <v>1900 - WEEK 00</v>
      </c>
      <c r="N751" s="67" t="str">
        <f ca="1" t="shared" si="5"/>
        <v>1900 - MONTH 01</v>
      </c>
      <c r="O751" s="85" t="str">
        <f ca="1" t="shared" ref="O751:P751" si="771">IFERROR(AVERAGEIF(M:M,M751,$K:$K)," ")</f>
        <v> </v>
      </c>
      <c r="P751" s="85" t="str">
        <f ca="1" t="shared" si="771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4">
        <f ca="1" t="shared" si="0"/>
        <v>6</v>
      </c>
      <c r="F752" s="67" t="str">
        <f ca="1">IF(ISBLANK(A752)," ",INDIRECT(ADDRESS(1,5+MOD(ROW()-2,COUNTA('Form Responses 1'!$1:$1)-4),,TRUE,"Form Responses 1")))</f>
        <v>Security [Security Functions]</v>
      </c>
      <c r="G752" s="67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Security</v>
      </c>
      <c r="I752" s="85" t="str">
        <f ca="1" t="shared" si="726"/>
        <v>Security Functions</v>
      </c>
      <c r="J752" s="85" t="str">
        <f ca="1" t="shared" si="2"/>
        <v>SECURITY SERVICE</v>
      </c>
      <c r="K752" s="85" t="str">
        <f ca="1" t="array" ref="K752">IFERROR(INDEX(MASTER!B:B,MATCH(G752,MASTER!A:A,0))/100," ")</f>
        <v> </v>
      </c>
      <c r="L752" s="67">
        <f ca="1" t="shared" si="3"/>
        <v>0</v>
      </c>
      <c r="M752" s="67" t="str">
        <f ca="1" t="shared" si="4"/>
        <v>1900 - WEEK 00</v>
      </c>
      <c r="N752" s="67" t="str">
        <f ca="1" t="shared" si="5"/>
        <v>1900 - MONTH 01</v>
      </c>
      <c r="O752" s="85" t="str">
        <f ca="1" t="shared" ref="O752:P752" si="772">IFERROR(AVERAGEIF(M:M,M752,$K:$K)," ")</f>
        <v> </v>
      </c>
      <c r="P752" s="85" t="str">
        <f ca="1" t="shared" si="772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4">
        <f ca="1" t="shared" si="0"/>
        <v>6</v>
      </c>
      <c r="F753" s="67" t="str">
        <f ca="1">IF(ISBLANK(A753)," ",INDIRECT(ADDRESS(1,5+MOD(ROW()-2,COUNTA('Form Responses 1'!$1:$1)-4),,TRUE,"Form Responses 1")))</f>
        <v>Driver [Driving Safety]</v>
      </c>
      <c r="G753" s="67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Driver</v>
      </c>
      <c r="I753" s="85" t="str">
        <f ca="1" t="shared" si="726"/>
        <v>Driving Safety</v>
      </c>
      <c r="J753" s="85" t="str">
        <f ca="1" t="shared" si="2"/>
        <v>LABOR SERVICE</v>
      </c>
      <c r="K753" s="85" t="str">
        <f ca="1" t="array" ref="K753">IFERROR(INDEX(MASTER!B:B,MATCH(G753,MASTER!A:A,0))/100," ")</f>
        <v> </v>
      </c>
      <c r="L753" s="67">
        <f ca="1" t="shared" si="3"/>
        <v>0</v>
      </c>
      <c r="M753" s="67" t="str">
        <f ca="1" t="shared" si="4"/>
        <v>1900 - WEEK 00</v>
      </c>
      <c r="N753" s="67" t="str">
        <f ca="1" t="shared" si="5"/>
        <v>1900 - MONTH 01</v>
      </c>
      <c r="O753" s="85" t="str">
        <f ca="1" t="shared" ref="O753:P753" si="773">IFERROR(AVERAGEIF(M:M,M753,$K:$K)," ")</f>
        <v> </v>
      </c>
      <c r="P753" s="85" t="str">
        <f ca="1" t="shared" si="773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4">
        <f ca="1" t="shared" si="0"/>
        <v>6</v>
      </c>
      <c r="F754" s="67" t="str">
        <f ca="1">IF(ISBLANK(A754)," ",INDIRECT(ADDRESS(1,5+MOD(ROW()-2,COUNTA('Form Responses 1'!$1:$1)-4),,TRUE,"Form Responses 1")))</f>
        <v>Driver [ Attendance]</v>
      </c>
      <c r="G754" s="67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Driver</v>
      </c>
      <c r="I754" s="85" t="str">
        <f ca="1" t="shared" si="726"/>
        <v> Attendance</v>
      </c>
      <c r="J754" s="85" t="str">
        <f ca="1" t="shared" si="2"/>
        <v>LABOR SERVICE</v>
      </c>
      <c r="K754" s="85" t="str">
        <f ca="1" t="array" ref="K754">IFERROR(INDEX(MASTER!B:B,MATCH(G754,MASTER!A:A,0))/100," ")</f>
        <v> </v>
      </c>
      <c r="L754" s="67">
        <f ca="1" t="shared" si="3"/>
        <v>0</v>
      </c>
      <c r="M754" s="67" t="str">
        <f ca="1" t="shared" si="4"/>
        <v>1900 - WEEK 00</v>
      </c>
      <c r="N754" s="67" t="str">
        <f ca="1" t="shared" si="5"/>
        <v>1900 - MONTH 01</v>
      </c>
      <c r="O754" s="85" t="str">
        <f ca="1" t="shared" ref="O754:P754" si="774">IFERROR(AVERAGEIF(M:M,M754,$K:$K)," ")</f>
        <v> </v>
      </c>
      <c r="P754" s="85" t="str">
        <f ca="1" t="shared" si="774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4">
        <f ca="1" t="shared" si="0"/>
        <v>6</v>
      </c>
      <c r="F755" s="67" t="str">
        <f ca="1">IF(ISBLANK(A755)," ",INDIRECT(ADDRESS(1,5+MOD(ROW()-2,COUNTA('Form Responses 1'!$1:$1)-4),,TRUE,"Form Responses 1")))</f>
        <v>LANTAI-1 [Enterance]</v>
      </c>
      <c r="G755" s="67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LANTAI-1</v>
      </c>
      <c r="I755" s="85" t="str">
        <f ca="1" t="shared" si="726"/>
        <v>Enterance</v>
      </c>
      <c r="J755" s="85" t="str">
        <f ca="1" t="shared" si="2"/>
        <v>CLEANING SERVICE</v>
      </c>
      <c r="K755" s="85" t="str">
        <f ca="1" t="array" ref="K755">IFERROR(INDEX(MASTER!B:B,MATCH(G755,MASTER!A:A,0))/100," ")</f>
        <v> </v>
      </c>
      <c r="L755" s="67">
        <f ca="1" t="shared" si="3"/>
        <v>0</v>
      </c>
      <c r="M755" s="67" t="str">
        <f ca="1" t="shared" si="4"/>
        <v>1900 - WEEK 00</v>
      </c>
      <c r="N755" s="67" t="str">
        <f ca="1" t="shared" si="5"/>
        <v>1900 - MONTH 01</v>
      </c>
      <c r="O755" s="85" t="str">
        <f ca="1" t="shared" ref="O755:P755" si="775">IFERROR(AVERAGEIF(M:M,M755,$K:$K)," ")</f>
        <v> </v>
      </c>
      <c r="P755" s="85" t="str">
        <f ca="1" t="shared" si="775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4">
        <f ca="1" t="shared" si="0"/>
        <v>6</v>
      </c>
      <c r="F756" s="67" t="str">
        <f ca="1">IF(ISBLANK(A756)," ",INDIRECT(ADDRESS(1,5+MOD(ROW()-2,COUNTA('Form Responses 1'!$1:$1)-4),,TRUE,"Form Responses 1")))</f>
        <v>LANTAI-1 [Lobby Utama]</v>
      </c>
      <c r="G756" s="67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LANTAI-1</v>
      </c>
      <c r="I756" s="85" t="str">
        <f ca="1" t="shared" si="726"/>
        <v>Lobby Utama</v>
      </c>
      <c r="J756" s="85" t="str">
        <f ca="1" t="shared" si="2"/>
        <v>CLEANING SERVICE</v>
      </c>
      <c r="K756" s="85" t="str">
        <f ca="1" t="array" ref="K756">IFERROR(INDEX(MASTER!B:B,MATCH(G756,MASTER!A:A,0))/100," ")</f>
        <v> </v>
      </c>
      <c r="L756" s="67">
        <f ca="1" t="shared" si="3"/>
        <v>0</v>
      </c>
      <c r="M756" s="67" t="str">
        <f ca="1" t="shared" si="4"/>
        <v>1900 - WEEK 00</v>
      </c>
      <c r="N756" s="67" t="str">
        <f ca="1" t="shared" si="5"/>
        <v>1900 - MONTH 01</v>
      </c>
      <c r="O756" s="85" t="str">
        <f ca="1" t="shared" ref="O756:P756" si="776">IFERROR(AVERAGEIF(M:M,M756,$K:$K)," ")</f>
        <v> </v>
      </c>
      <c r="P756" s="85" t="str">
        <f ca="1" t="shared" si="776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4">
        <f ca="1" t="shared" si="0"/>
        <v>6</v>
      </c>
      <c r="F757" s="67" t="str">
        <f ca="1">IF(ISBLANK(A757)," ",INDIRECT(ADDRESS(1,5+MOD(ROW()-2,COUNTA('Form Responses 1'!$1:$1)-4),,TRUE,"Form Responses 1")))</f>
        <v>LANTAI-1 [Koridor]</v>
      </c>
      <c r="G757" s="67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LANTAI-1</v>
      </c>
      <c r="I757" s="85" t="str">
        <f ca="1" t="shared" si="726"/>
        <v>Koridor</v>
      </c>
      <c r="J757" s="85" t="str">
        <f ca="1" t="shared" si="2"/>
        <v>CLEANING SERVICE</v>
      </c>
      <c r="K757" s="85" t="str">
        <f ca="1" t="array" ref="K757">IFERROR(INDEX(MASTER!B:B,MATCH(G757,MASTER!A:A,0))/100," ")</f>
        <v> </v>
      </c>
      <c r="L757" s="67">
        <f ca="1" t="shared" si="3"/>
        <v>0</v>
      </c>
      <c r="M757" s="67" t="str">
        <f ca="1" t="shared" si="4"/>
        <v>1900 - WEEK 00</v>
      </c>
      <c r="N757" s="67" t="str">
        <f ca="1" t="shared" si="5"/>
        <v>1900 - MONTH 01</v>
      </c>
      <c r="O757" s="85" t="str">
        <f ca="1" t="shared" ref="O757:P757" si="777">IFERROR(AVERAGEIF(M:M,M757,$K:$K)," ")</f>
        <v> </v>
      </c>
      <c r="P757" s="85" t="str">
        <f ca="1" t="shared" si="777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4">
        <f ca="1" t="shared" si="0"/>
        <v>6</v>
      </c>
      <c r="F758" s="67" t="str">
        <f ca="1">IF(ISBLANK(A758)," ",INDIRECT(ADDRESS(1,5+MOD(ROW()-2,COUNTA('Form Responses 1'!$1:$1)-4),,TRUE,"Form Responses 1")))</f>
        <v>LANTAI-1 [R. Pimpinan]</v>
      </c>
      <c r="G758" s="67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LANTAI-1</v>
      </c>
      <c r="I758" s="85" t="str">
        <f ca="1" t="shared" si="726"/>
        <v>R. Pimpinan</v>
      </c>
      <c r="J758" s="85" t="str">
        <f ca="1" t="shared" si="2"/>
        <v>CLEANING SERVICE</v>
      </c>
      <c r="K758" s="85" t="str">
        <f ca="1" t="array" ref="K758">IFERROR(INDEX(MASTER!B:B,MATCH(G758,MASTER!A:A,0))/100," ")</f>
        <v> </v>
      </c>
      <c r="L758" s="67">
        <f ca="1" t="shared" si="3"/>
        <v>0</v>
      </c>
      <c r="M758" s="67" t="str">
        <f ca="1" t="shared" si="4"/>
        <v>1900 - WEEK 00</v>
      </c>
      <c r="N758" s="67" t="str">
        <f ca="1" t="shared" si="5"/>
        <v>1900 - MONTH 01</v>
      </c>
      <c r="O758" s="85" t="str">
        <f ca="1" t="shared" ref="O758:P758" si="778">IFERROR(AVERAGEIF(M:M,M758,$K:$K)," ")</f>
        <v> </v>
      </c>
      <c r="P758" s="85" t="str">
        <f ca="1" t="shared" si="778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4">
        <f ca="1" t="shared" si="0"/>
        <v>6</v>
      </c>
      <c r="F759" s="67" t="str">
        <f ca="1">IF(ISBLANK(A759)," ",INDIRECT(ADDRESS(1,5+MOD(ROW()-2,COUNTA('Form Responses 1'!$1:$1)-4),,TRUE,"Form Responses 1")))</f>
        <v>LANTAI-1 [Mushollah]</v>
      </c>
      <c r="G759" s="67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LANTAI-1</v>
      </c>
      <c r="I759" s="85" t="str">
        <f ca="1" t="shared" si="726"/>
        <v>Mushollah</v>
      </c>
      <c r="J759" s="85" t="str">
        <f ca="1" t="shared" si="2"/>
        <v>CLEANING SERVICE</v>
      </c>
      <c r="K759" s="85" t="str">
        <f ca="1" t="array" ref="K759">IFERROR(INDEX(MASTER!B:B,MATCH(G759,MASTER!A:A,0))/100," ")</f>
        <v> </v>
      </c>
      <c r="L759" s="67">
        <f ca="1" t="shared" si="3"/>
        <v>0</v>
      </c>
      <c r="M759" s="67" t="str">
        <f ca="1" t="shared" si="4"/>
        <v>1900 - WEEK 00</v>
      </c>
      <c r="N759" s="67" t="str">
        <f ca="1" t="shared" si="5"/>
        <v>1900 - MONTH 01</v>
      </c>
      <c r="O759" s="85" t="str">
        <f ca="1" t="shared" ref="O759:P759" si="779">IFERROR(AVERAGEIF(M:M,M759,$K:$K)," ")</f>
        <v> </v>
      </c>
      <c r="P759" s="85" t="str">
        <f ca="1" t="shared" si="779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4">
        <f ca="1" t="shared" si="0"/>
        <v>6</v>
      </c>
      <c r="F760" s="67" t="str">
        <f ca="1">IF(ISBLANK(A760)," ",INDIRECT(ADDRESS(1,5+MOD(ROW()-2,COUNTA('Form Responses 1'!$1:$1)-4),,TRUE,"Form Responses 1")))</f>
        <v>LANTAI-1 [R. Kepala TU]</v>
      </c>
      <c r="G760" s="67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LANTAI-1</v>
      </c>
      <c r="I760" s="85" t="str">
        <f ca="1" t="shared" si="726"/>
        <v>R. Kepala TU</v>
      </c>
      <c r="J760" s="85" t="str">
        <f ca="1" t="shared" si="2"/>
        <v>CLEANING SERVICE</v>
      </c>
      <c r="K760" s="85" t="str">
        <f ca="1" t="array" ref="K760">IFERROR(INDEX(MASTER!B:B,MATCH(G760,MASTER!A:A,0))/100," ")</f>
        <v> </v>
      </c>
      <c r="L760" s="67">
        <f ca="1" t="shared" si="3"/>
        <v>0</v>
      </c>
      <c r="M760" s="67" t="str">
        <f ca="1" t="shared" si="4"/>
        <v>1900 - WEEK 00</v>
      </c>
      <c r="N760" s="67" t="str">
        <f ca="1" t="shared" si="5"/>
        <v>1900 - MONTH 01</v>
      </c>
      <c r="O760" s="85" t="str">
        <f ca="1" t="shared" ref="O760:P760" si="780">IFERROR(AVERAGEIF(M:M,M760,$K:$K)," ")</f>
        <v> </v>
      </c>
      <c r="P760" s="85" t="str">
        <f ca="1" t="shared" si="780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4">
        <f ca="1" t="shared" si="0"/>
        <v>6</v>
      </c>
      <c r="F761" s="67" t="str">
        <f ca="1">IF(ISBLANK(A761)," ",INDIRECT(ADDRESS(1,5+MOD(ROW()-2,COUNTA('Form Responses 1'!$1:$1)-4),,TRUE,"Form Responses 1")))</f>
        <v>LANTAI-1 [R. staff TU]</v>
      </c>
      <c r="G761" s="67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LANTAI-1</v>
      </c>
      <c r="I761" s="85" t="str">
        <f ca="1" t="shared" si="726"/>
        <v>R. staff TU</v>
      </c>
      <c r="J761" s="85" t="str">
        <f ca="1" t="shared" si="2"/>
        <v>CLEANING SERVICE</v>
      </c>
      <c r="K761" s="85" t="str">
        <f ca="1" t="array" ref="K761">IFERROR(INDEX(MASTER!B:B,MATCH(G761,MASTER!A:A,0))/100," ")</f>
        <v> </v>
      </c>
      <c r="L761" s="67">
        <f ca="1" t="shared" si="3"/>
        <v>0</v>
      </c>
      <c r="M761" s="67" t="str">
        <f ca="1" t="shared" si="4"/>
        <v>1900 - WEEK 00</v>
      </c>
      <c r="N761" s="67" t="str">
        <f ca="1" t="shared" si="5"/>
        <v>1900 - MONTH 01</v>
      </c>
      <c r="O761" s="85" t="str">
        <f ca="1" t="shared" ref="O761:P761" si="781">IFERROR(AVERAGEIF(M:M,M761,$K:$K)," ")</f>
        <v> </v>
      </c>
      <c r="P761" s="85" t="str">
        <f ca="1" t="shared" si="781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4">
        <f ca="1" t="shared" si="0"/>
        <v>6</v>
      </c>
      <c r="F762" s="67" t="str">
        <f ca="1">IF(ISBLANK(A762)," ",INDIRECT(ADDRESS(1,5+MOD(ROW()-2,COUNTA('Form Responses 1'!$1:$1)-4),,TRUE,"Form Responses 1")))</f>
        <v>LANTAI-1 [R. Analisis]</v>
      </c>
      <c r="G762" s="67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LANTAI-1</v>
      </c>
      <c r="I762" s="85" t="str">
        <f ca="1" t="shared" si="726"/>
        <v>R. Analisis</v>
      </c>
      <c r="J762" s="85" t="str">
        <f ca="1" t="shared" si="2"/>
        <v>CLEANING SERVICE</v>
      </c>
      <c r="K762" s="85" t="str">
        <f ca="1" t="array" ref="K762">IFERROR(INDEX(MASTER!B:B,MATCH(G762,MASTER!A:A,0))/100," ")</f>
        <v> </v>
      </c>
      <c r="L762" s="67">
        <f ca="1" t="shared" si="3"/>
        <v>0</v>
      </c>
      <c r="M762" s="67" t="str">
        <f ca="1" t="shared" si="4"/>
        <v>1900 - WEEK 00</v>
      </c>
      <c r="N762" s="67" t="str">
        <f ca="1" t="shared" si="5"/>
        <v>1900 - MONTH 01</v>
      </c>
      <c r="O762" s="85" t="str">
        <f ca="1" t="shared" ref="O762:P762" si="782">IFERROR(AVERAGEIF(M:M,M762,$K:$K)," ")</f>
        <v> </v>
      </c>
      <c r="P762" s="85" t="str">
        <f ca="1" t="shared" si="782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4">
        <f ca="1" t="shared" si="0"/>
        <v>6</v>
      </c>
      <c r="F763" s="67" t="str">
        <f ca="1">IF(ISBLANK(A763)," ",INDIRECT(ADDRESS(1,5+MOD(ROW()-2,COUNTA('Form Responses 1'!$1:$1)-4),,TRUE,"Form Responses 1")))</f>
        <v>LANTAI-1 [R. Audio Visual]</v>
      </c>
      <c r="G763" s="67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LANTAI-1</v>
      </c>
      <c r="I763" s="85" t="str">
        <f ca="1" t="shared" si="726"/>
        <v>R. Audio Visual</v>
      </c>
      <c r="J763" s="85" t="str">
        <f ca="1" t="shared" si="2"/>
        <v>CLEANING SERVICE</v>
      </c>
      <c r="K763" s="85" t="str">
        <f ca="1" t="array" ref="K763">IFERROR(INDEX(MASTER!B:B,MATCH(G763,MASTER!A:A,0))/100," ")</f>
        <v> </v>
      </c>
      <c r="L763" s="67">
        <f ca="1" t="shared" si="3"/>
        <v>0</v>
      </c>
      <c r="M763" s="67" t="str">
        <f ca="1" t="shared" si="4"/>
        <v>1900 - WEEK 00</v>
      </c>
      <c r="N763" s="67" t="str">
        <f ca="1" t="shared" si="5"/>
        <v>1900 - MONTH 01</v>
      </c>
      <c r="O763" s="85" t="str">
        <f ca="1" t="shared" ref="O763:P763" si="783">IFERROR(AVERAGEIF(M:M,M763,$K:$K)," ")</f>
        <v> </v>
      </c>
      <c r="P763" s="85" t="str">
        <f ca="1" t="shared" si="783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4">
        <f ca="1" t="shared" si="0"/>
        <v>6</v>
      </c>
      <c r="F764" s="67" t="str">
        <f ca="1">IF(ISBLANK(A764)," ",INDIRECT(ADDRESS(1,5+MOD(ROW()-2,COUNTA('Form Responses 1'!$1:$1)-4),,TRUE,"Form Responses 1")))</f>
        <v>LANTAI-1 [R. Artefak]</v>
      </c>
      <c r="G764" s="67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LANTAI-1</v>
      </c>
      <c r="I764" s="85" t="str">
        <f ca="1" t="shared" si="726"/>
        <v>R. Artefak</v>
      </c>
      <c r="J764" s="85" t="str">
        <f ca="1" t="shared" si="2"/>
        <v>CLEANING SERVICE</v>
      </c>
      <c r="K764" s="85" t="str">
        <f ca="1" t="array" ref="K764">IFERROR(INDEX(MASTER!B:B,MATCH(G764,MASTER!A:A,0))/100," ")</f>
        <v> </v>
      </c>
      <c r="L764" s="67">
        <f ca="1" t="shared" si="3"/>
        <v>0</v>
      </c>
      <c r="M764" s="67" t="str">
        <f ca="1" t="shared" si="4"/>
        <v>1900 - WEEK 00</v>
      </c>
      <c r="N764" s="67" t="str">
        <f ca="1" t="shared" si="5"/>
        <v>1900 - MONTH 01</v>
      </c>
      <c r="O764" s="85" t="str">
        <f ca="1" t="shared" ref="O764:P764" si="784">IFERROR(AVERAGEIF(M:M,M764,$K:$K)," ")</f>
        <v> </v>
      </c>
      <c r="P764" s="85" t="str">
        <f ca="1" t="shared" si="784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4">
        <f ca="1" t="shared" si="0"/>
        <v>6</v>
      </c>
      <c r="F765" s="67" t="str">
        <f ca="1">IF(ISBLANK(A765)," ",INDIRECT(ADDRESS(1,5+MOD(ROW()-2,COUNTA('Form Responses 1'!$1:$1)-4),,TRUE,"Form Responses 1")))</f>
        <v>LANTAI-1 [R. Keuangan]</v>
      </c>
      <c r="G765" s="67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LANTAI-1</v>
      </c>
      <c r="I765" s="85" t="str">
        <f ca="1" t="shared" si="726"/>
        <v>R. Keuangan</v>
      </c>
      <c r="J765" s="85" t="str">
        <f ca="1" t="shared" si="2"/>
        <v>CLEANING SERVICE</v>
      </c>
      <c r="K765" s="85" t="str">
        <f ca="1" t="array" ref="K765">IFERROR(INDEX(MASTER!B:B,MATCH(G765,MASTER!A:A,0))/100," ")</f>
        <v> </v>
      </c>
      <c r="L765" s="67">
        <f ca="1" t="shared" si="3"/>
        <v>0</v>
      </c>
      <c r="M765" s="67" t="str">
        <f ca="1" t="shared" si="4"/>
        <v>1900 - WEEK 00</v>
      </c>
      <c r="N765" s="67" t="str">
        <f ca="1" t="shared" si="5"/>
        <v>1900 - MONTH 01</v>
      </c>
      <c r="O765" s="85" t="str">
        <f ca="1" t="shared" ref="O765:P765" si="785">IFERROR(AVERAGEIF(M:M,M765,$K:$K)," ")</f>
        <v> </v>
      </c>
      <c r="P765" s="85" t="str">
        <f ca="1" t="shared" si="785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4">
        <f ca="1" t="shared" si="0"/>
        <v>6</v>
      </c>
      <c r="F766" s="67" t="str">
        <f ca="1">IF(ISBLANK(A766)," ",INDIRECT(ADDRESS(1,5+MOD(ROW()-2,COUNTA('Form Responses 1'!$1:$1)-4),,TRUE,"Form Responses 1")))</f>
        <v>LANTAI-1 [Meeting room kecil]</v>
      </c>
      <c r="G766" s="67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LANTAI-1</v>
      </c>
      <c r="I766" s="85" t="str">
        <f ca="1" t="shared" si="726"/>
        <v>Meeting room kecil</v>
      </c>
      <c r="J766" s="85" t="str">
        <f ca="1" t="shared" si="2"/>
        <v>CLEANING SERVICE</v>
      </c>
      <c r="K766" s="85" t="str">
        <f ca="1" t="array" ref="K766">IFERROR(INDEX(MASTER!B:B,MATCH(G766,MASTER!A:A,0))/100," ")</f>
        <v> </v>
      </c>
      <c r="L766" s="67">
        <f ca="1" t="shared" si="3"/>
        <v>0</v>
      </c>
      <c r="M766" s="67" t="str">
        <f ca="1" t="shared" si="4"/>
        <v>1900 - WEEK 00</v>
      </c>
      <c r="N766" s="67" t="str">
        <f ca="1" t="shared" si="5"/>
        <v>1900 - MONTH 01</v>
      </c>
      <c r="O766" s="85" t="str">
        <f ca="1" t="shared" ref="O766:P766" si="786">IFERROR(AVERAGEIF(M:M,M766,$K:$K)," ")</f>
        <v> </v>
      </c>
      <c r="P766" s="85" t="str">
        <f ca="1" t="shared" si="786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4">
        <f ca="1" t="shared" si="0"/>
        <v>6</v>
      </c>
      <c r="F767" s="67" t="str">
        <f ca="1">IF(ISBLANK(A767)," ",INDIRECT(ADDRESS(1,5+MOD(ROW()-2,COUNTA('Form Responses 1'!$1:$1)-4),,TRUE,"Form Responses 1")))</f>
        <v>LANTAI-1 [Pantry]</v>
      </c>
      <c r="G767" s="67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LANTAI-1</v>
      </c>
      <c r="I767" s="85" t="str">
        <f ca="1" t="shared" si="726"/>
        <v>Pantry</v>
      </c>
      <c r="J767" s="85" t="str">
        <f ca="1" t="shared" si="2"/>
        <v>CLEANING SERVICE</v>
      </c>
      <c r="K767" s="85" t="str">
        <f ca="1" t="array" ref="K767">IFERROR(INDEX(MASTER!B:B,MATCH(G767,MASTER!A:A,0))/100," ")</f>
        <v> </v>
      </c>
      <c r="L767" s="67">
        <f ca="1" t="shared" si="3"/>
        <v>0</v>
      </c>
      <c r="M767" s="67" t="str">
        <f ca="1" t="shared" si="4"/>
        <v>1900 - WEEK 00</v>
      </c>
      <c r="N767" s="67" t="str">
        <f ca="1" t="shared" si="5"/>
        <v>1900 - MONTH 01</v>
      </c>
      <c r="O767" s="85" t="str">
        <f ca="1" t="shared" ref="O767:P767" si="787">IFERROR(AVERAGEIF(M:M,M767,$K:$K)," ")</f>
        <v> </v>
      </c>
      <c r="P767" s="85" t="str">
        <f ca="1" t="shared" si="787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4">
        <f ca="1" t="shared" si="0"/>
        <v>6</v>
      </c>
      <c r="F768" s="67" t="str">
        <f ca="1">IF(ISBLANK(A768)," ",INDIRECT(ADDRESS(1,5+MOD(ROW()-2,COUNTA('Form Responses 1'!$1:$1)-4),,TRUE,"Form Responses 1")))</f>
        <v>LANTAI-1 [Tangga Penghubung lt.1-2]</v>
      </c>
      <c r="G768" s="67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LANTAI-1</v>
      </c>
      <c r="I768" s="85" t="str">
        <f ca="1" t="shared" si="726"/>
        <v>Tangga Penghubung lt.1-2</v>
      </c>
      <c r="J768" s="85" t="str">
        <f ca="1" t="shared" si="2"/>
        <v>CLEANING SERVICE</v>
      </c>
      <c r="K768" s="85" t="str">
        <f ca="1" t="array" ref="K768">IFERROR(INDEX(MASTER!B:B,MATCH(G768,MASTER!A:A,0))/100," ")</f>
        <v> </v>
      </c>
      <c r="L768" s="67">
        <f ca="1" t="shared" si="3"/>
        <v>0</v>
      </c>
      <c r="M768" s="67" t="str">
        <f ca="1" t="shared" si="4"/>
        <v>1900 - WEEK 00</v>
      </c>
      <c r="N768" s="67" t="str">
        <f ca="1" t="shared" si="5"/>
        <v>1900 - MONTH 01</v>
      </c>
      <c r="O768" s="85" t="str">
        <f ca="1" t="shared" ref="O768:P768" si="788">IFERROR(AVERAGEIF(M:M,M768,$K:$K)," ")</f>
        <v> </v>
      </c>
      <c r="P768" s="85" t="str">
        <f ca="1" t="shared" si="788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4">
        <f ca="1" t="shared" si="0"/>
        <v>6</v>
      </c>
      <c r="F769" s="67" t="str">
        <f ca="1">IF(ISBLANK(A769)," ",INDIRECT(ADDRESS(1,5+MOD(ROW()-2,COUNTA('Form Responses 1'!$1:$1)-4),,TRUE,"Form Responses 1")))</f>
        <v>LANTAI-1 [Toilet 1]</v>
      </c>
      <c r="G769" s="67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LANTAI-1</v>
      </c>
      <c r="I769" s="85" t="str">
        <f ca="1" t="shared" si="726"/>
        <v>Toilet 1</v>
      </c>
      <c r="J769" s="85" t="str">
        <f ca="1" t="shared" si="2"/>
        <v>CLEANING SERVICE</v>
      </c>
      <c r="K769" s="85" t="str">
        <f ca="1" t="array" ref="K769">IFERROR(INDEX(MASTER!B:B,MATCH(G769,MASTER!A:A,0))/100," ")</f>
        <v> </v>
      </c>
      <c r="L769" s="67">
        <f ca="1" t="shared" si="3"/>
        <v>0</v>
      </c>
      <c r="M769" s="67" t="str">
        <f ca="1" t="shared" si="4"/>
        <v>1900 - WEEK 00</v>
      </c>
      <c r="N769" s="67" t="str">
        <f ca="1" t="shared" si="5"/>
        <v>1900 - MONTH 01</v>
      </c>
      <c r="O769" s="85" t="str">
        <f ca="1" t="shared" ref="O769:P769" si="789">IFERROR(AVERAGEIF(M:M,M769,$K:$K)," ")</f>
        <v> </v>
      </c>
      <c r="P769" s="85" t="str">
        <f ca="1" t="shared" si="789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4">
        <f ca="1" t="shared" si="0"/>
        <v>6</v>
      </c>
      <c r="F770" s="67" t="str">
        <f ca="1">IF(ISBLANK(A770)," ",INDIRECT(ADDRESS(1,5+MOD(ROW()-2,COUNTA('Form Responses 1'!$1:$1)-4),,TRUE,"Form Responses 1")))</f>
        <v>LANTAI-2 [Koridor]</v>
      </c>
      <c r="G770" s="67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LANTAI-2</v>
      </c>
      <c r="I770" s="85" t="str">
        <f ca="1" t="shared" si="726"/>
        <v>Koridor</v>
      </c>
      <c r="J770" s="85" t="str">
        <f ca="1" t="shared" si="2"/>
        <v>CLEANING SERVICE</v>
      </c>
      <c r="K770" s="85" t="str">
        <f ca="1" t="array" ref="K770">IFERROR(INDEX(MASTER!B:B,MATCH(G770,MASTER!A:A,0))/100," ")</f>
        <v> </v>
      </c>
      <c r="L770" s="67">
        <f ca="1" t="shared" si="3"/>
        <v>0</v>
      </c>
      <c r="M770" s="67" t="str">
        <f ca="1" t="shared" si="4"/>
        <v>1900 - WEEK 00</v>
      </c>
      <c r="N770" s="67" t="str">
        <f ca="1" t="shared" si="5"/>
        <v>1900 - MONTH 01</v>
      </c>
      <c r="O770" s="85" t="str">
        <f ca="1" t="shared" ref="O770:P770" si="790">IFERROR(AVERAGEIF(M:M,M770,$K:$K)," ")</f>
        <v> </v>
      </c>
      <c r="P770" s="85" t="str">
        <f ca="1" t="shared" si="790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4">
        <f ca="1" t="shared" si="0"/>
        <v>6</v>
      </c>
      <c r="F771" s="67" t="str">
        <f ca="1">IF(ISBLANK(A771)," ",INDIRECT(ADDRESS(1,5+MOD(ROW()-2,COUNTA('Form Responses 1'!$1:$1)-4),,TRUE,"Form Responses 1")))</f>
        <v>LANTAI-2 [Meeting Room besar]</v>
      </c>
      <c r="G771" s="67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LANTAI-2</v>
      </c>
      <c r="I771" s="85" t="str">
        <f ca="1" t="shared" ref="I771:I834" si="791">MID(F771,FIND("[",F771)+1,LEN(F771)-FIND("[",F771)-1)</f>
        <v>Meeting Room besar</v>
      </c>
      <c r="J771" s="85" t="str">
        <f ca="1" t="shared" si="2"/>
        <v>CLEANING SERVICE</v>
      </c>
      <c r="K771" s="85" t="str">
        <f ca="1" t="array" ref="K771">IFERROR(INDEX(MASTER!B:B,MATCH(G771,MASTER!A:A,0))/100," ")</f>
        <v> </v>
      </c>
      <c r="L771" s="67">
        <f ca="1" t="shared" si="3"/>
        <v>0</v>
      </c>
      <c r="M771" s="67" t="str">
        <f ca="1" t="shared" si="4"/>
        <v>1900 - WEEK 00</v>
      </c>
      <c r="N771" s="67" t="str">
        <f ca="1" t="shared" si="5"/>
        <v>1900 - MONTH 01</v>
      </c>
      <c r="O771" s="85" t="str">
        <f ca="1" t="shared" ref="O771:P771" si="792">IFERROR(AVERAGEIF(M:M,M771,$K:$K)," ")</f>
        <v> </v>
      </c>
      <c r="P771" s="85" t="str">
        <f ca="1" t="shared" si="792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4">
        <f ca="1" t="shared" si="0"/>
        <v>6</v>
      </c>
      <c r="F772" s="67" t="str">
        <f ca="1">IF(ISBLANK(A772)," ",INDIRECT(ADDRESS(1,5+MOD(ROW()-2,COUNTA('Form Responses 1'!$1:$1)-4),,TRUE,"Form Responses 1")))</f>
        <v>LANTAI-2 [R. Peneliti 1-5]</v>
      </c>
      <c r="G772" s="67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LANTAI-2</v>
      </c>
      <c r="I772" s="85" t="str">
        <f ca="1" t="shared" si="791"/>
        <v>R. Peneliti 1-5</v>
      </c>
      <c r="J772" s="85" t="str">
        <f ca="1" t="shared" si="2"/>
        <v>CLEANING SERVICE</v>
      </c>
      <c r="K772" s="85" t="str">
        <f ca="1" t="array" ref="K772">IFERROR(INDEX(MASTER!B:B,MATCH(G772,MASTER!A:A,0))/100," ")</f>
        <v> </v>
      </c>
      <c r="L772" s="67">
        <f ca="1" t="shared" si="3"/>
        <v>0</v>
      </c>
      <c r="M772" s="67" t="str">
        <f ca="1" t="shared" si="4"/>
        <v>1900 - WEEK 00</v>
      </c>
      <c r="N772" s="67" t="str">
        <f ca="1" t="shared" si="5"/>
        <v>1900 - MONTH 01</v>
      </c>
      <c r="O772" s="85" t="str">
        <f ca="1" t="shared" ref="O772:P772" si="793">IFERROR(AVERAGEIF(M:M,M772,$K:$K)," ")</f>
        <v> </v>
      </c>
      <c r="P772" s="85" t="str">
        <f ca="1" t="shared" si="793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4">
        <f ca="1" t="shared" si="0"/>
        <v>6</v>
      </c>
      <c r="F773" s="67" t="str">
        <f ca="1">IF(ISBLANK(A773)," ",INDIRECT(ADDRESS(1,5+MOD(ROW()-2,COUNTA('Form Responses 1'!$1:$1)-4),,TRUE,"Form Responses 1")))</f>
        <v>LANTAI-2 [Perpustakaan]</v>
      </c>
      <c r="G773" s="67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LANTAI-2</v>
      </c>
      <c r="I773" s="85" t="str">
        <f ca="1" t="shared" si="791"/>
        <v>Perpustakaan</v>
      </c>
      <c r="J773" s="85" t="str">
        <f ca="1" t="shared" si="2"/>
        <v>CLEANING SERVICE</v>
      </c>
      <c r="K773" s="85" t="str">
        <f ca="1" t="array" ref="K773">IFERROR(INDEX(MASTER!B:B,MATCH(G773,MASTER!A:A,0))/100," ")</f>
        <v> </v>
      </c>
      <c r="L773" s="67">
        <f ca="1" t="shared" si="3"/>
        <v>0</v>
      </c>
      <c r="M773" s="67" t="str">
        <f ca="1" t="shared" si="4"/>
        <v>1900 - WEEK 00</v>
      </c>
      <c r="N773" s="67" t="str">
        <f ca="1" t="shared" si="5"/>
        <v>1900 - MONTH 01</v>
      </c>
      <c r="O773" s="85" t="str">
        <f ca="1" t="shared" ref="O773:P773" si="794">IFERROR(AVERAGEIF(M:M,M773,$K:$K)," ")</f>
        <v> </v>
      </c>
      <c r="P773" s="85" t="str">
        <f ca="1" t="shared" si="794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4">
        <f ca="1" t="shared" si="0"/>
        <v>6</v>
      </c>
      <c r="F774" s="67" t="str">
        <f ca="1">IF(ISBLANK(A774)," ",INDIRECT(ADDRESS(1,5+MOD(ROW()-2,COUNTA('Form Responses 1'!$1:$1)-4),,TRUE,"Form Responses 1")))</f>
        <v>LANTAI-2 [R. baca]</v>
      </c>
      <c r="G774" s="67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LANTAI-2</v>
      </c>
      <c r="I774" s="85" t="str">
        <f ca="1" t="shared" si="791"/>
        <v>R. baca</v>
      </c>
      <c r="J774" s="85" t="str">
        <f ca="1" t="shared" si="2"/>
        <v>CLEANING SERVICE</v>
      </c>
      <c r="K774" s="85" t="str">
        <f ca="1" t="array" ref="K774">IFERROR(INDEX(MASTER!B:B,MATCH(G774,MASTER!A:A,0))/100," ")</f>
        <v> </v>
      </c>
      <c r="L774" s="67">
        <f ca="1" t="shared" si="3"/>
        <v>0</v>
      </c>
      <c r="M774" s="67" t="str">
        <f ca="1" t="shared" si="4"/>
        <v>1900 - WEEK 00</v>
      </c>
      <c r="N774" s="67" t="str">
        <f ca="1" t="shared" si="5"/>
        <v>1900 - MONTH 01</v>
      </c>
      <c r="O774" s="85" t="str">
        <f ca="1" t="shared" ref="O774:P774" si="795">IFERROR(AVERAGEIF(M:M,M774,$K:$K)," ")</f>
        <v> </v>
      </c>
      <c r="P774" s="85" t="str">
        <f ca="1" t="shared" si="795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4">
        <f ca="1" t="shared" si="0"/>
        <v>6</v>
      </c>
      <c r="F775" s="67" t="str">
        <f ca="1">IF(ISBLANK(A775)," ",INDIRECT(ADDRESS(1,5+MOD(ROW()-2,COUNTA('Form Responses 1'!$1:$1)-4),,TRUE,"Form Responses 1")))</f>
        <v>LANTAI-2 [Tangga Penghubung lt.1-2]</v>
      </c>
      <c r="G775" s="67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LANTAI-2</v>
      </c>
      <c r="I775" s="85" t="str">
        <f ca="1" t="shared" si="791"/>
        <v>Tangga Penghubung lt.1-2</v>
      </c>
      <c r="J775" s="85" t="str">
        <f ca="1" t="shared" si="2"/>
        <v>CLEANING SERVICE</v>
      </c>
      <c r="K775" s="85" t="str">
        <f ca="1" t="array" ref="K775">IFERROR(INDEX(MASTER!B:B,MATCH(G775,MASTER!A:A,0))/100," ")</f>
        <v> </v>
      </c>
      <c r="L775" s="67">
        <f ca="1" t="shared" si="3"/>
        <v>0</v>
      </c>
      <c r="M775" s="67" t="str">
        <f ca="1" t="shared" si="4"/>
        <v>1900 - WEEK 00</v>
      </c>
      <c r="N775" s="67" t="str">
        <f ca="1" t="shared" si="5"/>
        <v>1900 - MONTH 01</v>
      </c>
      <c r="O775" s="85" t="str">
        <f ca="1" t="shared" ref="O775:P775" si="796">IFERROR(AVERAGEIF(M:M,M775,$K:$K)," ")</f>
        <v> </v>
      </c>
      <c r="P775" s="85" t="str">
        <f ca="1" t="shared" si="796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4">
        <f ca="1" t="shared" si="0"/>
        <v>6</v>
      </c>
      <c r="F776" s="67" t="str">
        <f ca="1">IF(ISBLANK(A776)," ",INDIRECT(ADDRESS(1,5+MOD(ROW()-2,COUNTA('Form Responses 1'!$1:$1)-4),,TRUE,"Form Responses 1")))</f>
        <v>LANTAI-2 [Toilet 1]</v>
      </c>
      <c r="G776" s="67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LANTAI-2</v>
      </c>
      <c r="I776" s="85" t="str">
        <f ca="1" t="shared" si="791"/>
        <v>Toilet 1</v>
      </c>
      <c r="J776" s="85" t="str">
        <f ca="1" t="shared" si="2"/>
        <v>CLEANING SERVICE</v>
      </c>
      <c r="K776" s="85" t="str">
        <f ca="1" t="array" ref="K776">IFERROR(INDEX(MASTER!B:B,MATCH(G776,MASTER!A:A,0))/100," ")</f>
        <v> </v>
      </c>
      <c r="L776" s="67">
        <f ca="1" t="shared" si="3"/>
        <v>0</v>
      </c>
      <c r="M776" s="67" t="str">
        <f ca="1" t="shared" si="4"/>
        <v>1900 - WEEK 00</v>
      </c>
      <c r="N776" s="67" t="str">
        <f ca="1" t="shared" si="5"/>
        <v>1900 - MONTH 01</v>
      </c>
      <c r="O776" s="85" t="str">
        <f ca="1" t="shared" ref="O776:P776" si="797">IFERROR(AVERAGEIF(M:M,M776,$K:$K)," ")</f>
        <v> </v>
      </c>
      <c r="P776" s="85" t="str">
        <f ca="1" t="shared" si="797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4">
        <f ca="1" t="shared" si="0"/>
        <v>6</v>
      </c>
      <c r="F777" s="67" t="str">
        <f ca="1">IF(ISBLANK(A777)," ",INDIRECT(ADDRESS(1,5+MOD(ROW()-2,COUNTA('Form Responses 1'!$1:$1)-4),,TRUE,"Form Responses 1")))</f>
        <v>TAMAN DAN AREA PARKIR [Area parkir mobil]</v>
      </c>
      <c r="G777" s="67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TAMAN DAN AREA PARKIR</v>
      </c>
      <c r="I777" s="85" t="str">
        <f ca="1" t="shared" si="791"/>
        <v>Area parkir mobil</v>
      </c>
      <c r="J777" s="85" t="str">
        <f ca="1" t="shared" si="2"/>
        <v>CLEANING SERVICE</v>
      </c>
      <c r="K777" s="85" t="str">
        <f ca="1" t="array" ref="K777">IFERROR(INDEX(MASTER!B:B,MATCH(G777,MASTER!A:A,0))/100," ")</f>
        <v> </v>
      </c>
      <c r="L777" s="67">
        <f ca="1" t="shared" si="3"/>
        <v>0</v>
      </c>
      <c r="M777" s="67" t="str">
        <f ca="1" t="shared" si="4"/>
        <v>1900 - WEEK 00</v>
      </c>
      <c r="N777" s="67" t="str">
        <f ca="1" t="shared" si="5"/>
        <v>1900 - MONTH 01</v>
      </c>
      <c r="O777" s="85" t="str">
        <f ca="1" t="shared" ref="O777:P777" si="798">IFERROR(AVERAGEIF(M:M,M777,$K:$K)," ")</f>
        <v> </v>
      </c>
      <c r="P777" s="85" t="str">
        <f ca="1" t="shared" si="798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4">
        <f ca="1" t="shared" si="0"/>
        <v>6</v>
      </c>
      <c r="F778" s="67" t="str">
        <f ca="1">IF(ISBLANK(A778)," ",INDIRECT(ADDRESS(1,5+MOD(ROW()-2,COUNTA('Form Responses 1'!$1:$1)-4),,TRUE,"Form Responses 1")))</f>
        <v>TAMAN DAN AREA PARKIR [Area parkir motor]</v>
      </c>
      <c r="G778" s="67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TAMAN DAN AREA PARKIR</v>
      </c>
      <c r="I778" s="85" t="str">
        <f ca="1" t="shared" si="791"/>
        <v>Area parkir motor</v>
      </c>
      <c r="J778" s="85" t="str">
        <f ca="1" t="shared" si="2"/>
        <v>CLEANING SERVICE</v>
      </c>
      <c r="K778" s="85" t="str">
        <f ca="1" t="array" ref="K778">IFERROR(INDEX(MASTER!B:B,MATCH(G778,MASTER!A:A,0))/100," ")</f>
        <v> </v>
      </c>
      <c r="L778" s="67">
        <f ca="1" t="shared" si="3"/>
        <v>0</v>
      </c>
      <c r="M778" s="67" t="str">
        <f ca="1" t="shared" si="4"/>
        <v>1900 - WEEK 00</v>
      </c>
      <c r="N778" s="67" t="str">
        <f ca="1" t="shared" si="5"/>
        <v>1900 - MONTH 01</v>
      </c>
      <c r="O778" s="85" t="str">
        <f ca="1" t="shared" ref="O778:P778" si="799">IFERROR(AVERAGEIF(M:M,M778,$K:$K)," ")</f>
        <v> </v>
      </c>
      <c r="P778" s="85" t="str">
        <f ca="1" t="shared" si="799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4">
        <f ca="1" t="shared" si="0"/>
        <v>6</v>
      </c>
      <c r="F779" s="67" t="str">
        <f ca="1">IF(ISBLANK(A779)," ",INDIRECT(ADDRESS(1,5+MOD(ROW()-2,COUNTA('Form Responses 1'!$1:$1)-4),,TRUE,"Form Responses 1")))</f>
        <v>TAMAN DAN AREA PARKIR [Taman depan]</v>
      </c>
      <c r="G779" s="67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TAMAN DAN AREA PARKIR</v>
      </c>
      <c r="I779" s="85" t="str">
        <f ca="1" t="shared" si="791"/>
        <v>Taman depan</v>
      </c>
      <c r="J779" s="85" t="str">
        <f ca="1" t="shared" si="2"/>
        <v>CLEANING SERVICE</v>
      </c>
      <c r="K779" s="85" t="str">
        <f ca="1" t="array" ref="K779">IFERROR(INDEX(MASTER!B:B,MATCH(G779,MASTER!A:A,0))/100," ")</f>
        <v> </v>
      </c>
      <c r="L779" s="67">
        <f ca="1" t="shared" si="3"/>
        <v>0</v>
      </c>
      <c r="M779" s="67" t="str">
        <f ca="1" t="shared" si="4"/>
        <v>1900 - WEEK 00</v>
      </c>
      <c r="N779" s="67" t="str">
        <f ca="1" t="shared" si="5"/>
        <v>1900 - MONTH 01</v>
      </c>
      <c r="O779" s="85" t="str">
        <f ca="1" t="shared" ref="O779:P779" si="800">IFERROR(AVERAGEIF(M:M,M779,$K:$K)," ")</f>
        <v> </v>
      </c>
      <c r="P779" s="85" t="str">
        <f ca="1" t="shared" si="800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4">
        <f ca="1" t="shared" si="0"/>
        <v>6</v>
      </c>
      <c r="F780" s="67" t="str">
        <f ca="1">IF(ISBLANK(A780)," ",INDIRECT(ADDRESS(1,5+MOD(ROW()-2,COUNTA('Form Responses 1'!$1:$1)-4),,TRUE,"Form Responses 1")))</f>
        <v>TAMAN DAN AREA PARKIR [Pos Security]</v>
      </c>
      <c r="G780" s="67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TAMAN DAN AREA PARKIR</v>
      </c>
      <c r="I780" s="85" t="str">
        <f ca="1" t="shared" si="791"/>
        <v>Pos Security</v>
      </c>
      <c r="J780" s="85" t="str">
        <f ca="1" t="shared" si="2"/>
        <v>CLEANING SERVICE</v>
      </c>
      <c r="K780" s="85" t="str">
        <f ca="1" t="array" ref="K780">IFERROR(INDEX(MASTER!B:B,MATCH(G780,MASTER!A:A,0))/100," ")</f>
        <v> </v>
      </c>
      <c r="L780" s="67">
        <f ca="1" t="shared" si="3"/>
        <v>0</v>
      </c>
      <c r="M780" s="67" t="str">
        <f ca="1" t="shared" si="4"/>
        <v>1900 - WEEK 00</v>
      </c>
      <c r="N780" s="67" t="str">
        <f ca="1" t="shared" si="5"/>
        <v>1900 - MONTH 01</v>
      </c>
      <c r="O780" s="85" t="str">
        <f ca="1" t="shared" ref="O780:P780" si="801">IFERROR(AVERAGEIF(M:M,M780,$K:$K)," ")</f>
        <v> </v>
      </c>
      <c r="P780" s="85" t="str">
        <f ca="1" t="shared" si="801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4">
        <f ca="1" t="shared" si="0"/>
        <v>6</v>
      </c>
      <c r="F781" s="67" t="str">
        <f ca="1">IF(ISBLANK(A781)," ",INDIRECT(ADDRESS(1,5+MOD(ROW()-2,COUNTA('Form Responses 1'!$1:$1)-4),,TRUE,"Form Responses 1")))</f>
        <v>TAMAN DAN AREA PARKIR [TPS]</v>
      </c>
      <c r="G781" s="67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TAMAN DAN AREA PARKIR</v>
      </c>
      <c r="I781" s="85" t="str">
        <f ca="1" t="shared" si="791"/>
        <v>TPS</v>
      </c>
      <c r="J781" s="85" t="str">
        <f ca="1" t="shared" si="2"/>
        <v>CLEANING SERVICE</v>
      </c>
      <c r="K781" s="85" t="str">
        <f ca="1" t="array" ref="K781">IFERROR(INDEX(MASTER!B:B,MATCH(G781,MASTER!A:A,0))/100," ")</f>
        <v> </v>
      </c>
      <c r="L781" s="67">
        <f ca="1" t="shared" si="3"/>
        <v>0</v>
      </c>
      <c r="M781" s="67" t="str">
        <f ca="1" t="shared" si="4"/>
        <v>1900 - WEEK 00</v>
      </c>
      <c r="N781" s="67" t="str">
        <f ca="1" t="shared" si="5"/>
        <v>1900 - MONTH 01</v>
      </c>
      <c r="O781" s="85" t="str">
        <f ca="1" t="shared" ref="O781:P781" si="802">IFERROR(AVERAGEIF(M:M,M781,$K:$K)," ")</f>
        <v> </v>
      </c>
      <c r="P781" s="85" t="str">
        <f ca="1" t="shared" si="802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4">
        <f ca="1" t="shared" si="0"/>
        <v>6</v>
      </c>
      <c r="F782" s="67" t="str">
        <f ca="1">IF(ISBLANK(A782)," ",INDIRECT(ADDRESS(1,5+MOD(ROW()-2,COUNTA('Form Responses 1'!$1:$1)-4),,TRUE,"Form Responses 1")))</f>
        <v>Security [Security Functions]</v>
      </c>
      <c r="G782" s="67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Security</v>
      </c>
      <c r="I782" s="85" t="str">
        <f ca="1" t="shared" si="791"/>
        <v>Security Functions</v>
      </c>
      <c r="J782" s="85" t="str">
        <f ca="1" t="shared" si="2"/>
        <v>SECURITY SERVICE</v>
      </c>
      <c r="K782" s="85" t="str">
        <f ca="1" t="array" ref="K782">IFERROR(INDEX(MASTER!B:B,MATCH(G782,MASTER!A:A,0))/100," ")</f>
        <v> </v>
      </c>
      <c r="L782" s="67">
        <f ca="1" t="shared" si="3"/>
        <v>0</v>
      </c>
      <c r="M782" s="67" t="str">
        <f ca="1" t="shared" si="4"/>
        <v>1900 - WEEK 00</v>
      </c>
      <c r="N782" s="67" t="str">
        <f ca="1" t="shared" si="5"/>
        <v>1900 - MONTH 01</v>
      </c>
      <c r="O782" s="85" t="str">
        <f ca="1" t="shared" ref="O782:P782" si="803">IFERROR(AVERAGEIF(M:M,M782,$K:$K)," ")</f>
        <v> </v>
      </c>
      <c r="P782" s="85" t="str">
        <f ca="1" t="shared" si="803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4">
        <f ca="1" t="shared" si="0"/>
        <v>6</v>
      </c>
      <c r="F783" s="67" t="str">
        <f ca="1">IF(ISBLANK(A783)," ",INDIRECT(ADDRESS(1,5+MOD(ROW()-2,COUNTA('Form Responses 1'!$1:$1)-4),,TRUE,"Form Responses 1")))</f>
        <v>Driver [Driving Safety]</v>
      </c>
      <c r="G783" s="67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Driver</v>
      </c>
      <c r="I783" s="85" t="str">
        <f ca="1" t="shared" si="791"/>
        <v>Driving Safety</v>
      </c>
      <c r="J783" s="85" t="str">
        <f ca="1" t="shared" si="2"/>
        <v>LABOR SERVICE</v>
      </c>
      <c r="K783" s="85" t="str">
        <f ca="1" t="array" ref="K783">IFERROR(INDEX(MASTER!B:B,MATCH(G783,MASTER!A:A,0))/100," ")</f>
        <v> </v>
      </c>
      <c r="L783" s="67">
        <f ca="1" t="shared" si="3"/>
        <v>0</v>
      </c>
      <c r="M783" s="67" t="str">
        <f ca="1" t="shared" si="4"/>
        <v>1900 - WEEK 00</v>
      </c>
      <c r="N783" s="67" t="str">
        <f ca="1" t="shared" si="5"/>
        <v>1900 - MONTH 01</v>
      </c>
      <c r="O783" s="85" t="str">
        <f ca="1" t="shared" ref="O783:P783" si="804">IFERROR(AVERAGEIF(M:M,M783,$K:$K)," ")</f>
        <v> </v>
      </c>
      <c r="P783" s="85" t="str">
        <f ca="1" t="shared" si="804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4">
        <f ca="1" t="shared" si="0"/>
        <v>6</v>
      </c>
      <c r="F784" s="67" t="str">
        <f ca="1">IF(ISBLANK(A784)," ",INDIRECT(ADDRESS(1,5+MOD(ROW()-2,COUNTA('Form Responses 1'!$1:$1)-4),,TRUE,"Form Responses 1")))</f>
        <v>Driver [ Attendance]</v>
      </c>
      <c r="G784" s="67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Driver</v>
      </c>
      <c r="I784" s="85" t="str">
        <f ca="1" t="shared" si="791"/>
        <v> Attendance</v>
      </c>
      <c r="J784" s="85" t="str">
        <f ca="1" t="shared" si="2"/>
        <v>LABOR SERVICE</v>
      </c>
      <c r="K784" s="85" t="str">
        <f ca="1" t="array" ref="K784">IFERROR(INDEX(MASTER!B:B,MATCH(G784,MASTER!A:A,0))/100," ")</f>
        <v> </v>
      </c>
      <c r="L784" s="67">
        <f ca="1" t="shared" si="3"/>
        <v>0</v>
      </c>
      <c r="M784" s="67" t="str">
        <f ca="1" t="shared" si="4"/>
        <v>1900 - WEEK 00</v>
      </c>
      <c r="N784" s="67" t="str">
        <f ca="1" t="shared" si="5"/>
        <v>1900 - MONTH 01</v>
      </c>
      <c r="O784" s="85" t="str">
        <f ca="1" t="shared" ref="O784:P784" si="805">IFERROR(AVERAGEIF(M:M,M784,$K:$K)," ")</f>
        <v> </v>
      </c>
      <c r="P784" s="85" t="str">
        <f ca="1" t="shared" si="805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4">
        <f ca="1" t="shared" si="0"/>
        <v>6</v>
      </c>
      <c r="F785" s="67" t="str">
        <f ca="1">IF(ISBLANK(A785)," ",INDIRECT(ADDRESS(1,5+MOD(ROW()-2,COUNTA('Form Responses 1'!$1:$1)-4),,TRUE,"Form Responses 1")))</f>
        <v>LANTAI-1 [Enterance]</v>
      </c>
      <c r="G785" s="67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LANTAI-1</v>
      </c>
      <c r="I785" s="85" t="str">
        <f ca="1" t="shared" si="791"/>
        <v>Enterance</v>
      </c>
      <c r="J785" s="85" t="str">
        <f ca="1" t="shared" si="2"/>
        <v>CLEANING SERVICE</v>
      </c>
      <c r="K785" s="85" t="str">
        <f ca="1" t="array" ref="K785">IFERROR(INDEX(MASTER!B:B,MATCH(G785,MASTER!A:A,0))/100," ")</f>
        <v> </v>
      </c>
      <c r="L785" s="67">
        <f ca="1" t="shared" si="3"/>
        <v>0</v>
      </c>
      <c r="M785" s="67" t="str">
        <f ca="1" t="shared" si="4"/>
        <v>1900 - WEEK 00</v>
      </c>
      <c r="N785" s="67" t="str">
        <f ca="1" t="shared" si="5"/>
        <v>1900 - MONTH 01</v>
      </c>
      <c r="O785" s="85" t="str">
        <f ca="1" t="shared" ref="O785:P785" si="806">IFERROR(AVERAGEIF(M:M,M785,$K:$K)," ")</f>
        <v> </v>
      </c>
      <c r="P785" s="85" t="str">
        <f ca="1" t="shared" si="806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4">
        <f ca="1" t="shared" si="0"/>
        <v>6</v>
      </c>
      <c r="F786" s="67" t="str">
        <f ca="1">IF(ISBLANK(A786)," ",INDIRECT(ADDRESS(1,5+MOD(ROW()-2,COUNTA('Form Responses 1'!$1:$1)-4),,TRUE,"Form Responses 1")))</f>
        <v>LANTAI-1 [Lobby Utama]</v>
      </c>
      <c r="G786" s="67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LANTAI-1</v>
      </c>
      <c r="I786" s="85" t="str">
        <f ca="1" t="shared" si="791"/>
        <v>Lobby Utama</v>
      </c>
      <c r="J786" s="85" t="str">
        <f ca="1" t="shared" si="2"/>
        <v>CLEANING SERVICE</v>
      </c>
      <c r="K786" s="85" t="str">
        <f ca="1" t="array" ref="K786">IFERROR(INDEX(MASTER!B:B,MATCH(G786,MASTER!A:A,0))/100," ")</f>
        <v> </v>
      </c>
      <c r="L786" s="67">
        <f ca="1" t="shared" si="3"/>
        <v>0</v>
      </c>
      <c r="M786" s="67" t="str">
        <f ca="1" t="shared" si="4"/>
        <v>1900 - WEEK 00</v>
      </c>
      <c r="N786" s="67" t="str">
        <f ca="1" t="shared" si="5"/>
        <v>1900 - MONTH 01</v>
      </c>
      <c r="O786" s="85" t="str">
        <f ca="1" t="shared" ref="O786:P786" si="807">IFERROR(AVERAGEIF(M:M,M786,$K:$K)," ")</f>
        <v> </v>
      </c>
      <c r="P786" s="85" t="str">
        <f ca="1" t="shared" si="807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4">
        <f ca="1" t="shared" si="0"/>
        <v>6</v>
      </c>
      <c r="F787" s="67" t="str">
        <f ca="1">IF(ISBLANK(A787)," ",INDIRECT(ADDRESS(1,5+MOD(ROW()-2,COUNTA('Form Responses 1'!$1:$1)-4),,TRUE,"Form Responses 1")))</f>
        <v>LANTAI-1 [Koridor]</v>
      </c>
      <c r="G787" s="67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LANTAI-1</v>
      </c>
      <c r="I787" s="85" t="str">
        <f ca="1" t="shared" si="791"/>
        <v>Koridor</v>
      </c>
      <c r="J787" s="85" t="str">
        <f ca="1" t="shared" si="2"/>
        <v>CLEANING SERVICE</v>
      </c>
      <c r="K787" s="85" t="str">
        <f ca="1" t="array" ref="K787">IFERROR(INDEX(MASTER!B:B,MATCH(G787,MASTER!A:A,0))/100," ")</f>
        <v> </v>
      </c>
      <c r="L787" s="67">
        <f ca="1" t="shared" si="3"/>
        <v>0</v>
      </c>
      <c r="M787" s="67" t="str">
        <f ca="1" t="shared" si="4"/>
        <v>1900 - WEEK 00</v>
      </c>
      <c r="N787" s="67" t="str">
        <f ca="1" t="shared" si="5"/>
        <v>1900 - MONTH 01</v>
      </c>
      <c r="O787" s="85" t="str">
        <f ca="1" t="shared" ref="O787:P787" si="808">IFERROR(AVERAGEIF(M:M,M787,$K:$K)," ")</f>
        <v> </v>
      </c>
      <c r="P787" s="85" t="str">
        <f ca="1" t="shared" si="808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4">
        <f ca="1" t="shared" si="0"/>
        <v>6</v>
      </c>
      <c r="F788" s="67" t="str">
        <f ca="1">IF(ISBLANK(A788)," ",INDIRECT(ADDRESS(1,5+MOD(ROW()-2,COUNTA('Form Responses 1'!$1:$1)-4),,TRUE,"Form Responses 1")))</f>
        <v>LANTAI-1 [R. Pimpinan]</v>
      </c>
      <c r="G788" s="67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LANTAI-1</v>
      </c>
      <c r="I788" s="85" t="str">
        <f ca="1" t="shared" si="791"/>
        <v>R. Pimpinan</v>
      </c>
      <c r="J788" s="85" t="str">
        <f ca="1" t="shared" si="2"/>
        <v>CLEANING SERVICE</v>
      </c>
      <c r="K788" s="85" t="str">
        <f ca="1" t="array" ref="K788">IFERROR(INDEX(MASTER!B:B,MATCH(G788,MASTER!A:A,0))/100," ")</f>
        <v> </v>
      </c>
      <c r="L788" s="67">
        <f ca="1" t="shared" si="3"/>
        <v>0</v>
      </c>
      <c r="M788" s="67" t="str">
        <f ca="1" t="shared" si="4"/>
        <v>1900 - WEEK 00</v>
      </c>
      <c r="N788" s="67" t="str">
        <f ca="1" t="shared" si="5"/>
        <v>1900 - MONTH 01</v>
      </c>
      <c r="O788" s="85" t="str">
        <f ca="1" t="shared" ref="O788:P788" si="809">IFERROR(AVERAGEIF(M:M,M788,$K:$K)," ")</f>
        <v> </v>
      </c>
      <c r="P788" s="85" t="str">
        <f ca="1" t="shared" si="809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4">
        <f ca="1" t="shared" si="0"/>
        <v>6</v>
      </c>
      <c r="F789" s="67" t="str">
        <f ca="1">IF(ISBLANK(A789)," ",INDIRECT(ADDRESS(1,5+MOD(ROW()-2,COUNTA('Form Responses 1'!$1:$1)-4),,TRUE,"Form Responses 1")))</f>
        <v>LANTAI-1 [Mushollah]</v>
      </c>
      <c r="G789" s="67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LANTAI-1</v>
      </c>
      <c r="I789" s="85" t="str">
        <f ca="1" t="shared" si="791"/>
        <v>Mushollah</v>
      </c>
      <c r="J789" s="85" t="str">
        <f ca="1" t="shared" si="2"/>
        <v>CLEANING SERVICE</v>
      </c>
      <c r="K789" s="85" t="str">
        <f ca="1" t="array" ref="K789">IFERROR(INDEX(MASTER!B:B,MATCH(G789,MASTER!A:A,0))/100," ")</f>
        <v> </v>
      </c>
      <c r="L789" s="67">
        <f ca="1" t="shared" si="3"/>
        <v>0</v>
      </c>
      <c r="M789" s="67" t="str">
        <f ca="1" t="shared" si="4"/>
        <v>1900 - WEEK 00</v>
      </c>
      <c r="N789" s="67" t="str">
        <f ca="1" t="shared" si="5"/>
        <v>1900 - MONTH 01</v>
      </c>
      <c r="O789" s="85" t="str">
        <f ca="1" t="shared" ref="O789:P789" si="810">IFERROR(AVERAGEIF(M:M,M789,$K:$K)," ")</f>
        <v> </v>
      </c>
      <c r="P789" s="85" t="str">
        <f ca="1" t="shared" si="810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4">
        <f ca="1" t="shared" si="0"/>
        <v>6</v>
      </c>
      <c r="F790" s="67" t="str">
        <f ca="1">IF(ISBLANK(A790)," ",INDIRECT(ADDRESS(1,5+MOD(ROW()-2,COUNTA('Form Responses 1'!$1:$1)-4),,TRUE,"Form Responses 1")))</f>
        <v>LANTAI-1 [R. Kepala TU]</v>
      </c>
      <c r="G790" s="67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LANTAI-1</v>
      </c>
      <c r="I790" s="85" t="str">
        <f ca="1" t="shared" si="791"/>
        <v>R. Kepala TU</v>
      </c>
      <c r="J790" s="85" t="str">
        <f ca="1" t="shared" si="2"/>
        <v>CLEANING SERVICE</v>
      </c>
      <c r="K790" s="85" t="str">
        <f ca="1" t="array" ref="K790">IFERROR(INDEX(MASTER!B:B,MATCH(G790,MASTER!A:A,0))/100," ")</f>
        <v> </v>
      </c>
      <c r="L790" s="67">
        <f ca="1" t="shared" si="3"/>
        <v>0</v>
      </c>
      <c r="M790" s="67" t="str">
        <f ca="1" t="shared" si="4"/>
        <v>1900 - WEEK 00</v>
      </c>
      <c r="N790" s="67" t="str">
        <f ca="1" t="shared" si="5"/>
        <v>1900 - MONTH 01</v>
      </c>
      <c r="O790" s="85" t="str">
        <f ca="1" t="shared" ref="O790:P790" si="811">IFERROR(AVERAGEIF(M:M,M790,$K:$K)," ")</f>
        <v> </v>
      </c>
      <c r="P790" s="85" t="str">
        <f ca="1" t="shared" si="811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4">
        <f ca="1" t="shared" si="0"/>
        <v>6</v>
      </c>
      <c r="F791" s="67" t="str">
        <f ca="1">IF(ISBLANK(A791)," ",INDIRECT(ADDRESS(1,5+MOD(ROW()-2,COUNTA('Form Responses 1'!$1:$1)-4),,TRUE,"Form Responses 1")))</f>
        <v>LANTAI-1 [R. staff TU]</v>
      </c>
      <c r="G791" s="67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LANTAI-1</v>
      </c>
      <c r="I791" s="85" t="str">
        <f ca="1" t="shared" si="791"/>
        <v>R. staff TU</v>
      </c>
      <c r="J791" s="85" t="str">
        <f ca="1" t="shared" si="2"/>
        <v>CLEANING SERVICE</v>
      </c>
      <c r="K791" s="85" t="str">
        <f ca="1" t="array" ref="K791">IFERROR(INDEX(MASTER!B:B,MATCH(G791,MASTER!A:A,0))/100," ")</f>
        <v> </v>
      </c>
      <c r="L791" s="67">
        <f ca="1" t="shared" si="3"/>
        <v>0</v>
      </c>
      <c r="M791" s="67" t="str">
        <f ca="1" t="shared" si="4"/>
        <v>1900 - WEEK 00</v>
      </c>
      <c r="N791" s="67" t="str">
        <f ca="1" t="shared" si="5"/>
        <v>1900 - MONTH 01</v>
      </c>
      <c r="O791" s="85" t="str">
        <f ca="1" t="shared" ref="O791:P791" si="812">IFERROR(AVERAGEIF(M:M,M791,$K:$K)," ")</f>
        <v> </v>
      </c>
      <c r="P791" s="85" t="str">
        <f ca="1" t="shared" si="812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4">
        <f ca="1" t="shared" si="0"/>
        <v>6</v>
      </c>
      <c r="F792" s="67" t="str">
        <f ca="1">IF(ISBLANK(A792)," ",INDIRECT(ADDRESS(1,5+MOD(ROW()-2,COUNTA('Form Responses 1'!$1:$1)-4),,TRUE,"Form Responses 1")))</f>
        <v>LANTAI-1 [R. Analisis]</v>
      </c>
      <c r="G792" s="67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LANTAI-1</v>
      </c>
      <c r="I792" s="85" t="str">
        <f ca="1" t="shared" si="791"/>
        <v>R. Analisis</v>
      </c>
      <c r="J792" s="85" t="str">
        <f ca="1" t="shared" si="2"/>
        <v>CLEANING SERVICE</v>
      </c>
      <c r="K792" s="85" t="str">
        <f ca="1" t="array" ref="K792">IFERROR(INDEX(MASTER!B:B,MATCH(G792,MASTER!A:A,0))/100," ")</f>
        <v> </v>
      </c>
      <c r="L792" s="67">
        <f ca="1" t="shared" si="3"/>
        <v>0</v>
      </c>
      <c r="M792" s="67" t="str">
        <f ca="1" t="shared" si="4"/>
        <v>1900 - WEEK 00</v>
      </c>
      <c r="N792" s="67" t="str">
        <f ca="1" t="shared" si="5"/>
        <v>1900 - MONTH 01</v>
      </c>
      <c r="O792" s="85" t="str">
        <f ca="1" t="shared" ref="O792:P792" si="813">IFERROR(AVERAGEIF(M:M,M792,$K:$K)," ")</f>
        <v> </v>
      </c>
      <c r="P792" s="85" t="str">
        <f ca="1" t="shared" si="813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4">
        <f ca="1" t="shared" si="0"/>
        <v>6</v>
      </c>
      <c r="F793" s="67" t="str">
        <f ca="1">IF(ISBLANK(A793)," ",INDIRECT(ADDRESS(1,5+MOD(ROW()-2,COUNTA('Form Responses 1'!$1:$1)-4),,TRUE,"Form Responses 1")))</f>
        <v>LANTAI-1 [R. Audio Visual]</v>
      </c>
      <c r="G793" s="67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LANTAI-1</v>
      </c>
      <c r="I793" s="85" t="str">
        <f ca="1" t="shared" si="791"/>
        <v>R. Audio Visual</v>
      </c>
      <c r="J793" s="85" t="str">
        <f ca="1" t="shared" si="2"/>
        <v>CLEANING SERVICE</v>
      </c>
      <c r="K793" s="85" t="str">
        <f ca="1" t="array" ref="K793">IFERROR(INDEX(MASTER!B:B,MATCH(G793,MASTER!A:A,0))/100," ")</f>
        <v> </v>
      </c>
      <c r="L793" s="67">
        <f ca="1" t="shared" si="3"/>
        <v>0</v>
      </c>
      <c r="M793" s="67" t="str">
        <f ca="1" t="shared" si="4"/>
        <v>1900 - WEEK 00</v>
      </c>
      <c r="N793" s="67" t="str">
        <f ca="1" t="shared" si="5"/>
        <v>1900 - MONTH 01</v>
      </c>
      <c r="O793" s="85" t="str">
        <f ca="1" t="shared" ref="O793:P793" si="814">IFERROR(AVERAGEIF(M:M,M793,$K:$K)," ")</f>
        <v> </v>
      </c>
      <c r="P793" s="85" t="str">
        <f ca="1" t="shared" si="814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4">
        <f ca="1" t="shared" si="0"/>
        <v>6</v>
      </c>
      <c r="F794" s="67" t="str">
        <f ca="1">IF(ISBLANK(A794)," ",INDIRECT(ADDRESS(1,5+MOD(ROW()-2,COUNTA('Form Responses 1'!$1:$1)-4),,TRUE,"Form Responses 1")))</f>
        <v>LANTAI-1 [R. Artefak]</v>
      </c>
      <c r="G794" s="67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LANTAI-1</v>
      </c>
      <c r="I794" s="85" t="str">
        <f ca="1" t="shared" si="791"/>
        <v>R. Artefak</v>
      </c>
      <c r="J794" s="85" t="str">
        <f ca="1" t="shared" si="2"/>
        <v>CLEANING SERVICE</v>
      </c>
      <c r="K794" s="85" t="str">
        <f ca="1" t="array" ref="K794">IFERROR(INDEX(MASTER!B:B,MATCH(G794,MASTER!A:A,0))/100," ")</f>
        <v> </v>
      </c>
      <c r="L794" s="67">
        <f ca="1" t="shared" si="3"/>
        <v>0</v>
      </c>
      <c r="M794" s="67" t="str">
        <f ca="1" t="shared" si="4"/>
        <v>1900 - WEEK 00</v>
      </c>
      <c r="N794" s="67" t="str">
        <f ca="1" t="shared" si="5"/>
        <v>1900 - MONTH 01</v>
      </c>
      <c r="O794" s="85" t="str">
        <f ca="1" t="shared" ref="O794:P794" si="815">IFERROR(AVERAGEIF(M:M,M794,$K:$K)," ")</f>
        <v> </v>
      </c>
      <c r="P794" s="85" t="str">
        <f ca="1" t="shared" si="815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4">
        <f ca="1" t="shared" si="0"/>
        <v>6</v>
      </c>
      <c r="F795" s="67" t="str">
        <f ca="1">IF(ISBLANK(A795)," ",INDIRECT(ADDRESS(1,5+MOD(ROW()-2,COUNTA('Form Responses 1'!$1:$1)-4),,TRUE,"Form Responses 1")))</f>
        <v>LANTAI-1 [R. Keuangan]</v>
      </c>
      <c r="G795" s="67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LANTAI-1</v>
      </c>
      <c r="I795" s="85" t="str">
        <f ca="1" t="shared" si="791"/>
        <v>R. Keuangan</v>
      </c>
      <c r="J795" s="85" t="str">
        <f ca="1" t="shared" si="2"/>
        <v>CLEANING SERVICE</v>
      </c>
      <c r="K795" s="85" t="str">
        <f ca="1" t="array" ref="K795">IFERROR(INDEX(MASTER!B:B,MATCH(G795,MASTER!A:A,0))/100," ")</f>
        <v> </v>
      </c>
      <c r="L795" s="67">
        <f ca="1" t="shared" si="3"/>
        <v>0</v>
      </c>
      <c r="M795" s="67" t="str">
        <f ca="1" t="shared" si="4"/>
        <v>1900 - WEEK 00</v>
      </c>
      <c r="N795" s="67" t="str">
        <f ca="1" t="shared" si="5"/>
        <v>1900 - MONTH 01</v>
      </c>
      <c r="O795" s="85" t="str">
        <f ca="1" t="shared" ref="O795:P795" si="816">IFERROR(AVERAGEIF(M:M,M795,$K:$K)," ")</f>
        <v> </v>
      </c>
      <c r="P795" s="85" t="str">
        <f ca="1" t="shared" si="816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4">
        <f ca="1" t="shared" si="0"/>
        <v>6</v>
      </c>
      <c r="F796" s="67" t="str">
        <f ca="1">IF(ISBLANK(A796)," ",INDIRECT(ADDRESS(1,5+MOD(ROW()-2,COUNTA('Form Responses 1'!$1:$1)-4),,TRUE,"Form Responses 1")))</f>
        <v>LANTAI-1 [Meeting room kecil]</v>
      </c>
      <c r="G796" s="67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LANTAI-1</v>
      </c>
      <c r="I796" s="85" t="str">
        <f ca="1" t="shared" si="791"/>
        <v>Meeting room kecil</v>
      </c>
      <c r="J796" s="85" t="str">
        <f ca="1" t="shared" si="2"/>
        <v>CLEANING SERVICE</v>
      </c>
      <c r="K796" s="85" t="str">
        <f ca="1" t="array" ref="K796">IFERROR(INDEX(MASTER!B:B,MATCH(G796,MASTER!A:A,0))/100," ")</f>
        <v> </v>
      </c>
      <c r="L796" s="67">
        <f ca="1" t="shared" si="3"/>
        <v>0</v>
      </c>
      <c r="M796" s="67" t="str">
        <f ca="1" t="shared" si="4"/>
        <v>1900 - WEEK 00</v>
      </c>
      <c r="N796" s="67" t="str">
        <f ca="1" t="shared" si="5"/>
        <v>1900 - MONTH 01</v>
      </c>
      <c r="O796" s="85" t="str">
        <f ca="1" t="shared" ref="O796:P796" si="817">IFERROR(AVERAGEIF(M:M,M796,$K:$K)," ")</f>
        <v> </v>
      </c>
      <c r="P796" s="85" t="str">
        <f ca="1" t="shared" si="817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4">
        <f ca="1" t="shared" si="0"/>
        <v>6</v>
      </c>
      <c r="F797" s="67" t="str">
        <f ca="1">IF(ISBLANK(A797)," ",INDIRECT(ADDRESS(1,5+MOD(ROW()-2,COUNTA('Form Responses 1'!$1:$1)-4),,TRUE,"Form Responses 1")))</f>
        <v>LANTAI-1 [Pantry]</v>
      </c>
      <c r="G797" s="67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LANTAI-1</v>
      </c>
      <c r="I797" s="85" t="str">
        <f ca="1" t="shared" si="791"/>
        <v>Pantry</v>
      </c>
      <c r="J797" s="85" t="str">
        <f ca="1" t="shared" si="2"/>
        <v>CLEANING SERVICE</v>
      </c>
      <c r="K797" s="85" t="str">
        <f ca="1" t="array" ref="K797">IFERROR(INDEX(MASTER!B:B,MATCH(G797,MASTER!A:A,0))/100," ")</f>
        <v> </v>
      </c>
      <c r="L797" s="67">
        <f ca="1" t="shared" si="3"/>
        <v>0</v>
      </c>
      <c r="M797" s="67" t="str">
        <f ca="1" t="shared" si="4"/>
        <v>1900 - WEEK 00</v>
      </c>
      <c r="N797" s="67" t="str">
        <f ca="1" t="shared" si="5"/>
        <v>1900 - MONTH 01</v>
      </c>
      <c r="O797" s="85" t="str">
        <f ca="1" t="shared" ref="O797:P797" si="818">IFERROR(AVERAGEIF(M:M,M797,$K:$K)," ")</f>
        <v> </v>
      </c>
      <c r="P797" s="85" t="str">
        <f ca="1" t="shared" si="818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4">
        <f ca="1" t="shared" si="0"/>
        <v>6</v>
      </c>
      <c r="F798" s="67" t="str">
        <f ca="1">IF(ISBLANK(A798)," ",INDIRECT(ADDRESS(1,5+MOD(ROW()-2,COUNTA('Form Responses 1'!$1:$1)-4),,TRUE,"Form Responses 1")))</f>
        <v>LANTAI-1 [Tangga Penghubung lt.1-2]</v>
      </c>
      <c r="G798" s="67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LANTAI-1</v>
      </c>
      <c r="I798" s="85" t="str">
        <f ca="1" t="shared" si="791"/>
        <v>Tangga Penghubung lt.1-2</v>
      </c>
      <c r="J798" s="85" t="str">
        <f ca="1" t="shared" si="2"/>
        <v>CLEANING SERVICE</v>
      </c>
      <c r="K798" s="85" t="str">
        <f ca="1" t="array" ref="K798">IFERROR(INDEX(MASTER!B:B,MATCH(G798,MASTER!A:A,0))/100," ")</f>
        <v> </v>
      </c>
      <c r="L798" s="67">
        <f ca="1" t="shared" si="3"/>
        <v>0</v>
      </c>
      <c r="M798" s="67" t="str">
        <f ca="1" t="shared" si="4"/>
        <v>1900 - WEEK 00</v>
      </c>
      <c r="N798" s="67" t="str">
        <f ca="1" t="shared" si="5"/>
        <v>1900 - MONTH 01</v>
      </c>
      <c r="O798" s="85" t="str">
        <f ca="1" t="shared" ref="O798:P798" si="819">IFERROR(AVERAGEIF(M:M,M798,$K:$K)," ")</f>
        <v> </v>
      </c>
      <c r="P798" s="85" t="str">
        <f ca="1" t="shared" si="819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4">
        <f ca="1" t="shared" si="0"/>
        <v>6</v>
      </c>
      <c r="F799" s="67" t="str">
        <f ca="1">IF(ISBLANK(A799)," ",INDIRECT(ADDRESS(1,5+MOD(ROW()-2,COUNTA('Form Responses 1'!$1:$1)-4),,TRUE,"Form Responses 1")))</f>
        <v>LANTAI-1 [Toilet 1]</v>
      </c>
      <c r="G799" s="67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LANTAI-1</v>
      </c>
      <c r="I799" s="85" t="str">
        <f ca="1" t="shared" si="791"/>
        <v>Toilet 1</v>
      </c>
      <c r="J799" s="85" t="str">
        <f ca="1" t="shared" si="2"/>
        <v>CLEANING SERVICE</v>
      </c>
      <c r="K799" s="85" t="str">
        <f ca="1" t="array" ref="K799">IFERROR(INDEX(MASTER!B:B,MATCH(G799,MASTER!A:A,0))/100," ")</f>
        <v> </v>
      </c>
      <c r="L799" s="67">
        <f ca="1" t="shared" si="3"/>
        <v>0</v>
      </c>
      <c r="M799" s="67" t="str">
        <f ca="1" t="shared" si="4"/>
        <v>1900 - WEEK 00</v>
      </c>
      <c r="N799" s="67" t="str">
        <f ca="1" t="shared" si="5"/>
        <v>1900 - MONTH 01</v>
      </c>
      <c r="O799" s="85" t="str">
        <f ca="1" t="shared" ref="O799:P799" si="820">IFERROR(AVERAGEIF(M:M,M799,$K:$K)," ")</f>
        <v> </v>
      </c>
      <c r="P799" s="85" t="str">
        <f ca="1" t="shared" si="820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4">
        <f ca="1" t="shared" si="0"/>
        <v>6</v>
      </c>
      <c r="F800" s="67" t="str">
        <f ca="1">IF(ISBLANK(A800)," ",INDIRECT(ADDRESS(1,5+MOD(ROW()-2,COUNTA('Form Responses 1'!$1:$1)-4),,TRUE,"Form Responses 1")))</f>
        <v>LANTAI-2 [Koridor]</v>
      </c>
      <c r="G800" s="67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LANTAI-2</v>
      </c>
      <c r="I800" s="85" t="str">
        <f ca="1" t="shared" si="791"/>
        <v>Koridor</v>
      </c>
      <c r="J800" s="85" t="str">
        <f ca="1" t="shared" si="2"/>
        <v>CLEANING SERVICE</v>
      </c>
      <c r="K800" s="85" t="str">
        <f ca="1" t="array" ref="K800">IFERROR(INDEX(MASTER!B:B,MATCH(G800,MASTER!A:A,0))/100," ")</f>
        <v> </v>
      </c>
      <c r="L800" s="67">
        <f ca="1" t="shared" si="3"/>
        <v>0</v>
      </c>
      <c r="M800" s="67" t="str">
        <f ca="1" t="shared" si="4"/>
        <v>1900 - WEEK 00</v>
      </c>
      <c r="N800" s="67" t="str">
        <f ca="1" t="shared" si="5"/>
        <v>1900 - MONTH 01</v>
      </c>
      <c r="O800" s="85" t="str">
        <f ca="1" t="shared" ref="O800:P800" si="821">IFERROR(AVERAGEIF(M:M,M800,$K:$K)," ")</f>
        <v> </v>
      </c>
      <c r="P800" s="85" t="str">
        <f ca="1" t="shared" si="821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4">
        <f ca="1" t="shared" si="0"/>
        <v>6</v>
      </c>
      <c r="F801" s="67" t="str">
        <f ca="1">IF(ISBLANK(A801)," ",INDIRECT(ADDRESS(1,5+MOD(ROW()-2,COUNTA('Form Responses 1'!$1:$1)-4),,TRUE,"Form Responses 1")))</f>
        <v>LANTAI-2 [Meeting Room besar]</v>
      </c>
      <c r="G801" s="67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LANTAI-2</v>
      </c>
      <c r="I801" s="85" t="str">
        <f ca="1" t="shared" si="791"/>
        <v>Meeting Room besar</v>
      </c>
      <c r="J801" s="85" t="str">
        <f ca="1" t="shared" si="2"/>
        <v>CLEANING SERVICE</v>
      </c>
      <c r="K801" s="85" t="str">
        <f ca="1" t="array" ref="K801">IFERROR(INDEX(MASTER!B:B,MATCH(G801,MASTER!A:A,0))/100," ")</f>
        <v> </v>
      </c>
      <c r="L801" s="67">
        <f ca="1" t="shared" si="3"/>
        <v>0</v>
      </c>
      <c r="M801" s="67" t="str">
        <f ca="1" t="shared" si="4"/>
        <v>1900 - WEEK 00</v>
      </c>
      <c r="N801" s="67" t="str">
        <f ca="1" t="shared" si="5"/>
        <v>1900 - MONTH 01</v>
      </c>
      <c r="O801" s="85" t="str">
        <f ca="1" t="shared" ref="O801:P801" si="822">IFERROR(AVERAGEIF(M:M,M801,$K:$K)," ")</f>
        <v> </v>
      </c>
      <c r="P801" s="85" t="str">
        <f ca="1" t="shared" si="822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4">
        <f ca="1" t="shared" si="0"/>
        <v>6</v>
      </c>
      <c r="F802" s="67" t="str">
        <f ca="1">IF(ISBLANK(A802)," ",INDIRECT(ADDRESS(1,5+MOD(ROW()-2,COUNTA('Form Responses 1'!$1:$1)-4),,TRUE,"Form Responses 1")))</f>
        <v>LANTAI-2 [R. Peneliti 1-5]</v>
      </c>
      <c r="G802" s="67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LANTAI-2</v>
      </c>
      <c r="I802" s="85" t="str">
        <f ca="1" t="shared" si="791"/>
        <v>R. Peneliti 1-5</v>
      </c>
      <c r="J802" s="85" t="str">
        <f ca="1" t="shared" si="2"/>
        <v>CLEANING SERVICE</v>
      </c>
      <c r="K802" s="85" t="str">
        <f ca="1" t="array" ref="K802">IFERROR(INDEX(MASTER!B:B,MATCH(G802,MASTER!A:A,0))/100," ")</f>
        <v> </v>
      </c>
      <c r="L802" s="67">
        <f ca="1" t="shared" si="3"/>
        <v>0</v>
      </c>
      <c r="M802" s="67" t="str">
        <f ca="1" t="shared" si="4"/>
        <v>1900 - WEEK 00</v>
      </c>
      <c r="N802" s="67" t="str">
        <f ca="1" t="shared" si="5"/>
        <v>1900 - MONTH 01</v>
      </c>
      <c r="O802" s="85" t="str">
        <f ca="1" t="shared" ref="O802:P802" si="823">IFERROR(AVERAGEIF(M:M,M802,$K:$K)," ")</f>
        <v> </v>
      </c>
      <c r="P802" s="85" t="str">
        <f ca="1" t="shared" si="823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4">
        <f ca="1" t="shared" si="0"/>
        <v>6</v>
      </c>
      <c r="F803" s="67" t="str">
        <f ca="1">IF(ISBLANK(A803)," ",INDIRECT(ADDRESS(1,5+MOD(ROW()-2,COUNTA('Form Responses 1'!$1:$1)-4),,TRUE,"Form Responses 1")))</f>
        <v>LANTAI-2 [Perpustakaan]</v>
      </c>
      <c r="G803" s="67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LANTAI-2</v>
      </c>
      <c r="I803" s="85" t="str">
        <f ca="1" t="shared" si="791"/>
        <v>Perpustakaan</v>
      </c>
      <c r="J803" s="85" t="str">
        <f ca="1" t="shared" si="2"/>
        <v>CLEANING SERVICE</v>
      </c>
      <c r="K803" s="85" t="str">
        <f ca="1" t="array" ref="K803">IFERROR(INDEX(MASTER!B:B,MATCH(G803,MASTER!A:A,0))/100," ")</f>
        <v> </v>
      </c>
      <c r="L803" s="67">
        <f ca="1" t="shared" si="3"/>
        <v>0</v>
      </c>
      <c r="M803" s="67" t="str">
        <f ca="1" t="shared" si="4"/>
        <v>1900 - WEEK 00</v>
      </c>
      <c r="N803" s="67" t="str">
        <f ca="1" t="shared" si="5"/>
        <v>1900 - MONTH 01</v>
      </c>
      <c r="O803" s="85" t="str">
        <f ca="1" t="shared" ref="O803:P803" si="824">IFERROR(AVERAGEIF(M:M,M803,$K:$K)," ")</f>
        <v> </v>
      </c>
      <c r="P803" s="85" t="str">
        <f ca="1" t="shared" si="824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4">
        <f ca="1" t="shared" si="0"/>
        <v>6</v>
      </c>
      <c r="F804" s="67" t="str">
        <f ca="1">IF(ISBLANK(A804)," ",INDIRECT(ADDRESS(1,5+MOD(ROW()-2,COUNTA('Form Responses 1'!$1:$1)-4),,TRUE,"Form Responses 1")))</f>
        <v>LANTAI-2 [R. baca]</v>
      </c>
      <c r="G804" s="67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LANTAI-2</v>
      </c>
      <c r="I804" s="85" t="str">
        <f ca="1" t="shared" si="791"/>
        <v>R. baca</v>
      </c>
      <c r="J804" s="85" t="str">
        <f ca="1" t="shared" si="2"/>
        <v>CLEANING SERVICE</v>
      </c>
      <c r="K804" s="85" t="str">
        <f ca="1" t="array" ref="K804">IFERROR(INDEX(MASTER!B:B,MATCH(G804,MASTER!A:A,0))/100," ")</f>
        <v> </v>
      </c>
      <c r="L804" s="67">
        <f ca="1" t="shared" si="3"/>
        <v>0</v>
      </c>
      <c r="M804" s="67" t="str">
        <f ca="1" t="shared" si="4"/>
        <v>1900 - WEEK 00</v>
      </c>
      <c r="N804" s="67" t="str">
        <f ca="1" t="shared" si="5"/>
        <v>1900 - MONTH 01</v>
      </c>
      <c r="O804" s="85" t="str">
        <f ca="1" t="shared" ref="O804:P804" si="825">IFERROR(AVERAGEIF(M:M,M804,$K:$K)," ")</f>
        <v> </v>
      </c>
      <c r="P804" s="85" t="str">
        <f ca="1" t="shared" si="825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4">
        <f ca="1" t="shared" si="0"/>
        <v>6</v>
      </c>
      <c r="F805" s="67" t="str">
        <f ca="1">IF(ISBLANK(A805)," ",INDIRECT(ADDRESS(1,5+MOD(ROW()-2,COUNTA('Form Responses 1'!$1:$1)-4),,TRUE,"Form Responses 1")))</f>
        <v>LANTAI-2 [Tangga Penghubung lt.1-2]</v>
      </c>
      <c r="G805" s="67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LANTAI-2</v>
      </c>
      <c r="I805" s="85" t="str">
        <f ca="1" t="shared" si="791"/>
        <v>Tangga Penghubung lt.1-2</v>
      </c>
      <c r="J805" s="85" t="str">
        <f ca="1" t="shared" si="2"/>
        <v>CLEANING SERVICE</v>
      </c>
      <c r="K805" s="85" t="str">
        <f ca="1" t="array" ref="K805">IFERROR(INDEX(MASTER!B:B,MATCH(G805,MASTER!A:A,0))/100," ")</f>
        <v> </v>
      </c>
      <c r="L805" s="67">
        <f ca="1" t="shared" si="3"/>
        <v>0</v>
      </c>
      <c r="M805" s="67" t="str">
        <f ca="1" t="shared" si="4"/>
        <v>1900 - WEEK 00</v>
      </c>
      <c r="N805" s="67" t="str">
        <f ca="1" t="shared" si="5"/>
        <v>1900 - MONTH 01</v>
      </c>
      <c r="O805" s="85" t="str">
        <f ca="1" t="shared" ref="O805:P805" si="826">IFERROR(AVERAGEIF(M:M,M805,$K:$K)," ")</f>
        <v> </v>
      </c>
      <c r="P805" s="85" t="str">
        <f ca="1" t="shared" si="826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4">
        <f ca="1" t="shared" si="0"/>
        <v>6</v>
      </c>
      <c r="F806" s="67" t="str">
        <f ca="1">IF(ISBLANK(A806)," ",INDIRECT(ADDRESS(1,5+MOD(ROW()-2,COUNTA('Form Responses 1'!$1:$1)-4),,TRUE,"Form Responses 1")))</f>
        <v>LANTAI-2 [Toilet 1]</v>
      </c>
      <c r="G806" s="67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LANTAI-2</v>
      </c>
      <c r="I806" s="85" t="str">
        <f ca="1" t="shared" si="791"/>
        <v>Toilet 1</v>
      </c>
      <c r="J806" s="85" t="str">
        <f ca="1" t="shared" si="2"/>
        <v>CLEANING SERVICE</v>
      </c>
      <c r="K806" s="85" t="str">
        <f ca="1" t="array" ref="K806">IFERROR(INDEX(MASTER!B:B,MATCH(G806,MASTER!A:A,0))/100," ")</f>
        <v> </v>
      </c>
      <c r="L806" s="67">
        <f ca="1" t="shared" si="3"/>
        <v>0</v>
      </c>
      <c r="M806" s="67" t="str">
        <f ca="1" t="shared" si="4"/>
        <v>1900 - WEEK 00</v>
      </c>
      <c r="N806" s="67" t="str">
        <f ca="1" t="shared" si="5"/>
        <v>1900 - MONTH 01</v>
      </c>
      <c r="O806" s="85" t="str">
        <f ca="1" t="shared" ref="O806:P806" si="827">IFERROR(AVERAGEIF(M:M,M806,$K:$K)," ")</f>
        <v> </v>
      </c>
      <c r="P806" s="85" t="str">
        <f ca="1" t="shared" si="827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4">
        <f ca="1" t="shared" si="0"/>
        <v>6</v>
      </c>
      <c r="F807" s="67" t="str">
        <f ca="1">IF(ISBLANK(A807)," ",INDIRECT(ADDRESS(1,5+MOD(ROW()-2,COUNTA('Form Responses 1'!$1:$1)-4),,TRUE,"Form Responses 1")))</f>
        <v>TAMAN DAN AREA PARKIR [Area parkir mobil]</v>
      </c>
      <c r="G807" s="67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TAMAN DAN AREA PARKIR</v>
      </c>
      <c r="I807" s="85" t="str">
        <f ca="1" t="shared" si="791"/>
        <v>Area parkir mobil</v>
      </c>
      <c r="J807" s="85" t="str">
        <f ca="1" t="shared" si="2"/>
        <v>CLEANING SERVICE</v>
      </c>
      <c r="K807" s="85" t="str">
        <f ca="1" t="array" ref="K807">IFERROR(INDEX(MASTER!B:B,MATCH(G807,MASTER!A:A,0))/100," ")</f>
        <v> </v>
      </c>
      <c r="L807" s="67">
        <f ca="1" t="shared" si="3"/>
        <v>0</v>
      </c>
      <c r="M807" s="67" t="str">
        <f ca="1" t="shared" si="4"/>
        <v>1900 - WEEK 00</v>
      </c>
      <c r="N807" s="67" t="str">
        <f ca="1" t="shared" si="5"/>
        <v>1900 - MONTH 01</v>
      </c>
      <c r="O807" s="85" t="str">
        <f ca="1" t="shared" ref="O807:P807" si="828">IFERROR(AVERAGEIF(M:M,M807,$K:$K)," ")</f>
        <v> </v>
      </c>
      <c r="P807" s="85" t="str">
        <f ca="1" t="shared" si="828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4">
        <f ca="1" t="shared" si="0"/>
        <v>6</v>
      </c>
      <c r="F808" s="67" t="str">
        <f ca="1">IF(ISBLANK(A808)," ",INDIRECT(ADDRESS(1,5+MOD(ROW()-2,COUNTA('Form Responses 1'!$1:$1)-4),,TRUE,"Form Responses 1")))</f>
        <v>TAMAN DAN AREA PARKIR [Area parkir motor]</v>
      </c>
      <c r="G808" s="67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TAMAN DAN AREA PARKIR</v>
      </c>
      <c r="I808" s="85" t="str">
        <f ca="1" t="shared" si="791"/>
        <v>Area parkir motor</v>
      </c>
      <c r="J808" s="85" t="str">
        <f ca="1" t="shared" si="2"/>
        <v>CLEANING SERVICE</v>
      </c>
      <c r="K808" s="85" t="str">
        <f ca="1" t="array" ref="K808">IFERROR(INDEX(MASTER!B:B,MATCH(G808,MASTER!A:A,0))/100," ")</f>
        <v> </v>
      </c>
      <c r="L808" s="67">
        <f ca="1" t="shared" si="3"/>
        <v>0</v>
      </c>
      <c r="M808" s="67" t="str">
        <f ca="1" t="shared" si="4"/>
        <v>1900 - WEEK 00</v>
      </c>
      <c r="N808" s="67" t="str">
        <f ca="1" t="shared" si="5"/>
        <v>1900 - MONTH 01</v>
      </c>
      <c r="O808" s="85" t="str">
        <f ca="1" t="shared" ref="O808:P808" si="829">IFERROR(AVERAGEIF(M:M,M808,$K:$K)," ")</f>
        <v> </v>
      </c>
      <c r="P808" s="85" t="str">
        <f ca="1" t="shared" si="829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4">
        <f ca="1" t="shared" si="0"/>
        <v>6</v>
      </c>
      <c r="F809" s="67" t="str">
        <f ca="1">IF(ISBLANK(A809)," ",INDIRECT(ADDRESS(1,5+MOD(ROW()-2,COUNTA('Form Responses 1'!$1:$1)-4),,TRUE,"Form Responses 1")))</f>
        <v>TAMAN DAN AREA PARKIR [Taman depan]</v>
      </c>
      <c r="G809" s="67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TAMAN DAN AREA PARKIR</v>
      </c>
      <c r="I809" s="85" t="str">
        <f ca="1" t="shared" si="791"/>
        <v>Taman depan</v>
      </c>
      <c r="J809" s="85" t="str">
        <f ca="1" t="shared" si="2"/>
        <v>CLEANING SERVICE</v>
      </c>
      <c r="K809" s="85" t="str">
        <f ca="1" t="array" ref="K809">IFERROR(INDEX(MASTER!B:B,MATCH(G809,MASTER!A:A,0))/100," ")</f>
        <v> </v>
      </c>
      <c r="L809" s="67">
        <f ca="1" t="shared" si="3"/>
        <v>0</v>
      </c>
      <c r="M809" s="67" t="str">
        <f ca="1" t="shared" si="4"/>
        <v>1900 - WEEK 00</v>
      </c>
      <c r="N809" s="67" t="str">
        <f ca="1" t="shared" si="5"/>
        <v>1900 - MONTH 01</v>
      </c>
      <c r="O809" s="85" t="str">
        <f ca="1" t="shared" ref="O809:P809" si="830">IFERROR(AVERAGEIF(M:M,M809,$K:$K)," ")</f>
        <v> </v>
      </c>
      <c r="P809" s="85" t="str">
        <f ca="1" t="shared" si="830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4">
        <f ca="1" t="shared" si="0"/>
        <v>6</v>
      </c>
      <c r="F810" s="67" t="str">
        <f ca="1">IF(ISBLANK(A810)," ",INDIRECT(ADDRESS(1,5+MOD(ROW()-2,COUNTA('Form Responses 1'!$1:$1)-4),,TRUE,"Form Responses 1")))</f>
        <v>TAMAN DAN AREA PARKIR [Pos Security]</v>
      </c>
      <c r="G810" s="67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TAMAN DAN AREA PARKIR</v>
      </c>
      <c r="I810" s="85" t="str">
        <f ca="1" t="shared" si="791"/>
        <v>Pos Security</v>
      </c>
      <c r="J810" s="85" t="str">
        <f ca="1" t="shared" si="2"/>
        <v>CLEANING SERVICE</v>
      </c>
      <c r="K810" s="85" t="str">
        <f ca="1" t="array" ref="K810">IFERROR(INDEX(MASTER!B:B,MATCH(G810,MASTER!A:A,0))/100," ")</f>
        <v> </v>
      </c>
      <c r="L810" s="67">
        <f ca="1" t="shared" si="3"/>
        <v>0</v>
      </c>
      <c r="M810" s="67" t="str">
        <f ca="1" t="shared" si="4"/>
        <v>1900 - WEEK 00</v>
      </c>
      <c r="N810" s="67" t="str">
        <f ca="1" t="shared" si="5"/>
        <v>1900 - MONTH 01</v>
      </c>
      <c r="O810" s="85" t="str">
        <f ca="1" t="shared" ref="O810:P810" si="831">IFERROR(AVERAGEIF(M:M,M810,$K:$K)," ")</f>
        <v> </v>
      </c>
      <c r="P810" s="85" t="str">
        <f ca="1" t="shared" si="831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4">
        <f ca="1" t="shared" si="0"/>
        <v>6</v>
      </c>
      <c r="F811" s="67" t="str">
        <f ca="1">IF(ISBLANK(A811)," ",INDIRECT(ADDRESS(1,5+MOD(ROW()-2,COUNTA('Form Responses 1'!$1:$1)-4),,TRUE,"Form Responses 1")))</f>
        <v>TAMAN DAN AREA PARKIR [TPS]</v>
      </c>
      <c r="G811" s="67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TAMAN DAN AREA PARKIR</v>
      </c>
      <c r="I811" s="85" t="str">
        <f ca="1" t="shared" si="791"/>
        <v>TPS</v>
      </c>
      <c r="J811" s="85" t="str">
        <f ca="1" t="shared" si="2"/>
        <v>CLEANING SERVICE</v>
      </c>
      <c r="K811" s="85" t="str">
        <f ca="1" t="array" ref="K811">IFERROR(INDEX(MASTER!B:B,MATCH(G811,MASTER!A:A,0))/100," ")</f>
        <v> </v>
      </c>
      <c r="L811" s="67">
        <f ca="1" t="shared" si="3"/>
        <v>0</v>
      </c>
      <c r="M811" s="67" t="str">
        <f ca="1" t="shared" si="4"/>
        <v>1900 - WEEK 00</v>
      </c>
      <c r="N811" s="67" t="str">
        <f ca="1" t="shared" si="5"/>
        <v>1900 - MONTH 01</v>
      </c>
      <c r="O811" s="85" t="str">
        <f ca="1" t="shared" ref="O811:P811" si="832">IFERROR(AVERAGEIF(M:M,M811,$K:$K)," ")</f>
        <v> </v>
      </c>
      <c r="P811" s="85" t="str">
        <f ca="1" t="shared" si="832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4">
        <f ca="1" t="shared" si="0"/>
        <v>6</v>
      </c>
      <c r="F812" s="67" t="str">
        <f ca="1">IF(ISBLANK(A812)," ",INDIRECT(ADDRESS(1,5+MOD(ROW()-2,COUNTA('Form Responses 1'!$1:$1)-4),,TRUE,"Form Responses 1")))</f>
        <v>Security [Security Functions]</v>
      </c>
      <c r="G812" s="67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Security</v>
      </c>
      <c r="I812" s="85" t="str">
        <f ca="1" t="shared" si="791"/>
        <v>Security Functions</v>
      </c>
      <c r="J812" s="85" t="str">
        <f ca="1" t="shared" si="2"/>
        <v>SECURITY SERVICE</v>
      </c>
      <c r="K812" s="85" t="str">
        <f ca="1" t="array" ref="K812">IFERROR(INDEX(MASTER!B:B,MATCH(G812,MASTER!A:A,0))/100," ")</f>
        <v> </v>
      </c>
      <c r="L812" s="67">
        <f ca="1" t="shared" si="3"/>
        <v>0</v>
      </c>
      <c r="M812" s="67" t="str">
        <f ca="1" t="shared" si="4"/>
        <v>1900 - WEEK 00</v>
      </c>
      <c r="N812" s="67" t="str">
        <f ca="1" t="shared" si="5"/>
        <v>1900 - MONTH 01</v>
      </c>
      <c r="O812" s="85" t="str">
        <f ca="1" t="shared" ref="O812:P812" si="833">IFERROR(AVERAGEIF(M:M,M812,$K:$K)," ")</f>
        <v> </v>
      </c>
      <c r="P812" s="85" t="str">
        <f ca="1" t="shared" si="833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4">
        <f ca="1" t="shared" si="0"/>
        <v>6</v>
      </c>
      <c r="F813" s="67" t="str">
        <f ca="1">IF(ISBLANK(A813)," ",INDIRECT(ADDRESS(1,5+MOD(ROW()-2,COUNTA('Form Responses 1'!$1:$1)-4),,TRUE,"Form Responses 1")))</f>
        <v>Driver [Driving Safety]</v>
      </c>
      <c r="G813" s="67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Driver</v>
      </c>
      <c r="I813" s="85" t="str">
        <f ca="1" t="shared" si="791"/>
        <v>Driving Safety</v>
      </c>
      <c r="J813" s="85" t="str">
        <f ca="1" t="shared" si="2"/>
        <v>LABOR SERVICE</v>
      </c>
      <c r="K813" s="85" t="str">
        <f ca="1" t="array" ref="K813">IFERROR(INDEX(MASTER!B:B,MATCH(G813,MASTER!A:A,0))/100," ")</f>
        <v> </v>
      </c>
      <c r="L813" s="67">
        <f ca="1" t="shared" si="3"/>
        <v>0</v>
      </c>
      <c r="M813" s="67" t="str">
        <f ca="1" t="shared" si="4"/>
        <v>1900 - WEEK 00</v>
      </c>
      <c r="N813" s="67" t="str">
        <f ca="1" t="shared" si="5"/>
        <v>1900 - MONTH 01</v>
      </c>
      <c r="O813" s="85" t="str">
        <f ca="1" t="shared" ref="O813:P813" si="834">IFERROR(AVERAGEIF(M:M,M813,$K:$K)," ")</f>
        <v> </v>
      </c>
      <c r="P813" s="85" t="str">
        <f ca="1" t="shared" si="834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4">
        <f ca="1" t="shared" si="0"/>
        <v>6</v>
      </c>
      <c r="F814" s="67" t="str">
        <f ca="1">IF(ISBLANK(A814)," ",INDIRECT(ADDRESS(1,5+MOD(ROW()-2,COUNTA('Form Responses 1'!$1:$1)-4),,TRUE,"Form Responses 1")))</f>
        <v>Driver [ Attendance]</v>
      </c>
      <c r="G814" s="67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Driver</v>
      </c>
      <c r="I814" s="85" t="str">
        <f ca="1" t="shared" si="791"/>
        <v> Attendance</v>
      </c>
      <c r="J814" s="85" t="str">
        <f ca="1" t="shared" si="2"/>
        <v>LABOR SERVICE</v>
      </c>
      <c r="K814" s="85" t="str">
        <f ca="1" t="array" ref="K814">IFERROR(INDEX(MASTER!B:B,MATCH(G814,MASTER!A:A,0))/100," ")</f>
        <v> </v>
      </c>
      <c r="L814" s="67">
        <f ca="1" t="shared" si="3"/>
        <v>0</v>
      </c>
      <c r="M814" s="67" t="str">
        <f ca="1" t="shared" si="4"/>
        <v>1900 - WEEK 00</v>
      </c>
      <c r="N814" s="67" t="str">
        <f ca="1" t="shared" si="5"/>
        <v>1900 - MONTH 01</v>
      </c>
      <c r="O814" s="85" t="str">
        <f ca="1" t="shared" ref="O814:P814" si="835">IFERROR(AVERAGEIF(M:M,M814,$K:$K)," ")</f>
        <v> </v>
      </c>
      <c r="P814" s="85" t="str">
        <f ca="1" t="shared" si="835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4">
        <f ca="1" t="shared" si="0"/>
        <v>6</v>
      </c>
      <c r="F815" s="67" t="str">
        <f ca="1">IF(ISBLANK(A815)," ",INDIRECT(ADDRESS(1,5+MOD(ROW()-2,COUNTA('Form Responses 1'!$1:$1)-4),,TRUE,"Form Responses 1")))</f>
        <v>LANTAI-1 [Enterance]</v>
      </c>
      <c r="G815" s="67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LANTAI-1</v>
      </c>
      <c r="I815" s="85" t="str">
        <f ca="1" t="shared" si="791"/>
        <v>Enterance</v>
      </c>
      <c r="J815" s="85" t="str">
        <f ca="1" t="shared" si="2"/>
        <v>CLEANING SERVICE</v>
      </c>
      <c r="K815" s="85" t="str">
        <f ca="1" t="array" ref="K815">IFERROR(INDEX(MASTER!B:B,MATCH(G815,MASTER!A:A,0))/100," ")</f>
        <v> </v>
      </c>
      <c r="L815" s="67">
        <f ca="1" t="shared" si="3"/>
        <v>0</v>
      </c>
      <c r="M815" s="67" t="str">
        <f ca="1" t="shared" si="4"/>
        <v>1900 - WEEK 00</v>
      </c>
      <c r="N815" s="67" t="str">
        <f ca="1" t="shared" si="5"/>
        <v>1900 - MONTH 01</v>
      </c>
      <c r="O815" s="85" t="str">
        <f ca="1" t="shared" ref="O815:P815" si="836">IFERROR(AVERAGEIF(M:M,M815,$K:$K)," ")</f>
        <v> </v>
      </c>
      <c r="P815" s="85" t="str">
        <f ca="1" t="shared" si="836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4">
        <f ca="1" t="shared" si="0"/>
        <v>6</v>
      </c>
      <c r="F816" s="67" t="str">
        <f ca="1">IF(ISBLANK(A816)," ",INDIRECT(ADDRESS(1,5+MOD(ROW()-2,COUNTA('Form Responses 1'!$1:$1)-4),,TRUE,"Form Responses 1")))</f>
        <v>LANTAI-1 [Lobby Utama]</v>
      </c>
      <c r="G816" s="67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LANTAI-1</v>
      </c>
      <c r="I816" s="85" t="str">
        <f ca="1" t="shared" si="791"/>
        <v>Lobby Utama</v>
      </c>
      <c r="J816" s="85" t="str">
        <f ca="1" t="shared" si="2"/>
        <v>CLEANING SERVICE</v>
      </c>
      <c r="K816" s="85" t="str">
        <f ca="1" t="array" ref="K816">IFERROR(INDEX(MASTER!B:B,MATCH(G816,MASTER!A:A,0))/100," ")</f>
        <v> </v>
      </c>
      <c r="L816" s="67">
        <f ca="1" t="shared" si="3"/>
        <v>0</v>
      </c>
      <c r="M816" s="67" t="str">
        <f ca="1" t="shared" si="4"/>
        <v>1900 - WEEK 00</v>
      </c>
      <c r="N816" s="67" t="str">
        <f ca="1" t="shared" si="5"/>
        <v>1900 - MONTH 01</v>
      </c>
      <c r="O816" s="85" t="str">
        <f ca="1" t="shared" ref="O816:P816" si="837">IFERROR(AVERAGEIF(M:M,M816,$K:$K)," ")</f>
        <v> </v>
      </c>
      <c r="P816" s="85" t="str">
        <f ca="1" t="shared" si="837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4">
        <f ca="1" t="shared" si="0"/>
        <v>6</v>
      </c>
      <c r="F817" s="67" t="str">
        <f ca="1">IF(ISBLANK(A817)," ",INDIRECT(ADDRESS(1,5+MOD(ROW()-2,COUNTA('Form Responses 1'!$1:$1)-4),,TRUE,"Form Responses 1")))</f>
        <v>LANTAI-1 [Koridor]</v>
      </c>
      <c r="G817" s="67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LANTAI-1</v>
      </c>
      <c r="I817" s="85" t="str">
        <f ca="1" t="shared" si="791"/>
        <v>Koridor</v>
      </c>
      <c r="J817" s="85" t="str">
        <f ca="1" t="shared" si="2"/>
        <v>CLEANING SERVICE</v>
      </c>
      <c r="K817" s="85" t="str">
        <f ca="1" t="array" ref="K817">IFERROR(INDEX(MASTER!B:B,MATCH(G817,MASTER!A:A,0))/100," ")</f>
        <v> </v>
      </c>
      <c r="L817" s="67">
        <f ca="1" t="shared" si="3"/>
        <v>0</v>
      </c>
      <c r="M817" s="67" t="str">
        <f ca="1" t="shared" si="4"/>
        <v>1900 - WEEK 00</v>
      </c>
      <c r="N817" s="67" t="str">
        <f ca="1" t="shared" si="5"/>
        <v>1900 - MONTH 01</v>
      </c>
      <c r="O817" s="85" t="str">
        <f ca="1" t="shared" ref="O817:P817" si="838">IFERROR(AVERAGEIF(M:M,M817,$K:$K)," ")</f>
        <v> </v>
      </c>
      <c r="P817" s="85" t="str">
        <f ca="1" t="shared" si="838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4">
        <f ca="1" t="shared" si="0"/>
        <v>6</v>
      </c>
      <c r="F818" s="67" t="str">
        <f ca="1">IF(ISBLANK(A818)," ",INDIRECT(ADDRESS(1,5+MOD(ROW()-2,COUNTA('Form Responses 1'!$1:$1)-4),,TRUE,"Form Responses 1")))</f>
        <v>LANTAI-1 [R. Pimpinan]</v>
      </c>
      <c r="G818" s="67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LANTAI-1</v>
      </c>
      <c r="I818" s="85" t="str">
        <f ca="1" t="shared" si="791"/>
        <v>R. Pimpinan</v>
      </c>
      <c r="J818" s="85" t="str">
        <f ca="1" t="shared" si="2"/>
        <v>CLEANING SERVICE</v>
      </c>
      <c r="K818" s="85" t="str">
        <f ca="1" t="array" ref="K818">IFERROR(INDEX(MASTER!B:B,MATCH(G818,MASTER!A:A,0))/100," ")</f>
        <v> </v>
      </c>
      <c r="L818" s="67">
        <f ca="1" t="shared" si="3"/>
        <v>0</v>
      </c>
      <c r="M818" s="67" t="str">
        <f ca="1" t="shared" si="4"/>
        <v>1900 - WEEK 00</v>
      </c>
      <c r="N818" s="67" t="str">
        <f ca="1" t="shared" si="5"/>
        <v>1900 - MONTH 01</v>
      </c>
      <c r="O818" s="85" t="str">
        <f ca="1" t="shared" ref="O818:P818" si="839">IFERROR(AVERAGEIF(M:M,M818,$K:$K)," ")</f>
        <v> </v>
      </c>
      <c r="P818" s="85" t="str">
        <f ca="1" t="shared" si="839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4">
        <f ca="1" t="shared" si="0"/>
        <v>6</v>
      </c>
      <c r="F819" s="67" t="str">
        <f ca="1">IF(ISBLANK(A819)," ",INDIRECT(ADDRESS(1,5+MOD(ROW()-2,COUNTA('Form Responses 1'!$1:$1)-4),,TRUE,"Form Responses 1")))</f>
        <v>LANTAI-1 [Mushollah]</v>
      </c>
      <c r="G819" s="67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LANTAI-1</v>
      </c>
      <c r="I819" s="85" t="str">
        <f ca="1" t="shared" si="791"/>
        <v>Mushollah</v>
      </c>
      <c r="J819" s="85" t="str">
        <f ca="1" t="shared" si="2"/>
        <v>CLEANING SERVICE</v>
      </c>
      <c r="K819" s="85" t="str">
        <f ca="1" t="array" ref="K819">IFERROR(INDEX(MASTER!B:B,MATCH(G819,MASTER!A:A,0))/100," ")</f>
        <v> </v>
      </c>
      <c r="L819" s="67">
        <f ca="1" t="shared" si="3"/>
        <v>0</v>
      </c>
      <c r="M819" s="67" t="str">
        <f ca="1" t="shared" si="4"/>
        <v>1900 - WEEK 00</v>
      </c>
      <c r="N819" s="67" t="str">
        <f ca="1" t="shared" si="5"/>
        <v>1900 - MONTH 01</v>
      </c>
      <c r="O819" s="85" t="str">
        <f ca="1" t="shared" ref="O819:P819" si="840">IFERROR(AVERAGEIF(M:M,M819,$K:$K)," ")</f>
        <v> </v>
      </c>
      <c r="P819" s="85" t="str">
        <f ca="1" t="shared" si="840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4">
        <f ca="1" t="shared" si="0"/>
        <v>6</v>
      </c>
      <c r="F820" s="67" t="str">
        <f ca="1">IF(ISBLANK(A820)," ",INDIRECT(ADDRESS(1,5+MOD(ROW()-2,COUNTA('Form Responses 1'!$1:$1)-4),,TRUE,"Form Responses 1")))</f>
        <v>LANTAI-1 [R. Kepala TU]</v>
      </c>
      <c r="G820" s="67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LANTAI-1</v>
      </c>
      <c r="I820" s="85" t="str">
        <f ca="1" t="shared" si="791"/>
        <v>R. Kepala TU</v>
      </c>
      <c r="J820" s="85" t="str">
        <f ca="1" t="shared" si="2"/>
        <v>CLEANING SERVICE</v>
      </c>
      <c r="K820" s="85" t="str">
        <f ca="1" t="array" ref="K820">IFERROR(INDEX(MASTER!B:B,MATCH(G820,MASTER!A:A,0))/100," ")</f>
        <v> </v>
      </c>
      <c r="L820" s="67">
        <f ca="1" t="shared" si="3"/>
        <v>0</v>
      </c>
      <c r="M820" s="67" t="str">
        <f ca="1" t="shared" si="4"/>
        <v>1900 - WEEK 00</v>
      </c>
      <c r="N820" s="67" t="str">
        <f ca="1" t="shared" si="5"/>
        <v>1900 - MONTH 01</v>
      </c>
      <c r="O820" s="85" t="str">
        <f ca="1" t="shared" ref="O820:P820" si="841">IFERROR(AVERAGEIF(M:M,M820,$K:$K)," ")</f>
        <v> </v>
      </c>
      <c r="P820" s="85" t="str">
        <f ca="1" t="shared" si="841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4">
        <f ca="1" t="shared" si="0"/>
        <v>6</v>
      </c>
      <c r="F821" s="67" t="str">
        <f ca="1">IF(ISBLANK(A821)," ",INDIRECT(ADDRESS(1,5+MOD(ROW()-2,COUNTA('Form Responses 1'!$1:$1)-4),,TRUE,"Form Responses 1")))</f>
        <v>LANTAI-1 [R. staff TU]</v>
      </c>
      <c r="G821" s="67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LANTAI-1</v>
      </c>
      <c r="I821" s="85" t="str">
        <f ca="1" t="shared" si="791"/>
        <v>R. staff TU</v>
      </c>
      <c r="J821" s="85" t="str">
        <f ca="1" t="shared" si="2"/>
        <v>CLEANING SERVICE</v>
      </c>
      <c r="K821" s="85" t="str">
        <f ca="1" t="array" ref="K821">IFERROR(INDEX(MASTER!B:B,MATCH(G821,MASTER!A:A,0))/100," ")</f>
        <v> </v>
      </c>
      <c r="L821" s="67">
        <f ca="1" t="shared" si="3"/>
        <v>0</v>
      </c>
      <c r="M821" s="67" t="str">
        <f ca="1" t="shared" si="4"/>
        <v>1900 - WEEK 00</v>
      </c>
      <c r="N821" s="67" t="str">
        <f ca="1" t="shared" si="5"/>
        <v>1900 - MONTH 01</v>
      </c>
      <c r="O821" s="85" t="str">
        <f ca="1" t="shared" ref="O821:P821" si="842">IFERROR(AVERAGEIF(M:M,M821,$K:$K)," ")</f>
        <v> </v>
      </c>
      <c r="P821" s="85" t="str">
        <f ca="1" t="shared" si="842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4">
        <f ca="1" t="shared" si="0"/>
        <v>6</v>
      </c>
      <c r="F822" s="67" t="str">
        <f ca="1">IF(ISBLANK(A822)," ",INDIRECT(ADDRESS(1,5+MOD(ROW()-2,COUNTA('Form Responses 1'!$1:$1)-4),,TRUE,"Form Responses 1")))</f>
        <v>LANTAI-1 [R. Analisis]</v>
      </c>
      <c r="G822" s="67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LANTAI-1</v>
      </c>
      <c r="I822" s="85" t="str">
        <f ca="1" t="shared" si="791"/>
        <v>R. Analisis</v>
      </c>
      <c r="J822" s="85" t="str">
        <f ca="1" t="shared" si="2"/>
        <v>CLEANING SERVICE</v>
      </c>
      <c r="K822" s="85" t="str">
        <f ca="1" t="array" ref="K822">IFERROR(INDEX(MASTER!B:B,MATCH(G822,MASTER!A:A,0))/100," ")</f>
        <v> </v>
      </c>
      <c r="L822" s="67">
        <f ca="1" t="shared" si="3"/>
        <v>0</v>
      </c>
      <c r="M822" s="67" t="str">
        <f ca="1" t="shared" si="4"/>
        <v>1900 - WEEK 00</v>
      </c>
      <c r="N822" s="67" t="str">
        <f ca="1" t="shared" si="5"/>
        <v>1900 - MONTH 01</v>
      </c>
      <c r="O822" s="85" t="str">
        <f ca="1" t="shared" ref="O822:P822" si="843">IFERROR(AVERAGEIF(M:M,M822,$K:$K)," ")</f>
        <v> </v>
      </c>
      <c r="P822" s="85" t="str">
        <f ca="1" t="shared" si="843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4">
        <f ca="1" t="shared" si="0"/>
        <v>6</v>
      </c>
      <c r="F823" s="67" t="str">
        <f ca="1">IF(ISBLANK(A823)," ",INDIRECT(ADDRESS(1,5+MOD(ROW()-2,COUNTA('Form Responses 1'!$1:$1)-4),,TRUE,"Form Responses 1")))</f>
        <v>LANTAI-1 [R. Audio Visual]</v>
      </c>
      <c r="G823" s="67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LANTAI-1</v>
      </c>
      <c r="I823" s="85" t="str">
        <f ca="1" t="shared" si="791"/>
        <v>R. Audio Visual</v>
      </c>
      <c r="J823" s="85" t="str">
        <f ca="1" t="shared" si="2"/>
        <v>CLEANING SERVICE</v>
      </c>
      <c r="K823" s="85" t="str">
        <f ca="1" t="array" ref="K823">IFERROR(INDEX(MASTER!B:B,MATCH(G823,MASTER!A:A,0))/100," ")</f>
        <v> </v>
      </c>
      <c r="L823" s="67">
        <f ca="1" t="shared" si="3"/>
        <v>0</v>
      </c>
      <c r="M823" s="67" t="str">
        <f ca="1" t="shared" si="4"/>
        <v>1900 - WEEK 00</v>
      </c>
      <c r="N823" s="67" t="str">
        <f ca="1" t="shared" si="5"/>
        <v>1900 - MONTH 01</v>
      </c>
      <c r="O823" s="85" t="str">
        <f ca="1" t="shared" ref="O823:P823" si="844">IFERROR(AVERAGEIF(M:M,M823,$K:$K)," ")</f>
        <v> </v>
      </c>
      <c r="P823" s="85" t="str">
        <f ca="1" t="shared" si="844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4">
        <f ca="1" t="shared" si="0"/>
        <v>6</v>
      </c>
      <c r="F824" s="67" t="str">
        <f ca="1">IF(ISBLANK(A824)," ",INDIRECT(ADDRESS(1,5+MOD(ROW()-2,COUNTA('Form Responses 1'!$1:$1)-4),,TRUE,"Form Responses 1")))</f>
        <v>LANTAI-1 [R. Artefak]</v>
      </c>
      <c r="G824" s="67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LANTAI-1</v>
      </c>
      <c r="I824" s="85" t="str">
        <f ca="1" t="shared" si="791"/>
        <v>R. Artefak</v>
      </c>
      <c r="J824" s="85" t="str">
        <f ca="1" t="shared" si="2"/>
        <v>CLEANING SERVICE</v>
      </c>
      <c r="K824" s="85" t="str">
        <f ca="1" t="array" ref="K824">IFERROR(INDEX(MASTER!B:B,MATCH(G824,MASTER!A:A,0))/100," ")</f>
        <v> </v>
      </c>
      <c r="L824" s="67">
        <f ca="1" t="shared" si="3"/>
        <v>0</v>
      </c>
      <c r="M824" s="67" t="str">
        <f ca="1" t="shared" si="4"/>
        <v>1900 - WEEK 00</v>
      </c>
      <c r="N824" s="67" t="str">
        <f ca="1" t="shared" si="5"/>
        <v>1900 - MONTH 01</v>
      </c>
      <c r="O824" s="85" t="str">
        <f ca="1" t="shared" ref="O824:P824" si="845">IFERROR(AVERAGEIF(M:M,M824,$K:$K)," ")</f>
        <v> </v>
      </c>
      <c r="P824" s="85" t="str">
        <f ca="1" t="shared" si="845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4">
        <f ca="1" t="shared" si="0"/>
        <v>6</v>
      </c>
      <c r="F825" s="67" t="str">
        <f ca="1">IF(ISBLANK(A825)," ",INDIRECT(ADDRESS(1,5+MOD(ROW()-2,COUNTA('Form Responses 1'!$1:$1)-4),,TRUE,"Form Responses 1")))</f>
        <v>LANTAI-1 [R. Keuangan]</v>
      </c>
      <c r="G825" s="67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LANTAI-1</v>
      </c>
      <c r="I825" s="85" t="str">
        <f ca="1" t="shared" si="791"/>
        <v>R. Keuangan</v>
      </c>
      <c r="J825" s="85" t="str">
        <f ca="1" t="shared" si="2"/>
        <v>CLEANING SERVICE</v>
      </c>
      <c r="K825" s="85" t="str">
        <f ca="1" t="array" ref="K825">IFERROR(INDEX(MASTER!B:B,MATCH(G825,MASTER!A:A,0))/100," ")</f>
        <v> </v>
      </c>
      <c r="L825" s="67">
        <f ca="1" t="shared" si="3"/>
        <v>0</v>
      </c>
      <c r="M825" s="67" t="str">
        <f ca="1" t="shared" si="4"/>
        <v>1900 - WEEK 00</v>
      </c>
      <c r="N825" s="67" t="str">
        <f ca="1" t="shared" si="5"/>
        <v>1900 - MONTH 01</v>
      </c>
      <c r="O825" s="85" t="str">
        <f ca="1" t="shared" ref="O825:P825" si="846">IFERROR(AVERAGEIF(M:M,M825,$K:$K)," ")</f>
        <v> </v>
      </c>
      <c r="P825" s="85" t="str">
        <f ca="1" t="shared" si="846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4">
        <f ca="1" t="shared" si="0"/>
        <v>6</v>
      </c>
      <c r="F826" s="67" t="str">
        <f ca="1">IF(ISBLANK(A826)," ",INDIRECT(ADDRESS(1,5+MOD(ROW()-2,COUNTA('Form Responses 1'!$1:$1)-4),,TRUE,"Form Responses 1")))</f>
        <v>LANTAI-1 [Meeting room kecil]</v>
      </c>
      <c r="G826" s="67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LANTAI-1</v>
      </c>
      <c r="I826" s="85" t="str">
        <f ca="1" t="shared" si="791"/>
        <v>Meeting room kecil</v>
      </c>
      <c r="J826" s="85" t="str">
        <f ca="1" t="shared" si="2"/>
        <v>CLEANING SERVICE</v>
      </c>
      <c r="K826" s="85" t="str">
        <f ca="1" t="array" ref="K826">IFERROR(INDEX(MASTER!B:B,MATCH(G826,MASTER!A:A,0))/100," ")</f>
        <v> </v>
      </c>
      <c r="L826" s="67">
        <f ca="1" t="shared" si="3"/>
        <v>0</v>
      </c>
      <c r="M826" s="67" t="str">
        <f ca="1" t="shared" si="4"/>
        <v>1900 - WEEK 00</v>
      </c>
      <c r="N826" s="67" t="str">
        <f ca="1" t="shared" si="5"/>
        <v>1900 - MONTH 01</v>
      </c>
      <c r="O826" s="85" t="str">
        <f ca="1" t="shared" ref="O826:P826" si="847">IFERROR(AVERAGEIF(M:M,M826,$K:$K)," ")</f>
        <v> </v>
      </c>
      <c r="P826" s="85" t="str">
        <f ca="1" t="shared" si="847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4">
        <f ca="1" t="shared" si="0"/>
        <v>6</v>
      </c>
      <c r="F827" s="67" t="str">
        <f ca="1">IF(ISBLANK(A827)," ",INDIRECT(ADDRESS(1,5+MOD(ROW()-2,COUNTA('Form Responses 1'!$1:$1)-4),,TRUE,"Form Responses 1")))</f>
        <v>LANTAI-1 [Pantry]</v>
      </c>
      <c r="G827" s="67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LANTAI-1</v>
      </c>
      <c r="I827" s="85" t="str">
        <f ca="1" t="shared" si="791"/>
        <v>Pantry</v>
      </c>
      <c r="J827" s="85" t="str">
        <f ca="1" t="shared" si="2"/>
        <v>CLEANING SERVICE</v>
      </c>
      <c r="K827" s="85" t="str">
        <f ca="1" t="array" ref="K827">IFERROR(INDEX(MASTER!B:B,MATCH(G827,MASTER!A:A,0))/100," ")</f>
        <v> </v>
      </c>
      <c r="L827" s="67">
        <f ca="1" t="shared" si="3"/>
        <v>0</v>
      </c>
      <c r="M827" s="67" t="str">
        <f ca="1" t="shared" si="4"/>
        <v>1900 - WEEK 00</v>
      </c>
      <c r="N827" s="67" t="str">
        <f ca="1" t="shared" si="5"/>
        <v>1900 - MONTH 01</v>
      </c>
      <c r="O827" s="85" t="str">
        <f ca="1" t="shared" ref="O827:P827" si="848">IFERROR(AVERAGEIF(M:M,M827,$K:$K)," ")</f>
        <v> </v>
      </c>
      <c r="P827" s="85" t="str">
        <f ca="1" t="shared" si="848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4">
        <f ca="1" t="shared" si="0"/>
        <v>6</v>
      </c>
      <c r="F828" s="67" t="str">
        <f ca="1">IF(ISBLANK(A828)," ",INDIRECT(ADDRESS(1,5+MOD(ROW()-2,COUNTA('Form Responses 1'!$1:$1)-4),,TRUE,"Form Responses 1")))</f>
        <v>LANTAI-1 [Tangga Penghubung lt.1-2]</v>
      </c>
      <c r="G828" s="67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LANTAI-1</v>
      </c>
      <c r="I828" s="85" t="str">
        <f ca="1" t="shared" si="791"/>
        <v>Tangga Penghubung lt.1-2</v>
      </c>
      <c r="J828" s="85" t="str">
        <f ca="1" t="shared" si="2"/>
        <v>CLEANING SERVICE</v>
      </c>
      <c r="K828" s="85" t="str">
        <f ca="1" t="array" ref="K828">IFERROR(INDEX(MASTER!B:B,MATCH(G828,MASTER!A:A,0))/100," ")</f>
        <v> </v>
      </c>
      <c r="L828" s="67">
        <f ca="1" t="shared" si="3"/>
        <v>0</v>
      </c>
      <c r="M828" s="67" t="str">
        <f ca="1" t="shared" si="4"/>
        <v>1900 - WEEK 00</v>
      </c>
      <c r="N828" s="67" t="str">
        <f ca="1" t="shared" si="5"/>
        <v>1900 - MONTH 01</v>
      </c>
      <c r="O828" s="85" t="str">
        <f ca="1" t="shared" ref="O828:P828" si="849">IFERROR(AVERAGEIF(M:M,M828,$K:$K)," ")</f>
        <v> </v>
      </c>
      <c r="P828" s="85" t="str">
        <f ca="1" t="shared" si="849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4">
        <f ca="1" t="shared" si="0"/>
        <v>6</v>
      </c>
      <c r="F829" s="67" t="str">
        <f ca="1">IF(ISBLANK(A829)," ",INDIRECT(ADDRESS(1,5+MOD(ROW()-2,COUNTA('Form Responses 1'!$1:$1)-4),,TRUE,"Form Responses 1")))</f>
        <v>LANTAI-1 [Toilet 1]</v>
      </c>
      <c r="G829" s="67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LANTAI-1</v>
      </c>
      <c r="I829" s="85" t="str">
        <f ca="1" t="shared" si="791"/>
        <v>Toilet 1</v>
      </c>
      <c r="J829" s="85" t="str">
        <f ca="1" t="shared" si="2"/>
        <v>CLEANING SERVICE</v>
      </c>
      <c r="K829" s="85" t="str">
        <f ca="1" t="array" ref="K829">IFERROR(INDEX(MASTER!B:B,MATCH(G829,MASTER!A:A,0))/100," ")</f>
        <v> </v>
      </c>
      <c r="L829" s="67">
        <f ca="1" t="shared" si="3"/>
        <v>0</v>
      </c>
      <c r="M829" s="67" t="str">
        <f ca="1" t="shared" si="4"/>
        <v>1900 - WEEK 00</v>
      </c>
      <c r="N829" s="67" t="str">
        <f ca="1" t="shared" si="5"/>
        <v>1900 - MONTH 01</v>
      </c>
      <c r="O829" s="85" t="str">
        <f ca="1" t="shared" ref="O829:P829" si="850">IFERROR(AVERAGEIF(M:M,M829,$K:$K)," ")</f>
        <v> </v>
      </c>
      <c r="P829" s="85" t="str">
        <f ca="1" t="shared" si="850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4">
        <f ca="1" t="shared" si="0"/>
        <v>6</v>
      </c>
      <c r="F830" s="67" t="str">
        <f ca="1">IF(ISBLANK(A830)," ",INDIRECT(ADDRESS(1,5+MOD(ROW()-2,COUNTA('Form Responses 1'!$1:$1)-4),,TRUE,"Form Responses 1")))</f>
        <v>LANTAI-2 [Koridor]</v>
      </c>
      <c r="G830" s="67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LANTAI-2</v>
      </c>
      <c r="I830" s="85" t="str">
        <f ca="1" t="shared" si="791"/>
        <v>Koridor</v>
      </c>
      <c r="J830" s="85" t="str">
        <f ca="1" t="shared" si="2"/>
        <v>CLEANING SERVICE</v>
      </c>
      <c r="K830" s="85" t="str">
        <f ca="1" t="array" ref="K830">IFERROR(INDEX(MASTER!B:B,MATCH(G830,MASTER!A:A,0))/100," ")</f>
        <v> </v>
      </c>
      <c r="L830" s="67">
        <f ca="1" t="shared" si="3"/>
        <v>0</v>
      </c>
      <c r="M830" s="67" t="str">
        <f ca="1" t="shared" si="4"/>
        <v>1900 - WEEK 00</v>
      </c>
      <c r="N830" s="67" t="str">
        <f ca="1" t="shared" si="5"/>
        <v>1900 - MONTH 01</v>
      </c>
      <c r="O830" s="85" t="str">
        <f ca="1" t="shared" ref="O830:P830" si="851">IFERROR(AVERAGEIF(M:M,M830,$K:$K)," ")</f>
        <v> </v>
      </c>
      <c r="P830" s="85" t="str">
        <f ca="1" t="shared" si="851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4">
        <f ca="1" t="shared" si="0"/>
        <v>6</v>
      </c>
      <c r="F831" s="67" t="str">
        <f ca="1">IF(ISBLANK(A831)," ",INDIRECT(ADDRESS(1,5+MOD(ROW()-2,COUNTA('Form Responses 1'!$1:$1)-4),,TRUE,"Form Responses 1")))</f>
        <v>LANTAI-2 [Meeting Room besar]</v>
      </c>
      <c r="G831" s="67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LANTAI-2</v>
      </c>
      <c r="I831" s="85" t="str">
        <f ca="1" t="shared" si="791"/>
        <v>Meeting Room besar</v>
      </c>
      <c r="J831" s="85" t="str">
        <f ca="1" t="shared" si="2"/>
        <v>CLEANING SERVICE</v>
      </c>
      <c r="K831" s="85" t="str">
        <f ca="1" t="array" ref="K831">IFERROR(INDEX(MASTER!B:B,MATCH(G831,MASTER!A:A,0))/100," ")</f>
        <v> </v>
      </c>
      <c r="L831" s="67">
        <f ca="1" t="shared" si="3"/>
        <v>0</v>
      </c>
      <c r="M831" s="67" t="str">
        <f ca="1" t="shared" si="4"/>
        <v>1900 - WEEK 00</v>
      </c>
      <c r="N831" s="67" t="str">
        <f ca="1" t="shared" si="5"/>
        <v>1900 - MONTH 01</v>
      </c>
      <c r="O831" s="85" t="str">
        <f ca="1" t="shared" ref="O831:P831" si="852">IFERROR(AVERAGEIF(M:M,M831,$K:$K)," ")</f>
        <v> </v>
      </c>
      <c r="P831" s="85" t="str">
        <f ca="1" t="shared" si="852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4">
        <f ca="1" t="shared" si="0"/>
        <v>6</v>
      </c>
      <c r="F832" s="67" t="str">
        <f ca="1">IF(ISBLANK(A832)," ",INDIRECT(ADDRESS(1,5+MOD(ROW()-2,COUNTA('Form Responses 1'!$1:$1)-4),,TRUE,"Form Responses 1")))</f>
        <v>LANTAI-2 [R. Peneliti 1-5]</v>
      </c>
      <c r="G832" s="67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LANTAI-2</v>
      </c>
      <c r="I832" s="85" t="str">
        <f ca="1" t="shared" si="791"/>
        <v>R. Peneliti 1-5</v>
      </c>
      <c r="J832" s="85" t="str">
        <f ca="1" t="shared" si="2"/>
        <v>CLEANING SERVICE</v>
      </c>
      <c r="K832" s="85" t="str">
        <f ca="1" t="array" ref="K832">IFERROR(INDEX(MASTER!B:B,MATCH(G832,MASTER!A:A,0))/100," ")</f>
        <v> </v>
      </c>
      <c r="L832" s="67">
        <f ca="1" t="shared" si="3"/>
        <v>0</v>
      </c>
      <c r="M832" s="67" t="str">
        <f ca="1" t="shared" si="4"/>
        <v>1900 - WEEK 00</v>
      </c>
      <c r="N832" s="67" t="str">
        <f ca="1" t="shared" si="5"/>
        <v>1900 - MONTH 01</v>
      </c>
      <c r="O832" s="85" t="str">
        <f ca="1" t="shared" ref="O832:P832" si="853">IFERROR(AVERAGEIF(M:M,M832,$K:$K)," ")</f>
        <v> </v>
      </c>
      <c r="P832" s="85" t="str">
        <f ca="1" t="shared" si="853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4">
        <f ca="1" t="shared" si="0"/>
        <v>6</v>
      </c>
      <c r="F833" s="67" t="str">
        <f ca="1">IF(ISBLANK(A833)," ",INDIRECT(ADDRESS(1,5+MOD(ROW()-2,COUNTA('Form Responses 1'!$1:$1)-4),,TRUE,"Form Responses 1")))</f>
        <v>LANTAI-2 [Perpustakaan]</v>
      </c>
      <c r="G833" s="67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LANTAI-2</v>
      </c>
      <c r="I833" s="85" t="str">
        <f ca="1" t="shared" si="791"/>
        <v>Perpustakaan</v>
      </c>
      <c r="J833" s="85" t="str">
        <f ca="1" t="shared" si="2"/>
        <v>CLEANING SERVICE</v>
      </c>
      <c r="K833" s="85" t="str">
        <f ca="1" t="array" ref="K833">IFERROR(INDEX(MASTER!B:B,MATCH(G833,MASTER!A:A,0))/100," ")</f>
        <v> </v>
      </c>
      <c r="L833" s="67">
        <f ca="1" t="shared" si="3"/>
        <v>0</v>
      </c>
      <c r="M833" s="67" t="str">
        <f ca="1" t="shared" si="4"/>
        <v>1900 - WEEK 00</v>
      </c>
      <c r="N833" s="67" t="str">
        <f ca="1" t="shared" si="5"/>
        <v>1900 - MONTH 01</v>
      </c>
      <c r="O833" s="85" t="str">
        <f ca="1" t="shared" ref="O833:P833" si="854">IFERROR(AVERAGEIF(M:M,M833,$K:$K)," ")</f>
        <v> </v>
      </c>
      <c r="P833" s="85" t="str">
        <f ca="1" t="shared" si="854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4">
        <f ca="1" t="shared" si="0"/>
        <v>6</v>
      </c>
      <c r="F834" s="67" t="str">
        <f ca="1">IF(ISBLANK(A834)," ",INDIRECT(ADDRESS(1,5+MOD(ROW()-2,COUNTA('Form Responses 1'!$1:$1)-4),,TRUE,"Form Responses 1")))</f>
        <v>LANTAI-2 [R. baca]</v>
      </c>
      <c r="G834" s="67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LANTAI-2</v>
      </c>
      <c r="I834" s="85" t="str">
        <f ca="1" t="shared" si="791"/>
        <v>R. baca</v>
      </c>
      <c r="J834" s="85" t="str">
        <f ca="1" t="shared" si="2"/>
        <v>CLEANING SERVICE</v>
      </c>
      <c r="K834" s="85" t="str">
        <f ca="1" t="array" ref="K834">IFERROR(INDEX(MASTER!B:B,MATCH(G834,MASTER!A:A,0))/100," ")</f>
        <v> </v>
      </c>
      <c r="L834" s="67">
        <f ca="1" t="shared" si="3"/>
        <v>0</v>
      </c>
      <c r="M834" s="67" t="str">
        <f ca="1" t="shared" si="4"/>
        <v>1900 - WEEK 00</v>
      </c>
      <c r="N834" s="67" t="str">
        <f ca="1" t="shared" si="5"/>
        <v>1900 - MONTH 01</v>
      </c>
      <c r="O834" s="85" t="str">
        <f ca="1" t="shared" ref="O834:P834" si="855">IFERROR(AVERAGEIF(M:M,M834,$K:$K)," ")</f>
        <v> </v>
      </c>
      <c r="P834" s="85" t="str">
        <f ca="1" t="shared" si="855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4">
        <f ca="1" t="shared" si="0"/>
        <v>6</v>
      </c>
      <c r="F835" s="67" t="str">
        <f ca="1">IF(ISBLANK(A835)," ",INDIRECT(ADDRESS(1,5+MOD(ROW()-2,COUNTA('Form Responses 1'!$1:$1)-4),,TRUE,"Form Responses 1")))</f>
        <v>LANTAI-2 [Tangga Penghubung lt.1-2]</v>
      </c>
      <c r="G835" s="67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LANTAI-2</v>
      </c>
      <c r="I835" s="85" t="str">
        <f ca="1" t="shared" ref="I835:I898" si="856">MID(F835,FIND("[",F835)+1,LEN(F835)-FIND("[",F835)-1)</f>
        <v>Tangga Penghubung lt.1-2</v>
      </c>
      <c r="J835" s="85" t="str">
        <f ca="1" t="shared" si="2"/>
        <v>CLEANING SERVICE</v>
      </c>
      <c r="K835" s="85" t="str">
        <f ca="1" t="array" ref="K835">IFERROR(INDEX(MASTER!B:B,MATCH(G835,MASTER!A:A,0))/100," ")</f>
        <v> </v>
      </c>
      <c r="L835" s="67">
        <f ca="1" t="shared" si="3"/>
        <v>0</v>
      </c>
      <c r="M835" s="67" t="str">
        <f ca="1" t="shared" si="4"/>
        <v>1900 - WEEK 00</v>
      </c>
      <c r="N835" s="67" t="str">
        <f ca="1" t="shared" si="5"/>
        <v>1900 - MONTH 01</v>
      </c>
      <c r="O835" s="85" t="str">
        <f ca="1" t="shared" ref="O835:P835" si="857">IFERROR(AVERAGEIF(M:M,M835,$K:$K)," ")</f>
        <v> </v>
      </c>
      <c r="P835" s="85" t="str">
        <f ca="1" t="shared" si="857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4">
        <f ca="1" t="shared" si="0"/>
        <v>6</v>
      </c>
      <c r="F836" s="67" t="str">
        <f ca="1">IF(ISBLANK(A836)," ",INDIRECT(ADDRESS(1,5+MOD(ROW()-2,COUNTA('Form Responses 1'!$1:$1)-4),,TRUE,"Form Responses 1")))</f>
        <v>LANTAI-2 [Toilet 1]</v>
      </c>
      <c r="G836" s="67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LANTAI-2</v>
      </c>
      <c r="I836" s="85" t="str">
        <f ca="1" t="shared" si="856"/>
        <v>Toilet 1</v>
      </c>
      <c r="J836" s="85" t="str">
        <f ca="1" t="shared" si="2"/>
        <v>CLEANING SERVICE</v>
      </c>
      <c r="K836" s="85" t="str">
        <f ca="1" t="array" ref="K836">IFERROR(INDEX(MASTER!B:B,MATCH(G836,MASTER!A:A,0))/100," ")</f>
        <v> </v>
      </c>
      <c r="L836" s="67">
        <f ca="1" t="shared" si="3"/>
        <v>0</v>
      </c>
      <c r="M836" s="67" t="str">
        <f ca="1" t="shared" si="4"/>
        <v>1900 - WEEK 00</v>
      </c>
      <c r="N836" s="67" t="str">
        <f ca="1" t="shared" si="5"/>
        <v>1900 - MONTH 01</v>
      </c>
      <c r="O836" s="85" t="str">
        <f ca="1" t="shared" ref="O836:P836" si="858">IFERROR(AVERAGEIF(M:M,M836,$K:$K)," ")</f>
        <v> </v>
      </c>
      <c r="P836" s="85" t="str">
        <f ca="1" t="shared" si="858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4">
        <f ca="1" t="shared" si="0"/>
        <v>6</v>
      </c>
      <c r="F837" s="67" t="str">
        <f ca="1">IF(ISBLANK(A837)," ",INDIRECT(ADDRESS(1,5+MOD(ROW()-2,COUNTA('Form Responses 1'!$1:$1)-4),,TRUE,"Form Responses 1")))</f>
        <v>TAMAN DAN AREA PARKIR [Area parkir mobil]</v>
      </c>
      <c r="G837" s="67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TAMAN DAN AREA PARKIR</v>
      </c>
      <c r="I837" s="85" t="str">
        <f ca="1" t="shared" si="856"/>
        <v>Area parkir mobil</v>
      </c>
      <c r="J837" s="85" t="str">
        <f ca="1" t="shared" si="2"/>
        <v>CLEANING SERVICE</v>
      </c>
      <c r="K837" s="85" t="str">
        <f ca="1" t="array" ref="K837">IFERROR(INDEX(MASTER!B:B,MATCH(G837,MASTER!A:A,0))/100," ")</f>
        <v> </v>
      </c>
      <c r="L837" s="67">
        <f ca="1" t="shared" si="3"/>
        <v>0</v>
      </c>
      <c r="M837" s="67" t="str">
        <f ca="1" t="shared" si="4"/>
        <v>1900 - WEEK 00</v>
      </c>
      <c r="N837" s="67" t="str">
        <f ca="1" t="shared" si="5"/>
        <v>1900 - MONTH 01</v>
      </c>
      <c r="O837" s="85" t="str">
        <f ca="1" t="shared" ref="O837:P837" si="859">IFERROR(AVERAGEIF(M:M,M837,$K:$K)," ")</f>
        <v> </v>
      </c>
      <c r="P837" s="85" t="str">
        <f ca="1" t="shared" si="859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4">
        <f ca="1" t="shared" si="0"/>
        <v>6</v>
      </c>
      <c r="F838" s="67" t="str">
        <f ca="1">IF(ISBLANK(A838)," ",INDIRECT(ADDRESS(1,5+MOD(ROW()-2,COUNTA('Form Responses 1'!$1:$1)-4),,TRUE,"Form Responses 1")))</f>
        <v>TAMAN DAN AREA PARKIR [Area parkir motor]</v>
      </c>
      <c r="G838" s="67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TAMAN DAN AREA PARKIR</v>
      </c>
      <c r="I838" s="85" t="str">
        <f ca="1" t="shared" si="856"/>
        <v>Area parkir motor</v>
      </c>
      <c r="J838" s="85" t="str">
        <f ca="1" t="shared" si="2"/>
        <v>CLEANING SERVICE</v>
      </c>
      <c r="K838" s="85" t="str">
        <f ca="1" t="array" ref="K838">IFERROR(INDEX(MASTER!B:B,MATCH(G838,MASTER!A:A,0))/100," ")</f>
        <v> </v>
      </c>
      <c r="L838" s="67">
        <f ca="1" t="shared" si="3"/>
        <v>0</v>
      </c>
      <c r="M838" s="67" t="str">
        <f ca="1" t="shared" si="4"/>
        <v>1900 - WEEK 00</v>
      </c>
      <c r="N838" s="67" t="str">
        <f ca="1" t="shared" si="5"/>
        <v>1900 - MONTH 01</v>
      </c>
      <c r="O838" s="85" t="str">
        <f ca="1" t="shared" ref="O838:P838" si="860">IFERROR(AVERAGEIF(M:M,M838,$K:$K)," ")</f>
        <v> </v>
      </c>
      <c r="P838" s="85" t="str">
        <f ca="1" t="shared" si="860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4">
        <f ca="1" t="shared" si="0"/>
        <v>6</v>
      </c>
      <c r="F839" s="67" t="str">
        <f ca="1">IF(ISBLANK(A839)," ",INDIRECT(ADDRESS(1,5+MOD(ROW()-2,COUNTA('Form Responses 1'!$1:$1)-4),,TRUE,"Form Responses 1")))</f>
        <v>TAMAN DAN AREA PARKIR [Taman depan]</v>
      </c>
      <c r="G839" s="67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TAMAN DAN AREA PARKIR</v>
      </c>
      <c r="I839" s="85" t="str">
        <f ca="1" t="shared" si="856"/>
        <v>Taman depan</v>
      </c>
      <c r="J839" s="85" t="str">
        <f ca="1" t="shared" si="2"/>
        <v>CLEANING SERVICE</v>
      </c>
      <c r="K839" s="85" t="str">
        <f ca="1" t="array" ref="K839">IFERROR(INDEX(MASTER!B:B,MATCH(G839,MASTER!A:A,0))/100," ")</f>
        <v> </v>
      </c>
      <c r="L839" s="67">
        <f ca="1" t="shared" si="3"/>
        <v>0</v>
      </c>
      <c r="M839" s="67" t="str">
        <f ca="1" t="shared" si="4"/>
        <v>1900 - WEEK 00</v>
      </c>
      <c r="N839" s="67" t="str">
        <f ca="1" t="shared" si="5"/>
        <v>1900 - MONTH 01</v>
      </c>
      <c r="O839" s="85" t="str">
        <f ca="1" t="shared" ref="O839:P839" si="861">IFERROR(AVERAGEIF(M:M,M839,$K:$K)," ")</f>
        <v> </v>
      </c>
      <c r="P839" s="85" t="str">
        <f ca="1" t="shared" si="861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4">
        <f ca="1" t="shared" si="0"/>
        <v>6</v>
      </c>
      <c r="F840" s="67" t="str">
        <f ca="1">IF(ISBLANK(A840)," ",INDIRECT(ADDRESS(1,5+MOD(ROW()-2,COUNTA('Form Responses 1'!$1:$1)-4),,TRUE,"Form Responses 1")))</f>
        <v>TAMAN DAN AREA PARKIR [Pos Security]</v>
      </c>
      <c r="G840" s="67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TAMAN DAN AREA PARKIR</v>
      </c>
      <c r="I840" s="85" t="str">
        <f ca="1" t="shared" si="856"/>
        <v>Pos Security</v>
      </c>
      <c r="J840" s="85" t="str">
        <f ca="1" t="shared" si="2"/>
        <v>CLEANING SERVICE</v>
      </c>
      <c r="K840" s="85" t="str">
        <f ca="1" t="array" ref="K840">IFERROR(INDEX(MASTER!B:B,MATCH(G840,MASTER!A:A,0))/100," ")</f>
        <v> </v>
      </c>
      <c r="L840" s="67">
        <f ca="1" t="shared" si="3"/>
        <v>0</v>
      </c>
      <c r="M840" s="67" t="str">
        <f ca="1" t="shared" si="4"/>
        <v>1900 - WEEK 00</v>
      </c>
      <c r="N840" s="67" t="str">
        <f ca="1" t="shared" si="5"/>
        <v>1900 - MONTH 01</v>
      </c>
      <c r="O840" s="85" t="str">
        <f ca="1" t="shared" ref="O840:P840" si="862">IFERROR(AVERAGEIF(M:M,M840,$K:$K)," ")</f>
        <v> </v>
      </c>
      <c r="P840" s="85" t="str">
        <f ca="1" t="shared" si="862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4">
        <f ca="1" t="shared" si="0"/>
        <v>6</v>
      </c>
      <c r="F841" s="67" t="str">
        <f ca="1">IF(ISBLANK(A841)," ",INDIRECT(ADDRESS(1,5+MOD(ROW()-2,COUNTA('Form Responses 1'!$1:$1)-4),,TRUE,"Form Responses 1")))</f>
        <v>TAMAN DAN AREA PARKIR [TPS]</v>
      </c>
      <c r="G841" s="67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TAMAN DAN AREA PARKIR</v>
      </c>
      <c r="I841" s="85" t="str">
        <f ca="1" t="shared" si="856"/>
        <v>TPS</v>
      </c>
      <c r="J841" s="85" t="str">
        <f ca="1" t="shared" si="2"/>
        <v>CLEANING SERVICE</v>
      </c>
      <c r="K841" s="85" t="str">
        <f ca="1" t="array" ref="K841">IFERROR(INDEX(MASTER!B:B,MATCH(G841,MASTER!A:A,0))/100," ")</f>
        <v> </v>
      </c>
      <c r="L841" s="67">
        <f ca="1" t="shared" si="3"/>
        <v>0</v>
      </c>
      <c r="M841" s="67" t="str">
        <f ca="1" t="shared" si="4"/>
        <v>1900 - WEEK 00</v>
      </c>
      <c r="N841" s="67" t="str">
        <f ca="1" t="shared" si="5"/>
        <v>1900 - MONTH 01</v>
      </c>
      <c r="O841" s="85" t="str">
        <f ca="1" t="shared" ref="O841:P841" si="863">IFERROR(AVERAGEIF(M:M,M841,$K:$K)," ")</f>
        <v> </v>
      </c>
      <c r="P841" s="85" t="str">
        <f ca="1" t="shared" si="863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4">
        <f ca="1" t="shared" si="0"/>
        <v>6</v>
      </c>
      <c r="F842" s="67" t="str">
        <f ca="1">IF(ISBLANK(A842)," ",INDIRECT(ADDRESS(1,5+MOD(ROW()-2,COUNTA('Form Responses 1'!$1:$1)-4),,TRUE,"Form Responses 1")))</f>
        <v>Security [Security Functions]</v>
      </c>
      <c r="G842" s="67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Security</v>
      </c>
      <c r="I842" s="85" t="str">
        <f ca="1" t="shared" si="856"/>
        <v>Security Functions</v>
      </c>
      <c r="J842" s="85" t="str">
        <f ca="1" t="shared" si="2"/>
        <v>SECURITY SERVICE</v>
      </c>
      <c r="K842" s="85" t="str">
        <f ca="1" t="array" ref="K842">IFERROR(INDEX(MASTER!B:B,MATCH(G842,MASTER!A:A,0))/100," ")</f>
        <v> </v>
      </c>
      <c r="L842" s="67">
        <f ca="1" t="shared" si="3"/>
        <v>0</v>
      </c>
      <c r="M842" s="67" t="str">
        <f ca="1" t="shared" si="4"/>
        <v>1900 - WEEK 00</v>
      </c>
      <c r="N842" s="67" t="str">
        <f ca="1" t="shared" si="5"/>
        <v>1900 - MONTH 01</v>
      </c>
      <c r="O842" s="85" t="str">
        <f ca="1" t="shared" ref="O842:P842" si="864">IFERROR(AVERAGEIF(M:M,M842,$K:$K)," ")</f>
        <v> </v>
      </c>
      <c r="P842" s="85" t="str">
        <f ca="1" t="shared" si="864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4">
        <f ca="1" t="shared" si="0"/>
        <v>6</v>
      </c>
      <c r="F843" s="67" t="str">
        <f ca="1">IF(ISBLANK(A843)," ",INDIRECT(ADDRESS(1,5+MOD(ROW()-2,COUNTA('Form Responses 1'!$1:$1)-4),,TRUE,"Form Responses 1")))</f>
        <v>Driver [Driving Safety]</v>
      </c>
      <c r="G843" s="67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Driver</v>
      </c>
      <c r="I843" s="85" t="str">
        <f ca="1" t="shared" si="856"/>
        <v>Driving Safety</v>
      </c>
      <c r="J843" s="85" t="str">
        <f ca="1" t="shared" si="2"/>
        <v>LABOR SERVICE</v>
      </c>
      <c r="K843" s="85" t="str">
        <f ca="1" t="array" ref="K843">IFERROR(INDEX(MASTER!B:B,MATCH(G843,MASTER!A:A,0))/100," ")</f>
        <v> </v>
      </c>
      <c r="L843" s="67">
        <f ca="1" t="shared" si="3"/>
        <v>0</v>
      </c>
      <c r="M843" s="67" t="str">
        <f ca="1" t="shared" si="4"/>
        <v>1900 - WEEK 00</v>
      </c>
      <c r="N843" s="67" t="str">
        <f ca="1" t="shared" si="5"/>
        <v>1900 - MONTH 01</v>
      </c>
      <c r="O843" s="85" t="str">
        <f ca="1" t="shared" ref="O843:P843" si="865">IFERROR(AVERAGEIF(M:M,M843,$K:$K)," ")</f>
        <v> </v>
      </c>
      <c r="P843" s="85" t="str">
        <f ca="1" t="shared" si="865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4">
        <f ca="1" t="shared" si="0"/>
        <v>6</v>
      </c>
      <c r="F844" s="67" t="str">
        <f ca="1">IF(ISBLANK(A844)," ",INDIRECT(ADDRESS(1,5+MOD(ROW()-2,COUNTA('Form Responses 1'!$1:$1)-4),,TRUE,"Form Responses 1")))</f>
        <v>Driver [ Attendance]</v>
      </c>
      <c r="G844" s="67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Driver</v>
      </c>
      <c r="I844" s="85" t="str">
        <f ca="1" t="shared" si="856"/>
        <v> Attendance</v>
      </c>
      <c r="J844" s="85" t="str">
        <f ca="1" t="shared" si="2"/>
        <v>LABOR SERVICE</v>
      </c>
      <c r="K844" s="85" t="str">
        <f ca="1" t="array" ref="K844">IFERROR(INDEX(MASTER!B:B,MATCH(G844,MASTER!A:A,0))/100," ")</f>
        <v> </v>
      </c>
      <c r="L844" s="67">
        <f ca="1" t="shared" si="3"/>
        <v>0</v>
      </c>
      <c r="M844" s="67" t="str">
        <f ca="1" t="shared" si="4"/>
        <v>1900 - WEEK 00</v>
      </c>
      <c r="N844" s="67" t="str">
        <f ca="1" t="shared" si="5"/>
        <v>1900 - MONTH 01</v>
      </c>
      <c r="O844" s="85" t="str">
        <f ca="1" t="shared" ref="O844:P844" si="866">IFERROR(AVERAGEIF(M:M,M844,$K:$K)," ")</f>
        <v> </v>
      </c>
      <c r="P844" s="85" t="str">
        <f ca="1" t="shared" si="866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4">
        <f ca="1" t="shared" si="0"/>
        <v>6</v>
      </c>
      <c r="F845" s="67" t="str">
        <f ca="1">IF(ISBLANK(A845)," ",INDIRECT(ADDRESS(1,5+MOD(ROW()-2,COUNTA('Form Responses 1'!$1:$1)-4),,TRUE,"Form Responses 1")))</f>
        <v>LANTAI-1 [Enterance]</v>
      </c>
      <c r="G845" s="67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LANTAI-1</v>
      </c>
      <c r="I845" s="85" t="str">
        <f ca="1" t="shared" si="856"/>
        <v>Enterance</v>
      </c>
      <c r="J845" s="85" t="str">
        <f ca="1" t="shared" si="2"/>
        <v>CLEANING SERVICE</v>
      </c>
      <c r="K845" s="85" t="str">
        <f ca="1" t="array" ref="K845">IFERROR(INDEX(MASTER!B:B,MATCH(G845,MASTER!A:A,0))/100," ")</f>
        <v> </v>
      </c>
      <c r="L845" s="67">
        <f ca="1" t="shared" si="3"/>
        <v>0</v>
      </c>
      <c r="M845" s="67" t="str">
        <f ca="1" t="shared" si="4"/>
        <v>1900 - WEEK 00</v>
      </c>
      <c r="N845" s="67" t="str">
        <f ca="1" t="shared" si="5"/>
        <v>1900 - MONTH 01</v>
      </c>
      <c r="O845" s="85" t="str">
        <f ca="1" t="shared" ref="O845:P845" si="867">IFERROR(AVERAGEIF(M:M,M845,$K:$K)," ")</f>
        <v> </v>
      </c>
      <c r="P845" s="85" t="str">
        <f ca="1" t="shared" si="867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4">
        <f ca="1" t="shared" si="0"/>
        <v>6</v>
      </c>
      <c r="F846" s="67" t="str">
        <f ca="1">IF(ISBLANK(A846)," ",INDIRECT(ADDRESS(1,5+MOD(ROW()-2,COUNTA('Form Responses 1'!$1:$1)-4),,TRUE,"Form Responses 1")))</f>
        <v>LANTAI-1 [Lobby Utama]</v>
      </c>
      <c r="G846" s="67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LANTAI-1</v>
      </c>
      <c r="I846" s="85" t="str">
        <f ca="1" t="shared" si="856"/>
        <v>Lobby Utama</v>
      </c>
      <c r="J846" s="85" t="str">
        <f ca="1" t="shared" si="2"/>
        <v>CLEANING SERVICE</v>
      </c>
      <c r="K846" s="85" t="str">
        <f ca="1" t="array" ref="K846">IFERROR(INDEX(MASTER!B:B,MATCH(G846,MASTER!A:A,0))/100," ")</f>
        <v> </v>
      </c>
      <c r="L846" s="67">
        <f ca="1" t="shared" si="3"/>
        <v>0</v>
      </c>
      <c r="M846" s="67" t="str">
        <f ca="1" t="shared" si="4"/>
        <v>1900 - WEEK 00</v>
      </c>
      <c r="N846" s="67" t="str">
        <f ca="1" t="shared" si="5"/>
        <v>1900 - MONTH 01</v>
      </c>
      <c r="O846" s="85" t="str">
        <f ca="1" t="shared" ref="O846:P846" si="868">IFERROR(AVERAGEIF(M:M,M846,$K:$K)," ")</f>
        <v> </v>
      </c>
      <c r="P846" s="85" t="str">
        <f ca="1" t="shared" si="868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4">
        <f ca="1" t="shared" si="0"/>
        <v>6</v>
      </c>
      <c r="F847" s="67" t="str">
        <f ca="1">IF(ISBLANK(A847)," ",INDIRECT(ADDRESS(1,5+MOD(ROW()-2,COUNTA('Form Responses 1'!$1:$1)-4),,TRUE,"Form Responses 1")))</f>
        <v>LANTAI-1 [Koridor]</v>
      </c>
      <c r="G847" s="67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LANTAI-1</v>
      </c>
      <c r="I847" s="85" t="str">
        <f ca="1" t="shared" si="856"/>
        <v>Koridor</v>
      </c>
      <c r="J847" s="85" t="str">
        <f ca="1" t="shared" si="2"/>
        <v>CLEANING SERVICE</v>
      </c>
      <c r="K847" s="85" t="str">
        <f ca="1" t="array" ref="K847">IFERROR(INDEX(MASTER!B:B,MATCH(G847,MASTER!A:A,0))/100," ")</f>
        <v> </v>
      </c>
      <c r="L847" s="67">
        <f ca="1" t="shared" si="3"/>
        <v>0</v>
      </c>
      <c r="M847" s="67" t="str">
        <f ca="1" t="shared" si="4"/>
        <v>1900 - WEEK 00</v>
      </c>
      <c r="N847" s="67" t="str">
        <f ca="1" t="shared" si="5"/>
        <v>1900 - MONTH 01</v>
      </c>
      <c r="O847" s="85" t="str">
        <f ca="1" t="shared" ref="O847:P847" si="869">IFERROR(AVERAGEIF(M:M,M847,$K:$K)," ")</f>
        <v> </v>
      </c>
      <c r="P847" s="85" t="str">
        <f ca="1" t="shared" si="869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4">
        <f ca="1" t="shared" si="0"/>
        <v>6</v>
      </c>
      <c r="F848" s="67" t="str">
        <f ca="1">IF(ISBLANK(A848)," ",INDIRECT(ADDRESS(1,5+MOD(ROW()-2,COUNTA('Form Responses 1'!$1:$1)-4),,TRUE,"Form Responses 1")))</f>
        <v>LANTAI-1 [R. Pimpinan]</v>
      </c>
      <c r="G848" s="67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LANTAI-1</v>
      </c>
      <c r="I848" s="85" t="str">
        <f ca="1" t="shared" si="856"/>
        <v>R. Pimpinan</v>
      </c>
      <c r="J848" s="85" t="str">
        <f ca="1" t="shared" si="2"/>
        <v>CLEANING SERVICE</v>
      </c>
      <c r="K848" s="85" t="str">
        <f ca="1" t="array" ref="K848">IFERROR(INDEX(MASTER!B:B,MATCH(G848,MASTER!A:A,0))/100," ")</f>
        <v> </v>
      </c>
      <c r="L848" s="67">
        <f ca="1" t="shared" si="3"/>
        <v>0</v>
      </c>
      <c r="M848" s="67" t="str">
        <f ca="1" t="shared" si="4"/>
        <v>1900 - WEEK 00</v>
      </c>
      <c r="N848" s="67" t="str">
        <f ca="1" t="shared" si="5"/>
        <v>1900 - MONTH 01</v>
      </c>
      <c r="O848" s="85" t="str">
        <f ca="1" t="shared" ref="O848:P848" si="870">IFERROR(AVERAGEIF(M:M,M848,$K:$K)," ")</f>
        <v> </v>
      </c>
      <c r="P848" s="85" t="str">
        <f ca="1" t="shared" si="870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4">
        <f ca="1" t="shared" si="0"/>
        <v>6</v>
      </c>
      <c r="F849" s="67" t="str">
        <f ca="1">IF(ISBLANK(A849)," ",INDIRECT(ADDRESS(1,5+MOD(ROW()-2,COUNTA('Form Responses 1'!$1:$1)-4),,TRUE,"Form Responses 1")))</f>
        <v>LANTAI-1 [Mushollah]</v>
      </c>
      <c r="G849" s="67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LANTAI-1</v>
      </c>
      <c r="I849" s="85" t="str">
        <f ca="1" t="shared" si="856"/>
        <v>Mushollah</v>
      </c>
      <c r="J849" s="85" t="str">
        <f ca="1" t="shared" si="2"/>
        <v>CLEANING SERVICE</v>
      </c>
      <c r="K849" s="85" t="str">
        <f ca="1" t="array" ref="K849">IFERROR(INDEX(MASTER!B:B,MATCH(G849,MASTER!A:A,0))/100," ")</f>
        <v> </v>
      </c>
      <c r="L849" s="67">
        <f ca="1" t="shared" si="3"/>
        <v>0</v>
      </c>
      <c r="M849" s="67" t="str">
        <f ca="1" t="shared" si="4"/>
        <v>1900 - WEEK 00</v>
      </c>
      <c r="N849" s="67" t="str">
        <f ca="1" t="shared" si="5"/>
        <v>1900 - MONTH 01</v>
      </c>
      <c r="O849" s="85" t="str">
        <f ca="1" t="shared" ref="O849:P849" si="871">IFERROR(AVERAGEIF(M:M,M849,$K:$K)," ")</f>
        <v> </v>
      </c>
      <c r="P849" s="85" t="str">
        <f ca="1" t="shared" si="871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4">
        <f ca="1" t="shared" si="0"/>
        <v>6</v>
      </c>
      <c r="F850" s="67" t="str">
        <f ca="1">IF(ISBLANK(A850)," ",INDIRECT(ADDRESS(1,5+MOD(ROW()-2,COUNTA('Form Responses 1'!$1:$1)-4),,TRUE,"Form Responses 1")))</f>
        <v>LANTAI-1 [R. Kepala TU]</v>
      </c>
      <c r="G850" s="67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LANTAI-1</v>
      </c>
      <c r="I850" s="85" t="str">
        <f ca="1" t="shared" si="856"/>
        <v>R. Kepala TU</v>
      </c>
      <c r="J850" s="85" t="str">
        <f ca="1" t="shared" si="2"/>
        <v>CLEANING SERVICE</v>
      </c>
      <c r="K850" s="85" t="str">
        <f ca="1" t="array" ref="K850">IFERROR(INDEX(MASTER!B:B,MATCH(G850,MASTER!A:A,0))/100," ")</f>
        <v> </v>
      </c>
      <c r="L850" s="67">
        <f ca="1" t="shared" si="3"/>
        <v>0</v>
      </c>
      <c r="M850" s="67" t="str">
        <f ca="1" t="shared" si="4"/>
        <v>1900 - WEEK 00</v>
      </c>
      <c r="N850" s="67" t="str">
        <f ca="1" t="shared" si="5"/>
        <v>1900 - MONTH 01</v>
      </c>
      <c r="O850" s="85" t="str">
        <f ca="1" t="shared" ref="O850:P850" si="872">IFERROR(AVERAGEIF(M:M,M850,$K:$K)," ")</f>
        <v> </v>
      </c>
      <c r="P850" s="85" t="str">
        <f ca="1" t="shared" si="872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4">
        <f ca="1" t="shared" si="0"/>
        <v>6</v>
      </c>
      <c r="F851" s="67" t="str">
        <f ca="1">IF(ISBLANK(A851)," ",INDIRECT(ADDRESS(1,5+MOD(ROW()-2,COUNTA('Form Responses 1'!$1:$1)-4),,TRUE,"Form Responses 1")))</f>
        <v>LANTAI-1 [R. staff TU]</v>
      </c>
      <c r="G851" s="67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LANTAI-1</v>
      </c>
      <c r="I851" s="85" t="str">
        <f ca="1" t="shared" si="856"/>
        <v>R. staff TU</v>
      </c>
      <c r="J851" s="85" t="str">
        <f ca="1" t="shared" si="2"/>
        <v>CLEANING SERVICE</v>
      </c>
      <c r="K851" s="85" t="str">
        <f ca="1" t="array" ref="K851">IFERROR(INDEX(MASTER!B:B,MATCH(G851,MASTER!A:A,0))/100," ")</f>
        <v> </v>
      </c>
      <c r="L851" s="67">
        <f ca="1" t="shared" si="3"/>
        <v>0</v>
      </c>
      <c r="M851" s="67" t="str">
        <f ca="1" t="shared" si="4"/>
        <v>1900 - WEEK 00</v>
      </c>
      <c r="N851" s="67" t="str">
        <f ca="1" t="shared" si="5"/>
        <v>1900 - MONTH 01</v>
      </c>
      <c r="O851" s="85" t="str">
        <f ca="1" t="shared" ref="O851:P851" si="873">IFERROR(AVERAGEIF(M:M,M851,$K:$K)," ")</f>
        <v> </v>
      </c>
      <c r="P851" s="85" t="str">
        <f ca="1" t="shared" si="873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4">
        <f ca="1" t="shared" si="0"/>
        <v>6</v>
      </c>
      <c r="F852" s="67" t="str">
        <f ca="1">IF(ISBLANK(A852)," ",INDIRECT(ADDRESS(1,5+MOD(ROW()-2,COUNTA('Form Responses 1'!$1:$1)-4),,TRUE,"Form Responses 1")))</f>
        <v>LANTAI-1 [R. Analisis]</v>
      </c>
      <c r="G852" s="67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LANTAI-1</v>
      </c>
      <c r="I852" s="85" t="str">
        <f ca="1" t="shared" si="856"/>
        <v>R. Analisis</v>
      </c>
      <c r="J852" s="85" t="str">
        <f ca="1" t="shared" si="2"/>
        <v>CLEANING SERVICE</v>
      </c>
      <c r="K852" s="85" t="str">
        <f ca="1" t="array" ref="K852">IFERROR(INDEX(MASTER!B:B,MATCH(G852,MASTER!A:A,0))/100," ")</f>
        <v> </v>
      </c>
      <c r="L852" s="67">
        <f ca="1" t="shared" si="3"/>
        <v>0</v>
      </c>
      <c r="M852" s="67" t="str">
        <f ca="1" t="shared" si="4"/>
        <v>1900 - WEEK 00</v>
      </c>
      <c r="N852" s="67" t="str">
        <f ca="1" t="shared" si="5"/>
        <v>1900 - MONTH 01</v>
      </c>
      <c r="O852" s="85" t="str">
        <f ca="1" t="shared" ref="O852:P852" si="874">IFERROR(AVERAGEIF(M:M,M852,$K:$K)," ")</f>
        <v> </v>
      </c>
      <c r="P852" s="85" t="str">
        <f ca="1" t="shared" si="874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4">
        <f ca="1" t="shared" si="0"/>
        <v>6</v>
      </c>
      <c r="F853" s="67" t="str">
        <f ca="1">IF(ISBLANK(A853)," ",INDIRECT(ADDRESS(1,5+MOD(ROW()-2,COUNTA('Form Responses 1'!$1:$1)-4),,TRUE,"Form Responses 1")))</f>
        <v>LANTAI-1 [R. Audio Visual]</v>
      </c>
      <c r="G853" s="67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LANTAI-1</v>
      </c>
      <c r="I853" s="85" t="str">
        <f ca="1" t="shared" si="856"/>
        <v>R. Audio Visual</v>
      </c>
      <c r="J853" s="85" t="str">
        <f ca="1" t="shared" si="2"/>
        <v>CLEANING SERVICE</v>
      </c>
      <c r="K853" s="85" t="str">
        <f ca="1" t="array" ref="K853">IFERROR(INDEX(MASTER!B:B,MATCH(G853,MASTER!A:A,0))/100," ")</f>
        <v> </v>
      </c>
      <c r="L853" s="67">
        <f ca="1" t="shared" si="3"/>
        <v>0</v>
      </c>
      <c r="M853" s="67" t="str">
        <f ca="1" t="shared" si="4"/>
        <v>1900 - WEEK 00</v>
      </c>
      <c r="N853" s="67" t="str">
        <f ca="1" t="shared" si="5"/>
        <v>1900 - MONTH 01</v>
      </c>
      <c r="O853" s="85" t="str">
        <f ca="1" t="shared" ref="O853:P853" si="875">IFERROR(AVERAGEIF(M:M,M853,$K:$K)," ")</f>
        <v> </v>
      </c>
      <c r="P853" s="85" t="str">
        <f ca="1" t="shared" si="875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4">
        <f ca="1" t="shared" si="0"/>
        <v>6</v>
      </c>
      <c r="F854" s="67" t="str">
        <f ca="1">IF(ISBLANK(A854)," ",INDIRECT(ADDRESS(1,5+MOD(ROW()-2,COUNTA('Form Responses 1'!$1:$1)-4),,TRUE,"Form Responses 1")))</f>
        <v>LANTAI-1 [R. Artefak]</v>
      </c>
      <c r="G854" s="67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LANTAI-1</v>
      </c>
      <c r="I854" s="85" t="str">
        <f ca="1" t="shared" si="856"/>
        <v>R. Artefak</v>
      </c>
      <c r="J854" s="85" t="str">
        <f ca="1" t="shared" si="2"/>
        <v>CLEANING SERVICE</v>
      </c>
      <c r="K854" s="85" t="str">
        <f ca="1" t="array" ref="K854">IFERROR(INDEX(MASTER!B:B,MATCH(G854,MASTER!A:A,0))/100," ")</f>
        <v> </v>
      </c>
      <c r="L854" s="67">
        <f ca="1" t="shared" si="3"/>
        <v>0</v>
      </c>
      <c r="M854" s="67" t="str">
        <f ca="1" t="shared" si="4"/>
        <v>1900 - WEEK 00</v>
      </c>
      <c r="N854" s="67" t="str">
        <f ca="1" t="shared" si="5"/>
        <v>1900 - MONTH 01</v>
      </c>
      <c r="O854" s="85" t="str">
        <f ca="1" t="shared" ref="O854:P854" si="876">IFERROR(AVERAGEIF(M:M,M854,$K:$K)," ")</f>
        <v> </v>
      </c>
      <c r="P854" s="85" t="str">
        <f ca="1" t="shared" si="876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4">
        <f ca="1" t="shared" si="0"/>
        <v>6</v>
      </c>
      <c r="F855" s="67" t="str">
        <f ca="1">IF(ISBLANK(A855)," ",INDIRECT(ADDRESS(1,5+MOD(ROW()-2,COUNTA('Form Responses 1'!$1:$1)-4),,TRUE,"Form Responses 1")))</f>
        <v>LANTAI-1 [R. Keuangan]</v>
      </c>
      <c r="G855" s="67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LANTAI-1</v>
      </c>
      <c r="I855" s="85" t="str">
        <f ca="1" t="shared" si="856"/>
        <v>R. Keuangan</v>
      </c>
      <c r="J855" s="85" t="str">
        <f ca="1" t="shared" si="2"/>
        <v>CLEANING SERVICE</v>
      </c>
      <c r="K855" s="85" t="str">
        <f ca="1" t="array" ref="K855">IFERROR(INDEX(MASTER!B:B,MATCH(G855,MASTER!A:A,0))/100," ")</f>
        <v> </v>
      </c>
      <c r="L855" s="67">
        <f ca="1" t="shared" si="3"/>
        <v>0</v>
      </c>
      <c r="M855" s="67" t="str">
        <f ca="1" t="shared" si="4"/>
        <v>1900 - WEEK 00</v>
      </c>
      <c r="N855" s="67" t="str">
        <f ca="1" t="shared" si="5"/>
        <v>1900 - MONTH 01</v>
      </c>
      <c r="O855" s="85" t="str">
        <f ca="1" t="shared" ref="O855:P855" si="877">IFERROR(AVERAGEIF(M:M,M855,$K:$K)," ")</f>
        <v> </v>
      </c>
      <c r="P855" s="85" t="str">
        <f ca="1" t="shared" si="877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4">
        <f ca="1" t="shared" si="0"/>
        <v>6</v>
      </c>
      <c r="F856" s="67" t="str">
        <f ca="1">IF(ISBLANK(A856)," ",INDIRECT(ADDRESS(1,5+MOD(ROW()-2,COUNTA('Form Responses 1'!$1:$1)-4),,TRUE,"Form Responses 1")))</f>
        <v>LANTAI-1 [Meeting room kecil]</v>
      </c>
      <c r="G856" s="67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LANTAI-1</v>
      </c>
      <c r="I856" s="85" t="str">
        <f ca="1" t="shared" si="856"/>
        <v>Meeting room kecil</v>
      </c>
      <c r="J856" s="85" t="str">
        <f ca="1" t="shared" si="2"/>
        <v>CLEANING SERVICE</v>
      </c>
      <c r="K856" s="85" t="str">
        <f ca="1" t="array" ref="K856">IFERROR(INDEX(MASTER!B:B,MATCH(G856,MASTER!A:A,0))/100," ")</f>
        <v> </v>
      </c>
      <c r="L856" s="67">
        <f ca="1" t="shared" si="3"/>
        <v>0</v>
      </c>
      <c r="M856" s="67" t="str">
        <f ca="1" t="shared" si="4"/>
        <v>1900 - WEEK 00</v>
      </c>
      <c r="N856" s="67" t="str">
        <f ca="1" t="shared" si="5"/>
        <v>1900 - MONTH 01</v>
      </c>
      <c r="O856" s="85" t="str">
        <f ca="1" t="shared" ref="O856:P856" si="878">IFERROR(AVERAGEIF(M:M,M856,$K:$K)," ")</f>
        <v> </v>
      </c>
      <c r="P856" s="85" t="str">
        <f ca="1" t="shared" si="878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4">
        <f ca="1" t="shared" si="0"/>
        <v>6</v>
      </c>
      <c r="F857" s="67" t="str">
        <f ca="1">IF(ISBLANK(A857)," ",INDIRECT(ADDRESS(1,5+MOD(ROW()-2,COUNTA('Form Responses 1'!$1:$1)-4),,TRUE,"Form Responses 1")))</f>
        <v>LANTAI-1 [Pantry]</v>
      </c>
      <c r="G857" s="67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LANTAI-1</v>
      </c>
      <c r="I857" s="85" t="str">
        <f ca="1" t="shared" si="856"/>
        <v>Pantry</v>
      </c>
      <c r="J857" s="85" t="str">
        <f ca="1" t="shared" si="2"/>
        <v>CLEANING SERVICE</v>
      </c>
      <c r="K857" s="85" t="str">
        <f ca="1" t="array" ref="K857">IFERROR(INDEX(MASTER!B:B,MATCH(G857,MASTER!A:A,0))/100," ")</f>
        <v> </v>
      </c>
      <c r="L857" s="67">
        <f ca="1" t="shared" si="3"/>
        <v>0</v>
      </c>
      <c r="M857" s="67" t="str">
        <f ca="1" t="shared" si="4"/>
        <v>1900 - WEEK 00</v>
      </c>
      <c r="N857" s="67" t="str">
        <f ca="1" t="shared" si="5"/>
        <v>1900 - MONTH 01</v>
      </c>
      <c r="O857" s="85" t="str">
        <f ca="1" t="shared" ref="O857:P857" si="879">IFERROR(AVERAGEIF(M:M,M857,$K:$K)," ")</f>
        <v> </v>
      </c>
      <c r="P857" s="85" t="str">
        <f ca="1" t="shared" si="879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4">
        <f ca="1" t="shared" si="0"/>
        <v>6</v>
      </c>
      <c r="F858" s="67" t="str">
        <f ca="1">IF(ISBLANK(A858)," ",INDIRECT(ADDRESS(1,5+MOD(ROW()-2,COUNTA('Form Responses 1'!$1:$1)-4),,TRUE,"Form Responses 1")))</f>
        <v>LANTAI-1 [Tangga Penghubung lt.1-2]</v>
      </c>
      <c r="G858" s="67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LANTAI-1</v>
      </c>
      <c r="I858" s="85" t="str">
        <f ca="1" t="shared" si="856"/>
        <v>Tangga Penghubung lt.1-2</v>
      </c>
      <c r="J858" s="85" t="str">
        <f ca="1" t="shared" si="2"/>
        <v>CLEANING SERVICE</v>
      </c>
      <c r="K858" s="85" t="str">
        <f ca="1" t="array" ref="K858">IFERROR(INDEX(MASTER!B:B,MATCH(G858,MASTER!A:A,0))/100," ")</f>
        <v> </v>
      </c>
      <c r="L858" s="67">
        <f ca="1" t="shared" si="3"/>
        <v>0</v>
      </c>
      <c r="M858" s="67" t="str">
        <f ca="1" t="shared" si="4"/>
        <v>1900 - WEEK 00</v>
      </c>
      <c r="N858" s="67" t="str">
        <f ca="1" t="shared" si="5"/>
        <v>1900 - MONTH 01</v>
      </c>
      <c r="O858" s="85" t="str">
        <f ca="1" t="shared" ref="O858:P858" si="880">IFERROR(AVERAGEIF(M:M,M858,$K:$K)," ")</f>
        <v> </v>
      </c>
      <c r="P858" s="85" t="str">
        <f ca="1" t="shared" si="880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4">
        <f ca="1" t="shared" si="0"/>
        <v>6</v>
      </c>
      <c r="F859" s="67" t="str">
        <f ca="1">IF(ISBLANK(A859)," ",INDIRECT(ADDRESS(1,5+MOD(ROW()-2,COUNTA('Form Responses 1'!$1:$1)-4),,TRUE,"Form Responses 1")))</f>
        <v>LANTAI-1 [Toilet 1]</v>
      </c>
      <c r="G859" s="67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LANTAI-1</v>
      </c>
      <c r="I859" s="85" t="str">
        <f ca="1" t="shared" si="856"/>
        <v>Toilet 1</v>
      </c>
      <c r="J859" s="85" t="str">
        <f ca="1" t="shared" si="2"/>
        <v>CLEANING SERVICE</v>
      </c>
      <c r="K859" s="85" t="str">
        <f ca="1" t="array" ref="K859">IFERROR(INDEX(MASTER!B:B,MATCH(G859,MASTER!A:A,0))/100," ")</f>
        <v> </v>
      </c>
      <c r="L859" s="67">
        <f ca="1" t="shared" si="3"/>
        <v>0</v>
      </c>
      <c r="M859" s="67" t="str">
        <f ca="1" t="shared" si="4"/>
        <v>1900 - WEEK 00</v>
      </c>
      <c r="N859" s="67" t="str">
        <f ca="1" t="shared" si="5"/>
        <v>1900 - MONTH 01</v>
      </c>
      <c r="O859" s="85" t="str">
        <f ca="1" t="shared" ref="O859:P859" si="881">IFERROR(AVERAGEIF(M:M,M859,$K:$K)," ")</f>
        <v> </v>
      </c>
      <c r="P859" s="85" t="str">
        <f ca="1" t="shared" si="881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4">
        <f ca="1" t="shared" si="0"/>
        <v>6</v>
      </c>
      <c r="F860" s="67" t="str">
        <f ca="1">IF(ISBLANK(A860)," ",INDIRECT(ADDRESS(1,5+MOD(ROW()-2,COUNTA('Form Responses 1'!$1:$1)-4),,TRUE,"Form Responses 1")))</f>
        <v>LANTAI-2 [Koridor]</v>
      </c>
      <c r="G860" s="67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LANTAI-2</v>
      </c>
      <c r="I860" s="85" t="str">
        <f ca="1" t="shared" si="856"/>
        <v>Koridor</v>
      </c>
      <c r="J860" s="85" t="str">
        <f ca="1" t="shared" si="2"/>
        <v>CLEANING SERVICE</v>
      </c>
      <c r="K860" s="85" t="str">
        <f ca="1" t="array" ref="K860">IFERROR(INDEX(MASTER!B:B,MATCH(G860,MASTER!A:A,0))/100," ")</f>
        <v> </v>
      </c>
      <c r="L860" s="67">
        <f ca="1" t="shared" si="3"/>
        <v>0</v>
      </c>
      <c r="M860" s="67" t="str">
        <f ca="1" t="shared" si="4"/>
        <v>1900 - WEEK 00</v>
      </c>
      <c r="N860" s="67" t="str">
        <f ca="1" t="shared" si="5"/>
        <v>1900 - MONTH 01</v>
      </c>
      <c r="O860" s="85" t="str">
        <f ca="1" t="shared" ref="O860:P860" si="882">IFERROR(AVERAGEIF(M:M,M860,$K:$K)," ")</f>
        <v> </v>
      </c>
      <c r="P860" s="85" t="str">
        <f ca="1" t="shared" si="882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4">
        <f ca="1" t="shared" si="0"/>
        <v>6</v>
      </c>
      <c r="F861" s="67" t="str">
        <f ca="1">IF(ISBLANK(A861)," ",INDIRECT(ADDRESS(1,5+MOD(ROW()-2,COUNTA('Form Responses 1'!$1:$1)-4),,TRUE,"Form Responses 1")))</f>
        <v>LANTAI-2 [Meeting Room besar]</v>
      </c>
      <c r="G861" s="67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LANTAI-2</v>
      </c>
      <c r="I861" s="85" t="str">
        <f ca="1" t="shared" si="856"/>
        <v>Meeting Room besar</v>
      </c>
      <c r="J861" s="85" t="str">
        <f ca="1" t="shared" si="2"/>
        <v>CLEANING SERVICE</v>
      </c>
      <c r="K861" s="85" t="str">
        <f ca="1" t="array" ref="K861">IFERROR(INDEX(MASTER!B:B,MATCH(G861,MASTER!A:A,0))/100," ")</f>
        <v> </v>
      </c>
      <c r="L861" s="67">
        <f ca="1" t="shared" si="3"/>
        <v>0</v>
      </c>
      <c r="M861" s="67" t="str">
        <f ca="1" t="shared" si="4"/>
        <v>1900 - WEEK 00</v>
      </c>
      <c r="N861" s="67" t="str">
        <f ca="1" t="shared" si="5"/>
        <v>1900 - MONTH 01</v>
      </c>
      <c r="O861" s="85" t="str">
        <f ca="1" t="shared" ref="O861:P861" si="883">IFERROR(AVERAGEIF(M:M,M861,$K:$K)," ")</f>
        <v> </v>
      </c>
      <c r="P861" s="85" t="str">
        <f ca="1" t="shared" si="883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4">
        <f ca="1" t="shared" si="0"/>
        <v>6</v>
      </c>
      <c r="F862" s="67" t="str">
        <f ca="1">IF(ISBLANK(A862)," ",INDIRECT(ADDRESS(1,5+MOD(ROW()-2,COUNTA('Form Responses 1'!$1:$1)-4),,TRUE,"Form Responses 1")))</f>
        <v>LANTAI-2 [R. Peneliti 1-5]</v>
      </c>
      <c r="G862" s="67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LANTAI-2</v>
      </c>
      <c r="I862" s="85" t="str">
        <f ca="1" t="shared" si="856"/>
        <v>R. Peneliti 1-5</v>
      </c>
      <c r="J862" s="85" t="str">
        <f ca="1" t="shared" si="2"/>
        <v>CLEANING SERVICE</v>
      </c>
      <c r="K862" s="85" t="str">
        <f ca="1" t="array" ref="K862">IFERROR(INDEX(MASTER!B:B,MATCH(G862,MASTER!A:A,0))/100," ")</f>
        <v> </v>
      </c>
      <c r="L862" s="67">
        <f ca="1" t="shared" si="3"/>
        <v>0</v>
      </c>
      <c r="M862" s="67" t="str">
        <f ca="1" t="shared" si="4"/>
        <v>1900 - WEEK 00</v>
      </c>
      <c r="N862" s="67" t="str">
        <f ca="1" t="shared" si="5"/>
        <v>1900 - MONTH 01</v>
      </c>
      <c r="O862" s="85" t="str">
        <f ca="1" t="shared" ref="O862:P862" si="884">IFERROR(AVERAGEIF(M:M,M862,$K:$K)," ")</f>
        <v> </v>
      </c>
      <c r="P862" s="85" t="str">
        <f ca="1" t="shared" si="884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4">
        <f ca="1" t="shared" si="0"/>
        <v>6</v>
      </c>
      <c r="F863" s="67" t="str">
        <f ca="1">IF(ISBLANK(A863)," ",INDIRECT(ADDRESS(1,5+MOD(ROW()-2,COUNTA('Form Responses 1'!$1:$1)-4),,TRUE,"Form Responses 1")))</f>
        <v>LANTAI-2 [Perpustakaan]</v>
      </c>
      <c r="G863" s="67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LANTAI-2</v>
      </c>
      <c r="I863" s="85" t="str">
        <f ca="1" t="shared" si="856"/>
        <v>Perpustakaan</v>
      </c>
      <c r="J863" s="85" t="str">
        <f ca="1" t="shared" si="2"/>
        <v>CLEANING SERVICE</v>
      </c>
      <c r="K863" s="85" t="str">
        <f ca="1" t="array" ref="K863">IFERROR(INDEX(MASTER!B:B,MATCH(G863,MASTER!A:A,0))/100," ")</f>
        <v> </v>
      </c>
      <c r="L863" s="67">
        <f ca="1" t="shared" si="3"/>
        <v>0</v>
      </c>
      <c r="M863" s="67" t="str">
        <f ca="1" t="shared" si="4"/>
        <v>1900 - WEEK 00</v>
      </c>
      <c r="N863" s="67" t="str">
        <f ca="1" t="shared" si="5"/>
        <v>1900 - MONTH 01</v>
      </c>
      <c r="O863" s="85" t="str">
        <f ca="1" t="shared" ref="O863:P863" si="885">IFERROR(AVERAGEIF(M:M,M863,$K:$K)," ")</f>
        <v> </v>
      </c>
      <c r="P863" s="85" t="str">
        <f ca="1" t="shared" si="885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4">
        <f ca="1" t="shared" si="0"/>
        <v>6</v>
      </c>
      <c r="F864" s="67" t="str">
        <f ca="1">IF(ISBLANK(A864)," ",INDIRECT(ADDRESS(1,5+MOD(ROW()-2,COUNTA('Form Responses 1'!$1:$1)-4),,TRUE,"Form Responses 1")))</f>
        <v>LANTAI-2 [R. baca]</v>
      </c>
      <c r="G864" s="67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LANTAI-2</v>
      </c>
      <c r="I864" s="85" t="str">
        <f ca="1" t="shared" si="856"/>
        <v>R. baca</v>
      </c>
      <c r="J864" s="85" t="str">
        <f ca="1" t="shared" si="2"/>
        <v>CLEANING SERVICE</v>
      </c>
      <c r="K864" s="85" t="str">
        <f ca="1" t="array" ref="K864">IFERROR(INDEX(MASTER!B:B,MATCH(G864,MASTER!A:A,0))/100," ")</f>
        <v> </v>
      </c>
      <c r="L864" s="67">
        <f ca="1" t="shared" si="3"/>
        <v>0</v>
      </c>
      <c r="M864" s="67" t="str">
        <f ca="1" t="shared" si="4"/>
        <v>1900 - WEEK 00</v>
      </c>
      <c r="N864" s="67" t="str">
        <f ca="1" t="shared" si="5"/>
        <v>1900 - MONTH 01</v>
      </c>
      <c r="O864" s="85" t="str">
        <f ca="1" t="shared" ref="O864:P864" si="886">IFERROR(AVERAGEIF(M:M,M864,$K:$K)," ")</f>
        <v> </v>
      </c>
      <c r="P864" s="85" t="str">
        <f ca="1" t="shared" si="886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4">
        <f ca="1" t="shared" si="0"/>
        <v>6</v>
      </c>
      <c r="F865" s="67" t="str">
        <f ca="1">IF(ISBLANK(A865)," ",INDIRECT(ADDRESS(1,5+MOD(ROW()-2,COUNTA('Form Responses 1'!$1:$1)-4),,TRUE,"Form Responses 1")))</f>
        <v>LANTAI-2 [Tangga Penghubung lt.1-2]</v>
      </c>
      <c r="G865" s="67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LANTAI-2</v>
      </c>
      <c r="I865" s="85" t="str">
        <f ca="1" t="shared" si="856"/>
        <v>Tangga Penghubung lt.1-2</v>
      </c>
      <c r="J865" s="85" t="str">
        <f ca="1" t="shared" si="2"/>
        <v>CLEANING SERVICE</v>
      </c>
      <c r="K865" s="85" t="str">
        <f ca="1" t="array" ref="K865">IFERROR(INDEX(MASTER!B:B,MATCH(G865,MASTER!A:A,0))/100," ")</f>
        <v> </v>
      </c>
      <c r="L865" s="67">
        <f ca="1" t="shared" si="3"/>
        <v>0</v>
      </c>
      <c r="M865" s="67" t="str">
        <f ca="1" t="shared" si="4"/>
        <v>1900 - WEEK 00</v>
      </c>
      <c r="N865" s="67" t="str">
        <f ca="1" t="shared" si="5"/>
        <v>1900 - MONTH 01</v>
      </c>
      <c r="O865" s="85" t="str">
        <f ca="1" t="shared" ref="O865:P865" si="887">IFERROR(AVERAGEIF(M:M,M865,$K:$K)," ")</f>
        <v> </v>
      </c>
      <c r="P865" s="85" t="str">
        <f ca="1" t="shared" si="887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4">
        <f ca="1" t="shared" si="0"/>
        <v>6</v>
      </c>
      <c r="F866" s="67" t="str">
        <f ca="1">IF(ISBLANK(A866)," ",INDIRECT(ADDRESS(1,5+MOD(ROW()-2,COUNTA('Form Responses 1'!$1:$1)-4),,TRUE,"Form Responses 1")))</f>
        <v>LANTAI-2 [Toilet 1]</v>
      </c>
      <c r="G866" s="67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LANTAI-2</v>
      </c>
      <c r="I866" s="85" t="str">
        <f ca="1" t="shared" si="856"/>
        <v>Toilet 1</v>
      </c>
      <c r="J866" s="85" t="str">
        <f ca="1" t="shared" si="2"/>
        <v>CLEANING SERVICE</v>
      </c>
      <c r="K866" s="85" t="str">
        <f ca="1" t="array" ref="K866">IFERROR(INDEX(MASTER!B:B,MATCH(G866,MASTER!A:A,0))/100," ")</f>
        <v> </v>
      </c>
      <c r="L866" s="67">
        <f ca="1" t="shared" si="3"/>
        <v>0</v>
      </c>
      <c r="M866" s="67" t="str">
        <f ca="1" t="shared" si="4"/>
        <v>1900 - WEEK 00</v>
      </c>
      <c r="N866" s="67" t="str">
        <f ca="1" t="shared" si="5"/>
        <v>1900 - MONTH 01</v>
      </c>
      <c r="O866" s="85" t="str">
        <f ca="1" t="shared" ref="O866:P866" si="888">IFERROR(AVERAGEIF(M:M,M866,$K:$K)," ")</f>
        <v> </v>
      </c>
      <c r="P866" s="85" t="str">
        <f ca="1" t="shared" si="888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4">
        <f ca="1" t="shared" si="0"/>
        <v>6</v>
      </c>
      <c r="F867" s="67" t="str">
        <f ca="1">IF(ISBLANK(A867)," ",INDIRECT(ADDRESS(1,5+MOD(ROW()-2,COUNTA('Form Responses 1'!$1:$1)-4),,TRUE,"Form Responses 1")))</f>
        <v>TAMAN DAN AREA PARKIR [Area parkir mobil]</v>
      </c>
      <c r="G867" s="67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TAMAN DAN AREA PARKIR</v>
      </c>
      <c r="I867" s="85" t="str">
        <f ca="1" t="shared" si="856"/>
        <v>Area parkir mobil</v>
      </c>
      <c r="J867" s="85" t="str">
        <f ca="1" t="shared" si="2"/>
        <v>CLEANING SERVICE</v>
      </c>
      <c r="K867" s="85" t="str">
        <f ca="1" t="array" ref="K867">IFERROR(INDEX(MASTER!B:B,MATCH(G867,MASTER!A:A,0))/100," ")</f>
        <v> </v>
      </c>
      <c r="L867" s="67">
        <f ca="1" t="shared" si="3"/>
        <v>0</v>
      </c>
      <c r="M867" s="67" t="str">
        <f ca="1" t="shared" si="4"/>
        <v>1900 - WEEK 00</v>
      </c>
      <c r="N867" s="67" t="str">
        <f ca="1" t="shared" si="5"/>
        <v>1900 - MONTH 01</v>
      </c>
      <c r="O867" s="85" t="str">
        <f ca="1" t="shared" ref="O867:P867" si="889">IFERROR(AVERAGEIF(M:M,M867,$K:$K)," ")</f>
        <v> </v>
      </c>
      <c r="P867" s="85" t="str">
        <f ca="1" t="shared" si="889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4">
        <f ca="1" t="shared" si="0"/>
        <v>6</v>
      </c>
      <c r="F868" s="67" t="str">
        <f ca="1">IF(ISBLANK(A868)," ",INDIRECT(ADDRESS(1,5+MOD(ROW()-2,COUNTA('Form Responses 1'!$1:$1)-4),,TRUE,"Form Responses 1")))</f>
        <v>TAMAN DAN AREA PARKIR [Area parkir motor]</v>
      </c>
      <c r="G868" s="67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TAMAN DAN AREA PARKIR</v>
      </c>
      <c r="I868" s="85" t="str">
        <f ca="1" t="shared" si="856"/>
        <v>Area parkir motor</v>
      </c>
      <c r="J868" s="85" t="str">
        <f ca="1" t="shared" si="2"/>
        <v>CLEANING SERVICE</v>
      </c>
      <c r="K868" s="85" t="str">
        <f ca="1" t="array" ref="K868">IFERROR(INDEX(MASTER!B:B,MATCH(G868,MASTER!A:A,0))/100," ")</f>
        <v> </v>
      </c>
      <c r="L868" s="67">
        <f ca="1" t="shared" si="3"/>
        <v>0</v>
      </c>
      <c r="M868" s="67" t="str">
        <f ca="1" t="shared" si="4"/>
        <v>1900 - WEEK 00</v>
      </c>
      <c r="N868" s="67" t="str">
        <f ca="1" t="shared" si="5"/>
        <v>1900 - MONTH 01</v>
      </c>
      <c r="O868" s="85" t="str">
        <f ca="1" t="shared" ref="O868:P868" si="890">IFERROR(AVERAGEIF(M:M,M868,$K:$K)," ")</f>
        <v> </v>
      </c>
      <c r="P868" s="85" t="str">
        <f ca="1" t="shared" si="890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4">
        <f ca="1" t="shared" si="0"/>
        <v>6</v>
      </c>
      <c r="F869" s="67" t="str">
        <f ca="1">IF(ISBLANK(A869)," ",INDIRECT(ADDRESS(1,5+MOD(ROW()-2,COUNTA('Form Responses 1'!$1:$1)-4),,TRUE,"Form Responses 1")))</f>
        <v>TAMAN DAN AREA PARKIR [Taman depan]</v>
      </c>
      <c r="G869" s="67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TAMAN DAN AREA PARKIR</v>
      </c>
      <c r="I869" s="85" t="str">
        <f ca="1" t="shared" si="856"/>
        <v>Taman depan</v>
      </c>
      <c r="J869" s="85" t="str">
        <f ca="1" t="shared" si="2"/>
        <v>CLEANING SERVICE</v>
      </c>
      <c r="K869" s="85" t="str">
        <f ca="1" t="array" ref="K869">IFERROR(INDEX(MASTER!B:B,MATCH(G869,MASTER!A:A,0))/100," ")</f>
        <v> </v>
      </c>
      <c r="L869" s="67">
        <f ca="1" t="shared" si="3"/>
        <v>0</v>
      </c>
      <c r="M869" s="67" t="str">
        <f ca="1" t="shared" si="4"/>
        <v>1900 - WEEK 00</v>
      </c>
      <c r="N869" s="67" t="str">
        <f ca="1" t="shared" si="5"/>
        <v>1900 - MONTH 01</v>
      </c>
      <c r="O869" s="85" t="str">
        <f ca="1" t="shared" ref="O869:P869" si="891">IFERROR(AVERAGEIF(M:M,M869,$K:$K)," ")</f>
        <v> </v>
      </c>
      <c r="P869" s="85" t="str">
        <f ca="1" t="shared" si="891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4">
        <f ca="1" t="shared" si="0"/>
        <v>6</v>
      </c>
      <c r="F870" s="67" t="str">
        <f ca="1">IF(ISBLANK(A870)," ",INDIRECT(ADDRESS(1,5+MOD(ROW()-2,COUNTA('Form Responses 1'!$1:$1)-4),,TRUE,"Form Responses 1")))</f>
        <v>TAMAN DAN AREA PARKIR [Pos Security]</v>
      </c>
      <c r="G870" s="67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TAMAN DAN AREA PARKIR</v>
      </c>
      <c r="I870" s="85" t="str">
        <f ca="1" t="shared" si="856"/>
        <v>Pos Security</v>
      </c>
      <c r="J870" s="85" t="str">
        <f ca="1" t="shared" si="2"/>
        <v>CLEANING SERVICE</v>
      </c>
      <c r="K870" s="85" t="str">
        <f ca="1" t="array" ref="K870">IFERROR(INDEX(MASTER!B:B,MATCH(G870,MASTER!A:A,0))/100," ")</f>
        <v> </v>
      </c>
      <c r="L870" s="67">
        <f ca="1" t="shared" si="3"/>
        <v>0</v>
      </c>
      <c r="M870" s="67" t="str">
        <f ca="1" t="shared" si="4"/>
        <v>1900 - WEEK 00</v>
      </c>
      <c r="N870" s="67" t="str">
        <f ca="1" t="shared" si="5"/>
        <v>1900 - MONTH 01</v>
      </c>
      <c r="O870" s="85" t="str">
        <f ca="1" t="shared" ref="O870:P870" si="892">IFERROR(AVERAGEIF(M:M,M870,$K:$K)," ")</f>
        <v> </v>
      </c>
      <c r="P870" s="85" t="str">
        <f ca="1" t="shared" si="892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4">
        <f ca="1" t="shared" si="0"/>
        <v>6</v>
      </c>
      <c r="F871" s="67" t="str">
        <f ca="1">IF(ISBLANK(A871)," ",INDIRECT(ADDRESS(1,5+MOD(ROW()-2,COUNTA('Form Responses 1'!$1:$1)-4),,TRUE,"Form Responses 1")))</f>
        <v>TAMAN DAN AREA PARKIR [TPS]</v>
      </c>
      <c r="G871" s="67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TAMAN DAN AREA PARKIR</v>
      </c>
      <c r="I871" s="85" t="str">
        <f ca="1" t="shared" si="856"/>
        <v>TPS</v>
      </c>
      <c r="J871" s="85" t="str">
        <f ca="1" t="shared" si="2"/>
        <v>CLEANING SERVICE</v>
      </c>
      <c r="K871" s="85" t="str">
        <f ca="1" t="array" ref="K871">IFERROR(INDEX(MASTER!B:B,MATCH(G871,MASTER!A:A,0))/100," ")</f>
        <v> </v>
      </c>
      <c r="L871" s="67">
        <f ca="1" t="shared" si="3"/>
        <v>0</v>
      </c>
      <c r="M871" s="67" t="str">
        <f ca="1" t="shared" si="4"/>
        <v>1900 - WEEK 00</v>
      </c>
      <c r="N871" s="67" t="str">
        <f ca="1" t="shared" si="5"/>
        <v>1900 - MONTH 01</v>
      </c>
      <c r="O871" s="85" t="str">
        <f ca="1" t="shared" ref="O871:P871" si="893">IFERROR(AVERAGEIF(M:M,M871,$K:$K)," ")</f>
        <v> </v>
      </c>
      <c r="P871" s="85" t="str">
        <f ca="1" t="shared" si="893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4">
        <f ca="1" t="shared" si="0"/>
        <v>6</v>
      </c>
      <c r="F872" s="67" t="str">
        <f ca="1">IF(ISBLANK(A872)," ",INDIRECT(ADDRESS(1,5+MOD(ROW()-2,COUNTA('Form Responses 1'!$1:$1)-4),,TRUE,"Form Responses 1")))</f>
        <v>Security [Security Functions]</v>
      </c>
      <c r="G872" s="67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Security</v>
      </c>
      <c r="I872" s="85" t="str">
        <f ca="1" t="shared" si="856"/>
        <v>Security Functions</v>
      </c>
      <c r="J872" s="85" t="str">
        <f ca="1" t="shared" si="2"/>
        <v>SECURITY SERVICE</v>
      </c>
      <c r="K872" s="85" t="str">
        <f ca="1" t="array" ref="K872">IFERROR(INDEX(MASTER!B:B,MATCH(G872,MASTER!A:A,0))/100," ")</f>
        <v> </v>
      </c>
      <c r="L872" s="67">
        <f ca="1" t="shared" si="3"/>
        <v>0</v>
      </c>
      <c r="M872" s="67" t="str">
        <f ca="1" t="shared" si="4"/>
        <v>1900 - WEEK 00</v>
      </c>
      <c r="N872" s="67" t="str">
        <f ca="1" t="shared" si="5"/>
        <v>1900 - MONTH 01</v>
      </c>
      <c r="O872" s="85" t="str">
        <f ca="1" t="shared" ref="O872:P872" si="894">IFERROR(AVERAGEIF(M:M,M872,$K:$K)," ")</f>
        <v> </v>
      </c>
      <c r="P872" s="85" t="str">
        <f ca="1" t="shared" si="894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4">
        <f ca="1" t="shared" si="0"/>
        <v>6</v>
      </c>
      <c r="F873" s="67" t="str">
        <f ca="1">IF(ISBLANK(A873)," ",INDIRECT(ADDRESS(1,5+MOD(ROW()-2,COUNTA('Form Responses 1'!$1:$1)-4),,TRUE,"Form Responses 1")))</f>
        <v>Driver [Driving Safety]</v>
      </c>
      <c r="G873" s="67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Driver</v>
      </c>
      <c r="I873" s="85" t="str">
        <f ca="1" t="shared" si="856"/>
        <v>Driving Safety</v>
      </c>
      <c r="J873" s="85" t="str">
        <f ca="1" t="shared" si="2"/>
        <v>LABOR SERVICE</v>
      </c>
      <c r="K873" s="85" t="str">
        <f ca="1" t="array" ref="K873">IFERROR(INDEX(MASTER!B:B,MATCH(G873,MASTER!A:A,0))/100," ")</f>
        <v> </v>
      </c>
      <c r="L873" s="67">
        <f ca="1" t="shared" si="3"/>
        <v>0</v>
      </c>
      <c r="M873" s="67" t="str">
        <f ca="1" t="shared" si="4"/>
        <v>1900 - WEEK 00</v>
      </c>
      <c r="N873" s="67" t="str">
        <f ca="1" t="shared" si="5"/>
        <v>1900 - MONTH 01</v>
      </c>
      <c r="O873" s="85" t="str">
        <f ca="1" t="shared" ref="O873:P873" si="895">IFERROR(AVERAGEIF(M:M,M873,$K:$K)," ")</f>
        <v> </v>
      </c>
      <c r="P873" s="85" t="str">
        <f ca="1" t="shared" si="895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4">
        <f ca="1" t="shared" si="0"/>
        <v>6</v>
      </c>
      <c r="F874" s="67" t="str">
        <f ca="1">IF(ISBLANK(A874)," ",INDIRECT(ADDRESS(1,5+MOD(ROW()-2,COUNTA('Form Responses 1'!$1:$1)-4),,TRUE,"Form Responses 1")))</f>
        <v>Driver [ Attendance]</v>
      </c>
      <c r="G874" s="67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Driver</v>
      </c>
      <c r="I874" s="85" t="str">
        <f ca="1" t="shared" si="856"/>
        <v> Attendance</v>
      </c>
      <c r="J874" s="85" t="str">
        <f ca="1" t="shared" si="2"/>
        <v>LABOR SERVICE</v>
      </c>
      <c r="K874" s="85" t="str">
        <f ca="1" t="array" ref="K874">IFERROR(INDEX(MASTER!B:B,MATCH(G874,MASTER!A:A,0))/100," ")</f>
        <v> </v>
      </c>
      <c r="L874" s="67">
        <f ca="1" t="shared" si="3"/>
        <v>0</v>
      </c>
      <c r="M874" s="67" t="str">
        <f ca="1" t="shared" si="4"/>
        <v>1900 - WEEK 00</v>
      </c>
      <c r="N874" s="67" t="str">
        <f ca="1" t="shared" si="5"/>
        <v>1900 - MONTH 01</v>
      </c>
      <c r="O874" s="85" t="str">
        <f ca="1" t="shared" ref="O874:P874" si="896">IFERROR(AVERAGEIF(M:M,M874,$K:$K)," ")</f>
        <v> </v>
      </c>
      <c r="P874" s="85" t="str">
        <f ca="1" t="shared" si="896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4">
        <f ca="1" t="shared" si="0"/>
        <v>6</v>
      </c>
      <c r="F875" s="67" t="str">
        <f ca="1">IF(ISBLANK(A875)," ",INDIRECT(ADDRESS(1,5+MOD(ROW()-2,COUNTA('Form Responses 1'!$1:$1)-4),,TRUE,"Form Responses 1")))</f>
        <v>LANTAI-1 [Enterance]</v>
      </c>
      <c r="G875" s="67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LANTAI-1</v>
      </c>
      <c r="I875" s="85" t="str">
        <f ca="1" t="shared" si="856"/>
        <v>Enterance</v>
      </c>
      <c r="J875" s="85" t="str">
        <f ca="1" t="shared" si="2"/>
        <v>CLEANING SERVICE</v>
      </c>
      <c r="K875" s="85" t="str">
        <f ca="1" t="array" ref="K875">IFERROR(INDEX(MASTER!B:B,MATCH(G875,MASTER!A:A,0))/100," ")</f>
        <v> </v>
      </c>
      <c r="L875" s="67">
        <f ca="1" t="shared" si="3"/>
        <v>0</v>
      </c>
      <c r="M875" s="67" t="str">
        <f ca="1" t="shared" si="4"/>
        <v>1900 - WEEK 00</v>
      </c>
      <c r="N875" s="67" t="str">
        <f ca="1" t="shared" si="5"/>
        <v>1900 - MONTH 01</v>
      </c>
      <c r="O875" s="85" t="str">
        <f ca="1" t="shared" ref="O875:P875" si="897">IFERROR(AVERAGEIF(M:M,M875,$K:$K)," ")</f>
        <v> </v>
      </c>
      <c r="P875" s="85" t="str">
        <f ca="1" t="shared" si="897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4">
        <f ca="1" t="shared" si="0"/>
        <v>6</v>
      </c>
      <c r="F876" s="67" t="str">
        <f ca="1">IF(ISBLANK(A876)," ",INDIRECT(ADDRESS(1,5+MOD(ROW()-2,COUNTA('Form Responses 1'!$1:$1)-4),,TRUE,"Form Responses 1")))</f>
        <v>LANTAI-1 [Lobby Utama]</v>
      </c>
      <c r="G876" s="67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LANTAI-1</v>
      </c>
      <c r="I876" s="85" t="str">
        <f ca="1" t="shared" si="856"/>
        <v>Lobby Utama</v>
      </c>
      <c r="J876" s="85" t="str">
        <f ca="1" t="shared" si="2"/>
        <v>CLEANING SERVICE</v>
      </c>
      <c r="K876" s="85" t="str">
        <f ca="1" t="array" ref="K876">IFERROR(INDEX(MASTER!B:B,MATCH(G876,MASTER!A:A,0))/100," ")</f>
        <v> </v>
      </c>
      <c r="L876" s="67">
        <f ca="1" t="shared" si="3"/>
        <v>0</v>
      </c>
      <c r="M876" s="67" t="str">
        <f ca="1" t="shared" si="4"/>
        <v>1900 - WEEK 00</v>
      </c>
      <c r="N876" s="67" t="str">
        <f ca="1" t="shared" si="5"/>
        <v>1900 - MONTH 01</v>
      </c>
      <c r="O876" s="85" t="str">
        <f ca="1" t="shared" ref="O876:P876" si="898">IFERROR(AVERAGEIF(M:M,M876,$K:$K)," ")</f>
        <v> </v>
      </c>
      <c r="P876" s="85" t="str">
        <f ca="1" t="shared" si="898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4">
        <f ca="1" t="shared" si="0"/>
        <v>6</v>
      </c>
      <c r="F877" s="67" t="str">
        <f ca="1">IF(ISBLANK(A877)," ",INDIRECT(ADDRESS(1,5+MOD(ROW()-2,COUNTA('Form Responses 1'!$1:$1)-4),,TRUE,"Form Responses 1")))</f>
        <v>LANTAI-1 [Koridor]</v>
      </c>
      <c r="G877" s="67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LANTAI-1</v>
      </c>
      <c r="I877" s="85" t="str">
        <f ca="1" t="shared" si="856"/>
        <v>Koridor</v>
      </c>
      <c r="J877" s="85" t="str">
        <f ca="1" t="shared" si="2"/>
        <v>CLEANING SERVICE</v>
      </c>
      <c r="K877" s="85" t="str">
        <f ca="1" t="array" ref="K877">IFERROR(INDEX(MASTER!B:B,MATCH(G877,MASTER!A:A,0))/100," ")</f>
        <v> </v>
      </c>
      <c r="L877" s="67">
        <f ca="1" t="shared" si="3"/>
        <v>0</v>
      </c>
      <c r="M877" s="67" t="str">
        <f ca="1" t="shared" si="4"/>
        <v>1900 - WEEK 00</v>
      </c>
      <c r="N877" s="67" t="str">
        <f ca="1" t="shared" si="5"/>
        <v>1900 - MONTH 01</v>
      </c>
      <c r="O877" s="85" t="str">
        <f ca="1" t="shared" ref="O877:P877" si="899">IFERROR(AVERAGEIF(M:M,M877,$K:$K)," ")</f>
        <v> </v>
      </c>
      <c r="P877" s="85" t="str">
        <f ca="1" t="shared" si="899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4">
        <f ca="1" t="shared" si="0"/>
        <v>6</v>
      </c>
      <c r="F878" s="67" t="str">
        <f ca="1">IF(ISBLANK(A878)," ",INDIRECT(ADDRESS(1,5+MOD(ROW()-2,COUNTA('Form Responses 1'!$1:$1)-4),,TRUE,"Form Responses 1")))</f>
        <v>LANTAI-1 [R. Pimpinan]</v>
      </c>
      <c r="G878" s="67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LANTAI-1</v>
      </c>
      <c r="I878" s="85" t="str">
        <f ca="1" t="shared" si="856"/>
        <v>R. Pimpinan</v>
      </c>
      <c r="J878" s="85" t="str">
        <f ca="1" t="shared" si="2"/>
        <v>CLEANING SERVICE</v>
      </c>
      <c r="K878" s="85" t="str">
        <f ca="1" t="array" ref="K878">IFERROR(INDEX(MASTER!B:B,MATCH(G878,MASTER!A:A,0))/100," ")</f>
        <v> </v>
      </c>
      <c r="L878" s="67">
        <f ca="1" t="shared" si="3"/>
        <v>0</v>
      </c>
      <c r="M878" s="67" t="str">
        <f ca="1" t="shared" si="4"/>
        <v>1900 - WEEK 00</v>
      </c>
      <c r="N878" s="67" t="str">
        <f ca="1" t="shared" si="5"/>
        <v>1900 - MONTH 01</v>
      </c>
      <c r="O878" s="85" t="str">
        <f ca="1" t="shared" ref="O878:P878" si="900">IFERROR(AVERAGEIF(M:M,M878,$K:$K)," ")</f>
        <v> </v>
      </c>
      <c r="P878" s="85" t="str">
        <f ca="1" t="shared" si="900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4">
        <f ca="1" t="shared" si="0"/>
        <v>6</v>
      </c>
      <c r="F879" s="67" t="str">
        <f ca="1">IF(ISBLANK(A879)," ",INDIRECT(ADDRESS(1,5+MOD(ROW()-2,COUNTA('Form Responses 1'!$1:$1)-4),,TRUE,"Form Responses 1")))</f>
        <v>LANTAI-1 [Mushollah]</v>
      </c>
      <c r="G879" s="67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LANTAI-1</v>
      </c>
      <c r="I879" s="85" t="str">
        <f ca="1" t="shared" si="856"/>
        <v>Mushollah</v>
      </c>
      <c r="J879" s="85" t="str">
        <f ca="1" t="shared" si="2"/>
        <v>CLEANING SERVICE</v>
      </c>
      <c r="K879" s="85" t="str">
        <f ca="1" t="array" ref="K879">IFERROR(INDEX(MASTER!B:B,MATCH(G879,MASTER!A:A,0))/100," ")</f>
        <v> </v>
      </c>
      <c r="L879" s="67">
        <f ca="1" t="shared" si="3"/>
        <v>0</v>
      </c>
      <c r="M879" s="67" t="str">
        <f ca="1" t="shared" si="4"/>
        <v>1900 - WEEK 00</v>
      </c>
      <c r="N879" s="67" t="str">
        <f ca="1" t="shared" si="5"/>
        <v>1900 - MONTH 01</v>
      </c>
      <c r="O879" s="85" t="str">
        <f ca="1" t="shared" ref="O879:P879" si="901">IFERROR(AVERAGEIF(M:M,M879,$K:$K)," ")</f>
        <v> </v>
      </c>
      <c r="P879" s="85" t="str">
        <f ca="1" t="shared" si="901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4">
        <f ca="1" t="shared" si="0"/>
        <v>6</v>
      </c>
      <c r="F880" s="67" t="str">
        <f ca="1">IF(ISBLANK(A880)," ",INDIRECT(ADDRESS(1,5+MOD(ROW()-2,COUNTA('Form Responses 1'!$1:$1)-4),,TRUE,"Form Responses 1")))</f>
        <v>LANTAI-1 [R. Kepala TU]</v>
      </c>
      <c r="G880" s="67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LANTAI-1</v>
      </c>
      <c r="I880" s="85" t="str">
        <f ca="1" t="shared" si="856"/>
        <v>R. Kepala TU</v>
      </c>
      <c r="J880" s="85" t="str">
        <f ca="1" t="shared" si="2"/>
        <v>CLEANING SERVICE</v>
      </c>
      <c r="K880" s="85" t="str">
        <f ca="1" t="array" ref="K880">IFERROR(INDEX(MASTER!B:B,MATCH(G880,MASTER!A:A,0))/100," ")</f>
        <v> </v>
      </c>
      <c r="L880" s="67">
        <f ca="1" t="shared" si="3"/>
        <v>0</v>
      </c>
      <c r="M880" s="67" t="str">
        <f ca="1" t="shared" si="4"/>
        <v>1900 - WEEK 00</v>
      </c>
      <c r="N880" s="67" t="str">
        <f ca="1" t="shared" si="5"/>
        <v>1900 - MONTH 01</v>
      </c>
      <c r="O880" s="85" t="str">
        <f ca="1" t="shared" ref="O880:P880" si="902">IFERROR(AVERAGEIF(M:M,M880,$K:$K)," ")</f>
        <v> </v>
      </c>
      <c r="P880" s="85" t="str">
        <f ca="1" t="shared" si="902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4">
        <f ca="1" t="shared" si="0"/>
        <v>6</v>
      </c>
      <c r="F881" s="67" t="str">
        <f ca="1">IF(ISBLANK(A881)," ",INDIRECT(ADDRESS(1,5+MOD(ROW()-2,COUNTA('Form Responses 1'!$1:$1)-4),,TRUE,"Form Responses 1")))</f>
        <v>LANTAI-1 [R. staff TU]</v>
      </c>
      <c r="G881" s="67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LANTAI-1</v>
      </c>
      <c r="I881" s="85" t="str">
        <f ca="1" t="shared" si="856"/>
        <v>R. staff TU</v>
      </c>
      <c r="J881" s="85" t="str">
        <f ca="1" t="shared" si="2"/>
        <v>CLEANING SERVICE</v>
      </c>
      <c r="K881" s="85" t="str">
        <f ca="1" t="array" ref="K881">IFERROR(INDEX(MASTER!B:B,MATCH(G881,MASTER!A:A,0))/100," ")</f>
        <v> </v>
      </c>
      <c r="L881" s="67">
        <f ca="1" t="shared" si="3"/>
        <v>0</v>
      </c>
      <c r="M881" s="67" t="str">
        <f ca="1" t="shared" si="4"/>
        <v>1900 - WEEK 00</v>
      </c>
      <c r="N881" s="67" t="str">
        <f ca="1" t="shared" si="5"/>
        <v>1900 - MONTH 01</v>
      </c>
      <c r="O881" s="85" t="str">
        <f ca="1" t="shared" ref="O881:P881" si="903">IFERROR(AVERAGEIF(M:M,M881,$K:$K)," ")</f>
        <v> </v>
      </c>
      <c r="P881" s="85" t="str">
        <f ca="1" t="shared" si="903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4">
        <f ca="1" t="shared" si="0"/>
        <v>6</v>
      </c>
      <c r="F882" s="67" t="str">
        <f ca="1">IF(ISBLANK(A882)," ",INDIRECT(ADDRESS(1,5+MOD(ROW()-2,COUNTA('Form Responses 1'!$1:$1)-4),,TRUE,"Form Responses 1")))</f>
        <v>LANTAI-1 [R. Analisis]</v>
      </c>
      <c r="G882" s="67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LANTAI-1</v>
      </c>
      <c r="I882" s="85" t="str">
        <f ca="1" t="shared" si="856"/>
        <v>R. Analisis</v>
      </c>
      <c r="J882" s="85" t="str">
        <f ca="1" t="shared" si="2"/>
        <v>CLEANING SERVICE</v>
      </c>
      <c r="K882" s="85" t="str">
        <f ca="1" t="array" ref="K882">IFERROR(INDEX(MASTER!B:B,MATCH(G882,MASTER!A:A,0))/100," ")</f>
        <v> </v>
      </c>
      <c r="L882" s="67">
        <f ca="1" t="shared" si="3"/>
        <v>0</v>
      </c>
      <c r="M882" s="67" t="str">
        <f ca="1" t="shared" si="4"/>
        <v>1900 - WEEK 00</v>
      </c>
      <c r="N882" s="67" t="str">
        <f ca="1" t="shared" si="5"/>
        <v>1900 - MONTH 01</v>
      </c>
      <c r="O882" s="85" t="str">
        <f ca="1" t="shared" ref="O882:P882" si="904">IFERROR(AVERAGEIF(M:M,M882,$K:$K)," ")</f>
        <v> </v>
      </c>
      <c r="P882" s="85" t="str">
        <f ca="1" t="shared" si="904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4">
        <f ca="1" t="shared" si="0"/>
        <v>6</v>
      </c>
      <c r="F883" s="67" t="str">
        <f ca="1">IF(ISBLANK(A883)," ",INDIRECT(ADDRESS(1,5+MOD(ROW()-2,COUNTA('Form Responses 1'!$1:$1)-4),,TRUE,"Form Responses 1")))</f>
        <v>LANTAI-1 [R. Audio Visual]</v>
      </c>
      <c r="G883" s="67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LANTAI-1</v>
      </c>
      <c r="I883" s="85" t="str">
        <f ca="1" t="shared" si="856"/>
        <v>R. Audio Visual</v>
      </c>
      <c r="J883" s="85" t="str">
        <f ca="1" t="shared" si="2"/>
        <v>CLEANING SERVICE</v>
      </c>
      <c r="K883" s="85" t="str">
        <f ca="1" t="array" ref="K883">IFERROR(INDEX(MASTER!B:B,MATCH(G883,MASTER!A:A,0))/100," ")</f>
        <v> </v>
      </c>
      <c r="L883" s="67">
        <f ca="1" t="shared" si="3"/>
        <v>0</v>
      </c>
      <c r="M883" s="67" t="str">
        <f ca="1" t="shared" si="4"/>
        <v>1900 - WEEK 00</v>
      </c>
      <c r="N883" s="67" t="str">
        <f ca="1" t="shared" si="5"/>
        <v>1900 - MONTH 01</v>
      </c>
      <c r="O883" s="85" t="str">
        <f ca="1" t="shared" ref="O883:P883" si="905">IFERROR(AVERAGEIF(M:M,M883,$K:$K)," ")</f>
        <v> </v>
      </c>
      <c r="P883" s="85" t="str">
        <f ca="1" t="shared" si="905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4">
        <f ca="1" t="shared" si="0"/>
        <v>6</v>
      </c>
      <c r="F884" s="67" t="str">
        <f ca="1">IF(ISBLANK(A884)," ",INDIRECT(ADDRESS(1,5+MOD(ROW()-2,COUNTA('Form Responses 1'!$1:$1)-4),,TRUE,"Form Responses 1")))</f>
        <v>LANTAI-1 [R. Artefak]</v>
      </c>
      <c r="G884" s="67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LANTAI-1</v>
      </c>
      <c r="I884" s="85" t="str">
        <f ca="1" t="shared" si="856"/>
        <v>R. Artefak</v>
      </c>
      <c r="J884" s="85" t="str">
        <f ca="1" t="shared" si="2"/>
        <v>CLEANING SERVICE</v>
      </c>
      <c r="K884" s="85" t="str">
        <f ca="1" t="array" ref="K884">IFERROR(INDEX(MASTER!B:B,MATCH(G884,MASTER!A:A,0))/100," ")</f>
        <v> </v>
      </c>
      <c r="L884" s="67">
        <f ca="1" t="shared" si="3"/>
        <v>0</v>
      </c>
      <c r="M884" s="67" t="str">
        <f ca="1" t="shared" si="4"/>
        <v>1900 - WEEK 00</v>
      </c>
      <c r="N884" s="67" t="str">
        <f ca="1" t="shared" si="5"/>
        <v>1900 - MONTH 01</v>
      </c>
      <c r="O884" s="85" t="str">
        <f ca="1" t="shared" ref="O884:P884" si="906">IFERROR(AVERAGEIF(M:M,M884,$K:$K)," ")</f>
        <v> </v>
      </c>
      <c r="P884" s="85" t="str">
        <f ca="1" t="shared" si="906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4">
        <f ca="1" t="shared" si="0"/>
        <v>6</v>
      </c>
      <c r="F885" s="67" t="str">
        <f ca="1">IF(ISBLANK(A885)," ",INDIRECT(ADDRESS(1,5+MOD(ROW()-2,COUNTA('Form Responses 1'!$1:$1)-4),,TRUE,"Form Responses 1")))</f>
        <v>LANTAI-1 [R. Keuangan]</v>
      </c>
      <c r="G885" s="67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LANTAI-1</v>
      </c>
      <c r="I885" s="85" t="str">
        <f ca="1" t="shared" si="856"/>
        <v>R. Keuangan</v>
      </c>
      <c r="J885" s="85" t="str">
        <f ca="1" t="shared" si="2"/>
        <v>CLEANING SERVICE</v>
      </c>
      <c r="K885" s="85" t="str">
        <f ca="1" t="array" ref="K885">IFERROR(INDEX(MASTER!B:B,MATCH(G885,MASTER!A:A,0))/100," ")</f>
        <v> </v>
      </c>
      <c r="L885" s="67">
        <f ca="1" t="shared" si="3"/>
        <v>0</v>
      </c>
      <c r="M885" s="67" t="str">
        <f ca="1" t="shared" si="4"/>
        <v>1900 - WEEK 00</v>
      </c>
      <c r="N885" s="67" t="str">
        <f ca="1" t="shared" si="5"/>
        <v>1900 - MONTH 01</v>
      </c>
      <c r="O885" s="85" t="str">
        <f ca="1" t="shared" ref="O885:P885" si="907">IFERROR(AVERAGEIF(M:M,M885,$K:$K)," ")</f>
        <v> </v>
      </c>
      <c r="P885" s="85" t="str">
        <f ca="1" t="shared" si="907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4">
        <f ca="1" t="shared" si="0"/>
        <v>6</v>
      </c>
      <c r="F886" s="67" t="str">
        <f ca="1">IF(ISBLANK(A886)," ",INDIRECT(ADDRESS(1,5+MOD(ROW()-2,COUNTA('Form Responses 1'!$1:$1)-4),,TRUE,"Form Responses 1")))</f>
        <v>LANTAI-1 [Meeting room kecil]</v>
      </c>
      <c r="G886" s="67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LANTAI-1</v>
      </c>
      <c r="I886" s="85" t="str">
        <f ca="1" t="shared" si="856"/>
        <v>Meeting room kecil</v>
      </c>
      <c r="J886" s="85" t="str">
        <f ca="1" t="shared" si="2"/>
        <v>CLEANING SERVICE</v>
      </c>
      <c r="K886" s="85" t="str">
        <f ca="1" t="array" ref="K886">IFERROR(INDEX(MASTER!B:B,MATCH(G886,MASTER!A:A,0))/100," ")</f>
        <v> </v>
      </c>
      <c r="L886" s="67">
        <f ca="1" t="shared" si="3"/>
        <v>0</v>
      </c>
      <c r="M886" s="67" t="str">
        <f ca="1" t="shared" si="4"/>
        <v>1900 - WEEK 00</v>
      </c>
      <c r="N886" s="67" t="str">
        <f ca="1" t="shared" si="5"/>
        <v>1900 - MONTH 01</v>
      </c>
      <c r="O886" s="85" t="str">
        <f ca="1" t="shared" ref="O886:P886" si="908">IFERROR(AVERAGEIF(M:M,M886,$K:$K)," ")</f>
        <v> </v>
      </c>
      <c r="P886" s="85" t="str">
        <f ca="1" t="shared" si="908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4">
        <f ca="1" t="shared" si="0"/>
        <v>6</v>
      </c>
      <c r="F887" s="67" t="str">
        <f ca="1">IF(ISBLANK(A887)," ",INDIRECT(ADDRESS(1,5+MOD(ROW()-2,COUNTA('Form Responses 1'!$1:$1)-4),,TRUE,"Form Responses 1")))</f>
        <v>LANTAI-1 [Pantry]</v>
      </c>
      <c r="G887" s="67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LANTAI-1</v>
      </c>
      <c r="I887" s="85" t="str">
        <f ca="1" t="shared" si="856"/>
        <v>Pantry</v>
      </c>
      <c r="J887" s="85" t="str">
        <f ca="1" t="shared" si="2"/>
        <v>CLEANING SERVICE</v>
      </c>
      <c r="K887" s="85" t="str">
        <f ca="1" t="array" ref="K887">IFERROR(INDEX(MASTER!B:B,MATCH(G887,MASTER!A:A,0))/100," ")</f>
        <v> </v>
      </c>
      <c r="L887" s="67">
        <f ca="1" t="shared" si="3"/>
        <v>0</v>
      </c>
      <c r="M887" s="67" t="str">
        <f ca="1" t="shared" si="4"/>
        <v>1900 - WEEK 00</v>
      </c>
      <c r="N887" s="67" t="str">
        <f ca="1" t="shared" si="5"/>
        <v>1900 - MONTH 01</v>
      </c>
      <c r="O887" s="85" t="str">
        <f ca="1" t="shared" ref="O887:P887" si="909">IFERROR(AVERAGEIF(M:M,M887,$K:$K)," ")</f>
        <v> </v>
      </c>
      <c r="P887" s="85" t="str">
        <f ca="1" t="shared" si="909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4">
        <f ca="1" t="shared" si="0"/>
        <v>6</v>
      </c>
      <c r="F888" s="67" t="str">
        <f ca="1">IF(ISBLANK(A888)," ",INDIRECT(ADDRESS(1,5+MOD(ROW()-2,COUNTA('Form Responses 1'!$1:$1)-4),,TRUE,"Form Responses 1")))</f>
        <v>LANTAI-1 [Tangga Penghubung lt.1-2]</v>
      </c>
      <c r="G888" s="67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LANTAI-1</v>
      </c>
      <c r="I888" s="85" t="str">
        <f ca="1" t="shared" si="856"/>
        <v>Tangga Penghubung lt.1-2</v>
      </c>
      <c r="J888" s="85" t="str">
        <f ca="1" t="shared" si="2"/>
        <v>CLEANING SERVICE</v>
      </c>
      <c r="K888" s="85" t="str">
        <f ca="1" t="array" ref="K888">IFERROR(INDEX(MASTER!B:B,MATCH(G888,MASTER!A:A,0))/100," ")</f>
        <v> </v>
      </c>
      <c r="L888" s="67">
        <f ca="1" t="shared" si="3"/>
        <v>0</v>
      </c>
      <c r="M888" s="67" t="str">
        <f ca="1" t="shared" si="4"/>
        <v>1900 - WEEK 00</v>
      </c>
      <c r="N888" s="67" t="str">
        <f ca="1" t="shared" si="5"/>
        <v>1900 - MONTH 01</v>
      </c>
      <c r="O888" s="85" t="str">
        <f ca="1" t="shared" ref="O888:P888" si="910">IFERROR(AVERAGEIF(M:M,M888,$K:$K)," ")</f>
        <v> </v>
      </c>
      <c r="P888" s="85" t="str">
        <f ca="1" t="shared" si="910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4">
        <f ca="1" t="shared" si="0"/>
        <v>6</v>
      </c>
      <c r="F889" s="67" t="str">
        <f ca="1">IF(ISBLANK(A889)," ",INDIRECT(ADDRESS(1,5+MOD(ROW()-2,COUNTA('Form Responses 1'!$1:$1)-4),,TRUE,"Form Responses 1")))</f>
        <v>LANTAI-1 [Toilet 1]</v>
      </c>
      <c r="G889" s="67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LANTAI-1</v>
      </c>
      <c r="I889" s="85" t="str">
        <f ca="1" t="shared" si="856"/>
        <v>Toilet 1</v>
      </c>
      <c r="J889" s="85" t="str">
        <f ca="1" t="shared" si="2"/>
        <v>CLEANING SERVICE</v>
      </c>
      <c r="K889" s="85" t="str">
        <f ca="1" t="array" ref="K889">IFERROR(INDEX(MASTER!B:B,MATCH(G889,MASTER!A:A,0))/100," ")</f>
        <v> </v>
      </c>
      <c r="L889" s="67">
        <f ca="1" t="shared" si="3"/>
        <v>0</v>
      </c>
      <c r="M889" s="67" t="str">
        <f ca="1" t="shared" si="4"/>
        <v>1900 - WEEK 00</v>
      </c>
      <c r="N889" s="67" t="str">
        <f ca="1" t="shared" si="5"/>
        <v>1900 - MONTH 01</v>
      </c>
      <c r="O889" s="85" t="str">
        <f ca="1" t="shared" ref="O889:P889" si="911">IFERROR(AVERAGEIF(M:M,M889,$K:$K)," ")</f>
        <v> </v>
      </c>
      <c r="P889" s="85" t="str">
        <f ca="1" t="shared" si="911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4">
        <f ca="1" t="shared" si="0"/>
        <v>6</v>
      </c>
      <c r="F890" s="67" t="str">
        <f ca="1">IF(ISBLANK(A890)," ",INDIRECT(ADDRESS(1,5+MOD(ROW()-2,COUNTA('Form Responses 1'!$1:$1)-4),,TRUE,"Form Responses 1")))</f>
        <v>LANTAI-2 [Koridor]</v>
      </c>
      <c r="G890" s="67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LANTAI-2</v>
      </c>
      <c r="I890" s="85" t="str">
        <f ca="1" t="shared" si="856"/>
        <v>Koridor</v>
      </c>
      <c r="J890" s="85" t="str">
        <f ca="1" t="shared" si="2"/>
        <v>CLEANING SERVICE</v>
      </c>
      <c r="K890" s="85" t="str">
        <f ca="1" t="array" ref="K890">IFERROR(INDEX(MASTER!B:B,MATCH(G890,MASTER!A:A,0))/100," ")</f>
        <v> </v>
      </c>
      <c r="L890" s="67">
        <f ca="1" t="shared" si="3"/>
        <v>0</v>
      </c>
      <c r="M890" s="67" t="str">
        <f ca="1" t="shared" si="4"/>
        <v>1900 - WEEK 00</v>
      </c>
      <c r="N890" s="67" t="str">
        <f ca="1" t="shared" si="5"/>
        <v>1900 - MONTH 01</v>
      </c>
      <c r="O890" s="85" t="str">
        <f ca="1" t="shared" ref="O890:P890" si="912">IFERROR(AVERAGEIF(M:M,M890,$K:$K)," ")</f>
        <v> </v>
      </c>
      <c r="P890" s="85" t="str">
        <f ca="1" t="shared" si="912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4">
        <f ca="1" t="shared" si="0"/>
        <v>6</v>
      </c>
      <c r="F891" s="67" t="str">
        <f ca="1">IF(ISBLANK(A891)," ",INDIRECT(ADDRESS(1,5+MOD(ROW()-2,COUNTA('Form Responses 1'!$1:$1)-4),,TRUE,"Form Responses 1")))</f>
        <v>LANTAI-2 [Meeting Room besar]</v>
      </c>
      <c r="G891" s="67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LANTAI-2</v>
      </c>
      <c r="I891" s="85" t="str">
        <f ca="1" t="shared" si="856"/>
        <v>Meeting Room besar</v>
      </c>
      <c r="J891" s="85" t="str">
        <f ca="1" t="shared" si="2"/>
        <v>CLEANING SERVICE</v>
      </c>
      <c r="K891" s="85" t="str">
        <f ca="1" t="array" ref="K891">IFERROR(INDEX(MASTER!B:B,MATCH(G891,MASTER!A:A,0))/100," ")</f>
        <v> </v>
      </c>
      <c r="L891" s="67">
        <f ca="1" t="shared" si="3"/>
        <v>0</v>
      </c>
      <c r="M891" s="67" t="str">
        <f ca="1" t="shared" si="4"/>
        <v>1900 - WEEK 00</v>
      </c>
      <c r="N891" s="67" t="str">
        <f ca="1" t="shared" si="5"/>
        <v>1900 - MONTH 01</v>
      </c>
      <c r="O891" s="85" t="str">
        <f ca="1" t="shared" ref="O891:P891" si="913">IFERROR(AVERAGEIF(M:M,M891,$K:$K)," ")</f>
        <v> </v>
      </c>
      <c r="P891" s="85" t="str">
        <f ca="1" t="shared" si="913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4">
        <f ca="1" t="shared" si="0"/>
        <v>6</v>
      </c>
      <c r="F892" s="67" t="str">
        <f ca="1">IF(ISBLANK(A892)," ",INDIRECT(ADDRESS(1,5+MOD(ROW()-2,COUNTA('Form Responses 1'!$1:$1)-4),,TRUE,"Form Responses 1")))</f>
        <v>LANTAI-2 [R. Peneliti 1-5]</v>
      </c>
      <c r="G892" s="67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LANTAI-2</v>
      </c>
      <c r="I892" s="85" t="str">
        <f ca="1" t="shared" si="856"/>
        <v>R. Peneliti 1-5</v>
      </c>
      <c r="J892" s="85" t="str">
        <f ca="1" t="shared" si="2"/>
        <v>CLEANING SERVICE</v>
      </c>
      <c r="K892" s="85" t="str">
        <f ca="1" t="array" ref="K892">IFERROR(INDEX(MASTER!B:B,MATCH(G892,MASTER!A:A,0))/100," ")</f>
        <v> </v>
      </c>
      <c r="L892" s="67">
        <f ca="1" t="shared" si="3"/>
        <v>0</v>
      </c>
      <c r="M892" s="67" t="str">
        <f ca="1" t="shared" si="4"/>
        <v>1900 - WEEK 00</v>
      </c>
      <c r="N892" s="67" t="str">
        <f ca="1" t="shared" si="5"/>
        <v>1900 - MONTH 01</v>
      </c>
      <c r="O892" s="85" t="str">
        <f ca="1" t="shared" ref="O892:P892" si="914">IFERROR(AVERAGEIF(M:M,M892,$K:$K)," ")</f>
        <v> </v>
      </c>
      <c r="P892" s="85" t="str">
        <f ca="1" t="shared" si="914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4">
        <f ca="1" t="shared" si="0"/>
        <v>6</v>
      </c>
      <c r="F893" s="67" t="str">
        <f ca="1">IF(ISBLANK(A893)," ",INDIRECT(ADDRESS(1,5+MOD(ROW()-2,COUNTA('Form Responses 1'!$1:$1)-4),,TRUE,"Form Responses 1")))</f>
        <v>LANTAI-2 [Perpustakaan]</v>
      </c>
      <c r="G893" s="67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LANTAI-2</v>
      </c>
      <c r="I893" s="85" t="str">
        <f ca="1" t="shared" si="856"/>
        <v>Perpustakaan</v>
      </c>
      <c r="J893" s="85" t="str">
        <f ca="1" t="shared" si="2"/>
        <v>CLEANING SERVICE</v>
      </c>
      <c r="K893" s="85" t="str">
        <f ca="1" t="array" ref="K893">IFERROR(INDEX(MASTER!B:B,MATCH(G893,MASTER!A:A,0))/100," ")</f>
        <v> </v>
      </c>
      <c r="L893" s="67">
        <f ca="1" t="shared" si="3"/>
        <v>0</v>
      </c>
      <c r="M893" s="67" t="str">
        <f ca="1" t="shared" si="4"/>
        <v>1900 - WEEK 00</v>
      </c>
      <c r="N893" s="67" t="str">
        <f ca="1" t="shared" si="5"/>
        <v>1900 - MONTH 01</v>
      </c>
      <c r="O893" s="85" t="str">
        <f ca="1" t="shared" ref="O893:P893" si="915">IFERROR(AVERAGEIF(M:M,M893,$K:$K)," ")</f>
        <v> </v>
      </c>
      <c r="P893" s="85" t="str">
        <f ca="1" t="shared" si="915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4">
        <f ca="1" t="shared" si="0"/>
        <v>6</v>
      </c>
      <c r="F894" s="67" t="str">
        <f ca="1">IF(ISBLANK(A894)," ",INDIRECT(ADDRESS(1,5+MOD(ROW()-2,COUNTA('Form Responses 1'!$1:$1)-4),,TRUE,"Form Responses 1")))</f>
        <v>LANTAI-2 [R. baca]</v>
      </c>
      <c r="G894" s="67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LANTAI-2</v>
      </c>
      <c r="I894" s="85" t="str">
        <f ca="1" t="shared" si="856"/>
        <v>R. baca</v>
      </c>
      <c r="J894" s="85" t="str">
        <f ca="1" t="shared" si="2"/>
        <v>CLEANING SERVICE</v>
      </c>
      <c r="K894" s="85" t="str">
        <f ca="1" t="array" ref="K894">IFERROR(INDEX(MASTER!B:B,MATCH(G894,MASTER!A:A,0))/100," ")</f>
        <v> </v>
      </c>
      <c r="L894" s="67">
        <f ca="1" t="shared" si="3"/>
        <v>0</v>
      </c>
      <c r="M894" s="67" t="str">
        <f ca="1" t="shared" si="4"/>
        <v>1900 - WEEK 00</v>
      </c>
      <c r="N894" s="67" t="str">
        <f ca="1" t="shared" si="5"/>
        <v>1900 - MONTH 01</v>
      </c>
      <c r="O894" s="85" t="str">
        <f ca="1" t="shared" ref="O894:P894" si="916">IFERROR(AVERAGEIF(M:M,M894,$K:$K)," ")</f>
        <v> </v>
      </c>
      <c r="P894" s="85" t="str">
        <f ca="1" t="shared" si="916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4">
        <f ca="1" t="shared" si="0"/>
        <v>6</v>
      </c>
      <c r="F895" s="67" t="str">
        <f ca="1">IF(ISBLANK(A895)," ",INDIRECT(ADDRESS(1,5+MOD(ROW()-2,COUNTA('Form Responses 1'!$1:$1)-4),,TRUE,"Form Responses 1")))</f>
        <v>LANTAI-2 [Tangga Penghubung lt.1-2]</v>
      </c>
      <c r="G895" s="67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LANTAI-2</v>
      </c>
      <c r="I895" s="85" t="str">
        <f ca="1" t="shared" si="856"/>
        <v>Tangga Penghubung lt.1-2</v>
      </c>
      <c r="J895" s="85" t="str">
        <f ca="1" t="shared" si="2"/>
        <v>CLEANING SERVICE</v>
      </c>
      <c r="K895" s="85" t="str">
        <f ca="1" t="array" ref="K895">IFERROR(INDEX(MASTER!B:B,MATCH(G895,MASTER!A:A,0))/100," ")</f>
        <v> </v>
      </c>
      <c r="L895" s="67">
        <f ca="1" t="shared" si="3"/>
        <v>0</v>
      </c>
      <c r="M895" s="67" t="str">
        <f ca="1" t="shared" si="4"/>
        <v>1900 - WEEK 00</v>
      </c>
      <c r="N895" s="67" t="str">
        <f ca="1" t="shared" si="5"/>
        <v>1900 - MONTH 01</v>
      </c>
      <c r="O895" s="85" t="str">
        <f ca="1" t="shared" ref="O895:P895" si="917">IFERROR(AVERAGEIF(M:M,M895,$K:$K)," ")</f>
        <v> </v>
      </c>
      <c r="P895" s="85" t="str">
        <f ca="1" t="shared" si="917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4">
        <f ca="1" t="shared" si="0"/>
        <v>6</v>
      </c>
      <c r="F896" s="67" t="str">
        <f ca="1">IF(ISBLANK(A896)," ",INDIRECT(ADDRESS(1,5+MOD(ROW()-2,COUNTA('Form Responses 1'!$1:$1)-4),,TRUE,"Form Responses 1")))</f>
        <v>LANTAI-2 [Toilet 1]</v>
      </c>
      <c r="G896" s="67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LANTAI-2</v>
      </c>
      <c r="I896" s="85" t="str">
        <f ca="1" t="shared" si="856"/>
        <v>Toilet 1</v>
      </c>
      <c r="J896" s="85" t="str">
        <f ca="1" t="shared" si="2"/>
        <v>CLEANING SERVICE</v>
      </c>
      <c r="K896" s="85" t="str">
        <f ca="1" t="array" ref="K896">IFERROR(INDEX(MASTER!B:B,MATCH(G896,MASTER!A:A,0))/100," ")</f>
        <v> </v>
      </c>
      <c r="L896" s="67">
        <f ca="1" t="shared" si="3"/>
        <v>0</v>
      </c>
      <c r="M896" s="67" t="str">
        <f ca="1" t="shared" si="4"/>
        <v>1900 - WEEK 00</v>
      </c>
      <c r="N896" s="67" t="str">
        <f ca="1" t="shared" si="5"/>
        <v>1900 - MONTH 01</v>
      </c>
      <c r="O896" s="85" t="str">
        <f ca="1" t="shared" ref="O896:P896" si="918">IFERROR(AVERAGEIF(M:M,M896,$K:$K)," ")</f>
        <v> </v>
      </c>
      <c r="P896" s="85" t="str">
        <f ca="1" t="shared" si="918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4">
        <f ca="1" t="shared" si="0"/>
        <v>6</v>
      </c>
      <c r="F897" s="67" t="str">
        <f ca="1">IF(ISBLANK(A897)," ",INDIRECT(ADDRESS(1,5+MOD(ROW()-2,COUNTA('Form Responses 1'!$1:$1)-4),,TRUE,"Form Responses 1")))</f>
        <v>TAMAN DAN AREA PARKIR [Area parkir mobil]</v>
      </c>
      <c r="G897" s="67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TAMAN DAN AREA PARKIR</v>
      </c>
      <c r="I897" s="85" t="str">
        <f ca="1" t="shared" si="856"/>
        <v>Area parkir mobil</v>
      </c>
      <c r="J897" s="85" t="str">
        <f ca="1" t="shared" si="2"/>
        <v>CLEANING SERVICE</v>
      </c>
      <c r="K897" s="85" t="str">
        <f ca="1" t="array" ref="K897">IFERROR(INDEX(MASTER!B:B,MATCH(G897,MASTER!A:A,0))/100," ")</f>
        <v> </v>
      </c>
      <c r="L897" s="67">
        <f ca="1" t="shared" si="3"/>
        <v>0</v>
      </c>
      <c r="M897" s="67" t="str">
        <f ca="1" t="shared" si="4"/>
        <v>1900 - WEEK 00</v>
      </c>
      <c r="N897" s="67" t="str">
        <f ca="1" t="shared" si="5"/>
        <v>1900 - MONTH 01</v>
      </c>
      <c r="O897" s="85" t="str">
        <f ca="1" t="shared" ref="O897:P897" si="919">IFERROR(AVERAGEIF(M:M,M897,$K:$K)," ")</f>
        <v> </v>
      </c>
      <c r="P897" s="85" t="str">
        <f ca="1" t="shared" si="919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4">
        <f ca="1" t="shared" si="0"/>
        <v>6</v>
      </c>
      <c r="F898" s="67" t="str">
        <f ca="1">IF(ISBLANK(A898)," ",INDIRECT(ADDRESS(1,5+MOD(ROW()-2,COUNTA('Form Responses 1'!$1:$1)-4),,TRUE,"Form Responses 1")))</f>
        <v>TAMAN DAN AREA PARKIR [Area parkir motor]</v>
      </c>
      <c r="G898" s="67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TAMAN DAN AREA PARKIR</v>
      </c>
      <c r="I898" s="85" t="str">
        <f ca="1" t="shared" si="856"/>
        <v>Area parkir motor</v>
      </c>
      <c r="J898" s="85" t="str">
        <f ca="1" t="shared" si="2"/>
        <v>CLEANING SERVICE</v>
      </c>
      <c r="K898" s="85" t="str">
        <f ca="1" t="array" ref="K898">IFERROR(INDEX(MASTER!B:B,MATCH(G898,MASTER!A:A,0))/100," ")</f>
        <v> </v>
      </c>
      <c r="L898" s="67">
        <f ca="1" t="shared" si="3"/>
        <v>0</v>
      </c>
      <c r="M898" s="67" t="str">
        <f ca="1" t="shared" si="4"/>
        <v>1900 - WEEK 00</v>
      </c>
      <c r="N898" s="67" t="str">
        <f ca="1" t="shared" si="5"/>
        <v>1900 - MONTH 01</v>
      </c>
      <c r="O898" s="85" t="str">
        <f ca="1" t="shared" ref="O898:P898" si="920">IFERROR(AVERAGEIF(M:M,M898,$K:$K)," ")</f>
        <v> </v>
      </c>
      <c r="P898" s="85" t="str">
        <f ca="1" t="shared" si="920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4">
        <f ca="1" t="shared" si="0"/>
        <v>6</v>
      </c>
      <c r="F899" s="67" t="str">
        <f ca="1">IF(ISBLANK(A899)," ",INDIRECT(ADDRESS(1,5+MOD(ROW()-2,COUNTA('Form Responses 1'!$1:$1)-4),,TRUE,"Form Responses 1")))</f>
        <v>TAMAN DAN AREA PARKIR [Taman depan]</v>
      </c>
      <c r="G899" s="67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TAMAN DAN AREA PARKIR</v>
      </c>
      <c r="I899" s="85" t="str">
        <f ca="1" t="shared" ref="I899:I962" si="921">MID(F899,FIND("[",F899)+1,LEN(F899)-FIND("[",F899)-1)</f>
        <v>Taman depan</v>
      </c>
      <c r="J899" s="85" t="str">
        <f ca="1" t="shared" si="2"/>
        <v>CLEANING SERVICE</v>
      </c>
      <c r="K899" s="85" t="str">
        <f ca="1" t="array" ref="K899">IFERROR(INDEX(MASTER!B:B,MATCH(G899,MASTER!A:A,0))/100," ")</f>
        <v> </v>
      </c>
      <c r="L899" s="67">
        <f ca="1" t="shared" si="3"/>
        <v>0</v>
      </c>
      <c r="M899" s="67" t="str">
        <f ca="1" t="shared" si="4"/>
        <v>1900 - WEEK 00</v>
      </c>
      <c r="N899" s="67" t="str">
        <f ca="1" t="shared" si="5"/>
        <v>1900 - MONTH 01</v>
      </c>
      <c r="O899" s="85" t="str">
        <f ca="1" t="shared" ref="O899:P899" si="922">IFERROR(AVERAGEIF(M:M,M899,$K:$K)," ")</f>
        <v> </v>
      </c>
      <c r="P899" s="85" t="str">
        <f ca="1" t="shared" si="922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4">
        <f ca="1" t="shared" si="0"/>
        <v>6</v>
      </c>
      <c r="F900" s="67" t="str">
        <f ca="1">IF(ISBLANK(A900)," ",INDIRECT(ADDRESS(1,5+MOD(ROW()-2,COUNTA('Form Responses 1'!$1:$1)-4),,TRUE,"Form Responses 1")))</f>
        <v>TAMAN DAN AREA PARKIR [Pos Security]</v>
      </c>
      <c r="G900" s="67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TAMAN DAN AREA PARKIR</v>
      </c>
      <c r="I900" s="85" t="str">
        <f ca="1" t="shared" si="921"/>
        <v>Pos Security</v>
      </c>
      <c r="J900" s="85" t="str">
        <f ca="1" t="shared" si="2"/>
        <v>CLEANING SERVICE</v>
      </c>
      <c r="K900" s="85" t="str">
        <f ca="1" t="array" ref="K900">IFERROR(INDEX(MASTER!B:B,MATCH(G900,MASTER!A:A,0))/100," ")</f>
        <v> </v>
      </c>
      <c r="L900" s="67">
        <f ca="1" t="shared" si="3"/>
        <v>0</v>
      </c>
      <c r="M900" s="67" t="str">
        <f ca="1" t="shared" si="4"/>
        <v>1900 - WEEK 00</v>
      </c>
      <c r="N900" s="67" t="str">
        <f ca="1" t="shared" si="5"/>
        <v>1900 - MONTH 01</v>
      </c>
      <c r="O900" s="85" t="str">
        <f ca="1" t="shared" ref="O900:P900" si="923">IFERROR(AVERAGEIF(M:M,M900,$K:$K)," ")</f>
        <v> </v>
      </c>
      <c r="P900" s="85" t="str">
        <f ca="1" t="shared" si="923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4">
        <f ca="1" t="shared" si="0"/>
        <v>6</v>
      </c>
      <c r="F901" s="67" t="str">
        <f ca="1">IF(ISBLANK(A901)," ",INDIRECT(ADDRESS(1,5+MOD(ROW()-2,COUNTA('Form Responses 1'!$1:$1)-4),,TRUE,"Form Responses 1")))</f>
        <v>TAMAN DAN AREA PARKIR [TPS]</v>
      </c>
      <c r="G901" s="67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TAMAN DAN AREA PARKIR</v>
      </c>
      <c r="I901" s="85" t="str">
        <f ca="1" t="shared" si="921"/>
        <v>TPS</v>
      </c>
      <c r="J901" s="85" t="str">
        <f ca="1" t="shared" si="2"/>
        <v>CLEANING SERVICE</v>
      </c>
      <c r="K901" s="85" t="str">
        <f ca="1" t="array" ref="K901">IFERROR(INDEX(MASTER!B:B,MATCH(G901,MASTER!A:A,0))/100," ")</f>
        <v> </v>
      </c>
      <c r="L901" s="67">
        <f ca="1" t="shared" si="3"/>
        <v>0</v>
      </c>
      <c r="M901" s="67" t="str">
        <f ca="1" t="shared" si="4"/>
        <v>1900 - WEEK 00</v>
      </c>
      <c r="N901" s="67" t="str">
        <f ca="1" t="shared" si="5"/>
        <v>1900 - MONTH 01</v>
      </c>
      <c r="O901" s="85" t="str">
        <f ca="1" t="shared" ref="O901:P901" si="924">IFERROR(AVERAGEIF(M:M,M901,$K:$K)," ")</f>
        <v> </v>
      </c>
      <c r="P901" s="85" t="str">
        <f ca="1" t="shared" si="924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4">
        <f ca="1" t="shared" si="0"/>
        <v>6</v>
      </c>
      <c r="F902" s="67" t="str">
        <f ca="1">IF(ISBLANK(A902)," ",INDIRECT(ADDRESS(1,5+MOD(ROW()-2,COUNTA('Form Responses 1'!$1:$1)-4),,TRUE,"Form Responses 1")))</f>
        <v>Security [Security Functions]</v>
      </c>
      <c r="G902" s="67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Security</v>
      </c>
      <c r="I902" s="85" t="str">
        <f ca="1" t="shared" si="921"/>
        <v>Security Functions</v>
      </c>
      <c r="J902" s="85" t="str">
        <f ca="1" t="shared" si="2"/>
        <v>SECURITY SERVICE</v>
      </c>
      <c r="K902" s="85" t="str">
        <f ca="1" t="array" ref="K902">IFERROR(INDEX(MASTER!B:B,MATCH(G902,MASTER!A:A,0))/100," ")</f>
        <v> </v>
      </c>
      <c r="L902" s="67">
        <f ca="1" t="shared" si="3"/>
        <v>0</v>
      </c>
      <c r="M902" s="67" t="str">
        <f ca="1" t="shared" si="4"/>
        <v>1900 - WEEK 00</v>
      </c>
      <c r="N902" s="67" t="str">
        <f ca="1" t="shared" si="5"/>
        <v>1900 - MONTH 01</v>
      </c>
      <c r="O902" s="85" t="str">
        <f ca="1" t="shared" ref="O902:P902" si="925">IFERROR(AVERAGEIF(M:M,M902,$K:$K)," ")</f>
        <v> </v>
      </c>
      <c r="P902" s="85" t="str">
        <f ca="1" t="shared" si="925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4">
        <f ca="1" t="shared" si="0"/>
        <v>6</v>
      </c>
      <c r="F903" s="67" t="str">
        <f ca="1">IF(ISBLANK(A903)," ",INDIRECT(ADDRESS(1,5+MOD(ROW()-2,COUNTA('Form Responses 1'!$1:$1)-4),,TRUE,"Form Responses 1")))</f>
        <v>Driver [Driving Safety]</v>
      </c>
      <c r="G903" s="67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Driver</v>
      </c>
      <c r="I903" s="85" t="str">
        <f ca="1" t="shared" si="921"/>
        <v>Driving Safety</v>
      </c>
      <c r="J903" s="85" t="str">
        <f ca="1" t="shared" si="2"/>
        <v>LABOR SERVICE</v>
      </c>
      <c r="K903" s="85" t="str">
        <f ca="1" t="array" ref="K903">IFERROR(INDEX(MASTER!B:B,MATCH(G903,MASTER!A:A,0))/100," ")</f>
        <v> </v>
      </c>
      <c r="L903" s="67">
        <f ca="1" t="shared" si="3"/>
        <v>0</v>
      </c>
      <c r="M903" s="67" t="str">
        <f ca="1" t="shared" si="4"/>
        <v>1900 - WEEK 00</v>
      </c>
      <c r="N903" s="67" t="str">
        <f ca="1" t="shared" si="5"/>
        <v>1900 - MONTH 01</v>
      </c>
      <c r="O903" s="85" t="str">
        <f ca="1" t="shared" ref="O903:P903" si="926">IFERROR(AVERAGEIF(M:M,M903,$K:$K)," ")</f>
        <v> </v>
      </c>
      <c r="P903" s="85" t="str">
        <f ca="1" t="shared" si="926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4">
        <f ca="1" t="shared" si="0"/>
        <v>6</v>
      </c>
      <c r="F904" s="67" t="str">
        <f ca="1">IF(ISBLANK(A904)," ",INDIRECT(ADDRESS(1,5+MOD(ROW()-2,COUNTA('Form Responses 1'!$1:$1)-4),,TRUE,"Form Responses 1")))</f>
        <v>Driver [ Attendance]</v>
      </c>
      <c r="G904" s="67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Driver</v>
      </c>
      <c r="I904" s="85" t="str">
        <f ca="1" t="shared" si="921"/>
        <v> Attendance</v>
      </c>
      <c r="J904" s="85" t="str">
        <f ca="1" t="shared" si="2"/>
        <v>LABOR SERVICE</v>
      </c>
      <c r="K904" s="85" t="str">
        <f ca="1" t="array" ref="K904">IFERROR(INDEX(MASTER!B:B,MATCH(G904,MASTER!A:A,0))/100," ")</f>
        <v> </v>
      </c>
      <c r="L904" s="67">
        <f ca="1" t="shared" si="3"/>
        <v>0</v>
      </c>
      <c r="M904" s="67" t="str">
        <f ca="1" t="shared" si="4"/>
        <v>1900 - WEEK 00</v>
      </c>
      <c r="N904" s="67" t="str">
        <f ca="1" t="shared" si="5"/>
        <v>1900 - MONTH 01</v>
      </c>
      <c r="O904" s="85" t="str">
        <f ca="1" t="shared" ref="O904:P904" si="927">IFERROR(AVERAGEIF(M:M,M904,$K:$K)," ")</f>
        <v> </v>
      </c>
      <c r="P904" s="85" t="str">
        <f ca="1" t="shared" si="927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4">
        <f ca="1" t="shared" si="0"/>
        <v>6</v>
      </c>
      <c r="F905" s="67" t="str">
        <f ca="1">IF(ISBLANK(A905)," ",INDIRECT(ADDRESS(1,5+MOD(ROW()-2,COUNTA('Form Responses 1'!$1:$1)-4),,TRUE,"Form Responses 1")))</f>
        <v>LANTAI-1 [Enterance]</v>
      </c>
      <c r="G905" s="67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LANTAI-1</v>
      </c>
      <c r="I905" s="85" t="str">
        <f ca="1" t="shared" si="921"/>
        <v>Enterance</v>
      </c>
      <c r="J905" s="85" t="str">
        <f ca="1" t="shared" si="2"/>
        <v>CLEANING SERVICE</v>
      </c>
      <c r="K905" s="85" t="str">
        <f ca="1" t="array" ref="K905">IFERROR(INDEX(MASTER!B:B,MATCH(G905,MASTER!A:A,0))/100," ")</f>
        <v> </v>
      </c>
      <c r="L905" s="67">
        <f ca="1" t="shared" si="3"/>
        <v>0</v>
      </c>
      <c r="M905" s="67" t="str">
        <f ca="1" t="shared" si="4"/>
        <v>1900 - WEEK 00</v>
      </c>
      <c r="N905" s="67" t="str">
        <f ca="1" t="shared" si="5"/>
        <v>1900 - MONTH 01</v>
      </c>
      <c r="O905" s="85" t="str">
        <f ca="1" t="shared" ref="O905:P905" si="928">IFERROR(AVERAGEIF(M:M,M905,$K:$K)," ")</f>
        <v> </v>
      </c>
      <c r="P905" s="85" t="str">
        <f ca="1" t="shared" si="928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4">
        <f ca="1" t="shared" si="0"/>
        <v>6</v>
      </c>
      <c r="F906" s="67" t="str">
        <f ca="1">IF(ISBLANK(A906)," ",INDIRECT(ADDRESS(1,5+MOD(ROW()-2,COUNTA('Form Responses 1'!$1:$1)-4),,TRUE,"Form Responses 1")))</f>
        <v>LANTAI-1 [Lobby Utama]</v>
      </c>
      <c r="G906" s="67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LANTAI-1</v>
      </c>
      <c r="I906" s="85" t="str">
        <f ca="1" t="shared" si="921"/>
        <v>Lobby Utama</v>
      </c>
      <c r="J906" s="85" t="str">
        <f ca="1" t="shared" si="2"/>
        <v>CLEANING SERVICE</v>
      </c>
      <c r="K906" s="85" t="str">
        <f ca="1" t="array" ref="K906">IFERROR(INDEX(MASTER!B:B,MATCH(G906,MASTER!A:A,0))/100," ")</f>
        <v> </v>
      </c>
      <c r="L906" s="67">
        <f ca="1" t="shared" si="3"/>
        <v>0</v>
      </c>
      <c r="M906" s="67" t="str">
        <f ca="1" t="shared" si="4"/>
        <v>1900 - WEEK 00</v>
      </c>
      <c r="N906" s="67" t="str">
        <f ca="1" t="shared" si="5"/>
        <v>1900 - MONTH 01</v>
      </c>
      <c r="O906" s="85" t="str">
        <f ca="1" t="shared" ref="O906:P906" si="929">IFERROR(AVERAGEIF(M:M,M906,$K:$K)," ")</f>
        <v> </v>
      </c>
      <c r="P906" s="85" t="str">
        <f ca="1" t="shared" si="929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4">
        <f ca="1" t="shared" si="0"/>
        <v>6</v>
      </c>
      <c r="F907" s="67" t="str">
        <f ca="1">IF(ISBLANK(A907)," ",INDIRECT(ADDRESS(1,5+MOD(ROW()-2,COUNTA('Form Responses 1'!$1:$1)-4),,TRUE,"Form Responses 1")))</f>
        <v>LANTAI-1 [Koridor]</v>
      </c>
      <c r="G907" s="67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LANTAI-1</v>
      </c>
      <c r="I907" s="85" t="str">
        <f ca="1" t="shared" si="921"/>
        <v>Koridor</v>
      </c>
      <c r="J907" s="85" t="str">
        <f ca="1" t="shared" si="2"/>
        <v>CLEANING SERVICE</v>
      </c>
      <c r="K907" s="85" t="str">
        <f ca="1" t="array" ref="K907">IFERROR(INDEX(MASTER!B:B,MATCH(G907,MASTER!A:A,0))/100," ")</f>
        <v> </v>
      </c>
      <c r="L907" s="67">
        <f ca="1" t="shared" si="3"/>
        <v>0</v>
      </c>
      <c r="M907" s="67" t="str">
        <f ca="1" t="shared" si="4"/>
        <v>1900 - WEEK 00</v>
      </c>
      <c r="N907" s="67" t="str">
        <f ca="1" t="shared" si="5"/>
        <v>1900 - MONTH 01</v>
      </c>
      <c r="O907" s="85" t="str">
        <f ca="1" t="shared" ref="O907:P907" si="930">IFERROR(AVERAGEIF(M:M,M907,$K:$K)," ")</f>
        <v> </v>
      </c>
      <c r="P907" s="85" t="str">
        <f ca="1" t="shared" si="930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4">
        <f ca="1" t="shared" si="0"/>
        <v>6</v>
      </c>
      <c r="F908" s="67" t="str">
        <f ca="1">IF(ISBLANK(A908)," ",INDIRECT(ADDRESS(1,5+MOD(ROW()-2,COUNTA('Form Responses 1'!$1:$1)-4),,TRUE,"Form Responses 1")))</f>
        <v>LANTAI-1 [R. Pimpinan]</v>
      </c>
      <c r="G908" s="67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LANTAI-1</v>
      </c>
      <c r="I908" s="85" t="str">
        <f ca="1" t="shared" si="921"/>
        <v>R. Pimpinan</v>
      </c>
      <c r="J908" s="85" t="str">
        <f ca="1" t="shared" si="2"/>
        <v>CLEANING SERVICE</v>
      </c>
      <c r="K908" s="85" t="str">
        <f ca="1" t="array" ref="K908">IFERROR(INDEX(MASTER!B:B,MATCH(G908,MASTER!A:A,0))/100," ")</f>
        <v> </v>
      </c>
      <c r="L908" s="67">
        <f ca="1" t="shared" si="3"/>
        <v>0</v>
      </c>
      <c r="M908" s="67" t="str">
        <f ca="1" t="shared" si="4"/>
        <v>1900 - WEEK 00</v>
      </c>
      <c r="N908" s="67" t="str">
        <f ca="1" t="shared" si="5"/>
        <v>1900 - MONTH 01</v>
      </c>
      <c r="O908" s="85" t="str">
        <f ca="1" t="shared" ref="O908:P908" si="931">IFERROR(AVERAGEIF(M:M,M908,$K:$K)," ")</f>
        <v> </v>
      </c>
      <c r="P908" s="85" t="str">
        <f ca="1" t="shared" si="931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4">
        <f ca="1" t="shared" si="0"/>
        <v>6</v>
      </c>
      <c r="F909" s="67" t="str">
        <f ca="1">IF(ISBLANK(A909)," ",INDIRECT(ADDRESS(1,5+MOD(ROW()-2,COUNTA('Form Responses 1'!$1:$1)-4),,TRUE,"Form Responses 1")))</f>
        <v>LANTAI-1 [Mushollah]</v>
      </c>
      <c r="G909" s="67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LANTAI-1</v>
      </c>
      <c r="I909" s="85" t="str">
        <f ca="1" t="shared" si="921"/>
        <v>Mushollah</v>
      </c>
      <c r="J909" s="85" t="str">
        <f ca="1" t="shared" si="2"/>
        <v>CLEANING SERVICE</v>
      </c>
      <c r="K909" s="85" t="str">
        <f ca="1" t="array" ref="K909">IFERROR(INDEX(MASTER!B:B,MATCH(G909,MASTER!A:A,0))/100," ")</f>
        <v> </v>
      </c>
      <c r="L909" s="67">
        <f ca="1" t="shared" si="3"/>
        <v>0</v>
      </c>
      <c r="M909" s="67" t="str">
        <f ca="1" t="shared" si="4"/>
        <v>1900 - WEEK 00</v>
      </c>
      <c r="N909" s="67" t="str">
        <f ca="1" t="shared" si="5"/>
        <v>1900 - MONTH 01</v>
      </c>
      <c r="O909" s="85" t="str">
        <f ca="1" t="shared" ref="O909:P909" si="932">IFERROR(AVERAGEIF(M:M,M909,$K:$K)," ")</f>
        <v> </v>
      </c>
      <c r="P909" s="85" t="str">
        <f ca="1" t="shared" si="932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4">
        <f ca="1" t="shared" si="0"/>
        <v>6</v>
      </c>
      <c r="F910" s="67" t="str">
        <f ca="1">IF(ISBLANK(A910)," ",INDIRECT(ADDRESS(1,5+MOD(ROW()-2,COUNTA('Form Responses 1'!$1:$1)-4),,TRUE,"Form Responses 1")))</f>
        <v>LANTAI-1 [R. Kepala TU]</v>
      </c>
      <c r="G910" s="67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LANTAI-1</v>
      </c>
      <c r="I910" s="85" t="str">
        <f ca="1" t="shared" si="921"/>
        <v>R. Kepala TU</v>
      </c>
      <c r="J910" s="85" t="str">
        <f ca="1" t="shared" si="2"/>
        <v>CLEANING SERVICE</v>
      </c>
      <c r="K910" s="85" t="str">
        <f ca="1" t="array" ref="K910">IFERROR(INDEX(MASTER!B:B,MATCH(G910,MASTER!A:A,0))/100," ")</f>
        <v> </v>
      </c>
      <c r="L910" s="67">
        <f ca="1" t="shared" si="3"/>
        <v>0</v>
      </c>
      <c r="M910" s="67" t="str">
        <f ca="1" t="shared" si="4"/>
        <v>1900 - WEEK 00</v>
      </c>
      <c r="N910" s="67" t="str">
        <f ca="1" t="shared" si="5"/>
        <v>1900 - MONTH 01</v>
      </c>
      <c r="O910" s="85" t="str">
        <f ca="1" t="shared" ref="O910:P910" si="933">IFERROR(AVERAGEIF(M:M,M910,$K:$K)," ")</f>
        <v> </v>
      </c>
      <c r="P910" s="85" t="str">
        <f ca="1" t="shared" si="933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4">
        <f ca="1" t="shared" si="0"/>
        <v>6</v>
      </c>
      <c r="F911" s="67" t="str">
        <f ca="1">IF(ISBLANK(A911)," ",INDIRECT(ADDRESS(1,5+MOD(ROW()-2,COUNTA('Form Responses 1'!$1:$1)-4),,TRUE,"Form Responses 1")))</f>
        <v>LANTAI-1 [R. staff TU]</v>
      </c>
      <c r="G911" s="67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LANTAI-1</v>
      </c>
      <c r="I911" s="85" t="str">
        <f ca="1" t="shared" si="921"/>
        <v>R. staff TU</v>
      </c>
      <c r="J911" s="85" t="str">
        <f ca="1" t="shared" si="2"/>
        <v>CLEANING SERVICE</v>
      </c>
      <c r="K911" s="85" t="str">
        <f ca="1" t="array" ref="K911">IFERROR(INDEX(MASTER!B:B,MATCH(G911,MASTER!A:A,0))/100," ")</f>
        <v> </v>
      </c>
      <c r="L911" s="67">
        <f ca="1" t="shared" si="3"/>
        <v>0</v>
      </c>
      <c r="M911" s="67" t="str">
        <f ca="1" t="shared" si="4"/>
        <v>1900 - WEEK 00</v>
      </c>
      <c r="N911" s="67" t="str">
        <f ca="1" t="shared" si="5"/>
        <v>1900 - MONTH 01</v>
      </c>
      <c r="O911" s="85" t="str">
        <f ca="1" t="shared" ref="O911:P911" si="934">IFERROR(AVERAGEIF(M:M,M911,$K:$K)," ")</f>
        <v> </v>
      </c>
      <c r="P911" s="85" t="str">
        <f ca="1" t="shared" si="934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4">
        <f ca="1" t="shared" si="0"/>
        <v>6</v>
      </c>
      <c r="F912" s="67" t="str">
        <f ca="1">IF(ISBLANK(A912)," ",INDIRECT(ADDRESS(1,5+MOD(ROW()-2,COUNTA('Form Responses 1'!$1:$1)-4),,TRUE,"Form Responses 1")))</f>
        <v>LANTAI-1 [R. Analisis]</v>
      </c>
      <c r="G912" s="67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LANTAI-1</v>
      </c>
      <c r="I912" s="85" t="str">
        <f ca="1" t="shared" si="921"/>
        <v>R. Analisis</v>
      </c>
      <c r="J912" s="85" t="str">
        <f ca="1" t="shared" si="2"/>
        <v>CLEANING SERVICE</v>
      </c>
      <c r="K912" s="85" t="str">
        <f ca="1" t="array" ref="K912">IFERROR(INDEX(MASTER!B:B,MATCH(G912,MASTER!A:A,0))/100," ")</f>
        <v> </v>
      </c>
      <c r="L912" s="67">
        <f ca="1" t="shared" si="3"/>
        <v>0</v>
      </c>
      <c r="M912" s="67" t="str">
        <f ca="1" t="shared" si="4"/>
        <v>1900 - WEEK 00</v>
      </c>
      <c r="N912" s="67" t="str">
        <f ca="1" t="shared" si="5"/>
        <v>1900 - MONTH 01</v>
      </c>
      <c r="O912" s="85" t="str">
        <f ca="1" t="shared" ref="O912:P912" si="935">IFERROR(AVERAGEIF(M:M,M912,$K:$K)," ")</f>
        <v> </v>
      </c>
      <c r="P912" s="85" t="str">
        <f ca="1" t="shared" si="935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4">
        <f ca="1" t="shared" si="0"/>
        <v>6</v>
      </c>
      <c r="F913" s="67" t="str">
        <f ca="1">IF(ISBLANK(A913)," ",INDIRECT(ADDRESS(1,5+MOD(ROW()-2,COUNTA('Form Responses 1'!$1:$1)-4),,TRUE,"Form Responses 1")))</f>
        <v>LANTAI-1 [R. Audio Visual]</v>
      </c>
      <c r="G913" s="67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LANTAI-1</v>
      </c>
      <c r="I913" s="85" t="str">
        <f ca="1" t="shared" si="921"/>
        <v>R. Audio Visual</v>
      </c>
      <c r="J913" s="85" t="str">
        <f ca="1" t="shared" si="2"/>
        <v>CLEANING SERVICE</v>
      </c>
      <c r="K913" s="85" t="str">
        <f ca="1" t="array" ref="K913">IFERROR(INDEX(MASTER!B:B,MATCH(G913,MASTER!A:A,0))/100," ")</f>
        <v> </v>
      </c>
      <c r="L913" s="67">
        <f ca="1" t="shared" si="3"/>
        <v>0</v>
      </c>
      <c r="M913" s="67" t="str">
        <f ca="1" t="shared" si="4"/>
        <v>1900 - WEEK 00</v>
      </c>
      <c r="N913" s="67" t="str">
        <f ca="1" t="shared" si="5"/>
        <v>1900 - MONTH 01</v>
      </c>
      <c r="O913" s="85" t="str">
        <f ca="1" t="shared" ref="O913:P913" si="936">IFERROR(AVERAGEIF(M:M,M913,$K:$K)," ")</f>
        <v> </v>
      </c>
      <c r="P913" s="85" t="str">
        <f ca="1" t="shared" si="936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4">
        <f ca="1" t="shared" si="0"/>
        <v>6</v>
      </c>
      <c r="F914" s="67" t="str">
        <f ca="1">IF(ISBLANK(A914)," ",INDIRECT(ADDRESS(1,5+MOD(ROW()-2,COUNTA('Form Responses 1'!$1:$1)-4),,TRUE,"Form Responses 1")))</f>
        <v>LANTAI-1 [R. Artefak]</v>
      </c>
      <c r="G914" s="67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LANTAI-1</v>
      </c>
      <c r="I914" s="85" t="str">
        <f ca="1" t="shared" si="921"/>
        <v>R. Artefak</v>
      </c>
      <c r="J914" s="85" t="str">
        <f ca="1" t="shared" si="2"/>
        <v>CLEANING SERVICE</v>
      </c>
      <c r="K914" s="85" t="str">
        <f ca="1" t="array" ref="K914">IFERROR(INDEX(MASTER!B:B,MATCH(G914,MASTER!A:A,0))/100," ")</f>
        <v> </v>
      </c>
      <c r="L914" s="67">
        <f ca="1" t="shared" si="3"/>
        <v>0</v>
      </c>
      <c r="M914" s="67" t="str">
        <f ca="1" t="shared" si="4"/>
        <v>1900 - WEEK 00</v>
      </c>
      <c r="N914" s="67" t="str">
        <f ca="1" t="shared" si="5"/>
        <v>1900 - MONTH 01</v>
      </c>
      <c r="O914" s="85" t="str">
        <f ca="1" t="shared" ref="O914:P914" si="937">IFERROR(AVERAGEIF(M:M,M914,$K:$K)," ")</f>
        <v> </v>
      </c>
      <c r="P914" s="85" t="str">
        <f ca="1" t="shared" si="937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4">
        <f ca="1" t="shared" si="0"/>
        <v>6</v>
      </c>
      <c r="F915" s="67" t="str">
        <f ca="1">IF(ISBLANK(A915)," ",INDIRECT(ADDRESS(1,5+MOD(ROW()-2,COUNTA('Form Responses 1'!$1:$1)-4),,TRUE,"Form Responses 1")))</f>
        <v>LANTAI-1 [R. Keuangan]</v>
      </c>
      <c r="G915" s="67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LANTAI-1</v>
      </c>
      <c r="I915" s="85" t="str">
        <f ca="1" t="shared" si="921"/>
        <v>R. Keuangan</v>
      </c>
      <c r="J915" s="85" t="str">
        <f ca="1" t="shared" si="2"/>
        <v>CLEANING SERVICE</v>
      </c>
      <c r="K915" s="85" t="str">
        <f ca="1" t="array" ref="K915">IFERROR(INDEX(MASTER!B:B,MATCH(G915,MASTER!A:A,0))/100," ")</f>
        <v> </v>
      </c>
      <c r="L915" s="67">
        <f ca="1" t="shared" si="3"/>
        <v>0</v>
      </c>
      <c r="M915" s="67" t="str">
        <f ca="1" t="shared" si="4"/>
        <v>1900 - WEEK 00</v>
      </c>
      <c r="N915" s="67" t="str">
        <f ca="1" t="shared" si="5"/>
        <v>1900 - MONTH 01</v>
      </c>
      <c r="O915" s="85" t="str">
        <f ca="1" t="shared" ref="O915:P915" si="938">IFERROR(AVERAGEIF(M:M,M915,$K:$K)," ")</f>
        <v> </v>
      </c>
      <c r="P915" s="85" t="str">
        <f ca="1" t="shared" si="938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4">
        <f ca="1" t="shared" si="0"/>
        <v>6</v>
      </c>
      <c r="F916" s="67" t="str">
        <f ca="1">IF(ISBLANK(A916)," ",INDIRECT(ADDRESS(1,5+MOD(ROW()-2,COUNTA('Form Responses 1'!$1:$1)-4),,TRUE,"Form Responses 1")))</f>
        <v>LANTAI-1 [Meeting room kecil]</v>
      </c>
      <c r="G916" s="67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LANTAI-1</v>
      </c>
      <c r="I916" s="85" t="str">
        <f ca="1" t="shared" si="921"/>
        <v>Meeting room kecil</v>
      </c>
      <c r="J916" s="85" t="str">
        <f ca="1" t="shared" si="2"/>
        <v>CLEANING SERVICE</v>
      </c>
      <c r="K916" s="85" t="str">
        <f ca="1" t="array" ref="K916">IFERROR(INDEX(MASTER!B:B,MATCH(G916,MASTER!A:A,0))/100," ")</f>
        <v> </v>
      </c>
      <c r="L916" s="67">
        <f ca="1" t="shared" si="3"/>
        <v>0</v>
      </c>
      <c r="M916" s="67" t="str">
        <f ca="1" t="shared" si="4"/>
        <v>1900 - WEEK 00</v>
      </c>
      <c r="N916" s="67" t="str">
        <f ca="1" t="shared" si="5"/>
        <v>1900 - MONTH 01</v>
      </c>
      <c r="O916" s="85" t="str">
        <f ca="1" t="shared" ref="O916:P916" si="939">IFERROR(AVERAGEIF(M:M,M916,$K:$K)," ")</f>
        <v> </v>
      </c>
      <c r="P916" s="85" t="str">
        <f ca="1" t="shared" si="939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4">
        <f ca="1" t="shared" si="0"/>
        <v>6</v>
      </c>
      <c r="F917" s="67" t="str">
        <f ca="1">IF(ISBLANK(A917)," ",INDIRECT(ADDRESS(1,5+MOD(ROW()-2,COUNTA('Form Responses 1'!$1:$1)-4),,TRUE,"Form Responses 1")))</f>
        <v>LANTAI-1 [Pantry]</v>
      </c>
      <c r="G917" s="67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LANTAI-1</v>
      </c>
      <c r="I917" s="85" t="str">
        <f ca="1" t="shared" si="921"/>
        <v>Pantry</v>
      </c>
      <c r="J917" s="85" t="str">
        <f ca="1" t="shared" si="2"/>
        <v>CLEANING SERVICE</v>
      </c>
      <c r="K917" s="85" t="str">
        <f ca="1" t="array" ref="K917">IFERROR(INDEX(MASTER!B:B,MATCH(G917,MASTER!A:A,0))/100," ")</f>
        <v> </v>
      </c>
      <c r="L917" s="67">
        <f ca="1" t="shared" si="3"/>
        <v>0</v>
      </c>
      <c r="M917" s="67" t="str">
        <f ca="1" t="shared" si="4"/>
        <v>1900 - WEEK 00</v>
      </c>
      <c r="N917" s="67" t="str">
        <f ca="1" t="shared" si="5"/>
        <v>1900 - MONTH 01</v>
      </c>
      <c r="O917" s="85" t="str">
        <f ca="1" t="shared" ref="O917:P917" si="940">IFERROR(AVERAGEIF(M:M,M917,$K:$K)," ")</f>
        <v> </v>
      </c>
      <c r="P917" s="85" t="str">
        <f ca="1" t="shared" si="940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4">
        <f ca="1" t="shared" si="0"/>
        <v>6</v>
      </c>
      <c r="F918" s="67" t="str">
        <f ca="1">IF(ISBLANK(A918)," ",INDIRECT(ADDRESS(1,5+MOD(ROW()-2,COUNTA('Form Responses 1'!$1:$1)-4),,TRUE,"Form Responses 1")))</f>
        <v>LANTAI-1 [Tangga Penghubung lt.1-2]</v>
      </c>
      <c r="G918" s="67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LANTAI-1</v>
      </c>
      <c r="I918" s="85" t="str">
        <f ca="1" t="shared" si="921"/>
        <v>Tangga Penghubung lt.1-2</v>
      </c>
      <c r="J918" s="85" t="str">
        <f ca="1" t="shared" si="2"/>
        <v>CLEANING SERVICE</v>
      </c>
      <c r="K918" s="85" t="str">
        <f ca="1" t="array" ref="K918">IFERROR(INDEX(MASTER!B:B,MATCH(G918,MASTER!A:A,0))/100," ")</f>
        <v> </v>
      </c>
      <c r="L918" s="67">
        <f ca="1" t="shared" si="3"/>
        <v>0</v>
      </c>
      <c r="M918" s="67" t="str">
        <f ca="1" t="shared" si="4"/>
        <v>1900 - WEEK 00</v>
      </c>
      <c r="N918" s="67" t="str">
        <f ca="1" t="shared" si="5"/>
        <v>1900 - MONTH 01</v>
      </c>
      <c r="O918" s="85" t="str">
        <f ca="1" t="shared" ref="O918:P918" si="941">IFERROR(AVERAGEIF(M:M,M918,$K:$K)," ")</f>
        <v> </v>
      </c>
      <c r="P918" s="85" t="str">
        <f ca="1" t="shared" si="941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4">
        <f ca="1" t="shared" si="0"/>
        <v>6</v>
      </c>
      <c r="F919" s="67" t="str">
        <f ca="1">IF(ISBLANK(A919)," ",INDIRECT(ADDRESS(1,5+MOD(ROW()-2,COUNTA('Form Responses 1'!$1:$1)-4),,TRUE,"Form Responses 1")))</f>
        <v>LANTAI-1 [Toilet 1]</v>
      </c>
      <c r="G919" s="67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LANTAI-1</v>
      </c>
      <c r="I919" s="85" t="str">
        <f ca="1" t="shared" si="921"/>
        <v>Toilet 1</v>
      </c>
      <c r="J919" s="85" t="str">
        <f ca="1" t="shared" si="2"/>
        <v>CLEANING SERVICE</v>
      </c>
      <c r="K919" s="85" t="str">
        <f ca="1" t="array" ref="K919">IFERROR(INDEX(MASTER!B:B,MATCH(G919,MASTER!A:A,0))/100," ")</f>
        <v> </v>
      </c>
      <c r="L919" s="67">
        <f ca="1" t="shared" si="3"/>
        <v>0</v>
      </c>
      <c r="M919" s="67" t="str">
        <f ca="1" t="shared" si="4"/>
        <v>1900 - WEEK 00</v>
      </c>
      <c r="N919" s="67" t="str">
        <f ca="1" t="shared" si="5"/>
        <v>1900 - MONTH 01</v>
      </c>
      <c r="O919" s="85" t="str">
        <f ca="1" t="shared" ref="O919:P919" si="942">IFERROR(AVERAGEIF(M:M,M919,$K:$K)," ")</f>
        <v> </v>
      </c>
      <c r="P919" s="85" t="str">
        <f ca="1" t="shared" si="942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4">
        <f ca="1" t="shared" si="0"/>
        <v>6</v>
      </c>
      <c r="F920" s="67" t="str">
        <f ca="1">IF(ISBLANK(A920)," ",INDIRECT(ADDRESS(1,5+MOD(ROW()-2,COUNTA('Form Responses 1'!$1:$1)-4),,TRUE,"Form Responses 1")))</f>
        <v>LANTAI-2 [Koridor]</v>
      </c>
      <c r="G920" s="67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LANTAI-2</v>
      </c>
      <c r="I920" s="85" t="str">
        <f ca="1" t="shared" si="921"/>
        <v>Koridor</v>
      </c>
      <c r="J920" s="85" t="str">
        <f ca="1" t="shared" si="2"/>
        <v>CLEANING SERVICE</v>
      </c>
      <c r="K920" s="85" t="str">
        <f ca="1" t="array" ref="K920">IFERROR(INDEX(MASTER!B:B,MATCH(G920,MASTER!A:A,0))/100," ")</f>
        <v> </v>
      </c>
      <c r="L920" s="67">
        <f ca="1" t="shared" si="3"/>
        <v>0</v>
      </c>
      <c r="M920" s="67" t="str">
        <f ca="1" t="shared" si="4"/>
        <v>1900 - WEEK 00</v>
      </c>
      <c r="N920" s="67" t="str">
        <f ca="1" t="shared" si="5"/>
        <v>1900 - MONTH 01</v>
      </c>
      <c r="O920" s="85" t="str">
        <f ca="1" t="shared" ref="O920:P920" si="943">IFERROR(AVERAGEIF(M:M,M920,$K:$K)," ")</f>
        <v> </v>
      </c>
      <c r="P920" s="85" t="str">
        <f ca="1" t="shared" si="943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4">
        <f ca="1" t="shared" si="0"/>
        <v>6</v>
      </c>
      <c r="F921" s="67" t="str">
        <f ca="1">IF(ISBLANK(A921)," ",INDIRECT(ADDRESS(1,5+MOD(ROW()-2,COUNTA('Form Responses 1'!$1:$1)-4),,TRUE,"Form Responses 1")))</f>
        <v>LANTAI-2 [Meeting Room besar]</v>
      </c>
      <c r="G921" s="67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LANTAI-2</v>
      </c>
      <c r="I921" s="85" t="str">
        <f ca="1" t="shared" si="921"/>
        <v>Meeting Room besar</v>
      </c>
      <c r="J921" s="85" t="str">
        <f ca="1" t="shared" si="2"/>
        <v>CLEANING SERVICE</v>
      </c>
      <c r="K921" s="85" t="str">
        <f ca="1" t="array" ref="K921">IFERROR(INDEX(MASTER!B:B,MATCH(G921,MASTER!A:A,0))/100," ")</f>
        <v> </v>
      </c>
      <c r="L921" s="67">
        <f ca="1" t="shared" si="3"/>
        <v>0</v>
      </c>
      <c r="M921" s="67" t="str">
        <f ca="1" t="shared" si="4"/>
        <v>1900 - WEEK 00</v>
      </c>
      <c r="N921" s="67" t="str">
        <f ca="1" t="shared" si="5"/>
        <v>1900 - MONTH 01</v>
      </c>
      <c r="O921" s="85" t="str">
        <f ca="1" t="shared" ref="O921:P921" si="944">IFERROR(AVERAGEIF(M:M,M921,$K:$K)," ")</f>
        <v> </v>
      </c>
      <c r="P921" s="85" t="str">
        <f ca="1" t="shared" si="944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4">
        <f ca="1" t="shared" si="0"/>
        <v>6</v>
      </c>
      <c r="F922" s="67" t="str">
        <f ca="1">IF(ISBLANK(A922)," ",INDIRECT(ADDRESS(1,5+MOD(ROW()-2,COUNTA('Form Responses 1'!$1:$1)-4),,TRUE,"Form Responses 1")))</f>
        <v>LANTAI-2 [R. Peneliti 1-5]</v>
      </c>
      <c r="G922" s="67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LANTAI-2</v>
      </c>
      <c r="I922" s="85" t="str">
        <f ca="1" t="shared" si="921"/>
        <v>R. Peneliti 1-5</v>
      </c>
      <c r="J922" s="85" t="str">
        <f ca="1" t="shared" si="2"/>
        <v>CLEANING SERVICE</v>
      </c>
      <c r="K922" s="85" t="str">
        <f ca="1" t="array" ref="K922">IFERROR(INDEX(MASTER!B:B,MATCH(G922,MASTER!A:A,0))/100," ")</f>
        <v> </v>
      </c>
      <c r="L922" s="67">
        <f ca="1" t="shared" si="3"/>
        <v>0</v>
      </c>
      <c r="M922" s="67" t="str">
        <f ca="1" t="shared" si="4"/>
        <v>1900 - WEEK 00</v>
      </c>
      <c r="N922" s="67" t="str">
        <f ca="1" t="shared" si="5"/>
        <v>1900 - MONTH 01</v>
      </c>
      <c r="O922" s="85" t="str">
        <f ca="1" t="shared" ref="O922:P922" si="945">IFERROR(AVERAGEIF(M:M,M922,$K:$K)," ")</f>
        <v> </v>
      </c>
      <c r="P922" s="85" t="str">
        <f ca="1" t="shared" si="945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4">
        <f ca="1" t="shared" si="0"/>
        <v>6</v>
      </c>
      <c r="F923" s="67" t="str">
        <f ca="1">IF(ISBLANK(A923)," ",INDIRECT(ADDRESS(1,5+MOD(ROW()-2,COUNTA('Form Responses 1'!$1:$1)-4),,TRUE,"Form Responses 1")))</f>
        <v>LANTAI-2 [Perpustakaan]</v>
      </c>
      <c r="G923" s="67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LANTAI-2</v>
      </c>
      <c r="I923" s="85" t="str">
        <f ca="1" t="shared" si="921"/>
        <v>Perpustakaan</v>
      </c>
      <c r="J923" s="85" t="str">
        <f ca="1" t="shared" si="2"/>
        <v>CLEANING SERVICE</v>
      </c>
      <c r="K923" s="85" t="str">
        <f ca="1" t="array" ref="K923">IFERROR(INDEX(MASTER!B:B,MATCH(G923,MASTER!A:A,0))/100," ")</f>
        <v> </v>
      </c>
      <c r="L923" s="67">
        <f ca="1" t="shared" si="3"/>
        <v>0</v>
      </c>
      <c r="M923" s="67" t="str">
        <f ca="1" t="shared" si="4"/>
        <v>1900 - WEEK 00</v>
      </c>
      <c r="N923" s="67" t="str">
        <f ca="1" t="shared" si="5"/>
        <v>1900 - MONTH 01</v>
      </c>
      <c r="O923" s="85" t="str">
        <f ca="1" t="shared" ref="O923:P923" si="946">IFERROR(AVERAGEIF(M:M,M923,$K:$K)," ")</f>
        <v> </v>
      </c>
      <c r="P923" s="85" t="str">
        <f ca="1" t="shared" si="946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4">
        <f ca="1" t="shared" si="0"/>
        <v>6</v>
      </c>
      <c r="F924" s="67" t="str">
        <f ca="1">IF(ISBLANK(A924)," ",INDIRECT(ADDRESS(1,5+MOD(ROW()-2,COUNTA('Form Responses 1'!$1:$1)-4),,TRUE,"Form Responses 1")))</f>
        <v>LANTAI-2 [R. baca]</v>
      </c>
      <c r="G924" s="67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LANTAI-2</v>
      </c>
      <c r="I924" s="85" t="str">
        <f ca="1" t="shared" si="921"/>
        <v>R. baca</v>
      </c>
      <c r="J924" s="85" t="str">
        <f ca="1" t="shared" si="2"/>
        <v>CLEANING SERVICE</v>
      </c>
      <c r="K924" s="85" t="str">
        <f ca="1" t="array" ref="K924">IFERROR(INDEX(MASTER!B:B,MATCH(G924,MASTER!A:A,0))/100," ")</f>
        <v> </v>
      </c>
      <c r="L924" s="67">
        <f ca="1" t="shared" si="3"/>
        <v>0</v>
      </c>
      <c r="M924" s="67" t="str">
        <f ca="1" t="shared" si="4"/>
        <v>1900 - WEEK 00</v>
      </c>
      <c r="N924" s="67" t="str">
        <f ca="1" t="shared" si="5"/>
        <v>1900 - MONTH 01</v>
      </c>
      <c r="O924" s="85" t="str">
        <f ca="1" t="shared" ref="O924:P924" si="947">IFERROR(AVERAGEIF(M:M,M924,$K:$K)," ")</f>
        <v> </v>
      </c>
      <c r="P924" s="85" t="str">
        <f ca="1" t="shared" si="947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4">
        <f ca="1" t="shared" si="0"/>
        <v>6</v>
      </c>
      <c r="F925" s="67" t="str">
        <f ca="1">IF(ISBLANK(A925)," ",INDIRECT(ADDRESS(1,5+MOD(ROW()-2,COUNTA('Form Responses 1'!$1:$1)-4),,TRUE,"Form Responses 1")))</f>
        <v>LANTAI-2 [Tangga Penghubung lt.1-2]</v>
      </c>
      <c r="G925" s="67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LANTAI-2</v>
      </c>
      <c r="I925" s="85" t="str">
        <f ca="1" t="shared" si="921"/>
        <v>Tangga Penghubung lt.1-2</v>
      </c>
      <c r="J925" s="85" t="str">
        <f ca="1" t="shared" si="2"/>
        <v>CLEANING SERVICE</v>
      </c>
      <c r="K925" s="85" t="str">
        <f ca="1" t="array" ref="K925">IFERROR(INDEX(MASTER!B:B,MATCH(G925,MASTER!A:A,0))/100," ")</f>
        <v> </v>
      </c>
      <c r="L925" s="67">
        <f ca="1" t="shared" si="3"/>
        <v>0</v>
      </c>
      <c r="M925" s="67" t="str">
        <f ca="1" t="shared" si="4"/>
        <v>1900 - WEEK 00</v>
      </c>
      <c r="N925" s="67" t="str">
        <f ca="1" t="shared" si="5"/>
        <v>1900 - MONTH 01</v>
      </c>
      <c r="O925" s="85" t="str">
        <f ca="1" t="shared" ref="O925:P925" si="948">IFERROR(AVERAGEIF(M:M,M925,$K:$K)," ")</f>
        <v> </v>
      </c>
      <c r="P925" s="85" t="str">
        <f ca="1" t="shared" si="948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4">
        <f ca="1" t="shared" si="0"/>
        <v>6</v>
      </c>
      <c r="F926" s="67" t="str">
        <f ca="1">IF(ISBLANK(A926)," ",INDIRECT(ADDRESS(1,5+MOD(ROW()-2,COUNTA('Form Responses 1'!$1:$1)-4),,TRUE,"Form Responses 1")))</f>
        <v>LANTAI-2 [Toilet 1]</v>
      </c>
      <c r="G926" s="67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LANTAI-2</v>
      </c>
      <c r="I926" s="85" t="str">
        <f ca="1" t="shared" si="921"/>
        <v>Toilet 1</v>
      </c>
      <c r="J926" s="85" t="str">
        <f ca="1" t="shared" si="2"/>
        <v>CLEANING SERVICE</v>
      </c>
      <c r="K926" s="85" t="str">
        <f ca="1" t="array" ref="K926">IFERROR(INDEX(MASTER!B:B,MATCH(G926,MASTER!A:A,0))/100," ")</f>
        <v> </v>
      </c>
      <c r="L926" s="67">
        <f ca="1" t="shared" si="3"/>
        <v>0</v>
      </c>
      <c r="M926" s="67" t="str">
        <f ca="1" t="shared" si="4"/>
        <v>1900 - WEEK 00</v>
      </c>
      <c r="N926" s="67" t="str">
        <f ca="1" t="shared" si="5"/>
        <v>1900 - MONTH 01</v>
      </c>
      <c r="O926" s="85" t="str">
        <f ca="1" t="shared" ref="O926:P926" si="949">IFERROR(AVERAGEIF(M:M,M926,$K:$K)," ")</f>
        <v> </v>
      </c>
      <c r="P926" s="85" t="str">
        <f ca="1" t="shared" si="949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4">
        <f ca="1" t="shared" si="0"/>
        <v>6</v>
      </c>
      <c r="F927" s="67" t="str">
        <f ca="1">IF(ISBLANK(A927)," ",INDIRECT(ADDRESS(1,5+MOD(ROW()-2,COUNTA('Form Responses 1'!$1:$1)-4),,TRUE,"Form Responses 1")))</f>
        <v>TAMAN DAN AREA PARKIR [Area parkir mobil]</v>
      </c>
      <c r="G927" s="67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TAMAN DAN AREA PARKIR</v>
      </c>
      <c r="I927" s="85" t="str">
        <f ca="1" t="shared" si="921"/>
        <v>Area parkir mobil</v>
      </c>
      <c r="J927" s="85" t="str">
        <f ca="1" t="shared" si="2"/>
        <v>CLEANING SERVICE</v>
      </c>
      <c r="K927" s="85" t="str">
        <f ca="1" t="array" ref="K927">IFERROR(INDEX(MASTER!B:B,MATCH(G927,MASTER!A:A,0))/100," ")</f>
        <v> </v>
      </c>
      <c r="L927" s="67">
        <f ca="1" t="shared" si="3"/>
        <v>0</v>
      </c>
      <c r="M927" s="67" t="str">
        <f ca="1" t="shared" si="4"/>
        <v>1900 - WEEK 00</v>
      </c>
      <c r="N927" s="67" t="str">
        <f ca="1" t="shared" si="5"/>
        <v>1900 - MONTH 01</v>
      </c>
      <c r="O927" s="85" t="str">
        <f ca="1" t="shared" ref="O927:P927" si="950">IFERROR(AVERAGEIF(M:M,M927,$K:$K)," ")</f>
        <v> </v>
      </c>
      <c r="P927" s="85" t="str">
        <f ca="1" t="shared" si="950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4">
        <f ca="1" t="shared" si="0"/>
        <v>6</v>
      </c>
      <c r="F928" s="67" t="str">
        <f ca="1">IF(ISBLANK(A928)," ",INDIRECT(ADDRESS(1,5+MOD(ROW()-2,COUNTA('Form Responses 1'!$1:$1)-4),,TRUE,"Form Responses 1")))</f>
        <v>TAMAN DAN AREA PARKIR [Area parkir motor]</v>
      </c>
      <c r="G928" s="67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TAMAN DAN AREA PARKIR</v>
      </c>
      <c r="I928" s="85" t="str">
        <f ca="1" t="shared" si="921"/>
        <v>Area parkir motor</v>
      </c>
      <c r="J928" s="85" t="str">
        <f ca="1" t="shared" si="2"/>
        <v>CLEANING SERVICE</v>
      </c>
      <c r="K928" s="85" t="str">
        <f ca="1" t="array" ref="K928">IFERROR(INDEX(MASTER!B:B,MATCH(G928,MASTER!A:A,0))/100," ")</f>
        <v> </v>
      </c>
      <c r="L928" s="67">
        <f ca="1" t="shared" si="3"/>
        <v>0</v>
      </c>
      <c r="M928" s="67" t="str">
        <f ca="1" t="shared" si="4"/>
        <v>1900 - WEEK 00</v>
      </c>
      <c r="N928" s="67" t="str">
        <f ca="1" t="shared" si="5"/>
        <v>1900 - MONTH 01</v>
      </c>
      <c r="O928" s="85" t="str">
        <f ca="1" t="shared" ref="O928:P928" si="951">IFERROR(AVERAGEIF(M:M,M928,$K:$K)," ")</f>
        <v> </v>
      </c>
      <c r="P928" s="85" t="str">
        <f ca="1" t="shared" si="951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4">
        <f ca="1" t="shared" si="0"/>
        <v>6</v>
      </c>
      <c r="F929" s="67" t="str">
        <f ca="1">IF(ISBLANK(A929)," ",INDIRECT(ADDRESS(1,5+MOD(ROW()-2,COUNTA('Form Responses 1'!$1:$1)-4),,TRUE,"Form Responses 1")))</f>
        <v>TAMAN DAN AREA PARKIR [Taman depan]</v>
      </c>
      <c r="G929" s="67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TAMAN DAN AREA PARKIR</v>
      </c>
      <c r="I929" s="85" t="str">
        <f ca="1" t="shared" si="921"/>
        <v>Taman depan</v>
      </c>
      <c r="J929" s="85" t="str">
        <f ca="1" t="shared" si="2"/>
        <v>CLEANING SERVICE</v>
      </c>
      <c r="K929" s="85" t="str">
        <f ca="1" t="array" ref="K929">IFERROR(INDEX(MASTER!B:B,MATCH(G929,MASTER!A:A,0))/100," ")</f>
        <v> </v>
      </c>
      <c r="L929" s="67">
        <f ca="1" t="shared" si="3"/>
        <v>0</v>
      </c>
      <c r="M929" s="67" t="str">
        <f ca="1" t="shared" si="4"/>
        <v>1900 - WEEK 00</v>
      </c>
      <c r="N929" s="67" t="str">
        <f ca="1" t="shared" si="5"/>
        <v>1900 - MONTH 01</v>
      </c>
      <c r="O929" s="85" t="str">
        <f ca="1" t="shared" ref="O929:P929" si="952">IFERROR(AVERAGEIF(M:M,M929,$K:$K)," ")</f>
        <v> </v>
      </c>
      <c r="P929" s="85" t="str">
        <f ca="1" t="shared" si="952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4">
        <f ca="1" t="shared" si="0"/>
        <v>6</v>
      </c>
      <c r="F930" s="67" t="str">
        <f ca="1">IF(ISBLANK(A930)," ",INDIRECT(ADDRESS(1,5+MOD(ROW()-2,COUNTA('Form Responses 1'!$1:$1)-4),,TRUE,"Form Responses 1")))</f>
        <v>TAMAN DAN AREA PARKIR [Pos Security]</v>
      </c>
      <c r="G930" s="67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TAMAN DAN AREA PARKIR</v>
      </c>
      <c r="I930" s="85" t="str">
        <f ca="1" t="shared" si="921"/>
        <v>Pos Security</v>
      </c>
      <c r="J930" s="85" t="str">
        <f ca="1" t="shared" si="2"/>
        <v>CLEANING SERVICE</v>
      </c>
      <c r="K930" s="85" t="str">
        <f ca="1" t="array" ref="K930">IFERROR(INDEX(MASTER!B:B,MATCH(G930,MASTER!A:A,0))/100," ")</f>
        <v> </v>
      </c>
      <c r="L930" s="67">
        <f ca="1" t="shared" si="3"/>
        <v>0</v>
      </c>
      <c r="M930" s="67" t="str">
        <f ca="1" t="shared" si="4"/>
        <v>1900 - WEEK 00</v>
      </c>
      <c r="N930" s="67" t="str">
        <f ca="1" t="shared" si="5"/>
        <v>1900 - MONTH 01</v>
      </c>
      <c r="O930" s="85" t="str">
        <f ca="1" t="shared" ref="O930:P930" si="953">IFERROR(AVERAGEIF(M:M,M930,$K:$K)," ")</f>
        <v> </v>
      </c>
      <c r="P930" s="85" t="str">
        <f ca="1" t="shared" si="953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4">
        <f ca="1" t="shared" si="0"/>
        <v>6</v>
      </c>
      <c r="F931" s="67" t="str">
        <f ca="1">IF(ISBLANK(A931)," ",INDIRECT(ADDRESS(1,5+MOD(ROW()-2,COUNTA('Form Responses 1'!$1:$1)-4),,TRUE,"Form Responses 1")))</f>
        <v>TAMAN DAN AREA PARKIR [TPS]</v>
      </c>
      <c r="G931" s="67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TAMAN DAN AREA PARKIR</v>
      </c>
      <c r="I931" s="85" t="str">
        <f ca="1" t="shared" si="921"/>
        <v>TPS</v>
      </c>
      <c r="J931" s="85" t="str">
        <f ca="1" t="shared" si="2"/>
        <v>CLEANING SERVICE</v>
      </c>
      <c r="K931" s="85" t="str">
        <f ca="1" t="array" ref="K931">IFERROR(INDEX(MASTER!B:B,MATCH(G931,MASTER!A:A,0))/100," ")</f>
        <v> </v>
      </c>
      <c r="L931" s="67">
        <f ca="1" t="shared" si="3"/>
        <v>0</v>
      </c>
      <c r="M931" s="67" t="str">
        <f ca="1" t="shared" si="4"/>
        <v>1900 - WEEK 00</v>
      </c>
      <c r="N931" s="67" t="str">
        <f ca="1" t="shared" si="5"/>
        <v>1900 - MONTH 01</v>
      </c>
      <c r="O931" s="85" t="str">
        <f ca="1" t="shared" ref="O931:P931" si="954">IFERROR(AVERAGEIF(M:M,M931,$K:$K)," ")</f>
        <v> </v>
      </c>
      <c r="P931" s="85" t="str">
        <f ca="1" t="shared" si="954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4">
        <f ca="1" t="shared" si="0"/>
        <v>6</v>
      </c>
      <c r="F932" s="67" t="str">
        <f ca="1">IF(ISBLANK(A932)," ",INDIRECT(ADDRESS(1,5+MOD(ROW()-2,COUNTA('Form Responses 1'!$1:$1)-4),,TRUE,"Form Responses 1")))</f>
        <v>Security [Security Functions]</v>
      </c>
      <c r="G932" s="67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Security</v>
      </c>
      <c r="I932" s="85" t="str">
        <f ca="1" t="shared" si="921"/>
        <v>Security Functions</v>
      </c>
      <c r="J932" s="85" t="str">
        <f ca="1" t="shared" si="2"/>
        <v>SECURITY SERVICE</v>
      </c>
      <c r="K932" s="85" t="str">
        <f ca="1" t="array" ref="K932">IFERROR(INDEX(MASTER!B:B,MATCH(G932,MASTER!A:A,0))/100," ")</f>
        <v> </v>
      </c>
      <c r="L932" s="67">
        <f ca="1" t="shared" si="3"/>
        <v>0</v>
      </c>
      <c r="M932" s="67" t="str">
        <f ca="1" t="shared" si="4"/>
        <v>1900 - WEEK 00</v>
      </c>
      <c r="N932" s="67" t="str">
        <f ca="1" t="shared" si="5"/>
        <v>1900 - MONTH 01</v>
      </c>
      <c r="O932" s="85" t="str">
        <f ca="1" t="shared" ref="O932:P932" si="955">IFERROR(AVERAGEIF(M:M,M932,$K:$K)," ")</f>
        <v> </v>
      </c>
      <c r="P932" s="85" t="str">
        <f ca="1" t="shared" si="955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4">
        <f ca="1" t="shared" si="0"/>
        <v>6</v>
      </c>
      <c r="F933" s="67" t="str">
        <f ca="1">IF(ISBLANK(A933)," ",INDIRECT(ADDRESS(1,5+MOD(ROW()-2,COUNTA('Form Responses 1'!$1:$1)-4),,TRUE,"Form Responses 1")))</f>
        <v>Driver [Driving Safety]</v>
      </c>
      <c r="G933" s="67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Driver</v>
      </c>
      <c r="I933" s="85" t="str">
        <f ca="1" t="shared" si="921"/>
        <v>Driving Safety</v>
      </c>
      <c r="J933" s="85" t="str">
        <f ca="1" t="shared" si="2"/>
        <v>LABOR SERVICE</v>
      </c>
      <c r="K933" s="85" t="str">
        <f ca="1" t="array" ref="K933">IFERROR(INDEX(MASTER!B:B,MATCH(G933,MASTER!A:A,0))/100," ")</f>
        <v> </v>
      </c>
      <c r="L933" s="67">
        <f ca="1" t="shared" si="3"/>
        <v>0</v>
      </c>
      <c r="M933" s="67" t="str">
        <f ca="1" t="shared" si="4"/>
        <v>1900 - WEEK 00</v>
      </c>
      <c r="N933" s="67" t="str">
        <f ca="1" t="shared" si="5"/>
        <v>1900 - MONTH 01</v>
      </c>
      <c r="O933" s="85" t="str">
        <f ca="1" t="shared" ref="O933:P933" si="956">IFERROR(AVERAGEIF(M:M,M933,$K:$K)," ")</f>
        <v> </v>
      </c>
      <c r="P933" s="85" t="str">
        <f ca="1" t="shared" si="956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4">
        <f ca="1" t="shared" si="0"/>
        <v>6</v>
      </c>
      <c r="F934" s="67" t="str">
        <f ca="1">IF(ISBLANK(A934)," ",INDIRECT(ADDRESS(1,5+MOD(ROW()-2,COUNTA('Form Responses 1'!$1:$1)-4),,TRUE,"Form Responses 1")))</f>
        <v>Driver [ Attendance]</v>
      </c>
      <c r="G934" s="67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Driver</v>
      </c>
      <c r="I934" s="85" t="str">
        <f ca="1" t="shared" si="921"/>
        <v> Attendance</v>
      </c>
      <c r="J934" s="85" t="str">
        <f ca="1" t="shared" si="2"/>
        <v>LABOR SERVICE</v>
      </c>
      <c r="K934" s="85" t="str">
        <f ca="1" t="array" ref="K934">IFERROR(INDEX(MASTER!B:B,MATCH(G934,MASTER!A:A,0))/100," ")</f>
        <v> </v>
      </c>
      <c r="L934" s="67">
        <f ca="1" t="shared" si="3"/>
        <v>0</v>
      </c>
      <c r="M934" s="67" t="str">
        <f ca="1" t="shared" si="4"/>
        <v>1900 - WEEK 00</v>
      </c>
      <c r="N934" s="67" t="str">
        <f ca="1" t="shared" si="5"/>
        <v>1900 - MONTH 01</v>
      </c>
      <c r="O934" s="85" t="str">
        <f ca="1" t="shared" ref="O934:P934" si="957">IFERROR(AVERAGEIF(M:M,M934,$K:$K)," ")</f>
        <v> </v>
      </c>
      <c r="P934" s="85" t="str">
        <f ca="1" t="shared" si="957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4">
        <f ca="1" t="shared" si="0"/>
        <v>6</v>
      </c>
      <c r="F935" s="67" t="str">
        <f ca="1">IF(ISBLANK(A935)," ",INDIRECT(ADDRESS(1,5+MOD(ROW()-2,COUNTA('Form Responses 1'!$1:$1)-4),,TRUE,"Form Responses 1")))</f>
        <v>LANTAI-1 [Enterance]</v>
      </c>
      <c r="G935" s="67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LANTAI-1</v>
      </c>
      <c r="I935" s="85" t="str">
        <f ca="1" t="shared" si="921"/>
        <v>Enterance</v>
      </c>
      <c r="J935" s="85" t="str">
        <f ca="1" t="shared" si="2"/>
        <v>CLEANING SERVICE</v>
      </c>
      <c r="K935" s="85" t="str">
        <f ca="1" t="array" ref="K935">IFERROR(INDEX(MASTER!B:B,MATCH(G935,MASTER!A:A,0))/100," ")</f>
        <v> </v>
      </c>
      <c r="L935" s="67">
        <f ca="1" t="shared" si="3"/>
        <v>0</v>
      </c>
      <c r="M935" s="67" t="str">
        <f ca="1" t="shared" si="4"/>
        <v>1900 - WEEK 00</v>
      </c>
      <c r="N935" s="67" t="str">
        <f ca="1" t="shared" si="5"/>
        <v>1900 - MONTH 01</v>
      </c>
      <c r="O935" s="85" t="str">
        <f ca="1" t="shared" ref="O935:P935" si="958">IFERROR(AVERAGEIF(M:M,M935,$K:$K)," ")</f>
        <v> </v>
      </c>
      <c r="P935" s="85" t="str">
        <f ca="1" t="shared" si="958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4">
        <f ca="1" t="shared" si="0"/>
        <v>6</v>
      </c>
      <c r="F936" s="67" t="str">
        <f ca="1">IF(ISBLANK(A936)," ",INDIRECT(ADDRESS(1,5+MOD(ROW()-2,COUNTA('Form Responses 1'!$1:$1)-4),,TRUE,"Form Responses 1")))</f>
        <v>LANTAI-1 [Lobby Utama]</v>
      </c>
      <c r="G936" s="67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LANTAI-1</v>
      </c>
      <c r="I936" s="85" t="str">
        <f ca="1" t="shared" si="921"/>
        <v>Lobby Utama</v>
      </c>
      <c r="J936" s="85" t="str">
        <f ca="1" t="shared" si="2"/>
        <v>CLEANING SERVICE</v>
      </c>
      <c r="K936" s="85" t="str">
        <f ca="1" t="array" ref="K936">IFERROR(INDEX(MASTER!B:B,MATCH(G936,MASTER!A:A,0))/100," ")</f>
        <v> </v>
      </c>
      <c r="L936" s="67">
        <f ca="1" t="shared" si="3"/>
        <v>0</v>
      </c>
      <c r="M936" s="67" t="str">
        <f ca="1" t="shared" si="4"/>
        <v>1900 - WEEK 00</v>
      </c>
      <c r="N936" s="67" t="str">
        <f ca="1" t="shared" si="5"/>
        <v>1900 - MONTH 01</v>
      </c>
      <c r="O936" s="85" t="str">
        <f ca="1" t="shared" ref="O936:P936" si="959">IFERROR(AVERAGEIF(M:M,M936,$K:$K)," ")</f>
        <v> </v>
      </c>
      <c r="P936" s="85" t="str">
        <f ca="1" t="shared" si="959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4">
        <f ca="1" t="shared" si="0"/>
        <v>6</v>
      </c>
      <c r="F937" s="67" t="str">
        <f ca="1">IF(ISBLANK(A937)," ",INDIRECT(ADDRESS(1,5+MOD(ROW()-2,COUNTA('Form Responses 1'!$1:$1)-4),,TRUE,"Form Responses 1")))</f>
        <v>LANTAI-1 [Koridor]</v>
      </c>
      <c r="G937" s="67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LANTAI-1</v>
      </c>
      <c r="I937" s="85" t="str">
        <f ca="1" t="shared" si="921"/>
        <v>Koridor</v>
      </c>
      <c r="J937" s="85" t="str">
        <f ca="1" t="shared" si="2"/>
        <v>CLEANING SERVICE</v>
      </c>
      <c r="K937" s="85" t="str">
        <f ca="1" t="array" ref="K937">IFERROR(INDEX(MASTER!B:B,MATCH(G937,MASTER!A:A,0))/100," ")</f>
        <v> </v>
      </c>
      <c r="L937" s="67">
        <f ca="1" t="shared" si="3"/>
        <v>0</v>
      </c>
      <c r="M937" s="67" t="str">
        <f ca="1" t="shared" si="4"/>
        <v>1900 - WEEK 00</v>
      </c>
      <c r="N937" s="67" t="str">
        <f ca="1" t="shared" si="5"/>
        <v>1900 - MONTH 01</v>
      </c>
      <c r="O937" s="85" t="str">
        <f ca="1" t="shared" ref="O937:P937" si="960">IFERROR(AVERAGEIF(M:M,M937,$K:$K)," ")</f>
        <v> </v>
      </c>
      <c r="P937" s="85" t="str">
        <f ca="1" t="shared" si="960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4">
        <f ca="1" t="shared" si="0"/>
        <v>6</v>
      </c>
      <c r="F938" s="67" t="str">
        <f ca="1">IF(ISBLANK(A938)," ",INDIRECT(ADDRESS(1,5+MOD(ROW()-2,COUNTA('Form Responses 1'!$1:$1)-4),,TRUE,"Form Responses 1")))</f>
        <v>LANTAI-1 [R. Pimpinan]</v>
      </c>
      <c r="G938" s="67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LANTAI-1</v>
      </c>
      <c r="I938" s="85" t="str">
        <f ca="1" t="shared" si="921"/>
        <v>R. Pimpinan</v>
      </c>
      <c r="J938" s="85" t="str">
        <f ca="1" t="shared" si="2"/>
        <v>CLEANING SERVICE</v>
      </c>
      <c r="K938" s="85" t="str">
        <f ca="1" t="array" ref="K938">IFERROR(INDEX(MASTER!B:B,MATCH(G938,MASTER!A:A,0))/100," ")</f>
        <v> </v>
      </c>
      <c r="L938" s="67">
        <f ca="1" t="shared" si="3"/>
        <v>0</v>
      </c>
      <c r="M938" s="67" t="str">
        <f ca="1" t="shared" si="4"/>
        <v>1900 - WEEK 00</v>
      </c>
      <c r="N938" s="67" t="str">
        <f ca="1" t="shared" si="5"/>
        <v>1900 - MONTH 01</v>
      </c>
      <c r="O938" s="85" t="str">
        <f ca="1" t="shared" ref="O938:P938" si="961">IFERROR(AVERAGEIF(M:M,M938,$K:$K)," ")</f>
        <v> </v>
      </c>
      <c r="P938" s="85" t="str">
        <f ca="1" t="shared" si="961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4">
        <f ca="1" t="shared" si="0"/>
        <v>6</v>
      </c>
      <c r="F939" s="67" t="str">
        <f ca="1">IF(ISBLANK(A939)," ",INDIRECT(ADDRESS(1,5+MOD(ROW()-2,COUNTA('Form Responses 1'!$1:$1)-4),,TRUE,"Form Responses 1")))</f>
        <v>LANTAI-1 [Mushollah]</v>
      </c>
      <c r="G939" s="67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LANTAI-1</v>
      </c>
      <c r="I939" s="85" t="str">
        <f ca="1" t="shared" si="921"/>
        <v>Mushollah</v>
      </c>
      <c r="J939" s="85" t="str">
        <f ca="1" t="shared" si="2"/>
        <v>CLEANING SERVICE</v>
      </c>
      <c r="K939" s="85" t="str">
        <f ca="1" t="array" ref="K939">IFERROR(INDEX(MASTER!B:B,MATCH(G939,MASTER!A:A,0))/100," ")</f>
        <v> </v>
      </c>
      <c r="L939" s="67">
        <f ca="1" t="shared" si="3"/>
        <v>0</v>
      </c>
      <c r="M939" s="67" t="str">
        <f ca="1" t="shared" si="4"/>
        <v>1900 - WEEK 00</v>
      </c>
      <c r="N939" s="67" t="str">
        <f ca="1" t="shared" si="5"/>
        <v>1900 - MONTH 01</v>
      </c>
      <c r="O939" s="85" t="str">
        <f ca="1" t="shared" ref="O939:P939" si="962">IFERROR(AVERAGEIF(M:M,M939,$K:$K)," ")</f>
        <v> </v>
      </c>
      <c r="P939" s="85" t="str">
        <f ca="1" t="shared" si="962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4">
        <f ca="1" t="shared" si="0"/>
        <v>6</v>
      </c>
      <c r="F940" s="67" t="str">
        <f ca="1">IF(ISBLANK(A940)," ",INDIRECT(ADDRESS(1,5+MOD(ROW()-2,COUNTA('Form Responses 1'!$1:$1)-4),,TRUE,"Form Responses 1")))</f>
        <v>LANTAI-1 [R. Kepala TU]</v>
      </c>
      <c r="G940" s="67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LANTAI-1</v>
      </c>
      <c r="I940" s="85" t="str">
        <f ca="1" t="shared" si="921"/>
        <v>R. Kepala TU</v>
      </c>
      <c r="J940" s="85" t="str">
        <f ca="1" t="shared" si="2"/>
        <v>CLEANING SERVICE</v>
      </c>
      <c r="K940" s="85" t="str">
        <f ca="1" t="array" ref="K940">IFERROR(INDEX(MASTER!B:B,MATCH(G940,MASTER!A:A,0))/100," ")</f>
        <v> </v>
      </c>
      <c r="L940" s="67">
        <f ca="1" t="shared" si="3"/>
        <v>0</v>
      </c>
      <c r="M940" s="67" t="str">
        <f ca="1" t="shared" si="4"/>
        <v>1900 - WEEK 00</v>
      </c>
      <c r="N940" s="67" t="str">
        <f ca="1" t="shared" si="5"/>
        <v>1900 - MONTH 01</v>
      </c>
      <c r="O940" s="85" t="str">
        <f ca="1" t="shared" ref="O940:P940" si="963">IFERROR(AVERAGEIF(M:M,M940,$K:$K)," ")</f>
        <v> </v>
      </c>
      <c r="P940" s="85" t="str">
        <f ca="1" t="shared" si="963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4">
        <f ca="1" t="shared" si="0"/>
        <v>6</v>
      </c>
      <c r="F941" s="67" t="str">
        <f ca="1">IF(ISBLANK(A941)," ",INDIRECT(ADDRESS(1,5+MOD(ROW()-2,COUNTA('Form Responses 1'!$1:$1)-4),,TRUE,"Form Responses 1")))</f>
        <v>LANTAI-1 [R. staff TU]</v>
      </c>
      <c r="G941" s="67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LANTAI-1</v>
      </c>
      <c r="I941" s="85" t="str">
        <f ca="1" t="shared" si="921"/>
        <v>R. staff TU</v>
      </c>
      <c r="J941" s="85" t="str">
        <f ca="1" t="shared" si="2"/>
        <v>CLEANING SERVICE</v>
      </c>
      <c r="K941" s="85" t="str">
        <f ca="1" t="array" ref="K941">IFERROR(INDEX(MASTER!B:B,MATCH(G941,MASTER!A:A,0))/100," ")</f>
        <v> </v>
      </c>
      <c r="L941" s="67">
        <f ca="1" t="shared" si="3"/>
        <v>0</v>
      </c>
      <c r="M941" s="67" t="str">
        <f ca="1" t="shared" si="4"/>
        <v>1900 - WEEK 00</v>
      </c>
      <c r="N941" s="67" t="str">
        <f ca="1" t="shared" si="5"/>
        <v>1900 - MONTH 01</v>
      </c>
      <c r="O941" s="85" t="str">
        <f ca="1" t="shared" ref="O941:P941" si="964">IFERROR(AVERAGEIF(M:M,M941,$K:$K)," ")</f>
        <v> </v>
      </c>
      <c r="P941" s="85" t="str">
        <f ca="1" t="shared" si="964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4">
        <f ca="1" t="shared" si="0"/>
        <v>6</v>
      </c>
      <c r="F942" s="67" t="str">
        <f ca="1">IF(ISBLANK(A942)," ",INDIRECT(ADDRESS(1,5+MOD(ROW()-2,COUNTA('Form Responses 1'!$1:$1)-4),,TRUE,"Form Responses 1")))</f>
        <v>LANTAI-1 [R. Analisis]</v>
      </c>
      <c r="G942" s="67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LANTAI-1</v>
      </c>
      <c r="I942" s="85" t="str">
        <f ca="1" t="shared" si="921"/>
        <v>R. Analisis</v>
      </c>
      <c r="J942" s="85" t="str">
        <f ca="1" t="shared" si="2"/>
        <v>CLEANING SERVICE</v>
      </c>
      <c r="K942" s="85" t="str">
        <f ca="1" t="array" ref="K942">IFERROR(INDEX(MASTER!B:B,MATCH(G942,MASTER!A:A,0))/100," ")</f>
        <v> </v>
      </c>
      <c r="L942" s="67">
        <f ca="1" t="shared" si="3"/>
        <v>0</v>
      </c>
      <c r="M942" s="67" t="str">
        <f ca="1" t="shared" si="4"/>
        <v>1900 - WEEK 00</v>
      </c>
      <c r="N942" s="67" t="str">
        <f ca="1" t="shared" si="5"/>
        <v>1900 - MONTH 01</v>
      </c>
      <c r="O942" s="85" t="str">
        <f ca="1" t="shared" ref="O942:P942" si="965">IFERROR(AVERAGEIF(M:M,M942,$K:$K)," ")</f>
        <v> </v>
      </c>
      <c r="P942" s="85" t="str">
        <f ca="1" t="shared" si="965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4">
        <f ca="1" t="shared" si="0"/>
        <v>6</v>
      </c>
      <c r="F943" s="67" t="str">
        <f ca="1">IF(ISBLANK(A943)," ",INDIRECT(ADDRESS(1,5+MOD(ROW()-2,COUNTA('Form Responses 1'!$1:$1)-4),,TRUE,"Form Responses 1")))</f>
        <v>LANTAI-1 [R. Audio Visual]</v>
      </c>
      <c r="G943" s="67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LANTAI-1</v>
      </c>
      <c r="I943" s="85" t="str">
        <f ca="1" t="shared" si="921"/>
        <v>R. Audio Visual</v>
      </c>
      <c r="J943" s="85" t="str">
        <f ca="1" t="shared" si="2"/>
        <v>CLEANING SERVICE</v>
      </c>
      <c r="K943" s="85" t="str">
        <f ca="1" t="array" ref="K943">IFERROR(INDEX(MASTER!B:B,MATCH(G943,MASTER!A:A,0))/100," ")</f>
        <v> </v>
      </c>
      <c r="L943" s="67">
        <f ca="1" t="shared" si="3"/>
        <v>0</v>
      </c>
      <c r="M943" s="67" t="str">
        <f ca="1" t="shared" si="4"/>
        <v>1900 - WEEK 00</v>
      </c>
      <c r="N943" s="67" t="str">
        <f ca="1" t="shared" si="5"/>
        <v>1900 - MONTH 01</v>
      </c>
      <c r="O943" s="85" t="str">
        <f ca="1" t="shared" ref="O943:P943" si="966">IFERROR(AVERAGEIF(M:M,M943,$K:$K)," ")</f>
        <v> </v>
      </c>
      <c r="P943" s="85" t="str">
        <f ca="1" t="shared" si="966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4">
        <f ca="1" t="shared" si="0"/>
        <v>6</v>
      </c>
      <c r="F944" s="67" t="str">
        <f ca="1">IF(ISBLANK(A944)," ",INDIRECT(ADDRESS(1,5+MOD(ROW()-2,COUNTA('Form Responses 1'!$1:$1)-4),,TRUE,"Form Responses 1")))</f>
        <v>LANTAI-1 [R. Artefak]</v>
      </c>
      <c r="G944" s="67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LANTAI-1</v>
      </c>
      <c r="I944" s="85" t="str">
        <f ca="1" t="shared" si="921"/>
        <v>R. Artefak</v>
      </c>
      <c r="J944" s="85" t="str">
        <f ca="1" t="shared" si="2"/>
        <v>CLEANING SERVICE</v>
      </c>
      <c r="K944" s="85" t="str">
        <f ca="1" t="array" ref="K944">IFERROR(INDEX(MASTER!B:B,MATCH(G944,MASTER!A:A,0))/100," ")</f>
        <v> </v>
      </c>
      <c r="L944" s="67">
        <f ca="1" t="shared" si="3"/>
        <v>0</v>
      </c>
      <c r="M944" s="67" t="str">
        <f ca="1" t="shared" si="4"/>
        <v>1900 - WEEK 00</v>
      </c>
      <c r="N944" s="67" t="str">
        <f ca="1" t="shared" si="5"/>
        <v>1900 - MONTH 01</v>
      </c>
      <c r="O944" s="85" t="str">
        <f ca="1" t="shared" ref="O944:P944" si="967">IFERROR(AVERAGEIF(M:M,M944,$K:$K)," ")</f>
        <v> </v>
      </c>
      <c r="P944" s="85" t="str">
        <f ca="1" t="shared" si="967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4">
        <f ca="1" t="shared" si="0"/>
        <v>6</v>
      </c>
      <c r="F945" s="67" t="str">
        <f ca="1">IF(ISBLANK(A945)," ",INDIRECT(ADDRESS(1,5+MOD(ROW()-2,COUNTA('Form Responses 1'!$1:$1)-4),,TRUE,"Form Responses 1")))</f>
        <v>LANTAI-1 [R. Keuangan]</v>
      </c>
      <c r="G945" s="67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LANTAI-1</v>
      </c>
      <c r="I945" s="85" t="str">
        <f ca="1" t="shared" si="921"/>
        <v>R. Keuangan</v>
      </c>
      <c r="J945" s="85" t="str">
        <f ca="1" t="shared" si="2"/>
        <v>CLEANING SERVICE</v>
      </c>
      <c r="K945" s="85" t="str">
        <f ca="1" t="array" ref="K945">IFERROR(INDEX(MASTER!B:B,MATCH(G945,MASTER!A:A,0))/100," ")</f>
        <v> </v>
      </c>
      <c r="L945" s="67">
        <f ca="1" t="shared" si="3"/>
        <v>0</v>
      </c>
      <c r="M945" s="67" t="str">
        <f ca="1" t="shared" si="4"/>
        <v>1900 - WEEK 00</v>
      </c>
      <c r="N945" s="67" t="str">
        <f ca="1" t="shared" si="5"/>
        <v>1900 - MONTH 01</v>
      </c>
      <c r="O945" s="85" t="str">
        <f ca="1" t="shared" ref="O945:P945" si="968">IFERROR(AVERAGEIF(M:M,M945,$K:$K)," ")</f>
        <v> </v>
      </c>
      <c r="P945" s="85" t="str">
        <f ca="1" t="shared" si="968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4">
        <f ca="1" t="shared" si="0"/>
        <v>6</v>
      </c>
      <c r="F946" s="67" t="str">
        <f ca="1">IF(ISBLANK(A946)," ",INDIRECT(ADDRESS(1,5+MOD(ROW()-2,COUNTA('Form Responses 1'!$1:$1)-4),,TRUE,"Form Responses 1")))</f>
        <v>LANTAI-1 [Meeting room kecil]</v>
      </c>
      <c r="G946" s="67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LANTAI-1</v>
      </c>
      <c r="I946" s="85" t="str">
        <f ca="1" t="shared" si="921"/>
        <v>Meeting room kecil</v>
      </c>
      <c r="J946" s="85" t="str">
        <f ca="1" t="shared" si="2"/>
        <v>CLEANING SERVICE</v>
      </c>
      <c r="K946" s="85" t="str">
        <f ca="1" t="array" ref="K946">IFERROR(INDEX(MASTER!B:B,MATCH(G946,MASTER!A:A,0))/100," ")</f>
        <v> </v>
      </c>
      <c r="L946" s="67">
        <f ca="1" t="shared" si="3"/>
        <v>0</v>
      </c>
      <c r="M946" s="67" t="str">
        <f ca="1" t="shared" si="4"/>
        <v>1900 - WEEK 00</v>
      </c>
      <c r="N946" s="67" t="str">
        <f ca="1" t="shared" si="5"/>
        <v>1900 - MONTH 01</v>
      </c>
      <c r="O946" s="85" t="str">
        <f ca="1" t="shared" ref="O946:P946" si="969">IFERROR(AVERAGEIF(M:M,M946,$K:$K)," ")</f>
        <v> </v>
      </c>
      <c r="P946" s="85" t="str">
        <f ca="1" t="shared" si="969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4">
        <f ca="1" t="shared" si="0"/>
        <v>6</v>
      </c>
      <c r="F947" s="67" t="str">
        <f ca="1">IF(ISBLANK(A947)," ",INDIRECT(ADDRESS(1,5+MOD(ROW()-2,COUNTA('Form Responses 1'!$1:$1)-4),,TRUE,"Form Responses 1")))</f>
        <v>LANTAI-1 [Pantry]</v>
      </c>
      <c r="G947" s="67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LANTAI-1</v>
      </c>
      <c r="I947" s="85" t="str">
        <f ca="1" t="shared" si="921"/>
        <v>Pantry</v>
      </c>
      <c r="J947" s="85" t="str">
        <f ca="1" t="shared" si="2"/>
        <v>CLEANING SERVICE</v>
      </c>
      <c r="K947" s="85" t="str">
        <f ca="1" t="array" ref="K947">IFERROR(INDEX(MASTER!B:B,MATCH(G947,MASTER!A:A,0))/100," ")</f>
        <v> </v>
      </c>
      <c r="L947" s="67">
        <f ca="1" t="shared" si="3"/>
        <v>0</v>
      </c>
      <c r="M947" s="67" t="str">
        <f ca="1" t="shared" si="4"/>
        <v>1900 - WEEK 00</v>
      </c>
      <c r="N947" s="67" t="str">
        <f ca="1" t="shared" si="5"/>
        <v>1900 - MONTH 01</v>
      </c>
      <c r="O947" s="85" t="str">
        <f ca="1" t="shared" ref="O947:P947" si="970">IFERROR(AVERAGEIF(M:M,M947,$K:$K)," ")</f>
        <v> </v>
      </c>
      <c r="P947" s="85" t="str">
        <f ca="1" t="shared" si="970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4">
        <f ca="1" t="shared" si="0"/>
        <v>6</v>
      </c>
      <c r="F948" s="67" t="str">
        <f ca="1">IF(ISBLANK(A948)," ",INDIRECT(ADDRESS(1,5+MOD(ROW()-2,COUNTA('Form Responses 1'!$1:$1)-4),,TRUE,"Form Responses 1")))</f>
        <v>LANTAI-1 [Tangga Penghubung lt.1-2]</v>
      </c>
      <c r="G948" s="67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LANTAI-1</v>
      </c>
      <c r="I948" s="85" t="str">
        <f ca="1" t="shared" si="921"/>
        <v>Tangga Penghubung lt.1-2</v>
      </c>
      <c r="J948" s="85" t="str">
        <f ca="1" t="shared" si="2"/>
        <v>CLEANING SERVICE</v>
      </c>
      <c r="K948" s="85" t="str">
        <f ca="1" t="array" ref="K948">IFERROR(INDEX(MASTER!B:B,MATCH(G948,MASTER!A:A,0))/100," ")</f>
        <v> </v>
      </c>
      <c r="L948" s="67">
        <f ca="1" t="shared" si="3"/>
        <v>0</v>
      </c>
      <c r="M948" s="67" t="str">
        <f ca="1" t="shared" si="4"/>
        <v>1900 - WEEK 00</v>
      </c>
      <c r="N948" s="67" t="str">
        <f ca="1" t="shared" si="5"/>
        <v>1900 - MONTH 01</v>
      </c>
      <c r="O948" s="85" t="str">
        <f ca="1" t="shared" ref="O948:P948" si="971">IFERROR(AVERAGEIF(M:M,M948,$K:$K)," ")</f>
        <v> </v>
      </c>
      <c r="P948" s="85" t="str">
        <f ca="1" t="shared" si="971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4">
        <f ca="1" t="shared" si="0"/>
        <v>6</v>
      </c>
      <c r="F949" s="67" t="str">
        <f ca="1">IF(ISBLANK(A949)," ",INDIRECT(ADDRESS(1,5+MOD(ROW()-2,COUNTA('Form Responses 1'!$1:$1)-4),,TRUE,"Form Responses 1")))</f>
        <v>LANTAI-1 [Toilet 1]</v>
      </c>
      <c r="G949" s="67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LANTAI-1</v>
      </c>
      <c r="I949" s="85" t="str">
        <f ca="1" t="shared" si="921"/>
        <v>Toilet 1</v>
      </c>
      <c r="J949" s="85" t="str">
        <f ca="1" t="shared" si="2"/>
        <v>CLEANING SERVICE</v>
      </c>
      <c r="K949" s="85" t="str">
        <f ca="1" t="array" ref="K949">IFERROR(INDEX(MASTER!B:B,MATCH(G949,MASTER!A:A,0))/100," ")</f>
        <v> </v>
      </c>
      <c r="L949" s="67">
        <f ca="1" t="shared" si="3"/>
        <v>0</v>
      </c>
      <c r="M949" s="67" t="str">
        <f ca="1" t="shared" si="4"/>
        <v>1900 - WEEK 00</v>
      </c>
      <c r="N949" s="67" t="str">
        <f ca="1" t="shared" si="5"/>
        <v>1900 - MONTH 01</v>
      </c>
      <c r="O949" s="85" t="str">
        <f ca="1" t="shared" ref="O949:P949" si="972">IFERROR(AVERAGEIF(M:M,M949,$K:$K)," ")</f>
        <v> </v>
      </c>
      <c r="P949" s="85" t="str">
        <f ca="1" t="shared" si="972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4">
        <f ca="1" t="shared" si="0"/>
        <v>6</v>
      </c>
      <c r="F950" s="67" t="str">
        <f ca="1">IF(ISBLANK(A950)," ",INDIRECT(ADDRESS(1,5+MOD(ROW()-2,COUNTA('Form Responses 1'!$1:$1)-4),,TRUE,"Form Responses 1")))</f>
        <v>LANTAI-2 [Koridor]</v>
      </c>
      <c r="G950" s="67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LANTAI-2</v>
      </c>
      <c r="I950" s="85" t="str">
        <f ca="1" t="shared" si="921"/>
        <v>Koridor</v>
      </c>
      <c r="J950" s="85" t="str">
        <f ca="1" t="shared" si="2"/>
        <v>CLEANING SERVICE</v>
      </c>
      <c r="K950" s="85" t="str">
        <f ca="1" t="array" ref="K950">IFERROR(INDEX(MASTER!B:B,MATCH(G950,MASTER!A:A,0))/100," ")</f>
        <v> </v>
      </c>
      <c r="L950" s="67">
        <f ca="1" t="shared" si="3"/>
        <v>0</v>
      </c>
      <c r="M950" s="67" t="str">
        <f ca="1" t="shared" si="4"/>
        <v>1900 - WEEK 00</v>
      </c>
      <c r="N950" s="67" t="str">
        <f ca="1" t="shared" si="5"/>
        <v>1900 - MONTH 01</v>
      </c>
      <c r="O950" s="85" t="str">
        <f ca="1" t="shared" ref="O950:P950" si="973">IFERROR(AVERAGEIF(M:M,M950,$K:$K)," ")</f>
        <v> </v>
      </c>
      <c r="P950" s="85" t="str">
        <f ca="1" t="shared" si="973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4">
        <f ca="1" t="shared" si="0"/>
        <v>6</v>
      </c>
      <c r="F951" s="67" t="str">
        <f ca="1">IF(ISBLANK(A951)," ",INDIRECT(ADDRESS(1,5+MOD(ROW()-2,COUNTA('Form Responses 1'!$1:$1)-4),,TRUE,"Form Responses 1")))</f>
        <v>LANTAI-2 [Meeting Room besar]</v>
      </c>
      <c r="G951" s="67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LANTAI-2</v>
      </c>
      <c r="I951" s="85" t="str">
        <f ca="1" t="shared" si="921"/>
        <v>Meeting Room besar</v>
      </c>
      <c r="J951" s="85" t="str">
        <f ca="1" t="shared" si="2"/>
        <v>CLEANING SERVICE</v>
      </c>
      <c r="K951" s="85" t="str">
        <f ca="1" t="array" ref="K951">IFERROR(INDEX(MASTER!B:B,MATCH(G951,MASTER!A:A,0))/100," ")</f>
        <v> </v>
      </c>
      <c r="L951" s="67">
        <f ca="1" t="shared" si="3"/>
        <v>0</v>
      </c>
      <c r="M951" s="67" t="str">
        <f ca="1" t="shared" si="4"/>
        <v>1900 - WEEK 00</v>
      </c>
      <c r="N951" s="67" t="str">
        <f ca="1" t="shared" si="5"/>
        <v>1900 - MONTH 01</v>
      </c>
      <c r="O951" s="85" t="str">
        <f ca="1" t="shared" ref="O951:P951" si="974">IFERROR(AVERAGEIF(M:M,M951,$K:$K)," ")</f>
        <v> </v>
      </c>
      <c r="P951" s="85" t="str">
        <f ca="1" t="shared" si="974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4">
        <f ca="1" t="shared" si="0"/>
        <v>6</v>
      </c>
      <c r="F952" s="67" t="str">
        <f ca="1">IF(ISBLANK(A952)," ",INDIRECT(ADDRESS(1,5+MOD(ROW()-2,COUNTA('Form Responses 1'!$1:$1)-4),,TRUE,"Form Responses 1")))</f>
        <v>LANTAI-2 [R. Peneliti 1-5]</v>
      </c>
      <c r="G952" s="67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LANTAI-2</v>
      </c>
      <c r="I952" s="85" t="str">
        <f ca="1" t="shared" si="921"/>
        <v>R. Peneliti 1-5</v>
      </c>
      <c r="J952" s="85" t="str">
        <f ca="1" t="shared" si="2"/>
        <v>CLEANING SERVICE</v>
      </c>
      <c r="K952" s="85" t="str">
        <f ca="1" t="array" ref="K952">IFERROR(INDEX(MASTER!B:B,MATCH(G952,MASTER!A:A,0))/100," ")</f>
        <v> </v>
      </c>
      <c r="L952" s="67">
        <f ca="1" t="shared" si="3"/>
        <v>0</v>
      </c>
      <c r="M952" s="67" t="str">
        <f ca="1" t="shared" si="4"/>
        <v>1900 - WEEK 00</v>
      </c>
      <c r="N952" s="67" t="str">
        <f ca="1" t="shared" si="5"/>
        <v>1900 - MONTH 01</v>
      </c>
      <c r="O952" s="85" t="str">
        <f ca="1" t="shared" ref="O952:P952" si="975">IFERROR(AVERAGEIF(M:M,M952,$K:$K)," ")</f>
        <v> </v>
      </c>
      <c r="P952" s="85" t="str">
        <f ca="1" t="shared" si="975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4">
        <f ca="1" t="shared" si="0"/>
        <v>6</v>
      </c>
      <c r="F953" s="67" t="str">
        <f ca="1">IF(ISBLANK(A953)," ",INDIRECT(ADDRESS(1,5+MOD(ROW()-2,COUNTA('Form Responses 1'!$1:$1)-4),,TRUE,"Form Responses 1")))</f>
        <v>LANTAI-2 [Perpustakaan]</v>
      </c>
      <c r="G953" s="67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LANTAI-2</v>
      </c>
      <c r="I953" s="85" t="str">
        <f ca="1" t="shared" si="921"/>
        <v>Perpustakaan</v>
      </c>
      <c r="J953" s="85" t="str">
        <f ca="1" t="shared" si="2"/>
        <v>CLEANING SERVICE</v>
      </c>
      <c r="K953" s="85" t="str">
        <f ca="1" t="array" ref="K953">IFERROR(INDEX(MASTER!B:B,MATCH(G953,MASTER!A:A,0))/100," ")</f>
        <v> </v>
      </c>
      <c r="L953" s="67">
        <f ca="1" t="shared" si="3"/>
        <v>0</v>
      </c>
      <c r="M953" s="67" t="str">
        <f ca="1" t="shared" si="4"/>
        <v>1900 - WEEK 00</v>
      </c>
      <c r="N953" s="67" t="str">
        <f ca="1" t="shared" si="5"/>
        <v>1900 - MONTH 01</v>
      </c>
      <c r="O953" s="85" t="str">
        <f ca="1" t="shared" ref="O953:P953" si="976">IFERROR(AVERAGEIF(M:M,M953,$K:$K)," ")</f>
        <v> </v>
      </c>
      <c r="P953" s="85" t="str">
        <f ca="1" t="shared" si="976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4">
        <f ca="1" t="shared" si="0"/>
        <v>6</v>
      </c>
      <c r="F954" s="67" t="str">
        <f ca="1">IF(ISBLANK(A954)," ",INDIRECT(ADDRESS(1,5+MOD(ROW()-2,COUNTA('Form Responses 1'!$1:$1)-4),,TRUE,"Form Responses 1")))</f>
        <v>LANTAI-2 [R. baca]</v>
      </c>
      <c r="G954" s="67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LANTAI-2</v>
      </c>
      <c r="I954" s="85" t="str">
        <f ca="1" t="shared" si="921"/>
        <v>R. baca</v>
      </c>
      <c r="J954" s="85" t="str">
        <f ca="1" t="shared" si="2"/>
        <v>CLEANING SERVICE</v>
      </c>
      <c r="K954" s="85" t="str">
        <f ca="1" t="array" ref="K954">IFERROR(INDEX(MASTER!B:B,MATCH(G954,MASTER!A:A,0))/100," ")</f>
        <v> </v>
      </c>
      <c r="L954" s="67">
        <f ca="1" t="shared" si="3"/>
        <v>0</v>
      </c>
      <c r="M954" s="67" t="str">
        <f ca="1" t="shared" si="4"/>
        <v>1900 - WEEK 00</v>
      </c>
      <c r="N954" s="67" t="str">
        <f ca="1" t="shared" si="5"/>
        <v>1900 - MONTH 01</v>
      </c>
      <c r="O954" s="85" t="str">
        <f ca="1" t="shared" ref="O954:P954" si="977">IFERROR(AVERAGEIF(M:M,M954,$K:$K)," ")</f>
        <v> </v>
      </c>
      <c r="P954" s="85" t="str">
        <f ca="1" t="shared" si="977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4">
        <f ca="1" t="shared" si="0"/>
        <v>6</v>
      </c>
      <c r="F955" s="67" t="str">
        <f ca="1">IF(ISBLANK(A955)," ",INDIRECT(ADDRESS(1,5+MOD(ROW()-2,COUNTA('Form Responses 1'!$1:$1)-4),,TRUE,"Form Responses 1")))</f>
        <v>LANTAI-2 [Tangga Penghubung lt.1-2]</v>
      </c>
      <c r="G955" s="67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LANTAI-2</v>
      </c>
      <c r="I955" s="85" t="str">
        <f ca="1" t="shared" si="921"/>
        <v>Tangga Penghubung lt.1-2</v>
      </c>
      <c r="J955" s="85" t="str">
        <f ca="1" t="shared" si="2"/>
        <v>CLEANING SERVICE</v>
      </c>
      <c r="K955" s="85" t="str">
        <f ca="1" t="array" ref="K955">IFERROR(INDEX(MASTER!B:B,MATCH(G955,MASTER!A:A,0))/100," ")</f>
        <v> </v>
      </c>
      <c r="L955" s="67">
        <f ca="1" t="shared" si="3"/>
        <v>0</v>
      </c>
      <c r="M955" s="67" t="str">
        <f ca="1" t="shared" si="4"/>
        <v>1900 - WEEK 00</v>
      </c>
      <c r="N955" s="67" t="str">
        <f ca="1" t="shared" si="5"/>
        <v>1900 - MONTH 01</v>
      </c>
      <c r="O955" s="85" t="str">
        <f ca="1" t="shared" ref="O955:P955" si="978">IFERROR(AVERAGEIF(M:M,M955,$K:$K)," ")</f>
        <v> </v>
      </c>
      <c r="P955" s="85" t="str">
        <f ca="1" t="shared" si="978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4">
        <f ca="1" t="shared" si="0"/>
        <v>6</v>
      </c>
      <c r="F956" s="67" t="str">
        <f ca="1">IF(ISBLANK(A956)," ",INDIRECT(ADDRESS(1,5+MOD(ROW()-2,COUNTA('Form Responses 1'!$1:$1)-4),,TRUE,"Form Responses 1")))</f>
        <v>LANTAI-2 [Toilet 1]</v>
      </c>
      <c r="G956" s="67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LANTAI-2</v>
      </c>
      <c r="I956" s="85" t="str">
        <f ca="1" t="shared" si="921"/>
        <v>Toilet 1</v>
      </c>
      <c r="J956" s="85" t="str">
        <f ca="1" t="shared" si="2"/>
        <v>CLEANING SERVICE</v>
      </c>
      <c r="K956" s="85" t="str">
        <f ca="1" t="array" ref="K956">IFERROR(INDEX(MASTER!B:B,MATCH(G956,MASTER!A:A,0))/100," ")</f>
        <v> </v>
      </c>
      <c r="L956" s="67">
        <f ca="1" t="shared" si="3"/>
        <v>0</v>
      </c>
      <c r="M956" s="67" t="str">
        <f ca="1" t="shared" si="4"/>
        <v>1900 - WEEK 00</v>
      </c>
      <c r="N956" s="67" t="str">
        <f ca="1" t="shared" si="5"/>
        <v>1900 - MONTH 01</v>
      </c>
      <c r="O956" s="85" t="str">
        <f ca="1" t="shared" ref="O956:P956" si="979">IFERROR(AVERAGEIF(M:M,M956,$K:$K)," ")</f>
        <v> </v>
      </c>
      <c r="P956" s="85" t="str">
        <f ca="1" t="shared" si="979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4">
        <f ca="1" t="shared" si="0"/>
        <v>6</v>
      </c>
      <c r="F957" s="67" t="str">
        <f ca="1">IF(ISBLANK(A957)," ",INDIRECT(ADDRESS(1,5+MOD(ROW()-2,COUNTA('Form Responses 1'!$1:$1)-4),,TRUE,"Form Responses 1")))</f>
        <v>TAMAN DAN AREA PARKIR [Area parkir mobil]</v>
      </c>
      <c r="G957" s="67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TAMAN DAN AREA PARKIR</v>
      </c>
      <c r="I957" s="85" t="str">
        <f ca="1" t="shared" si="921"/>
        <v>Area parkir mobil</v>
      </c>
      <c r="J957" s="85" t="str">
        <f ca="1" t="shared" si="2"/>
        <v>CLEANING SERVICE</v>
      </c>
      <c r="K957" s="85" t="str">
        <f ca="1" t="array" ref="K957">IFERROR(INDEX(MASTER!B:B,MATCH(G957,MASTER!A:A,0))/100," ")</f>
        <v> </v>
      </c>
      <c r="L957" s="67">
        <f ca="1" t="shared" si="3"/>
        <v>0</v>
      </c>
      <c r="M957" s="67" t="str">
        <f ca="1" t="shared" si="4"/>
        <v>1900 - WEEK 00</v>
      </c>
      <c r="N957" s="67" t="str">
        <f ca="1" t="shared" si="5"/>
        <v>1900 - MONTH 01</v>
      </c>
      <c r="O957" s="85" t="str">
        <f ca="1" t="shared" ref="O957:P957" si="980">IFERROR(AVERAGEIF(M:M,M957,$K:$K)," ")</f>
        <v> </v>
      </c>
      <c r="P957" s="85" t="str">
        <f ca="1" t="shared" si="980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4">
        <f ca="1" t="shared" si="0"/>
        <v>6</v>
      </c>
      <c r="F958" s="67" t="str">
        <f ca="1">IF(ISBLANK(A958)," ",INDIRECT(ADDRESS(1,5+MOD(ROW()-2,COUNTA('Form Responses 1'!$1:$1)-4),,TRUE,"Form Responses 1")))</f>
        <v>TAMAN DAN AREA PARKIR [Area parkir motor]</v>
      </c>
      <c r="G958" s="67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TAMAN DAN AREA PARKIR</v>
      </c>
      <c r="I958" s="85" t="str">
        <f ca="1" t="shared" si="921"/>
        <v>Area parkir motor</v>
      </c>
      <c r="J958" s="85" t="str">
        <f ca="1" t="shared" si="2"/>
        <v>CLEANING SERVICE</v>
      </c>
      <c r="K958" s="85" t="str">
        <f ca="1" t="array" ref="K958">IFERROR(INDEX(MASTER!B:B,MATCH(G958,MASTER!A:A,0))/100," ")</f>
        <v> </v>
      </c>
      <c r="L958" s="67">
        <f ca="1" t="shared" si="3"/>
        <v>0</v>
      </c>
      <c r="M958" s="67" t="str">
        <f ca="1" t="shared" si="4"/>
        <v>1900 - WEEK 00</v>
      </c>
      <c r="N958" s="67" t="str">
        <f ca="1" t="shared" si="5"/>
        <v>1900 - MONTH 01</v>
      </c>
      <c r="O958" s="85" t="str">
        <f ca="1" t="shared" ref="O958:P958" si="981">IFERROR(AVERAGEIF(M:M,M958,$K:$K)," ")</f>
        <v> </v>
      </c>
      <c r="P958" s="85" t="str">
        <f ca="1" t="shared" si="981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4">
        <f ca="1" t="shared" si="0"/>
        <v>6</v>
      </c>
      <c r="F959" s="67" t="str">
        <f ca="1">IF(ISBLANK(A959)," ",INDIRECT(ADDRESS(1,5+MOD(ROW()-2,COUNTA('Form Responses 1'!$1:$1)-4),,TRUE,"Form Responses 1")))</f>
        <v>TAMAN DAN AREA PARKIR [Taman depan]</v>
      </c>
      <c r="G959" s="67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TAMAN DAN AREA PARKIR</v>
      </c>
      <c r="I959" s="85" t="str">
        <f ca="1" t="shared" si="921"/>
        <v>Taman depan</v>
      </c>
      <c r="J959" s="85" t="str">
        <f ca="1" t="shared" si="2"/>
        <v>CLEANING SERVICE</v>
      </c>
      <c r="K959" s="85" t="str">
        <f ca="1" t="array" ref="K959">IFERROR(INDEX(MASTER!B:B,MATCH(G959,MASTER!A:A,0))/100," ")</f>
        <v> </v>
      </c>
      <c r="L959" s="67">
        <f ca="1" t="shared" si="3"/>
        <v>0</v>
      </c>
      <c r="M959" s="67" t="str">
        <f ca="1" t="shared" si="4"/>
        <v>1900 - WEEK 00</v>
      </c>
      <c r="N959" s="67" t="str">
        <f ca="1" t="shared" si="5"/>
        <v>1900 - MONTH 01</v>
      </c>
      <c r="O959" s="85" t="str">
        <f ca="1" t="shared" ref="O959:P959" si="982">IFERROR(AVERAGEIF(M:M,M959,$K:$K)," ")</f>
        <v> </v>
      </c>
      <c r="P959" s="85" t="str">
        <f ca="1" t="shared" si="982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4">
        <f ca="1" t="shared" si="0"/>
        <v>6</v>
      </c>
      <c r="F960" s="67" t="str">
        <f ca="1">IF(ISBLANK(A960)," ",INDIRECT(ADDRESS(1,5+MOD(ROW()-2,COUNTA('Form Responses 1'!$1:$1)-4),,TRUE,"Form Responses 1")))</f>
        <v>TAMAN DAN AREA PARKIR [Pos Security]</v>
      </c>
      <c r="G960" s="67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TAMAN DAN AREA PARKIR</v>
      </c>
      <c r="I960" s="85" t="str">
        <f ca="1" t="shared" si="921"/>
        <v>Pos Security</v>
      </c>
      <c r="J960" s="85" t="str">
        <f ca="1" t="shared" si="2"/>
        <v>CLEANING SERVICE</v>
      </c>
      <c r="K960" s="85" t="str">
        <f ca="1" t="array" ref="K960">IFERROR(INDEX(MASTER!B:B,MATCH(G960,MASTER!A:A,0))/100," ")</f>
        <v> </v>
      </c>
      <c r="L960" s="67">
        <f ca="1" t="shared" si="3"/>
        <v>0</v>
      </c>
      <c r="M960" s="67" t="str">
        <f ca="1" t="shared" si="4"/>
        <v>1900 - WEEK 00</v>
      </c>
      <c r="N960" s="67" t="str">
        <f ca="1" t="shared" si="5"/>
        <v>1900 - MONTH 01</v>
      </c>
      <c r="O960" s="85" t="str">
        <f ca="1" t="shared" ref="O960:P960" si="983">IFERROR(AVERAGEIF(M:M,M960,$K:$K)," ")</f>
        <v> </v>
      </c>
      <c r="P960" s="85" t="str">
        <f ca="1" t="shared" si="983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4">
        <f ca="1" t="shared" si="0"/>
        <v>6</v>
      </c>
      <c r="F961" s="67" t="str">
        <f ca="1">IF(ISBLANK(A961)," ",INDIRECT(ADDRESS(1,5+MOD(ROW()-2,COUNTA('Form Responses 1'!$1:$1)-4),,TRUE,"Form Responses 1")))</f>
        <v>TAMAN DAN AREA PARKIR [TPS]</v>
      </c>
      <c r="G961" s="67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TAMAN DAN AREA PARKIR</v>
      </c>
      <c r="I961" s="85" t="str">
        <f ca="1" t="shared" si="921"/>
        <v>TPS</v>
      </c>
      <c r="J961" s="85" t="str">
        <f ca="1" t="shared" si="2"/>
        <v>CLEANING SERVICE</v>
      </c>
      <c r="K961" s="85" t="str">
        <f ca="1" t="array" ref="K961">IFERROR(INDEX(MASTER!B:B,MATCH(G961,MASTER!A:A,0))/100," ")</f>
        <v> </v>
      </c>
      <c r="L961" s="67">
        <f ca="1" t="shared" si="3"/>
        <v>0</v>
      </c>
      <c r="M961" s="67" t="str">
        <f ca="1" t="shared" si="4"/>
        <v>1900 - WEEK 00</v>
      </c>
      <c r="N961" s="67" t="str">
        <f ca="1" t="shared" si="5"/>
        <v>1900 - MONTH 01</v>
      </c>
      <c r="O961" s="85" t="str">
        <f ca="1" t="shared" ref="O961:P961" si="984">IFERROR(AVERAGEIF(M:M,M961,$K:$K)," ")</f>
        <v> </v>
      </c>
      <c r="P961" s="85" t="str">
        <f ca="1" t="shared" si="984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4">
        <f ca="1" t="shared" si="0"/>
        <v>6</v>
      </c>
      <c r="F962" s="67" t="str">
        <f ca="1">IF(ISBLANK(A962)," ",INDIRECT(ADDRESS(1,5+MOD(ROW()-2,COUNTA('Form Responses 1'!$1:$1)-4),,TRUE,"Form Responses 1")))</f>
        <v>Security [Security Functions]</v>
      </c>
      <c r="G962" s="67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Security</v>
      </c>
      <c r="I962" s="85" t="str">
        <f ca="1" t="shared" si="921"/>
        <v>Security Functions</v>
      </c>
      <c r="J962" s="85" t="str">
        <f ca="1" t="shared" si="2"/>
        <v>SECURITY SERVICE</v>
      </c>
      <c r="K962" s="85" t="str">
        <f ca="1" t="array" ref="K962">IFERROR(INDEX(MASTER!B:B,MATCH(G962,MASTER!A:A,0))/100," ")</f>
        <v> </v>
      </c>
      <c r="L962" s="67">
        <f ca="1" t="shared" si="3"/>
        <v>0</v>
      </c>
      <c r="M962" s="67" t="str">
        <f ca="1" t="shared" si="4"/>
        <v>1900 - WEEK 00</v>
      </c>
      <c r="N962" s="67" t="str">
        <f ca="1" t="shared" si="5"/>
        <v>1900 - MONTH 01</v>
      </c>
      <c r="O962" s="85" t="str">
        <f ca="1" t="shared" ref="O962:P962" si="985">IFERROR(AVERAGEIF(M:M,M962,$K:$K)," ")</f>
        <v> </v>
      </c>
      <c r="P962" s="85" t="str">
        <f ca="1" t="shared" si="985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4">
        <f ca="1" t="shared" si="0"/>
        <v>6</v>
      </c>
      <c r="F963" s="67" t="str">
        <f ca="1">IF(ISBLANK(A963)," ",INDIRECT(ADDRESS(1,5+MOD(ROW()-2,COUNTA('Form Responses 1'!$1:$1)-4),,TRUE,"Form Responses 1")))</f>
        <v>Driver [Driving Safety]</v>
      </c>
      <c r="G963" s="67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Driver</v>
      </c>
      <c r="I963" s="85" t="str">
        <f ca="1" t="shared" ref="I963:I1000" si="986">MID(F963,FIND("[",F963)+1,LEN(F963)-FIND("[",F963)-1)</f>
        <v>Driving Safety</v>
      </c>
      <c r="J963" s="85" t="str">
        <f ca="1" t="shared" si="2"/>
        <v>LABOR SERVICE</v>
      </c>
      <c r="K963" s="85" t="str">
        <f ca="1" t="array" ref="K963">IFERROR(INDEX(MASTER!B:B,MATCH(G963,MASTER!A:A,0))/100," ")</f>
        <v> </v>
      </c>
      <c r="L963" s="67">
        <f ca="1" t="shared" si="3"/>
        <v>0</v>
      </c>
      <c r="M963" s="67" t="str">
        <f ca="1" t="shared" si="4"/>
        <v>1900 - WEEK 00</v>
      </c>
      <c r="N963" s="67" t="str">
        <f ca="1" t="shared" si="5"/>
        <v>1900 - MONTH 01</v>
      </c>
      <c r="O963" s="85" t="str">
        <f ca="1" t="shared" ref="O963:P963" si="987">IFERROR(AVERAGEIF(M:M,M963,$K:$K)," ")</f>
        <v> </v>
      </c>
      <c r="P963" s="85" t="str">
        <f ca="1" t="shared" si="987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4">
        <f ca="1" t="shared" si="0"/>
        <v>6</v>
      </c>
      <c r="F964" s="67" t="str">
        <f ca="1">IF(ISBLANK(A964)," ",INDIRECT(ADDRESS(1,5+MOD(ROW()-2,COUNTA('Form Responses 1'!$1:$1)-4),,TRUE,"Form Responses 1")))</f>
        <v>Driver [ Attendance]</v>
      </c>
      <c r="G964" s="67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Driver</v>
      </c>
      <c r="I964" s="85" t="str">
        <f ca="1" t="shared" si="986"/>
        <v> Attendance</v>
      </c>
      <c r="J964" s="85" t="str">
        <f ca="1" t="shared" si="2"/>
        <v>LABOR SERVICE</v>
      </c>
      <c r="K964" s="85" t="str">
        <f ca="1" t="array" ref="K964">IFERROR(INDEX(MASTER!B:B,MATCH(G964,MASTER!A:A,0))/100," ")</f>
        <v> </v>
      </c>
      <c r="L964" s="67">
        <f ca="1" t="shared" si="3"/>
        <v>0</v>
      </c>
      <c r="M964" s="67" t="str">
        <f ca="1" t="shared" si="4"/>
        <v>1900 - WEEK 00</v>
      </c>
      <c r="N964" s="67" t="str">
        <f ca="1" t="shared" si="5"/>
        <v>1900 - MONTH 01</v>
      </c>
      <c r="O964" s="85" t="str">
        <f ca="1" t="shared" ref="O964:P964" si="988">IFERROR(AVERAGEIF(M:M,M964,$K:$K)," ")</f>
        <v> </v>
      </c>
      <c r="P964" s="85" t="str">
        <f ca="1" t="shared" si="988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4">
        <f ca="1" t="shared" si="0"/>
        <v>6</v>
      </c>
      <c r="F965" s="67" t="str">
        <f ca="1">IF(ISBLANK(A965)," ",INDIRECT(ADDRESS(1,5+MOD(ROW()-2,COUNTA('Form Responses 1'!$1:$1)-4),,TRUE,"Form Responses 1")))</f>
        <v>LANTAI-1 [Enterance]</v>
      </c>
      <c r="G965" s="67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LANTAI-1</v>
      </c>
      <c r="I965" s="85" t="str">
        <f ca="1" t="shared" si="986"/>
        <v>Enterance</v>
      </c>
      <c r="J965" s="85" t="str">
        <f ca="1" t="shared" si="2"/>
        <v>CLEANING SERVICE</v>
      </c>
      <c r="K965" s="85" t="str">
        <f ca="1" t="array" ref="K965">IFERROR(INDEX(MASTER!B:B,MATCH(G965,MASTER!A:A,0))/100," ")</f>
        <v> </v>
      </c>
      <c r="L965" s="67">
        <f ca="1" t="shared" si="3"/>
        <v>0</v>
      </c>
      <c r="M965" s="67" t="str">
        <f ca="1" t="shared" si="4"/>
        <v>1900 - WEEK 00</v>
      </c>
      <c r="N965" s="67" t="str">
        <f ca="1" t="shared" si="5"/>
        <v>1900 - MONTH 01</v>
      </c>
      <c r="O965" s="85" t="str">
        <f ca="1" t="shared" ref="O965:P965" si="989">IFERROR(AVERAGEIF(M:M,M965,$K:$K)," ")</f>
        <v> </v>
      </c>
      <c r="P965" s="85" t="str">
        <f ca="1" t="shared" si="989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4">
        <f ca="1" t="shared" si="0"/>
        <v>6</v>
      </c>
      <c r="F966" s="67" t="str">
        <f ca="1">IF(ISBLANK(A966)," ",INDIRECT(ADDRESS(1,5+MOD(ROW()-2,COUNTA('Form Responses 1'!$1:$1)-4),,TRUE,"Form Responses 1")))</f>
        <v>LANTAI-1 [Lobby Utama]</v>
      </c>
      <c r="G966" s="67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LANTAI-1</v>
      </c>
      <c r="I966" s="85" t="str">
        <f ca="1" t="shared" si="986"/>
        <v>Lobby Utama</v>
      </c>
      <c r="J966" s="85" t="str">
        <f ca="1" t="shared" si="2"/>
        <v>CLEANING SERVICE</v>
      </c>
      <c r="K966" s="85" t="str">
        <f ca="1" t="array" ref="K966">IFERROR(INDEX(MASTER!B:B,MATCH(G966,MASTER!A:A,0))/100," ")</f>
        <v> </v>
      </c>
      <c r="L966" s="67">
        <f ca="1" t="shared" si="3"/>
        <v>0</v>
      </c>
      <c r="M966" s="67" t="str">
        <f ca="1" t="shared" si="4"/>
        <v>1900 - WEEK 00</v>
      </c>
      <c r="N966" s="67" t="str">
        <f ca="1" t="shared" si="5"/>
        <v>1900 - MONTH 01</v>
      </c>
      <c r="O966" s="85" t="str">
        <f ca="1" t="shared" ref="O966:P966" si="990">IFERROR(AVERAGEIF(M:M,M966,$K:$K)," ")</f>
        <v> </v>
      </c>
      <c r="P966" s="85" t="str">
        <f ca="1" t="shared" si="990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4">
        <f ca="1" t="shared" si="0"/>
        <v>6</v>
      </c>
      <c r="F967" s="67" t="str">
        <f ca="1">IF(ISBLANK(A967)," ",INDIRECT(ADDRESS(1,5+MOD(ROW()-2,COUNTA('Form Responses 1'!$1:$1)-4),,TRUE,"Form Responses 1")))</f>
        <v>LANTAI-1 [Koridor]</v>
      </c>
      <c r="G967" s="67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LANTAI-1</v>
      </c>
      <c r="I967" s="85" t="str">
        <f ca="1" t="shared" si="986"/>
        <v>Koridor</v>
      </c>
      <c r="J967" s="85" t="str">
        <f ca="1" t="shared" si="2"/>
        <v>CLEANING SERVICE</v>
      </c>
      <c r="K967" s="85" t="str">
        <f ca="1" t="array" ref="K967">IFERROR(INDEX(MASTER!B:B,MATCH(G967,MASTER!A:A,0))/100," ")</f>
        <v> </v>
      </c>
      <c r="L967" s="67">
        <f ca="1" t="shared" si="3"/>
        <v>0</v>
      </c>
      <c r="M967" s="67" t="str">
        <f ca="1" t="shared" si="4"/>
        <v>1900 - WEEK 00</v>
      </c>
      <c r="N967" s="67" t="str">
        <f ca="1" t="shared" si="5"/>
        <v>1900 - MONTH 01</v>
      </c>
      <c r="O967" s="85" t="str">
        <f ca="1" t="shared" ref="O967:P967" si="991">IFERROR(AVERAGEIF(M:M,M967,$K:$K)," ")</f>
        <v> </v>
      </c>
      <c r="P967" s="85" t="str">
        <f ca="1" t="shared" si="991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4">
        <f ca="1" t="shared" si="0"/>
        <v>6</v>
      </c>
      <c r="F968" s="67" t="str">
        <f ca="1">IF(ISBLANK(A968)," ",INDIRECT(ADDRESS(1,5+MOD(ROW()-2,COUNTA('Form Responses 1'!$1:$1)-4),,TRUE,"Form Responses 1")))</f>
        <v>LANTAI-1 [R. Pimpinan]</v>
      </c>
      <c r="G968" s="67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LANTAI-1</v>
      </c>
      <c r="I968" s="85" t="str">
        <f ca="1" t="shared" si="986"/>
        <v>R. Pimpinan</v>
      </c>
      <c r="J968" s="85" t="str">
        <f ca="1" t="shared" si="2"/>
        <v>CLEANING SERVICE</v>
      </c>
      <c r="K968" s="85" t="str">
        <f ca="1" t="array" ref="K968">IFERROR(INDEX(MASTER!B:B,MATCH(G968,MASTER!A:A,0))/100," ")</f>
        <v> </v>
      </c>
      <c r="L968" s="67">
        <f ca="1" t="shared" si="3"/>
        <v>0</v>
      </c>
      <c r="M968" s="67" t="str">
        <f ca="1" t="shared" si="4"/>
        <v>1900 - WEEK 00</v>
      </c>
      <c r="N968" s="67" t="str">
        <f ca="1" t="shared" si="5"/>
        <v>1900 - MONTH 01</v>
      </c>
      <c r="O968" s="85" t="str">
        <f ca="1" t="shared" ref="O968:P968" si="992">IFERROR(AVERAGEIF(M:M,M968,$K:$K)," ")</f>
        <v> </v>
      </c>
      <c r="P968" s="85" t="str">
        <f ca="1" t="shared" si="992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4">
        <f ca="1" t="shared" si="0"/>
        <v>6</v>
      </c>
      <c r="F969" s="67" t="str">
        <f ca="1">IF(ISBLANK(A969)," ",INDIRECT(ADDRESS(1,5+MOD(ROW()-2,COUNTA('Form Responses 1'!$1:$1)-4),,TRUE,"Form Responses 1")))</f>
        <v>LANTAI-1 [Mushollah]</v>
      </c>
      <c r="G969" s="67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LANTAI-1</v>
      </c>
      <c r="I969" s="85" t="str">
        <f ca="1" t="shared" si="986"/>
        <v>Mushollah</v>
      </c>
      <c r="J969" s="85" t="str">
        <f ca="1" t="shared" si="2"/>
        <v>CLEANING SERVICE</v>
      </c>
      <c r="K969" s="85" t="str">
        <f ca="1" t="array" ref="K969">IFERROR(INDEX(MASTER!B:B,MATCH(G969,MASTER!A:A,0))/100," ")</f>
        <v> </v>
      </c>
      <c r="L969" s="67">
        <f ca="1" t="shared" si="3"/>
        <v>0</v>
      </c>
      <c r="M969" s="67" t="str">
        <f ca="1" t="shared" si="4"/>
        <v>1900 - WEEK 00</v>
      </c>
      <c r="N969" s="67" t="str">
        <f ca="1" t="shared" si="5"/>
        <v>1900 - MONTH 01</v>
      </c>
      <c r="O969" s="85" t="str">
        <f ca="1" t="shared" ref="O969:P969" si="993">IFERROR(AVERAGEIF(M:M,M969,$K:$K)," ")</f>
        <v> </v>
      </c>
      <c r="P969" s="85" t="str">
        <f ca="1" t="shared" si="993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4">
        <f ca="1" t="shared" si="0"/>
        <v>6</v>
      </c>
      <c r="F970" s="67" t="str">
        <f ca="1">IF(ISBLANK(A970)," ",INDIRECT(ADDRESS(1,5+MOD(ROW()-2,COUNTA('Form Responses 1'!$1:$1)-4),,TRUE,"Form Responses 1")))</f>
        <v>LANTAI-1 [R. Kepala TU]</v>
      </c>
      <c r="G970" s="67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LANTAI-1</v>
      </c>
      <c r="I970" s="85" t="str">
        <f ca="1" t="shared" si="986"/>
        <v>R. Kepala TU</v>
      </c>
      <c r="J970" s="85" t="str">
        <f ca="1" t="shared" si="2"/>
        <v>CLEANING SERVICE</v>
      </c>
      <c r="K970" s="85" t="str">
        <f ca="1" t="array" ref="K970">IFERROR(INDEX(MASTER!B:B,MATCH(G970,MASTER!A:A,0))/100," ")</f>
        <v> </v>
      </c>
      <c r="L970" s="67">
        <f ca="1" t="shared" si="3"/>
        <v>0</v>
      </c>
      <c r="M970" s="67" t="str">
        <f ca="1" t="shared" si="4"/>
        <v>1900 - WEEK 00</v>
      </c>
      <c r="N970" s="67" t="str">
        <f ca="1" t="shared" si="5"/>
        <v>1900 - MONTH 01</v>
      </c>
      <c r="O970" s="85" t="str">
        <f ca="1" t="shared" ref="O970:P970" si="994">IFERROR(AVERAGEIF(M:M,M970,$K:$K)," ")</f>
        <v> </v>
      </c>
      <c r="P970" s="85" t="str">
        <f ca="1" t="shared" si="994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4">
        <f ca="1" t="shared" si="0"/>
        <v>6</v>
      </c>
      <c r="F971" s="67" t="str">
        <f ca="1">IF(ISBLANK(A971)," ",INDIRECT(ADDRESS(1,5+MOD(ROW()-2,COUNTA('Form Responses 1'!$1:$1)-4),,TRUE,"Form Responses 1")))</f>
        <v>LANTAI-1 [R. staff TU]</v>
      </c>
      <c r="G971" s="67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LANTAI-1</v>
      </c>
      <c r="I971" s="85" t="str">
        <f ca="1" t="shared" si="986"/>
        <v>R. staff TU</v>
      </c>
      <c r="J971" s="85" t="str">
        <f ca="1" t="shared" si="2"/>
        <v>CLEANING SERVICE</v>
      </c>
      <c r="K971" s="85" t="str">
        <f ca="1" t="array" ref="K971">IFERROR(INDEX(MASTER!B:B,MATCH(G971,MASTER!A:A,0))/100," ")</f>
        <v> </v>
      </c>
      <c r="L971" s="67">
        <f ca="1" t="shared" si="3"/>
        <v>0</v>
      </c>
      <c r="M971" s="67" t="str">
        <f ca="1" t="shared" si="4"/>
        <v>1900 - WEEK 00</v>
      </c>
      <c r="N971" s="67" t="str">
        <f ca="1" t="shared" si="5"/>
        <v>1900 - MONTH 01</v>
      </c>
      <c r="O971" s="85" t="str">
        <f ca="1" t="shared" ref="O971:P971" si="995">IFERROR(AVERAGEIF(M:M,M971,$K:$K)," ")</f>
        <v> </v>
      </c>
      <c r="P971" s="85" t="str">
        <f ca="1" t="shared" si="995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4">
        <f ca="1" t="shared" si="0"/>
        <v>6</v>
      </c>
      <c r="F972" s="67" t="str">
        <f ca="1">IF(ISBLANK(A972)," ",INDIRECT(ADDRESS(1,5+MOD(ROW()-2,COUNTA('Form Responses 1'!$1:$1)-4),,TRUE,"Form Responses 1")))</f>
        <v>LANTAI-1 [R. Analisis]</v>
      </c>
      <c r="G972" s="67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LANTAI-1</v>
      </c>
      <c r="I972" s="85" t="str">
        <f ca="1" t="shared" si="986"/>
        <v>R. Analisis</v>
      </c>
      <c r="J972" s="85" t="str">
        <f ca="1" t="shared" si="2"/>
        <v>CLEANING SERVICE</v>
      </c>
      <c r="K972" s="85" t="str">
        <f ca="1" t="array" ref="K972">IFERROR(INDEX(MASTER!B:B,MATCH(G972,MASTER!A:A,0))/100," ")</f>
        <v> </v>
      </c>
      <c r="L972" s="67">
        <f ca="1" t="shared" si="3"/>
        <v>0</v>
      </c>
      <c r="M972" s="67" t="str">
        <f ca="1" t="shared" si="4"/>
        <v>1900 - WEEK 00</v>
      </c>
      <c r="N972" s="67" t="str">
        <f ca="1" t="shared" si="5"/>
        <v>1900 - MONTH 01</v>
      </c>
      <c r="O972" s="85" t="str">
        <f ca="1" t="shared" ref="O972:P972" si="996">IFERROR(AVERAGEIF(M:M,M972,$K:$K)," ")</f>
        <v> </v>
      </c>
      <c r="P972" s="85" t="str">
        <f ca="1" t="shared" si="996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4">
        <f ca="1" t="shared" si="0"/>
        <v>6</v>
      </c>
      <c r="F973" s="67" t="str">
        <f ca="1">IF(ISBLANK(A973)," ",INDIRECT(ADDRESS(1,5+MOD(ROW()-2,COUNTA('Form Responses 1'!$1:$1)-4),,TRUE,"Form Responses 1")))</f>
        <v>LANTAI-1 [R. Audio Visual]</v>
      </c>
      <c r="G973" s="67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LANTAI-1</v>
      </c>
      <c r="I973" s="85" t="str">
        <f ca="1" t="shared" si="986"/>
        <v>R. Audio Visual</v>
      </c>
      <c r="J973" s="85" t="str">
        <f ca="1" t="shared" si="2"/>
        <v>CLEANING SERVICE</v>
      </c>
      <c r="K973" s="85" t="str">
        <f ca="1" t="array" ref="K973">IFERROR(INDEX(MASTER!B:B,MATCH(G973,MASTER!A:A,0))/100," ")</f>
        <v> </v>
      </c>
      <c r="L973" s="67">
        <f ca="1" t="shared" si="3"/>
        <v>0</v>
      </c>
      <c r="M973" s="67" t="str">
        <f ca="1" t="shared" si="4"/>
        <v>1900 - WEEK 00</v>
      </c>
      <c r="N973" s="67" t="str">
        <f ca="1" t="shared" si="5"/>
        <v>1900 - MONTH 01</v>
      </c>
      <c r="O973" s="85" t="str">
        <f ca="1" t="shared" ref="O973:P973" si="997">IFERROR(AVERAGEIF(M:M,M973,$K:$K)," ")</f>
        <v> </v>
      </c>
      <c r="P973" s="85" t="str">
        <f ca="1" t="shared" si="997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4">
        <f ca="1" t="shared" si="0"/>
        <v>6</v>
      </c>
      <c r="F974" s="67" t="str">
        <f ca="1">IF(ISBLANK(A974)," ",INDIRECT(ADDRESS(1,5+MOD(ROW()-2,COUNTA('Form Responses 1'!$1:$1)-4),,TRUE,"Form Responses 1")))</f>
        <v>LANTAI-1 [R. Artefak]</v>
      </c>
      <c r="G974" s="67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LANTAI-1</v>
      </c>
      <c r="I974" s="85" t="str">
        <f ca="1" t="shared" si="986"/>
        <v>R. Artefak</v>
      </c>
      <c r="J974" s="85" t="str">
        <f ca="1" t="shared" si="2"/>
        <v>CLEANING SERVICE</v>
      </c>
      <c r="K974" s="85" t="str">
        <f ca="1" t="array" ref="K974">IFERROR(INDEX(MASTER!B:B,MATCH(G974,MASTER!A:A,0))/100," ")</f>
        <v> </v>
      </c>
      <c r="L974" s="67">
        <f ca="1" t="shared" si="3"/>
        <v>0</v>
      </c>
      <c r="M974" s="67" t="str">
        <f ca="1" t="shared" si="4"/>
        <v>1900 - WEEK 00</v>
      </c>
      <c r="N974" s="67" t="str">
        <f ca="1" t="shared" si="5"/>
        <v>1900 - MONTH 01</v>
      </c>
      <c r="O974" s="85" t="str">
        <f ca="1" t="shared" ref="O974:P974" si="998">IFERROR(AVERAGEIF(M:M,M974,$K:$K)," ")</f>
        <v> </v>
      </c>
      <c r="P974" s="85" t="str">
        <f ca="1" t="shared" si="998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4">
        <f ca="1" t="shared" si="0"/>
        <v>6</v>
      </c>
      <c r="F975" s="67" t="str">
        <f ca="1">IF(ISBLANK(A975)," ",INDIRECT(ADDRESS(1,5+MOD(ROW()-2,COUNTA('Form Responses 1'!$1:$1)-4),,TRUE,"Form Responses 1")))</f>
        <v>LANTAI-1 [R. Keuangan]</v>
      </c>
      <c r="G975" s="67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LANTAI-1</v>
      </c>
      <c r="I975" s="85" t="str">
        <f ca="1" t="shared" si="986"/>
        <v>R. Keuangan</v>
      </c>
      <c r="J975" s="85" t="str">
        <f ca="1" t="shared" si="2"/>
        <v>CLEANING SERVICE</v>
      </c>
      <c r="K975" s="85" t="str">
        <f ca="1" t="array" ref="K975">IFERROR(INDEX(MASTER!B:B,MATCH(G975,MASTER!A:A,0))/100," ")</f>
        <v> </v>
      </c>
      <c r="L975" s="67">
        <f ca="1" t="shared" si="3"/>
        <v>0</v>
      </c>
      <c r="M975" s="67" t="str">
        <f ca="1" t="shared" si="4"/>
        <v>1900 - WEEK 00</v>
      </c>
      <c r="N975" s="67" t="str">
        <f ca="1" t="shared" si="5"/>
        <v>1900 - MONTH 01</v>
      </c>
      <c r="O975" s="85" t="str">
        <f ca="1" t="shared" ref="O975:P975" si="999">IFERROR(AVERAGEIF(M:M,M975,$K:$K)," ")</f>
        <v> </v>
      </c>
      <c r="P975" s="85" t="str">
        <f ca="1" t="shared" si="999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4">
        <f ca="1" t="shared" si="0"/>
        <v>6</v>
      </c>
      <c r="F976" s="67" t="str">
        <f ca="1">IF(ISBLANK(A976)," ",INDIRECT(ADDRESS(1,5+MOD(ROW()-2,COUNTA('Form Responses 1'!$1:$1)-4),,TRUE,"Form Responses 1")))</f>
        <v>LANTAI-1 [Meeting room kecil]</v>
      </c>
      <c r="G976" s="67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LANTAI-1</v>
      </c>
      <c r="I976" s="85" t="str">
        <f ca="1" t="shared" si="986"/>
        <v>Meeting room kecil</v>
      </c>
      <c r="J976" s="85" t="str">
        <f ca="1" t="shared" si="2"/>
        <v>CLEANING SERVICE</v>
      </c>
      <c r="K976" s="85" t="str">
        <f ca="1" t="array" ref="K976">IFERROR(INDEX(MASTER!B:B,MATCH(G976,MASTER!A:A,0))/100," ")</f>
        <v> </v>
      </c>
      <c r="L976" s="67">
        <f ca="1" t="shared" si="3"/>
        <v>0</v>
      </c>
      <c r="M976" s="67" t="str">
        <f ca="1" t="shared" si="4"/>
        <v>1900 - WEEK 00</v>
      </c>
      <c r="N976" s="67" t="str">
        <f ca="1" t="shared" si="5"/>
        <v>1900 - MONTH 01</v>
      </c>
      <c r="O976" s="85" t="str">
        <f ca="1" t="shared" ref="O976:P976" si="1000">IFERROR(AVERAGEIF(M:M,M976,$K:$K)," ")</f>
        <v> </v>
      </c>
      <c r="P976" s="85" t="str">
        <f ca="1" t="shared" si="1000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4">
        <f ca="1" t="shared" si="0"/>
        <v>6</v>
      </c>
      <c r="F977" s="67" t="str">
        <f ca="1">IF(ISBLANK(A977)," ",INDIRECT(ADDRESS(1,5+MOD(ROW()-2,COUNTA('Form Responses 1'!$1:$1)-4),,TRUE,"Form Responses 1")))</f>
        <v>LANTAI-1 [Pantry]</v>
      </c>
      <c r="G977" s="67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LANTAI-1</v>
      </c>
      <c r="I977" s="85" t="str">
        <f ca="1" t="shared" si="986"/>
        <v>Pantry</v>
      </c>
      <c r="J977" s="85" t="str">
        <f ca="1" t="shared" si="2"/>
        <v>CLEANING SERVICE</v>
      </c>
      <c r="K977" s="85" t="str">
        <f ca="1" t="array" ref="K977">IFERROR(INDEX(MASTER!B:B,MATCH(G977,MASTER!A:A,0))/100," ")</f>
        <v> </v>
      </c>
      <c r="L977" s="67">
        <f ca="1" t="shared" si="3"/>
        <v>0</v>
      </c>
      <c r="M977" s="67" t="str">
        <f ca="1" t="shared" si="4"/>
        <v>1900 - WEEK 00</v>
      </c>
      <c r="N977" s="67" t="str">
        <f ca="1" t="shared" si="5"/>
        <v>1900 - MONTH 01</v>
      </c>
      <c r="O977" s="85" t="str">
        <f ca="1" t="shared" ref="O977:P977" si="1001">IFERROR(AVERAGEIF(M:M,M977,$K:$K)," ")</f>
        <v> </v>
      </c>
      <c r="P977" s="85" t="str">
        <f ca="1" t="shared" si="1001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4">
        <f ca="1" t="shared" si="0"/>
        <v>6</v>
      </c>
      <c r="F978" s="67" t="str">
        <f ca="1">IF(ISBLANK(A978)," ",INDIRECT(ADDRESS(1,5+MOD(ROW()-2,COUNTA('Form Responses 1'!$1:$1)-4),,TRUE,"Form Responses 1")))</f>
        <v>LANTAI-1 [Tangga Penghubung lt.1-2]</v>
      </c>
      <c r="G978" s="67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LANTAI-1</v>
      </c>
      <c r="I978" s="85" t="str">
        <f ca="1" t="shared" si="986"/>
        <v>Tangga Penghubung lt.1-2</v>
      </c>
      <c r="J978" s="85" t="str">
        <f ca="1" t="shared" si="2"/>
        <v>CLEANING SERVICE</v>
      </c>
      <c r="K978" s="85" t="str">
        <f ca="1" t="array" ref="K978">IFERROR(INDEX(MASTER!B:B,MATCH(G978,MASTER!A:A,0))/100," ")</f>
        <v> </v>
      </c>
      <c r="L978" s="67">
        <f ca="1" t="shared" si="3"/>
        <v>0</v>
      </c>
      <c r="M978" s="67" t="str">
        <f ca="1" t="shared" si="4"/>
        <v>1900 - WEEK 00</v>
      </c>
      <c r="N978" s="67" t="str">
        <f ca="1" t="shared" si="5"/>
        <v>1900 - MONTH 01</v>
      </c>
      <c r="O978" s="85" t="str">
        <f ca="1" t="shared" ref="O978:P978" si="1002">IFERROR(AVERAGEIF(M:M,M978,$K:$K)," ")</f>
        <v> </v>
      </c>
      <c r="P978" s="85" t="str">
        <f ca="1" t="shared" si="1002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4">
        <f ca="1" t="shared" si="0"/>
        <v>6</v>
      </c>
      <c r="F979" s="67" t="str">
        <f ca="1">IF(ISBLANK(A979)," ",INDIRECT(ADDRESS(1,5+MOD(ROW()-2,COUNTA('Form Responses 1'!$1:$1)-4),,TRUE,"Form Responses 1")))</f>
        <v>LANTAI-1 [Toilet 1]</v>
      </c>
      <c r="G979" s="67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LANTAI-1</v>
      </c>
      <c r="I979" s="85" t="str">
        <f ca="1" t="shared" si="986"/>
        <v>Toilet 1</v>
      </c>
      <c r="J979" s="85" t="str">
        <f ca="1" t="shared" si="2"/>
        <v>CLEANING SERVICE</v>
      </c>
      <c r="K979" s="85" t="str">
        <f ca="1" t="array" ref="K979">IFERROR(INDEX(MASTER!B:B,MATCH(G979,MASTER!A:A,0))/100," ")</f>
        <v> </v>
      </c>
      <c r="L979" s="67">
        <f ca="1" t="shared" si="3"/>
        <v>0</v>
      </c>
      <c r="M979" s="67" t="str">
        <f ca="1" t="shared" si="4"/>
        <v>1900 - WEEK 00</v>
      </c>
      <c r="N979" s="67" t="str">
        <f ca="1" t="shared" si="5"/>
        <v>1900 - MONTH 01</v>
      </c>
      <c r="O979" s="85" t="str">
        <f ca="1" t="shared" ref="O979:P979" si="1003">IFERROR(AVERAGEIF(M:M,M979,$K:$K)," ")</f>
        <v> </v>
      </c>
      <c r="P979" s="85" t="str">
        <f ca="1" t="shared" si="1003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4">
        <f ca="1" t="shared" si="0"/>
        <v>6</v>
      </c>
      <c r="F980" s="67" t="str">
        <f ca="1">IF(ISBLANK(A980)," ",INDIRECT(ADDRESS(1,5+MOD(ROW()-2,COUNTA('Form Responses 1'!$1:$1)-4),,TRUE,"Form Responses 1")))</f>
        <v>LANTAI-2 [Koridor]</v>
      </c>
      <c r="G980" s="67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LANTAI-2</v>
      </c>
      <c r="I980" s="85" t="str">
        <f ca="1" t="shared" si="986"/>
        <v>Koridor</v>
      </c>
      <c r="J980" s="85" t="str">
        <f ca="1" t="shared" si="2"/>
        <v>CLEANING SERVICE</v>
      </c>
      <c r="K980" s="85" t="str">
        <f ca="1" t="array" ref="K980">IFERROR(INDEX(MASTER!B:B,MATCH(G980,MASTER!A:A,0))/100," ")</f>
        <v> </v>
      </c>
      <c r="L980" s="67">
        <f ca="1" t="shared" si="3"/>
        <v>0</v>
      </c>
      <c r="M980" s="67" t="str">
        <f ca="1" t="shared" si="4"/>
        <v>1900 - WEEK 00</v>
      </c>
      <c r="N980" s="67" t="str">
        <f ca="1" t="shared" si="5"/>
        <v>1900 - MONTH 01</v>
      </c>
      <c r="O980" s="85" t="str">
        <f ca="1" t="shared" ref="O980:P980" si="1004">IFERROR(AVERAGEIF(M:M,M980,$K:$K)," ")</f>
        <v> </v>
      </c>
      <c r="P980" s="85" t="str">
        <f ca="1" t="shared" si="1004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4">
        <f ca="1" t="shared" si="0"/>
        <v>6</v>
      </c>
      <c r="F981" s="67" t="str">
        <f ca="1">IF(ISBLANK(A981)," ",INDIRECT(ADDRESS(1,5+MOD(ROW()-2,COUNTA('Form Responses 1'!$1:$1)-4),,TRUE,"Form Responses 1")))</f>
        <v>LANTAI-2 [Meeting Room besar]</v>
      </c>
      <c r="G981" s="67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LANTAI-2</v>
      </c>
      <c r="I981" s="85" t="str">
        <f ca="1" t="shared" si="986"/>
        <v>Meeting Room besar</v>
      </c>
      <c r="J981" s="85" t="str">
        <f ca="1" t="shared" si="2"/>
        <v>CLEANING SERVICE</v>
      </c>
      <c r="K981" s="85" t="str">
        <f ca="1" t="array" ref="K981">IFERROR(INDEX(MASTER!B:B,MATCH(G981,MASTER!A:A,0))/100," ")</f>
        <v> </v>
      </c>
      <c r="L981" s="67">
        <f ca="1" t="shared" si="3"/>
        <v>0</v>
      </c>
      <c r="M981" s="67" t="str">
        <f ca="1" t="shared" si="4"/>
        <v>1900 - WEEK 00</v>
      </c>
      <c r="N981" s="67" t="str">
        <f ca="1" t="shared" si="5"/>
        <v>1900 - MONTH 01</v>
      </c>
      <c r="O981" s="85" t="str">
        <f ca="1" t="shared" ref="O981:P981" si="1005">IFERROR(AVERAGEIF(M:M,M981,$K:$K)," ")</f>
        <v> </v>
      </c>
      <c r="P981" s="85" t="str">
        <f ca="1" t="shared" si="1005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4">
        <f ca="1" t="shared" si="0"/>
        <v>6</v>
      </c>
      <c r="F982" s="67" t="str">
        <f ca="1">IF(ISBLANK(A982)," ",INDIRECT(ADDRESS(1,5+MOD(ROW()-2,COUNTA('Form Responses 1'!$1:$1)-4),,TRUE,"Form Responses 1")))</f>
        <v>LANTAI-2 [R. Peneliti 1-5]</v>
      </c>
      <c r="G982" s="67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LANTAI-2</v>
      </c>
      <c r="I982" s="85" t="str">
        <f ca="1" t="shared" si="986"/>
        <v>R. Peneliti 1-5</v>
      </c>
      <c r="J982" s="85" t="str">
        <f ca="1" t="shared" si="2"/>
        <v>CLEANING SERVICE</v>
      </c>
      <c r="K982" s="85" t="str">
        <f ca="1" t="array" ref="K982">IFERROR(INDEX(MASTER!B:B,MATCH(G982,MASTER!A:A,0))/100," ")</f>
        <v> </v>
      </c>
      <c r="L982" s="67">
        <f ca="1" t="shared" si="3"/>
        <v>0</v>
      </c>
      <c r="M982" s="67" t="str">
        <f ca="1" t="shared" si="4"/>
        <v>1900 - WEEK 00</v>
      </c>
      <c r="N982" s="67" t="str">
        <f ca="1" t="shared" si="5"/>
        <v>1900 - MONTH 01</v>
      </c>
      <c r="O982" s="85" t="str">
        <f ca="1" t="shared" ref="O982:P982" si="1006">IFERROR(AVERAGEIF(M:M,M982,$K:$K)," ")</f>
        <v> </v>
      </c>
      <c r="P982" s="85" t="str">
        <f ca="1" t="shared" si="1006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4">
        <f ca="1" t="shared" si="0"/>
        <v>6</v>
      </c>
      <c r="F983" s="67" t="str">
        <f ca="1">IF(ISBLANK(A983)," ",INDIRECT(ADDRESS(1,5+MOD(ROW()-2,COUNTA('Form Responses 1'!$1:$1)-4),,TRUE,"Form Responses 1")))</f>
        <v>LANTAI-2 [Perpustakaan]</v>
      </c>
      <c r="G983" s="67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LANTAI-2</v>
      </c>
      <c r="I983" s="85" t="str">
        <f ca="1" t="shared" si="986"/>
        <v>Perpustakaan</v>
      </c>
      <c r="J983" s="85" t="str">
        <f ca="1" t="shared" si="2"/>
        <v>CLEANING SERVICE</v>
      </c>
      <c r="K983" s="85" t="str">
        <f ca="1" t="array" ref="K983">IFERROR(INDEX(MASTER!B:B,MATCH(G983,MASTER!A:A,0))/100," ")</f>
        <v> </v>
      </c>
      <c r="L983" s="67">
        <f ca="1" t="shared" si="3"/>
        <v>0</v>
      </c>
      <c r="M983" s="67" t="str">
        <f ca="1" t="shared" si="4"/>
        <v>1900 - WEEK 00</v>
      </c>
      <c r="N983" s="67" t="str">
        <f ca="1" t="shared" si="5"/>
        <v>1900 - MONTH 01</v>
      </c>
      <c r="O983" s="85" t="str">
        <f ca="1" t="shared" ref="O983:P983" si="1007">IFERROR(AVERAGEIF(M:M,M983,$K:$K)," ")</f>
        <v> </v>
      </c>
      <c r="P983" s="85" t="str">
        <f ca="1" t="shared" si="1007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4">
        <f ca="1" t="shared" si="0"/>
        <v>6</v>
      </c>
      <c r="F984" s="67" t="str">
        <f ca="1">IF(ISBLANK(A984)," ",INDIRECT(ADDRESS(1,5+MOD(ROW()-2,COUNTA('Form Responses 1'!$1:$1)-4),,TRUE,"Form Responses 1")))</f>
        <v>LANTAI-2 [R. baca]</v>
      </c>
      <c r="G984" s="67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LANTAI-2</v>
      </c>
      <c r="I984" s="85" t="str">
        <f ca="1" t="shared" si="986"/>
        <v>R. baca</v>
      </c>
      <c r="J984" s="85" t="str">
        <f ca="1" t="shared" si="2"/>
        <v>CLEANING SERVICE</v>
      </c>
      <c r="K984" s="85" t="str">
        <f ca="1" t="array" ref="K984">IFERROR(INDEX(MASTER!B:B,MATCH(G984,MASTER!A:A,0))/100," ")</f>
        <v> </v>
      </c>
      <c r="L984" s="67">
        <f ca="1" t="shared" si="3"/>
        <v>0</v>
      </c>
      <c r="M984" s="67" t="str">
        <f ca="1" t="shared" si="4"/>
        <v>1900 - WEEK 00</v>
      </c>
      <c r="N984" s="67" t="str">
        <f ca="1" t="shared" si="5"/>
        <v>1900 - MONTH 01</v>
      </c>
      <c r="O984" s="85" t="str">
        <f ca="1" t="shared" ref="O984:P984" si="1008">IFERROR(AVERAGEIF(M:M,M984,$K:$K)," ")</f>
        <v> </v>
      </c>
      <c r="P984" s="85" t="str">
        <f ca="1" t="shared" si="1008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4">
        <f ca="1" t="shared" si="0"/>
        <v>6</v>
      </c>
      <c r="F985" s="67" t="str">
        <f ca="1">IF(ISBLANK(A985)," ",INDIRECT(ADDRESS(1,5+MOD(ROW()-2,COUNTA('Form Responses 1'!$1:$1)-4),,TRUE,"Form Responses 1")))</f>
        <v>LANTAI-2 [Tangga Penghubung lt.1-2]</v>
      </c>
      <c r="G985" s="67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LANTAI-2</v>
      </c>
      <c r="I985" s="85" t="str">
        <f ca="1" t="shared" si="986"/>
        <v>Tangga Penghubung lt.1-2</v>
      </c>
      <c r="J985" s="85" t="str">
        <f ca="1" t="shared" si="2"/>
        <v>CLEANING SERVICE</v>
      </c>
      <c r="K985" s="85" t="str">
        <f ca="1" t="array" ref="K985">IFERROR(INDEX(MASTER!B:B,MATCH(G985,MASTER!A:A,0))/100," ")</f>
        <v> </v>
      </c>
      <c r="L985" s="67">
        <f ca="1" t="shared" si="3"/>
        <v>0</v>
      </c>
      <c r="M985" s="67" t="str">
        <f ca="1" t="shared" si="4"/>
        <v>1900 - WEEK 00</v>
      </c>
      <c r="N985" s="67" t="str">
        <f ca="1" t="shared" si="5"/>
        <v>1900 - MONTH 01</v>
      </c>
      <c r="O985" s="85" t="str">
        <f ca="1" t="shared" ref="O985:P985" si="1009">IFERROR(AVERAGEIF(M:M,M985,$K:$K)," ")</f>
        <v> </v>
      </c>
      <c r="P985" s="85" t="str">
        <f ca="1" t="shared" si="1009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4">
        <f ca="1" t="shared" si="0"/>
        <v>6</v>
      </c>
      <c r="F986" s="67" t="str">
        <f ca="1">IF(ISBLANK(A986)," ",INDIRECT(ADDRESS(1,5+MOD(ROW()-2,COUNTA('Form Responses 1'!$1:$1)-4),,TRUE,"Form Responses 1")))</f>
        <v>LANTAI-2 [Toilet 1]</v>
      </c>
      <c r="G986" s="67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LANTAI-2</v>
      </c>
      <c r="I986" s="85" t="str">
        <f ca="1" t="shared" si="986"/>
        <v>Toilet 1</v>
      </c>
      <c r="J986" s="85" t="str">
        <f ca="1" t="shared" si="2"/>
        <v>CLEANING SERVICE</v>
      </c>
      <c r="K986" s="85" t="str">
        <f ca="1" t="array" ref="K986">IFERROR(INDEX(MASTER!B:B,MATCH(G986,MASTER!A:A,0))/100," ")</f>
        <v> </v>
      </c>
      <c r="L986" s="67">
        <f ca="1" t="shared" si="3"/>
        <v>0</v>
      </c>
      <c r="M986" s="67" t="str">
        <f ca="1" t="shared" si="4"/>
        <v>1900 - WEEK 00</v>
      </c>
      <c r="N986" s="67" t="str">
        <f ca="1" t="shared" si="5"/>
        <v>1900 - MONTH 01</v>
      </c>
      <c r="O986" s="85" t="str">
        <f ca="1" t="shared" ref="O986:P986" si="1010">IFERROR(AVERAGEIF(M:M,M986,$K:$K)," ")</f>
        <v> </v>
      </c>
      <c r="P986" s="85" t="str">
        <f ca="1" t="shared" si="1010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4">
        <f ca="1" t="shared" si="0"/>
        <v>6</v>
      </c>
      <c r="F987" s="67" t="str">
        <f ca="1">IF(ISBLANK(A987)," ",INDIRECT(ADDRESS(1,5+MOD(ROW()-2,COUNTA('Form Responses 1'!$1:$1)-4),,TRUE,"Form Responses 1")))</f>
        <v>TAMAN DAN AREA PARKIR [Area parkir mobil]</v>
      </c>
      <c r="G987" s="67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TAMAN DAN AREA PARKIR</v>
      </c>
      <c r="I987" s="85" t="str">
        <f ca="1" t="shared" si="986"/>
        <v>Area parkir mobil</v>
      </c>
      <c r="J987" s="85" t="str">
        <f ca="1" t="shared" si="2"/>
        <v>CLEANING SERVICE</v>
      </c>
      <c r="K987" s="85" t="str">
        <f ca="1" t="array" ref="K987">IFERROR(INDEX(MASTER!B:B,MATCH(G987,MASTER!A:A,0))/100," ")</f>
        <v> </v>
      </c>
      <c r="L987" s="67">
        <f ca="1" t="shared" si="3"/>
        <v>0</v>
      </c>
      <c r="M987" s="67" t="str">
        <f ca="1" t="shared" si="4"/>
        <v>1900 - WEEK 00</v>
      </c>
      <c r="N987" s="67" t="str">
        <f ca="1" t="shared" si="5"/>
        <v>1900 - MONTH 01</v>
      </c>
      <c r="O987" s="85" t="str">
        <f ca="1" t="shared" ref="O987:P987" si="1011">IFERROR(AVERAGEIF(M:M,M987,$K:$K)," ")</f>
        <v> </v>
      </c>
      <c r="P987" s="85" t="str">
        <f ca="1" t="shared" si="1011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4">
        <f ca="1" t="shared" si="0"/>
        <v>6</v>
      </c>
      <c r="F988" s="67" t="str">
        <f ca="1">IF(ISBLANK(A988)," ",INDIRECT(ADDRESS(1,5+MOD(ROW()-2,COUNTA('Form Responses 1'!$1:$1)-4),,TRUE,"Form Responses 1")))</f>
        <v>TAMAN DAN AREA PARKIR [Area parkir motor]</v>
      </c>
      <c r="G988" s="67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TAMAN DAN AREA PARKIR</v>
      </c>
      <c r="I988" s="85" t="str">
        <f ca="1" t="shared" si="986"/>
        <v>Area parkir motor</v>
      </c>
      <c r="J988" s="85" t="str">
        <f ca="1" t="shared" si="2"/>
        <v>CLEANING SERVICE</v>
      </c>
      <c r="K988" s="85" t="str">
        <f ca="1" t="array" ref="K988">IFERROR(INDEX(MASTER!B:B,MATCH(G988,MASTER!A:A,0))/100," ")</f>
        <v> </v>
      </c>
      <c r="L988" s="67">
        <f ca="1" t="shared" si="3"/>
        <v>0</v>
      </c>
      <c r="M988" s="67" t="str">
        <f ca="1" t="shared" si="4"/>
        <v>1900 - WEEK 00</v>
      </c>
      <c r="N988" s="67" t="str">
        <f ca="1" t="shared" si="5"/>
        <v>1900 - MONTH 01</v>
      </c>
      <c r="O988" s="85" t="str">
        <f ca="1" t="shared" ref="O988:P988" si="1012">IFERROR(AVERAGEIF(M:M,M988,$K:$K)," ")</f>
        <v> </v>
      </c>
      <c r="P988" s="85" t="str">
        <f ca="1" t="shared" si="1012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4">
        <f ca="1" t="shared" si="0"/>
        <v>6</v>
      </c>
      <c r="F989" s="67" t="str">
        <f ca="1">IF(ISBLANK(A989)," ",INDIRECT(ADDRESS(1,5+MOD(ROW()-2,COUNTA('Form Responses 1'!$1:$1)-4),,TRUE,"Form Responses 1")))</f>
        <v>TAMAN DAN AREA PARKIR [Taman depan]</v>
      </c>
      <c r="G989" s="67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TAMAN DAN AREA PARKIR</v>
      </c>
      <c r="I989" s="85" t="str">
        <f ca="1" t="shared" si="986"/>
        <v>Taman depan</v>
      </c>
      <c r="J989" s="85" t="str">
        <f ca="1" t="shared" si="2"/>
        <v>CLEANING SERVICE</v>
      </c>
      <c r="K989" s="85" t="str">
        <f ca="1" t="array" ref="K989">IFERROR(INDEX(MASTER!B:B,MATCH(G989,MASTER!A:A,0))/100," ")</f>
        <v> </v>
      </c>
      <c r="L989" s="67">
        <f ca="1" t="shared" si="3"/>
        <v>0</v>
      </c>
      <c r="M989" s="67" t="str">
        <f ca="1" t="shared" si="4"/>
        <v>1900 - WEEK 00</v>
      </c>
      <c r="N989" s="67" t="str">
        <f ca="1" t="shared" si="5"/>
        <v>1900 - MONTH 01</v>
      </c>
      <c r="O989" s="85" t="str">
        <f ca="1" t="shared" ref="O989:P989" si="1013">IFERROR(AVERAGEIF(M:M,M989,$K:$K)," ")</f>
        <v> </v>
      </c>
      <c r="P989" s="85" t="str">
        <f ca="1" t="shared" si="1013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4">
        <f ca="1" t="shared" si="0"/>
        <v>6</v>
      </c>
      <c r="F990" s="67" t="str">
        <f ca="1">IF(ISBLANK(A990)," ",INDIRECT(ADDRESS(1,5+MOD(ROW()-2,COUNTA('Form Responses 1'!$1:$1)-4),,TRUE,"Form Responses 1")))</f>
        <v>TAMAN DAN AREA PARKIR [Pos Security]</v>
      </c>
      <c r="G990" s="67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TAMAN DAN AREA PARKIR</v>
      </c>
      <c r="I990" s="85" t="str">
        <f ca="1" t="shared" si="986"/>
        <v>Pos Security</v>
      </c>
      <c r="J990" s="85" t="str">
        <f ca="1" t="shared" si="2"/>
        <v>CLEANING SERVICE</v>
      </c>
      <c r="K990" s="85" t="str">
        <f ca="1" t="array" ref="K990">IFERROR(INDEX(MASTER!B:B,MATCH(G990,MASTER!A:A,0))/100," ")</f>
        <v> </v>
      </c>
      <c r="L990" s="67">
        <f ca="1" t="shared" si="3"/>
        <v>0</v>
      </c>
      <c r="M990" s="67" t="str">
        <f ca="1" t="shared" si="4"/>
        <v>1900 - WEEK 00</v>
      </c>
      <c r="N990" s="67" t="str">
        <f ca="1" t="shared" si="5"/>
        <v>1900 - MONTH 01</v>
      </c>
      <c r="O990" s="85" t="str">
        <f ca="1" t="shared" ref="O990:P990" si="1014">IFERROR(AVERAGEIF(M:M,M990,$K:$K)," ")</f>
        <v> </v>
      </c>
      <c r="P990" s="85" t="str">
        <f ca="1" t="shared" si="1014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4">
        <f ca="1" t="shared" si="0"/>
        <v>6</v>
      </c>
      <c r="F991" s="67" t="str">
        <f ca="1">IF(ISBLANK(A991)," ",INDIRECT(ADDRESS(1,5+MOD(ROW()-2,COUNTA('Form Responses 1'!$1:$1)-4),,TRUE,"Form Responses 1")))</f>
        <v>TAMAN DAN AREA PARKIR [TPS]</v>
      </c>
      <c r="G991" s="67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TAMAN DAN AREA PARKIR</v>
      </c>
      <c r="I991" s="85" t="str">
        <f ca="1" t="shared" si="986"/>
        <v>TPS</v>
      </c>
      <c r="J991" s="85" t="str">
        <f ca="1" t="shared" si="2"/>
        <v>CLEANING SERVICE</v>
      </c>
      <c r="K991" s="85" t="str">
        <f ca="1" t="array" ref="K991">IFERROR(INDEX(MASTER!B:B,MATCH(G991,MASTER!A:A,0))/100," ")</f>
        <v> </v>
      </c>
      <c r="L991" s="67">
        <f ca="1" t="shared" si="3"/>
        <v>0</v>
      </c>
      <c r="M991" s="67" t="str">
        <f ca="1" t="shared" si="4"/>
        <v>1900 - WEEK 00</v>
      </c>
      <c r="N991" s="67" t="str">
        <f ca="1" t="shared" si="5"/>
        <v>1900 - MONTH 01</v>
      </c>
      <c r="O991" s="85" t="str">
        <f ca="1" t="shared" ref="O991:P991" si="1015">IFERROR(AVERAGEIF(M:M,M991,$K:$K)," ")</f>
        <v> </v>
      </c>
      <c r="P991" s="85" t="str">
        <f ca="1" t="shared" si="1015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4">
        <f ca="1" t="shared" si="0"/>
        <v>6</v>
      </c>
      <c r="F992" s="67" t="str">
        <f ca="1">IF(ISBLANK(A992)," ",INDIRECT(ADDRESS(1,5+MOD(ROW()-2,COUNTA('Form Responses 1'!$1:$1)-4),,TRUE,"Form Responses 1")))</f>
        <v>Security [Security Functions]</v>
      </c>
      <c r="G992" s="67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Security</v>
      </c>
      <c r="I992" s="85" t="str">
        <f ca="1" t="shared" si="986"/>
        <v>Security Functions</v>
      </c>
      <c r="J992" s="85" t="str">
        <f ca="1" t="shared" si="2"/>
        <v>SECURITY SERVICE</v>
      </c>
      <c r="K992" s="85" t="str">
        <f ca="1" t="array" ref="K992">IFERROR(INDEX(MASTER!B:B,MATCH(G992,MASTER!A:A,0))/100," ")</f>
        <v> </v>
      </c>
      <c r="L992" s="67">
        <f ca="1" t="shared" si="3"/>
        <v>0</v>
      </c>
      <c r="M992" s="67" t="str">
        <f ca="1" t="shared" si="4"/>
        <v>1900 - WEEK 00</v>
      </c>
      <c r="N992" s="67" t="str">
        <f ca="1" t="shared" si="5"/>
        <v>1900 - MONTH 01</v>
      </c>
      <c r="O992" s="85" t="str">
        <f ca="1" t="shared" ref="O992:P992" si="1016">IFERROR(AVERAGEIF(M:M,M992,$K:$K)," ")</f>
        <v> </v>
      </c>
      <c r="P992" s="85" t="str">
        <f ca="1" t="shared" si="1016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4">
        <f ca="1" t="shared" si="0"/>
        <v>6</v>
      </c>
      <c r="F993" s="67" t="str">
        <f ca="1">IF(ISBLANK(A993)," ",INDIRECT(ADDRESS(1,5+MOD(ROW()-2,COUNTA('Form Responses 1'!$1:$1)-4),,TRUE,"Form Responses 1")))</f>
        <v>Driver [Driving Safety]</v>
      </c>
      <c r="G993" s="67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Driver</v>
      </c>
      <c r="I993" s="85" t="str">
        <f ca="1" t="shared" si="986"/>
        <v>Driving Safety</v>
      </c>
      <c r="J993" s="85" t="str">
        <f ca="1" t="shared" si="2"/>
        <v>LABOR SERVICE</v>
      </c>
      <c r="K993" s="85" t="str">
        <f ca="1" t="array" ref="K993">IFERROR(INDEX(MASTER!B:B,MATCH(G993,MASTER!A:A,0))/100," ")</f>
        <v> </v>
      </c>
      <c r="L993" s="67">
        <f ca="1" t="shared" si="3"/>
        <v>0</v>
      </c>
      <c r="M993" s="67" t="str">
        <f ca="1" t="shared" si="4"/>
        <v>1900 - WEEK 00</v>
      </c>
      <c r="N993" s="67" t="str">
        <f ca="1" t="shared" si="5"/>
        <v>1900 - MONTH 01</v>
      </c>
      <c r="O993" s="85" t="str">
        <f ca="1" t="shared" ref="O993:P993" si="1017">IFERROR(AVERAGEIF(M:M,M993,$K:$K)," ")</f>
        <v> </v>
      </c>
      <c r="P993" s="85" t="str">
        <f ca="1" t="shared" si="1017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4">
        <f ca="1" t="shared" si="0"/>
        <v>6</v>
      </c>
      <c r="F994" s="67" t="str">
        <f ca="1">IF(ISBLANK(A994)," ",INDIRECT(ADDRESS(1,5+MOD(ROW()-2,COUNTA('Form Responses 1'!$1:$1)-4),,TRUE,"Form Responses 1")))</f>
        <v>Driver [ Attendance]</v>
      </c>
      <c r="G994" s="67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Driver</v>
      </c>
      <c r="I994" s="85" t="str">
        <f ca="1" t="shared" si="986"/>
        <v> Attendance</v>
      </c>
      <c r="J994" s="85" t="str">
        <f ca="1" t="shared" si="2"/>
        <v>LABOR SERVICE</v>
      </c>
      <c r="K994" s="85" t="str">
        <f ca="1" t="array" ref="K994">IFERROR(INDEX(MASTER!B:B,MATCH(G994,MASTER!A:A,0))/100," ")</f>
        <v> </v>
      </c>
      <c r="L994" s="67">
        <f ca="1" t="shared" si="3"/>
        <v>0</v>
      </c>
      <c r="M994" s="67" t="str">
        <f ca="1" t="shared" si="4"/>
        <v>1900 - WEEK 00</v>
      </c>
      <c r="N994" s="67" t="str">
        <f ca="1" t="shared" si="5"/>
        <v>1900 - MONTH 01</v>
      </c>
      <c r="O994" s="85" t="str">
        <f ca="1" t="shared" ref="O994:P994" si="1018">IFERROR(AVERAGEIF(M:M,M994,$K:$K)," ")</f>
        <v> </v>
      </c>
      <c r="P994" s="85" t="str">
        <f ca="1" t="shared" si="1018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4">
        <f ca="1" t="shared" si="0"/>
        <v>6</v>
      </c>
      <c r="F995" s="67" t="str">
        <f ca="1">IF(ISBLANK(A995)," ",INDIRECT(ADDRESS(1,5+MOD(ROW()-2,COUNTA('Form Responses 1'!$1:$1)-4),,TRUE,"Form Responses 1")))</f>
        <v>LANTAI-1 [Enterance]</v>
      </c>
      <c r="G995" s="67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LANTAI-1</v>
      </c>
      <c r="I995" s="85" t="str">
        <f ca="1" t="shared" si="986"/>
        <v>Enterance</v>
      </c>
      <c r="J995" s="85" t="str">
        <f ca="1" t="shared" si="2"/>
        <v>CLEANING SERVICE</v>
      </c>
      <c r="K995" s="85" t="str">
        <f ca="1" t="array" ref="K995">IFERROR(INDEX(MASTER!B:B,MATCH(G995,MASTER!A:A,0))/100," ")</f>
        <v> </v>
      </c>
      <c r="L995" s="67">
        <f ca="1" t="shared" si="3"/>
        <v>0</v>
      </c>
      <c r="M995" s="67" t="str">
        <f ca="1" t="shared" si="4"/>
        <v>1900 - WEEK 00</v>
      </c>
      <c r="N995" s="67" t="str">
        <f ca="1" t="shared" si="5"/>
        <v>1900 - MONTH 01</v>
      </c>
      <c r="O995" s="85" t="str">
        <f ca="1" t="shared" ref="O995:P995" si="1019">IFERROR(AVERAGEIF(M:M,M995,$K:$K)," ")</f>
        <v> </v>
      </c>
      <c r="P995" s="85" t="str">
        <f ca="1" t="shared" si="1019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4">
        <f ca="1" t="shared" si="0"/>
        <v>6</v>
      </c>
      <c r="F996" s="67" t="str">
        <f ca="1">IF(ISBLANK(A996)," ",INDIRECT(ADDRESS(1,5+MOD(ROW()-2,COUNTA('Form Responses 1'!$1:$1)-4),,TRUE,"Form Responses 1")))</f>
        <v>LANTAI-1 [Lobby Utama]</v>
      </c>
      <c r="G996" s="67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LANTAI-1</v>
      </c>
      <c r="I996" s="85" t="str">
        <f ca="1" t="shared" si="986"/>
        <v>Lobby Utama</v>
      </c>
      <c r="J996" s="85" t="str">
        <f ca="1" t="shared" si="2"/>
        <v>CLEANING SERVICE</v>
      </c>
      <c r="K996" s="85" t="str">
        <f ca="1" t="array" ref="K996">IFERROR(INDEX(MASTER!B:B,MATCH(G996,MASTER!A:A,0))/100," ")</f>
        <v> </v>
      </c>
      <c r="L996" s="67">
        <f ca="1" t="shared" si="3"/>
        <v>0</v>
      </c>
      <c r="M996" s="67" t="str">
        <f ca="1" t="shared" si="4"/>
        <v>1900 - WEEK 00</v>
      </c>
      <c r="N996" s="67" t="str">
        <f ca="1" t="shared" si="5"/>
        <v>1900 - MONTH 01</v>
      </c>
      <c r="O996" s="85" t="str">
        <f ca="1" t="shared" ref="O996:P996" si="1020">IFERROR(AVERAGEIF(M:M,M996,$K:$K)," ")</f>
        <v> </v>
      </c>
      <c r="P996" s="85" t="str">
        <f ca="1" t="shared" si="1020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4">
        <f ca="1" t="shared" si="0"/>
        <v>6</v>
      </c>
      <c r="F997" s="67" t="str">
        <f ca="1">IF(ISBLANK(A997)," ",INDIRECT(ADDRESS(1,5+MOD(ROW()-2,COUNTA('Form Responses 1'!$1:$1)-4),,TRUE,"Form Responses 1")))</f>
        <v>LANTAI-1 [Koridor]</v>
      </c>
      <c r="G997" s="67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LANTAI-1</v>
      </c>
      <c r="I997" s="85" t="str">
        <f ca="1" t="shared" si="986"/>
        <v>Koridor</v>
      </c>
      <c r="J997" s="85" t="str">
        <f ca="1" t="shared" si="2"/>
        <v>CLEANING SERVICE</v>
      </c>
      <c r="K997" s="85" t="str">
        <f ca="1" t="array" ref="K997">IFERROR(INDEX(MASTER!B:B,MATCH(G997,MASTER!A:A,0))/100," ")</f>
        <v> </v>
      </c>
      <c r="L997" s="67">
        <f ca="1" t="shared" si="3"/>
        <v>0</v>
      </c>
      <c r="M997" s="67" t="str">
        <f ca="1" t="shared" si="4"/>
        <v>1900 - WEEK 00</v>
      </c>
      <c r="N997" s="67" t="str">
        <f ca="1" t="shared" si="5"/>
        <v>1900 - MONTH 01</v>
      </c>
      <c r="O997" s="85" t="str">
        <f ca="1" t="shared" ref="O997:P997" si="1021">IFERROR(AVERAGEIF(M:M,M997,$K:$K)," ")</f>
        <v> </v>
      </c>
      <c r="P997" s="85" t="str">
        <f ca="1" t="shared" si="1021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4">
        <f ca="1" t="shared" si="0"/>
        <v>6</v>
      </c>
      <c r="F998" s="67" t="str">
        <f ca="1">IF(ISBLANK(A998)," ",INDIRECT(ADDRESS(1,5+MOD(ROW()-2,COUNTA('Form Responses 1'!$1:$1)-4),,TRUE,"Form Responses 1")))</f>
        <v>LANTAI-1 [R. Pimpinan]</v>
      </c>
      <c r="G998" s="67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LANTAI-1</v>
      </c>
      <c r="I998" s="85" t="str">
        <f ca="1" t="shared" si="986"/>
        <v>R. Pimpinan</v>
      </c>
      <c r="J998" s="85" t="str">
        <f ca="1" t="shared" si="2"/>
        <v>CLEANING SERVICE</v>
      </c>
      <c r="K998" s="85" t="str">
        <f ca="1" t="array" ref="K998">IFERROR(INDEX(MASTER!B:B,MATCH(G998,MASTER!A:A,0))/100," ")</f>
        <v> </v>
      </c>
      <c r="L998" s="67">
        <f ca="1" t="shared" si="3"/>
        <v>0</v>
      </c>
      <c r="M998" s="67" t="str">
        <f ca="1" t="shared" si="4"/>
        <v>1900 - WEEK 00</v>
      </c>
      <c r="N998" s="67" t="str">
        <f ca="1" t="shared" si="5"/>
        <v>1900 - MONTH 01</v>
      </c>
      <c r="O998" s="85" t="str">
        <f ca="1" t="shared" ref="O998:P998" si="1022">IFERROR(AVERAGEIF(M:M,M998,$K:$K)," ")</f>
        <v> </v>
      </c>
      <c r="P998" s="85" t="str">
        <f ca="1" t="shared" si="1022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4">
        <f ca="1" t="shared" si="0"/>
        <v>6</v>
      </c>
      <c r="F999" s="67" t="str">
        <f ca="1">IF(ISBLANK(A999)," ",INDIRECT(ADDRESS(1,5+MOD(ROW()-2,COUNTA('Form Responses 1'!$1:$1)-4),,TRUE,"Form Responses 1")))</f>
        <v>LANTAI-1 [Mushollah]</v>
      </c>
      <c r="G999" s="67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LANTAI-1</v>
      </c>
      <c r="I999" s="85" t="str">
        <f ca="1" t="shared" si="986"/>
        <v>Mushollah</v>
      </c>
      <c r="J999" s="85" t="str">
        <f ca="1" t="shared" si="2"/>
        <v>CLEANING SERVICE</v>
      </c>
      <c r="K999" s="85" t="str">
        <f ca="1" t="array" ref="K999">IFERROR(INDEX(MASTER!B:B,MATCH(G999,MASTER!A:A,0))/100," ")</f>
        <v> </v>
      </c>
      <c r="L999" s="67">
        <f ca="1" t="shared" si="3"/>
        <v>0</v>
      </c>
      <c r="M999" s="67" t="str">
        <f ca="1" t="shared" si="4"/>
        <v>1900 - WEEK 00</v>
      </c>
      <c r="N999" s="67" t="str">
        <f ca="1" t="shared" si="5"/>
        <v>1900 - MONTH 01</v>
      </c>
      <c r="O999" s="85" t="str">
        <f ca="1" t="shared" ref="O999:P999" si="1023">IFERROR(AVERAGEIF(M:M,M999,$K:$K)," ")</f>
        <v> </v>
      </c>
      <c r="P999" s="85" t="str">
        <f ca="1" t="shared" si="1023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4">
        <f ca="1" t="shared" si="0"/>
        <v>6</v>
      </c>
      <c r="F1000" s="67" t="str">
        <f ca="1">IF(ISBLANK(A1000)," ",INDIRECT(ADDRESS(1,5+MOD(ROW()-2,COUNTA('Form Responses 1'!$1:$1)-4),,TRUE,"Form Responses 1")))</f>
        <v>LANTAI-1 [R. Kepala TU]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LANTAI-1</v>
      </c>
      <c r="I1000" s="85" t="str">
        <f ca="1" t="shared" si="986"/>
        <v>R. Kepala TU</v>
      </c>
      <c r="J1000" s="85" t="str">
        <f ca="1" t="shared" si="2"/>
        <v>CLEANING SERVICE</v>
      </c>
      <c r="K1000" s="85" t="str">
        <f ca="1" t="array" ref="K1000">IFERROR(INDEX(MASTER!B:B,MATCH(G1000,MASTER!A:A,0))/100," ")</f>
        <v> </v>
      </c>
      <c r="L1000" s="67">
        <f ca="1" t="shared" si="3"/>
        <v>0</v>
      </c>
      <c r="M1000" s="67" t="str">
        <f ca="1" t="shared" si="4"/>
        <v>1900 - WEEK 00</v>
      </c>
      <c r="N1000" s="67" t="str">
        <f ca="1" t="shared" si="5"/>
        <v>1900 - MONTH 01</v>
      </c>
      <c r="O1000" s="85" t="str">
        <f ca="1" t="shared" ref="O1000:P1000" si="1024">IFERROR(AVERAGEIF(M:M,M1000,$K:$K)," ")</f>
        <v> </v>
      </c>
      <c r="P1000" s="85" t="str">
        <f ca="1" t="shared" si="1024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5" max="35" width="12.8571428571429"/>
  </cols>
  <sheetData>
    <row r="1" customHeight="1" spans="1:2">
      <c r="A1" s="44" t="s">
        <v>137</v>
      </c>
      <c r="B1" s="44" t="s">
        <v>142</v>
      </c>
    </row>
    <row r="3" customHeight="1" spans="1:35">
      <c r="A3" s="38" t="s">
        <v>143</v>
      </c>
      <c r="B3" s="68"/>
      <c r="C3" s="68"/>
      <c r="D3" s="68"/>
      <c r="E3" s="38" t="s">
        <v>130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customHeight="1" spans="1:35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7</v>
      </c>
      <c r="H4" s="70" t="s">
        <v>9</v>
      </c>
      <c r="I4" s="70" t="s">
        <v>8</v>
      </c>
      <c r="J4" s="70" t="s">
        <v>18</v>
      </c>
      <c r="K4" s="70" t="s">
        <v>11</v>
      </c>
      <c r="L4" s="70" t="s">
        <v>19</v>
      </c>
      <c r="M4" s="70" t="s">
        <v>14</v>
      </c>
      <c r="N4" s="70" t="s">
        <v>16</v>
      </c>
      <c r="O4" s="70" t="s">
        <v>15</v>
      </c>
      <c r="P4" s="70" t="s">
        <v>12</v>
      </c>
      <c r="Q4" s="70" t="s">
        <v>17</v>
      </c>
      <c r="R4" s="70" t="s">
        <v>10</v>
      </c>
      <c r="S4" s="70" t="s">
        <v>13</v>
      </c>
      <c r="T4" s="70" t="s">
        <v>20</v>
      </c>
      <c r="U4" s="70" t="s">
        <v>21</v>
      </c>
      <c r="V4" s="70" t="s">
        <v>22</v>
      </c>
      <c r="W4" s="70" t="s">
        <v>23</v>
      </c>
      <c r="X4" s="70" t="s">
        <v>25</v>
      </c>
      <c r="Y4" s="70" t="s">
        <v>26</v>
      </c>
      <c r="Z4" s="70" t="s">
        <v>24</v>
      </c>
      <c r="AA4" s="70" t="s">
        <v>27</v>
      </c>
      <c r="AB4" s="70" t="s">
        <v>28</v>
      </c>
      <c r="AC4" s="70" t="s">
        <v>4</v>
      </c>
      <c r="AD4" s="70" t="s">
        <v>29</v>
      </c>
      <c r="AE4" s="70" t="s">
        <v>30</v>
      </c>
      <c r="AF4" s="70" t="s">
        <v>32</v>
      </c>
      <c r="AG4" s="70" t="s">
        <v>31</v>
      </c>
      <c r="AH4" s="70" t="s">
        <v>33</v>
      </c>
      <c r="AI4" s="39" t="s">
        <v>144</v>
      </c>
    </row>
    <row r="5" customHeight="1" spans="1:35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39" t="e">
        <v>#DIV/0!</v>
      </c>
    </row>
    <row r="6" customHeight="1" spans="1:35">
      <c r="A6" s="77">
        <v>45076.4047685185</v>
      </c>
      <c r="B6" s="38" t="s">
        <v>34</v>
      </c>
      <c r="C6" s="38" t="s">
        <v>35</v>
      </c>
      <c r="D6" s="41">
        <v>44951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0.95</v>
      </c>
      <c r="AF6" s="70">
        <v>0.95</v>
      </c>
      <c r="AG6" s="70">
        <v>0.95</v>
      </c>
      <c r="AH6" s="70">
        <v>0.95</v>
      </c>
      <c r="AI6" s="39">
        <v>0.95</v>
      </c>
    </row>
    <row r="7" customHeight="1" spans="1:35">
      <c r="A7" s="77">
        <v>45076.4154166667</v>
      </c>
      <c r="B7" s="38" t="s">
        <v>34</v>
      </c>
      <c r="C7" s="38" t="s">
        <v>37</v>
      </c>
      <c r="D7" s="41">
        <v>45010</v>
      </c>
      <c r="E7" s="38">
        <v>1</v>
      </c>
      <c r="F7" s="70">
        <v>1</v>
      </c>
      <c r="G7" s="70">
        <v>0.95</v>
      </c>
      <c r="H7" s="70">
        <v>0.95</v>
      </c>
      <c r="I7" s="70">
        <v>1</v>
      </c>
      <c r="J7" s="70">
        <v>0.95</v>
      </c>
      <c r="K7" s="70">
        <v>0.95</v>
      </c>
      <c r="L7" s="70">
        <v>0.95</v>
      </c>
      <c r="M7" s="70">
        <v>1</v>
      </c>
      <c r="N7" s="70">
        <v>1</v>
      </c>
      <c r="O7" s="70">
        <v>1</v>
      </c>
      <c r="P7" s="70">
        <v>0.95</v>
      </c>
      <c r="Q7" s="70">
        <v>0.95</v>
      </c>
      <c r="R7" s="70">
        <v>0.95</v>
      </c>
      <c r="S7" s="70">
        <v>1</v>
      </c>
      <c r="T7" s="70">
        <v>0.95</v>
      </c>
      <c r="U7" s="70">
        <v>0.95</v>
      </c>
      <c r="V7" s="70">
        <v>1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1</v>
      </c>
      <c r="AD7" s="70">
        <v>1</v>
      </c>
      <c r="AE7" s="70">
        <v>1</v>
      </c>
      <c r="AF7" s="70">
        <v>0.95</v>
      </c>
      <c r="AG7" s="70">
        <v>0.95</v>
      </c>
      <c r="AH7" s="70">
        <v>0.95</v>
      </c>
      <c r="AI7" s="39">
        <v>0.968333333333333</v>
      </c>
    </row>
    <row r="8" customHeight="1" spans="1:35">
      <c r="A8" s="77">
        <v>45076.4189814815</v>
      </c>
      <c r="B8" s="38" t="s">
        <v>34</v>
      </c>
      <c r="C8" s="38" t="s">
        <v>37</v>
      </c>
      <c r="D8" s="41">
        <v>44982</v>
      </c>
      <c r="E8" s="38">
        <v>1</v>
      </c>
      <c r="F8" s="70">
        <v>1</v>
      </c>
      <c r="G8" s="70">
        <v>1</v>
      </c>
      <c r="H8" s="70">
        <v>0.95</v>
      </c>
      <c r="I8" s="70">
        <v>1</v>
      </c>
      <c r="J8" s="70">
        <v>0.95</v>
      </c>
      <c r="K8" s="70">
        <v>0.95</v>
      </c>
      <c r="L8" s="70">
        <v>0.95</v>
      </c>
      <c r="M8" s="70">
        <v>1</v>
      </c>
      <c r="N8" s="70">
        <v>1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1</v>
      </c>
      <c r="U8" s="70">
        <v>1</v>
      </c>
      <c r="V8" s="70">
        <v>0.95</v>
      </c>
      <c r="W8" s="70">
        <v>1</v>
      </c>
      <c r="X8" s="70">
        <v>0.95</v>
      </c>
      <c r="Y8" s="70">
        <v>0.95</v>
      </c>
      <c r="Z8" s="70">
        <v>1</v>
      </c>
      <c r="AA8" s="70">
        <v>0.95</v>
      </c>
      <c r="AB8" s="70">
        <v>1</v>
      </c>
      <c r="AC8" s="70">
        <v>1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39">
        <v>0.97</v>
      </c>
    </row>
    <row r="9" customHeight="1" spans="1:35">
      <c r="A9" s="78">
        <v>45076.4224189815</v>
      </c>
      <c r="B9" s="43" t="s">
        <v>34</v>
      </c>
      <c r="C9" s="43" t="s">
        <v>37</v>
      </c>
      <c r="D9" s="42">
        <v>45041</v>
      </c>
      <c r="E9" s="43">
        <v>1</v>
      </c>
      <c r="F9" s="76">
        <v>1</v>
      </c>
      <c r="G9" s="76">
        <v>0.95</v>
      </c>
      <c r="H9" s="76">
        <v>0.95</v>
      </c>
      <c r="I9" s="76">
        <v>1</v>
      </c>
      <c r="J9" s="76">
        <v>0.95</v>
      </c>
      <c r="K9" s="76">
        <v>0.95</v>
      </c>
      <c r="L9" s="76">
        <v>0.95</v>
      </c>
      <c r="M9" s="76">
        <v>1</v>
      </c>
      <c r="N9" s="76">
        <v>1</v>
      </c>
      <c r="O9" s="76">
        <v>1</v>
      </c>
      <c r="P9" s="76">
        <v>0.95</v>
      </c>
      <c r="Q9" s="76">
        <v>0.95</v>
      </c>
      <c r="R9" s="76">
        <v>0.95</v>
      </c>
      <c r="S9" s="76">
        <v>1</v>
      </c>
      <c r="T9" s="76">
        <v>1</v>
      </c>
      <c r="U9" s="76">
        <v>1</v>
      </c>
      <c r="V9" s="76">
        <v>0.95</v>
      </c>
      <c r="W9" s="76">
        <v>1</v>
      </c>
      <c r="X9" s="76">
        <v>1</v>
      </c>
      <c r="Y9" s="76">
        <v>1</v>
      </c>
      <c r="Z9" s="76">
        <v>1</v>
      </c>
      <c r="AA9" s="76">
        <v>1</v>
      </c>
      <c r="AB9" s="76">
        <v>1</v>
      </c>
      <c r="AC9" s="76">
        <v>1</v>
      </c>
      <c r="AD9" s="76">
        <v>0.95</v>
      </c>
      <c r="AE9" s="76">
        <v>1</v>
      </c>
      <c r="AF9" s="76">
        <v>1</v>
      </c>
      <c r="AG9" s="76">
        <v>1</v>
      </c>
      <c r="AH9" s="76">
        <v>0.95</v>
      </c>
      <c r="AI9" s="44">
        <v>0.981666666666667</v>
      </c>
    </row>
    <row r="10" customHeight="1" spans="1:11">
      <c r="A10" s="79"/>
      <c r="B10" s="80"/>
      <c r="C10" s="80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137</v>
      </c>
      <c r="B1" s="44" t="s">
        <v>142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143</v>
      </c>
      <c r="B3" s="68"/>
      <c r="C3" s="38" t="s">
        <v>136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133</v>
      </c>
      <c r="B4" s="38" t="s">
        <v>130</v>
      </c>
      <c r="C4" s="38" t="s">
        <v>145</v>
      </c>
      <c r="D4" s="70" t="s">
        <v>63</v>
      </c>
      <c r="E4" s="70" t="s">
        <v>75</v>
      </c>
      <c r="F4" s="70" t="s">
        <v>87</v>
      </c>
      <c r="G4" s="70" t="s">
        <v>92</v>
      </c>
      <c r="H4" s="39" t="s">
        <v>144</v>
      </c>
      <c r="I4" s="67"/>
      <c r="J4" s="67"/>
      <c r="K4" s="67"/>
    </row>
    <row r="5" customHeight="1" spans="1:11">
      <c r="A5" s="38" t="s">
        <v>146</v>
      </c>
      <c r="B5" s="38" t="s">
        <v>7</v>
      </c>
      <c r="C5" s="38" t="e">
        <v>#DIV/0!</v>
      </c>
      <c r="D5" s="70">
        <v>0.95</v>
      </c>
      <c r="E5" s="70">
        <v>1</v>
      </c>
      <c r="F5" s="70">
        <v>0.95</v>
      </c>
      <c r="G5" s="70">
        <v>0.95</v>
      </c>
      <c r="H5" s="39">
        <v>0.9625</v>
      </c>
      <c r="I5" s="67"/>
      <c r="J5" s="67"/>
      <c r="K5" s="67"/>
    </row>
    <row r="6" customHeight="1" spans="1:11">
      <c r="A6" s="71"/>
      <c r="B6" s="72" t="s">
        <v>9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 s="74">
        <v>0.95</v>
      </c>
      <c r="I6" s="67"/>
      <c r="J6" s="67"/>
      <c r="K6" s="67"/>
    </row>
    <row r="7" customHeight="1" spans="1:11">
      <c r="A7" s="71"/>
      <c r="B7" s="72" t="s">
        <v>8</v>
      </c>
      <c r="C7" s="73" t="e">
        <v>#DIV/0!</v>
      </c>
      <c r="D7">
        <v>0.95</v>
      </c>
      <c r="E7">
        <v>1</v>
      </c>
      <c r="F7">
        <v>1</v>
      </c>
      <c r="G7">
        <v>1</v>
      </c>
      <c r="H7" s="74">
        <v>0.9875</v>
      </c>
      <c r="I7" s="67"/>
      <c r="J7" s="67"/>
      <c r="K7" s="67"/>
    </row>
    <row r="8" customHeight="1" spans="1:11">
      <c r="A8" s="71"/>
      <c r="B8" s="72" t="s">
        <v>18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 s="74">
        <v>0.95</v>
      </c>
      <c r="I8" s="67"/>
      <c r="J8" s="67"/>
      <c r="K8" s="67"/>
    </row>
    <row r="9" customHeight="1" spans="1:11">
      <c r="A9" s="71"/>
      <c r="B9" s="72" t="s">
        <v>11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 s="74">
        <v>0.95</v>
      </c>
      <c r="I9" s="67"/>
      <c r="J9" s="67"/>
      <c r="K9" s="67"/>
    </row>
    <row r="10" customHeight="1" spans="1:11">
      <c r="A10" s="71"/>
      <c r="B10" s="72" t="s">
        <v>19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 s="74">
        <v>0.95</v>
      </c>
      <c r="I10" s="67"/>
      <c r="J10" s="67"/>
      <c r="K10" s="67"/>
    </row>
    <row r="11" customHeight="1" spans="1:11">
      <c r="A11" s="71"/>
      <c r="B11" s="72" t="s">
        <v>14</v>
      </c>
      <c r="C11" s="73" t="e">
        <v>#DIV/0!</v>
      </c>
      <c r="D11">
        <v>0.95</v>
      </c>
      <c r="E11">
        <v>1</v>
      </c>
      <c r="F11">
        <v>1</v>
      </c>
      <c r="G11">
        <v>1</v>
      </c>
      <c r="H11" s="74">
        <v>0.9875</v>
      </c>
      <c r="I11" s="67"/>
      <c r="J11" s="67"/>
      <c r="K11" s="67"/>
    </row>
    <row r="12" customHeight="1" spans="1:11">
      <c r="A12" s="71"/>
      <c r="B12" s="72" t="s">
        <v>16</v>
      </c>
      <c r="C12" s="73" t="e">
        <v>#DIV/0!</v>
      </c>
      <c r="D12">
        <v>0.95</v>
      </c>
      <c r="E12">
        <v>1</v>
      </c>
      <c r="F12">
        <v>1</v>
      </c>
      <c r="G12">
        <v>1</v>
      </c>
      <c r="H12" s="74">
        <v>0.9875</v>
      </c>
      <c r="I12" s="67"/>
      <c r="J12" s="67"/>
      <c r="K12" s="67"/>
    </row>
    <row r="13" customHeight="1" spans="1:11">
      <c r="A13" s="71"/>
      <c r="B13" s="72" t="s">
        <v>15</v>
      </c>
      <c r="C13" s="73" t="e">
        <v>#DIV/0!</v>
      </c>
      <c r="D13">
        <v>0.95</v>
      </c>
      <c r="E13">
        <v>0.95</v>
      </c>
      <c r="F13">
        <v>1</v>
      </c>
      <c r="G13">
        <v>1</v>
      </c>
      <c r="H13" s="74">
        <v>0.975</v>
      </c>
      <c r="I13" s="67"/>
      <c r="J13" s="67"/>
      <c r="K13" s="67"/>
    </row>
    <row r="14" customHeight="1" spans="1:11">
      <c r="A14" s="71"/>
      <c r="B14" s="72" t="s">
        <v>12</v>
      </c>
      <c r="C14" s="73" t="e">
        <v>#DIV/0!</v>
      </c>
      <c r="D14">
        <v>0.95</v>
      </c>
      <c r="E14">
        <v>0.95</v>
      </c>
      <c r="F14">
        <v>0.95</v>
      </c>
      <c r="G14">
        <v>0.95</v>
      </c>
      <c r="H14" s="74">
        <v>0.95</v>
      </c>
      <c r="I14" s="67"/>
      <c r="J14" s="67"/>
      <c r="K14" s="67"/>
    </row>
    <row r="15" customHeight="1" spans="1:11">
      <c r="A15" s="71"/>
      <c r="B15" s="72" t="s">
        <v>17</v>
      </c>
      <c r="C15" s="73" t="e">
        <v>#DIV/0!</v>
      </c>
      <c r="D15">
        <v>0.95</v>
      </c>
      <c r="E15">
        <v>0.95</v>
      </c>
      <c r="F15">
        <v>0.95</v>
      </c>
      <c r="G15">
        <v>0.95</v>
      </c>
      <c r="H15" s="74">
        <v>0.95</v>
      </c>
      <c r="I15" s="67"/>
      <c r="J15" s="67"/>
      <c r="K15" s="67"/>
    </row>
    <row r="16" customHeight="1" spans="1:11">
      <c r="A16" s="71"/>
      <c r="B16" s="72" t="s">
        <v>10</v>
      </c>
      <c r="C16" s="73" t="e">
        <v>#DIV/0!</v>
      </c>
      <c r="D16">
        <v>0.95</v>
      </c>
      <c r="E16">
        <v>0.95</v>
      </c>
      <c r="F16">
        <v>0.95</v>
      </c>
      <c r="G16">
        <v>0.95</v>
      </c>
      <c r="H16" s="74">
        <v>0.95</v>
      </c>
      <c r="I16" s="67"/>
      <c r="J16" s="67"/>
      <c r="K16" s="67"/>
    </row>
    <row r="17" customHeight="1" spans="1:11">
      <c r="A17" s="71"/>
      <c r="B17" s="72" t="s">
        <v>13</v>
      </c>
      <c r="C17" s="73" t="e">
        <v>#DIV/0!</v>
      </c>
      <c r="D17">
        <v>0.95</v>
      </c>
      <c r="E17">
        <v>0.95</v>
      </c>
      <c r="F17">
        <v>1</v>
      </c>
      <c r="G17">
        <v>1</v>
      </c>
      <c r="H17" s="74">
        <v>0.975</v>
      </c>
      <c r="I17" s="67"/>
      <c r="J17" s="67"/>
      <c r="K17" s="67"/>
    </row>
    <row r="18" customHeight="1" spans="1:11">
      <c r="A18" s="71"/>
      <c r="B18" s="72" t="s">
        <v>20</v>
      </c>
      <c r="C18" s="73" t="e">
        <v>#DIV/0!</v>
      </c>
      <c r="D18">
        <v>0.95</v>
      </c>
      <c r="E18">
        <v>1</v>
      </c>
      <c r="F18">
        <v>0.95</v>
      </c>
      <c r="G18">
        <v>1</v>
      </c>
      <c r="H18" s="74">
        <v>0.975</v>
      </c>
      <c r="I18" s="67"/>
      <c r="J18" s="67"/>
      <c r="K18" s="67"/>
    </row>
    <row r="19" customHeight="1" spans="1:11">
      <c r="A19" s="71"/>
      <c r="B19" s="72" t="s">
        <v>21</v>
      </c>
      <c r="C19" s="73" t="e">
        <v>#DIV/0!</v>
      </c>
      <c r="D19">
        <v>0.95</v>
      </c>
      <c r="E19">
        <v>1</v>
      </c>
      <c r="F19">
        <v>0.95</v>
      </c>
      <c r="G19">
        <v>1</v>
      </c>
      <c r="H19" s="74">
        <v>0.975</v>
      </c>
      <c r="I19" s="67"/>
      <c r="J19" s="67"/>
      <c r="K19" s="67"/>
    </row>
    <row r="20" customHeight="1" spans="1:11">
      <c r="A20" s="71"/>
      <c r="B20" s="72" t="s">
        <v>22</v>
      </c>
      <c r="C20" s="73" t="e">
        <v>#DIV/0!</v>
      </c>
      <c r="D20">
        <v>0.95</v>
      </c>
      <c r="E20">
        <v>0.95</v>
      </c>
      <c r="F20">
        <v>1</v>
      </c>
      <c r="G20">
        <v>0.95</v>
      </c>
      <c r="H20" s="74">
        <v>0.9625</v>
      </c>
      <c r="I20" s="67"/>
      <c r="J20" s="67"/>
      <c r="K20" s="67"/>
    </row>
    <row r="21" customHeight="1" spans="1:11">
      <c r="A21" s="71"/>
      <c r="B21" s="72" t="s">
        <v>23</v>
      </c>
      <c r="C21" s="73" t="e">
        <v>#DIV/0!</v>
      </c>
      <c r="D21">
        <v>0.95</v>
      </c>
      <c r="E21">
        <v>1</v>
      </c>
      <c r="F21">
        <v>0.95</v>
      </c>
      <c r="G21">
        <v>1</v>
      </c>
      <c r="H21" s="74">
        <v>0.975</v>
      </c>
      <c r="I21" s="67"/>
      <c r="J21" s="67"/>
      <c r="K21" s="67"/>
    </row>
    <row r="22" customHeight="1" spans="1:11">
      <c r="A22" s="71"/>
      <c r="B22" s="72" t="s">
        <v>25</v>
      </c>
      <c r="C22" s="73" t="e">
        <v>#DIV/0!</v>
      </c>
      <c r="D22">
        <v>0.95</v>
      </c>
      <c r="E22">
        <v>0.95</v>
      </c>
      <c r="F22">
        <v>0.95</v>
      </c>
      <c r="G22">
        <v>1</v>
      </c>
      <c r="H22" s="74">
        <v>0.9625</v>
      </c>
      <c r="I22" s="67"/>
      <c r="J22" s="67"/>
      <c r="K22" s="67"/>
    </row>
    <row r="23" customHeight="1" spans="1:11">
      <c r="A23" s="71"/>
      <c r="B23" s="72" t="s">
        <v>26</v>
      </c>
      <c r="C23" s="73" t="e">
        <v>#DIV/0!</v>
      </c>
      <c r="D23">
        <v>0.95</v>
      </c>
      <c r="E23">
        <v>0.95</v>
      </c>
      <c r="F23">
        <v>0.95</v>
      </c>
      <c r="G23">
        <v>1</v>
      </c>
      <c r="H23" s="74">
        <v>0.9625</v>
      </c>
      <c r="I23" s="67"/>
      <c r="J23" s="67"/>
      <c r="K23" s="67"/>
    </row>
    <row r="24" customHeight="1" spans="1:11">
      <c r="A24" s="71"/>
      <c r="B24" s="72" t="s">
        <v>24</v>
      </c>
      <c r="C24" s="73" t="e">
        <v>#DIV/0!</v>
      </c>
      <c r="D24">
        <v>0.95</v>
      </c>
      <c r="E24">
        <v>1</v>
      </c>
      <c r="F24">
        <v>0.95</v>
      </c>
      <c r="G24">
        <v>1</v>
      </c>
      <c r="H24" s="74">
        <v>0.975</v>
      </c>
      <c r="I24" s="67"/>
      <c r="J24" s="67"/>
      <c r="K24" s="67"/>
    </row>
    <row r="25" customHeight="1" spans="1:11">
      <c r="A25" s="71"/>
      <c r="B25" s="72" t="s">
        <v>27</v>
      </c>
      <c r="C25" s="73" t="e">
        <v>#DIV/0!</v>
      </c>
      <c r="D25">
        <v>0.95</v>
      </c>
      <c r="E25">
        <v>0.95</v>
      </c>
      <c r="F25">
        <v>0.95</v>
      </c>
      <c r="G25">
        <v>1</v>
      </c>
      <c r="H25" s="74">
        <v>0.9625</v>
      </c>
      <c r="I25" s="67"/>
      <c r="J25" s="67"/>
      <c r="K25" s="67"/>
    </row>
    <row r="26" customHeight="1" spans="1:11">
      <c r="A26" s="71"/>
      <c r="B26" s="72" t="s">
        <v>28</v>
      </c>
      <c r="C26" s="73" t="e">
        <v>#DIV/0!</v>
      </c>
      <c r="D26">
        <v>0.95</v>
      </c>
      <c r="E26">
        <v>1</v>
      </c>
      <c r="F26">
        <v>0.95</v>
      </c>
      <c r="G26">
        <v>1</v>
      </c>
      <c r="H26" s="74">
        <v>0.975</v>
      </c>
      <c r="I26" s="67"/>
      <c r="J26" s="67"/>
      <c r="K26" s="67"/>
    </row>
    <row r="27" customHeight="1" spans="1:11">
      <c r="A27" s="71"/>
      <c r="B27" s="72" t="s">
        <v>29</v>
      </c>
      <c r="C27" s="73" t="e">
        <v>#DIV/0!</v>
      </c>
      <c r="D27">
        <v>0.95</v>
      </c>
      <c r="E27">
        <v>0.95</v>
      </c>
      <c r="F27">
        <v>1</v>
      </c>
      <c r="G27">
        <v>0.95</v>
      </c>
      <c r="H27" s="74">
        <v>0.9625</v>
      </c>
      <c r="I27" s="67"/>
      <c r="J27" s="67"/>
      <c r="K27" s="67"/>
    </row>
    <row r="28" customHeight="1" spans="1:11">
      <c r="A28" s="71"/>
      <c r="B28" s="72" t="s">
        <v>30</v>
      </c>
      <c r="C28" s="73" t="e">
        <v>#DIV/0!</v>
      </c>
      <c r="D28">
        <v>0.95</v>
      </c>
      <c r="E28">
        <v>0.95</v>
      </c>
      <c r="F28">
        <v>1</v>
      </c>
      <c r="G28">
        <v>1</v>
      </c>
      <c r="H28" s="74">
        <v>0.975</v>
      </c>
      <c r="I28" s="67"/>
      <c r="J28" s="67"/>
      <c r="K28" s="67"/>
    </row>
    <row r="29" customHeight="1" spans="1:11">
      <c r="A29" s="71"/>
      <c r="B29" s="72" t="s">
        <v>32</v>
      </c>
      <c r="C29" s="73" t="e">
        <v>#DIV/0!</v>
      </c>
      <c r="D29">
        <v>0.95</v>
      </c>
      <c r="E29">
        <v>0.95</v>
      </c>
      <c r="F29">
        <v>0.95</v>
      </c>
      <c r="G29">
        <v>1</v>
      </c>
      <c r="H29" s="74">
        <v>0.9625</v>
      </c>
      <c r="I29" s="67"/>
      <c r="J29" s="67"/>
      <c r="K29" s="67"/>
    </row>
    <row r="30" customHeight="1" spans="1:11">
      <c r="A30" s="71"/>
      <c r="B30" s="72" t="s">
        <v>31</v>
      </c>
      <c r="C30" s="73" t="e">
        <v>#DIV/0!</v>
      </c>
      <c r="D30">
        <v>0.95</v>
      </c>
      <c r="E30">
        <v>0.95</v>
      </c>
      <c r="F30">
        <v>0.95</v>
      </c>
      <c r="G30">
        <v>1</v>
      </c>
      <c r="H30" s="74">
        <v>0.9625</v>
      </c>
      <c r="I30" s="67"/>
      <c r="J30" s="67"/>
      <c r="K30" s="67"/>
    </row>
    <row r="31" customHeight="1" spans="1:11">
      <c r="A31" s="71"/>
      <c r="B31" s="72" t="s">
        <v>33</v>
      </c>
      <c r="C31" s="73" t="e">
        <v>#DIV/0!</v>
      </c>
      <c r="D31">
        <v>0.95</v>
      </c>
      <c r="E31">
        <v>0.95</v>
      </c>
      <c r="F31">
        <v>0.95</v>
      </c>
      <c r="G31">
        <v>0.95</v>
      </c>
      <c r="H31" s="74">
        <v>0.95</v>
      </c>
      <c r="I31" s="67"/>
      <c r="J31" s="67"/>
      <c r="K31" s="67"/>
    </row>
    <row r="32" customHeight="1" spans="1:11">
      <c r="A32" s="38" t="s">
        <v>147</v>
      </c>
      <c r="B32" s="68"/>
      <c r="C32" s="38" t="e">
        <v>#DIV/0!</v>
      </c>
      <c r="D32" s="70">
        <v>0.95</v>
      </c>
      <c r="E32" s="70">
        <v>0.966666666666666</v>
      </c>
      <c r="F32" s="70">
        <v>0.964814814814815</v>
      </c>
      <c r="G32" s="70">
        <v>0.97962962962963</v>
      </c>
      <c r="H32" s="39">
        <v>0.965277777777778</v>
      </c>
      <c r="I32" s="67"/>
      <c r="J32" s="67"/>
      <c r="K32" s="67"/>
    </row>
    <row r="33" customHeight="1" spans="1:11">
      <c r="A33" s="38" t="s">
        <v>148</v>
      </c>
      <c r="B33" s="38" t="s">
        <v>6</v>
      </c>
      <c r="C33" s="38" t="e">
        <v>#DIV/0!</v>
      </c>
      <c r="D33" s="70">
        <v>0.95</v>
      </c>
      <c r="E33" s="70">
        <v>1</v>
      </c>
      <c r="F33" s="70">
        <v>1</v>
      </c>
      <c r="G33" s="70">
        <v>1</v>
      </c>
      <c r="H33" s="39">
        <v>0.9875</v>
      </c>
      <c r="I33" s="67"/>
      <c r="J33" s="67"/>
      <c r="K33" s="67"/>
    </row>
    <row r="34" customHeight="1" spans="1:11">
      <c r="A34" s="71"/>
      <c r="B34" s="72" t="s">
        <v>5</v>
      </c>
      <c r="C34" s="73" t="e">
        <v>#DIV/0!</v>
      </c>
      <c r="D34">
        <v>0.95</v>
      </c>
      <c r="E34">
        <v>1</v>
      </c>
      <c r="F34">
        <v>1</v>
      </c>
      <c r="G34">
        <v>1</v>
      </c>
      <c r="H34" s="74">
        <v>0.9875</v>
      </c>
      <c r="I34" s="67"/>
      <c r="J34" s="67"/>
      <c r="K34" s="67"/>
    </row>
    <row r="35" customHeight="1" spans="1:11">
      <c r="A35" s="38" t="s">
        <v>149</v>
      </c>
      <c r="B35" s="68"/>
      <c r="C35" s="38" t="e">
        <v>#DIV/0!</v>
      </c>
      <c r="D35" s="70">
        <v>0.95</v>
      </c>
      <c r="E35" s="70">
        <v>1</v>
      </c>
      <c r="F35" s="70">
        <v>1</v>
      </c>
      <c r="G35" s="70">
        <v>1</v>
      </c>
      <c r="H35" s="39">
        <v>0.9875</v>
      </c>
      <c r="I35" s="67"/>
      <c r="J35" s="67"/>
      <c r="K35" s="67"/>
    </row>
    <row r="36" customHeight="1" spans="1:11">
      <c r="A36" s="38" t="s">
        <v>150</v>
      </c>
      <c r="B36" s="38" t="s">
        <v>4</v>
      </c>
      <c r="C36" s="38" t="e">
        <v>#DIV/0!</v>
      </c>
      <c r="D36" s="70">
        <v>0.95</v>
      </c>
      <c r="E36" s="70">
        <v>1</v>
      </c>
      <c r="F36" s="70">
        <v>1</v>
      </c>
      <c r="G36" s="70">
        <v>1</v>
      </c>
      <c r="H36" s="39">
        <v>0.9875</v>
      </c>
      <c r="I36" s="67"/>
      <c r="J36" s="67"/>
      <c r="K36" s="67"/>
    </row>
    <row r="37" customHeight="1" spans="1:11">
      <c r="A37" s="38" t="s">
        <v>151</v>
      </c>
      <c r="B37" s="68"/>
      <c r="C37" s="38" t="e">
        <v>#DIV/0!</v>
      </c>
      <c r="D37" s="70">
        <v>0.95</v>
      </c>
      <c r="E37" s="70">
        <v>1</v>
      </c>
      <c r="F37" s="70">
        <v>1</v>
      </c>
      <c r="G37" s="70">
        <v>1</v>
      </c>
      <c r="H37" s="39">
        <v>0.9875</v>
      </c>
      <c r="I37" s="67"/>
      <c r="J37" s="67"/>
      <c r="K37" s="67"/>
    </row>
    <row r="38" customHeight="1" spans="1:11">
      <c r="A38" s="43" t="s">
        <v>144</v>
      </c>
      <c r="B38" s="75"/>
      <c r="C38" s="43" t="e">
        <v>#DIV/0!</v>
      </c>
      <c r="D38" s="76">
        <v>0.95</v>
      </c>
      <c r="E38" s="76">
        <v>0.97</v>
      </c>
      <c r="F38" s="76">
        <v>0.968333333333333</v>
      </c>
      <c r="G38" s="76">
        <v>0.981666666666667</v>
      </c>
      <c r="H38" s="44">
        <v>0.9675</v>
      </c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154</v>
      </c>
      <c r="E3" s="46"/>
      <c r="F3" s="47">
        <v>2023</v>
      </c>
      <c r="G3" s="48"/>
      <c r="H3" s="46" t="s">
        <v>42</v>
      </c>
      <c r="I3" s="46"/>
      <c r="J3" s="47" t="s">
        <v>62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129</v>
      </c>
      <c r="AL3" s="38" t="s">
        <v>135</v>
      </c>
      <c r="AM3" s="39" t="s">
        <v>137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155</v>
      </c>
      <c r="E4" s="46"/>
      <c r="F4" s="49">
        <f t="array" ref="F4">DATE(F3,INDEX(MASTER!G:G,MATCH(J3,MASTER!F:F,0)),1)</f>
        <v>45017</v>
      </c>
      <c r="G4" s="50"/>
      <c r="H4" s="46" t="s">
        <v>156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157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158</v>
      </c>
      <c r="E5" s="46"/>
      <c r="F5" s="49">
        <f>EOMONTH(F4,0)</f>
        <v>45046</v>
      </c>
      <c r="G5" s="50"/>
      <c r="H5" s="46" t="s">
        <v>159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160</v>
      </c>
      <c r="E6" s="46"/>
      <c r="F6" s="51">
        <f>NETWORKDAYS(F4,F5)</f>
        <v>20</v>
      </c>
      <c r="G6" s="48"/>
      <c r="H6" s="46" t="s">
        <v>161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150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146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56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56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0.97962962962963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56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56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163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163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154</v>
      </c>
      <c r="E3" s="46"/>
      <c r="F3" s="47">
        <f>DASHBOARD!F3</f>
        <v>2023</v>
      </c>
      <c r="G3" s="48"/>
      <c r="H3" s="46" t="s">
        <v>42</v>
      </c>
      <c r="I3" s="46"/>
      <c r="J3" s="47" t="s">
        <v>62</v>
      </c>
      <c r="K3" s="58"/>
      <c r="L3" s="58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129</v>
      </c>
      <c r="AL3" s="38" t="s">
        <v>135</v>
      </c>
      <c r="AM3" s="39" t="s">
        <v>137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155</v>
      </c>
      <c r="E4" s="46"/>
      <c r="F4" s="49">
        <f t="array" ref="F4">DATE(F3,INDEX(MASTER!G:G,MATCH(J3,MASTER!F:F,0)),1)</f>
        <v>45017</v>
      </c>
      <c r="G4" s="50"/>
      <c r="H4" s="46" t="s">
        <v>156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157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158</v>
      </c>
      <c r="E5" s="46"/>
      <c r="F5" s="49">
        <f>EOMONTH(F4,0)</f>
        <v>45046</v>
      </c>
      <c r="G5" s="50"/>
      <c r="H5" s="46" t="s">
        <v>159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160</v>
      </c>
      <c r="E6" s="46"/>
      <c r="F6" s="51">
        <f>NETWORKDAYS(F4,F5)</f>
        <v>20</v>
      </c>
      <c r="G6" s="48"/>
      <c r="H6" s="46" t="s">
        <v>161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IFERROR(AVERAGEIFS(DATA!$K:$K,DATA!$N:$N,$L$1,DATA!$E:$E,"&lt;=7")," ")</f>
        <v>0.981666666666667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150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148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9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146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9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8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18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11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19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14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16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15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12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9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17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9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10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9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13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9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20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9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21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9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22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9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23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9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25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9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26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9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24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9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27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9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28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9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29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9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30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9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32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9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31</v>
      </c>
      <c r="C43" s="53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9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33</v>
      </c>
      <c r="C44" s="53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9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0"/>
      <c r="C45" s="1"/>
      <c r="D45" s="30"/>
      <c r="E45" s="1"/>
      <c r="F45" s="30"/>
      <c r="G45" s="1"/>
      <c r="H45" s="30"/>
      <c r="I45" s="1"/>
      <c r="J45" s="30"/>
      <c r="K45" s="1"/>
      <c r="L45" s="30"/>
      <c r="M45" s="1"/>
      <c r="N45" s="3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56"/>
      <c r="C46" s="1"/>
      <c r="D46" s="56"/>
      <c r="E46" s="1"/>
      <c r="F46" s="56"/>
      <c r="G46" s="1"/>
      <c r="H46" s="56"/>
      <c r="I46" s="1"/>
      <c r="J46" s="56"/>
      <c r="K46" s="1"/>
      <c r="L46" s="56"/>
      <c r="M46" s="1"/>
      <c r="N46" s="6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30"/>
      <c r="B47" s="57"/>
      <c r="C47" s="30"/>
      <c r="D47" s="57"/>
      <c r="E47" s="30"/>
      <c r="F47" s="57"/>
      <c r="G47" s="30"/>
      <c r="H47" s="57"/>
      <c r="I47" s="30"/>
      <c r="J47" s="57"/>
      <c r="K47" s="30"/>
      <c r="L47" s="57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4" t="s">
        <v>165</v>
      </c>
      <c r="C50" s="1"/>
      <c r="E50" s="1"/>
      <c r="F50" s="14" t="s">
        <v>166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 t="s">
        <v>167</v>
      </c>
      <c r="C59" s="1"/>
      <c r="D59" s="1"/>
      <c r="E59" s="1"/>
      <c r="F59" s="1" t="s">
        <v>167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 t="s">
        <v>168</v>
      </c>
      <c r="C60" s="1"/>
      <c r="D60" s="1"/>
      <c r="E60" s="1"/>
      <c r="F60" s="1" t="s">
        <v>168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7"/>
  <sheetViews>
    <sheetView workbookViewId="0">
      <pane ySplit="10" topLeftCell="A38" activePane="bottomLeft" state="frozen"/>
      <selection/>
      <selection pane="bottomLeft" activeCell="G12" sqref="G12:I4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169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163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164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170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129</v>
      </c>
      <c r="AI4" s="38" t="s">
        <v>135</v>
      </c>
      <c r="AJ4" s="39" t="s">
        <v>137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157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171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47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51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0.9817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56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61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172</v>
      </c>
      <c r="E10" s="13"/>
      <c r="F10" s="6" t="s">
        <v>173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150</v>
      </c>
      <c r="C11" s="16"/>
      <c r="D11" s="17">
        <f ca="1">IFERROR(ROUND(AVERAGEIFS(DATA!$K:$K,DATA!$J:$J,$B11,DATA!$N:$N,$F$2,DATA!$E:$E,"&lt;=7"),4),"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 t="shared" ref="G12:G45" si="0">IFERROR(TRIM(LEFT(B12,FIND("[",B12)-1))," ")</f>
        <v>Security</v>
      </c>
      <c r="H12" s="24" t="str">
        <f t="shared" ref="H12:H45" si="1">IFERROR(TRIM(MID(B12,FIND("[",B12)+1,LEN(B12)-FIND("[",B12)-1))," ")</f>
        <v>Security Functions</v>
      </c>
      <c r="I12" s="36">
        <f ca="1" t="shared" ref="I12:I45" si="2">IFERROR(IF(LEN(H12)=1,"",SUBSTITUTE(D12,"%","")*100),"")</f>
        <v>100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148</v>
      </c>
      <c r="C14" s="16"/>
      <c r="D14" s="17">
        <f ca="1">IFERROR(ROUND(AVERAGEIFS(DATA!$K:$K,DATA!$J:$J,$B14,DATA!$N:$N,$F$2,DATA!$E:$E,"&lt;=7"),4),"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100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100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146</v>
      </c>
      <c r="C18" s="16"/>
      <c r="D18" s="17">
        <f ca="1">IFERROR(ROUND(AVERAGEIFS(DATA!$K:$K,DATA!$J:$J,$B18,DATA!$N:$N,$F$2,DATA!$E:$E,"&lt;=7"),4)," ")</f>
        <v>0.9796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LANTAI-1</v>
      </c>
      <c r="H19" s="24" t="str">
        <f t="shared" si="1"/>
        <v>Enterance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9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LANTAI-1</v>
      </c>
      <c r="H20" s="24" t="str">
        <f t="shared" si="1"/>
        <v>Koridor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8</v>
      </c>
      <c r="C21" s="18"/>
      <c r="D21" s="22">
        <f ca="1">IFERROR(ROUND(AVERAGEIFS(DATA!$K:$K,DATA!$F:$F,$B21,DATA!$N:$N,$F$2,DATA!$E:$E,"&lt;=7"),4)," ")</f>
        <v>1</v>
      </c>
      <c r="E21" s="18"/>
      <c r="F21" s="18" t="str">
        <f ca="1">IF($D21=" "," ",IFERROR(IF($D21&gt;MASTER!$B$3/100,"SB",IF($D21&gt;MASTER!$B$4/100,"B",IF($D21&gt;MASTER!$B$5/100,"C","K"))),0))</f>
        <v>SB</v>
      </c>
      <c r="G21" s="23" t="str">
        <f t="shared" si="0"/>
        <v>LANTAI-1</v>
      </c>
      <c r="H21" s="24" t="str">
        <f t="shared" si="1"/>
        <v>Lobby Utama</v>
      </c>
      <c r="I21" s="36">
        <f ca="1" t="shared" si="2"/>
        <v>100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18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LANTAI-1</v>
      </c>
      <c r="H22" s="24" t="str">
        <f t="shared" si="1"/>
        <v>Meeting room kecil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11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LANTAI-1</v>
      </c>
      <c r="H23" s="24" t="str">
        <f t="shared" si="1"/>
        <v>Mushollah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19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LANTAI-1</v>
      </c>
      <c r="H24" s="24" t="str">
        <f t="shared" si="1"/>
        <v>Pantry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14</v>
      </c>
      <c r="C25" s="18"/>
      <c r="D25" s="22">
        <f ca="1">IFERROR(ROUND(AVERAGEIFS(DATA!$K:$K,DATA!$F:$F,$B25,DATA!$N:$N,$F$2,DATA!$E:$E,"&lt;=7"),4)," ")</f>
        <v>1</v>
      </c>
      <c r="E25" s="18"/>
      <c r="F25" s="18" t="str">
        <f ca="1">IF($D25=" "," ",IFERROR(IF($D25&gt;MASTER!$B$3/100,"SB",IF($D25&gt;MASTER!$B$4/100,"B",IF($D25&gt;MASTER!$B$5/100,"C","K"))),0))</f>
        <v>SB</v>
      </c>
      <c r="G25" s="23" t="str">
        <f t="shared" si="0"/>
        <v>LANTAI-1</v>
      </c>
      <c r="H25" s="24" t="str">
        <f t="shared" si="1"/>
        <v>R. Analisis</v>
      </c>
      <c r="I25" s="36">
        <f ca="1" t="shared" si="2"/>
        <v>100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16</v>
      </c>
      <c r="C26" s="18"/>
      <c r="D26" s="22">
        <f ca="1">IFERROR(ROUND(AVERAGEIFS(DATA!$K:$K,DATA!$F:$F,$B26,DATA!$N:$N,$F$2,DATA!$E:$E,"&lt;=7"),4)," ")</f>
        <v>1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LANTAI-1</v>
      </c>
      <c r="H26" s="24" t="str">
        <f t="shared" si="1"/>
        <v>R. Artefak</v>
      </c>
      <c r="I26" s="36">
        <f ca="1" t="shared" si="2"/>
        <v>100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15</v>
      </c>
      <c r="C27" s="18"/>
      <c r="D27" s="22">
        <f ca="1">IFERROR(ROUND(AVERAGEIFS(DATA!$K:$K,DATA!$F:$F,$B27,DATA!$N:$N,$F$2,DATA!$E:$E,"&lt;=7"),4)," ")</f>
        <v>1</v>
      </c>
      <c r="E27" s="18"/>
      <c r="F27" s="18" t="str">
        <f ca="1">IF($D27=" "," ",IFERROR(IF($D27&gt;MASTER!$B$3/100,"SB",IF($D27&gt;MASTER!$B$4/100,"B",IF($D27&gt;MASTER!$B$5/100,"C","K"))),0))</f>
        <v>SB</v>
      </c>
      <c r="G27" s="23" t="str">
        <f t="shared" si="0"/>
        <v>LANTAI-1</v>
      </c>
      <c r="H27" s="24" t="str">
        <f t="shared" si="1"/>
        <v>R. Audio Visual</v>
      </c>
      <c r="I27" s="36">
        <f ca="1" t="shared" si="2"/>
        <v>100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12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LANTAI-1</v>
      </c>
      <c r="H28" s="24" t="str">
        <f t="shared" si="1"/>
        <v>R. Kepala TU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17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LANTAI-1</v>
      </c>
      <c r="H29" s="24" t="str">
        <f t="shared" si="1"/>
        <v>R. Keuangan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10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LANTAI-1</v>
      </c>
      <c r="H30" s="24" t="str">
        <f t="shared" si="1"/>
        <v>R. Pimpinan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13</v>
      </c>
      <c r="C31" s="18"/>
      <c r="D31" s="22">
        <f ca="1">IFERROR(ROUND(AVERAGEIFS(DATA!$K:$K,DATA!$F:$F,$B31,DATA!$N:$N,$F$2,DATA!$E:$E,"&lt;=7"),4)," ")</f>
        <v>1</v>
      </c>
      <c r="E31" s="18"/>
      <c r="F31" s="18" t="str">
        <f ca="1">IF($D31=" "," ",IFERROR(IF($D31&gt;MASTER!$B$3/100,"SB",IF($D31&gt;MASTER!$B$4/100,"B",IF($D31&gt;MASTER!$B$5/100,"C","K"))),0))</f>
        <v>SB</v>
      </c>
      <c r="G31" s="23" t="str">
        <f t="shared" si="0"/>
        <v>LANTAI-1</v>
      </c>
      <c r="H31" s="24" t="str">
        <f t="shared" si="1"/>
        <v>R. staff TU</v>
      </c>
      <c r="I31" s="36">
        <f ca="1" t="shared" si="2"/>
        <v>100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20</v>
      </c>
      <c r="C32" s="18"/>
      <c r="D32" s="22">
        <f ca="1">IFERROR(ROUND(AVERAGEIFS(DATA!$K:$K,DATA!$F:$F,$B32,DATA!$N:$N,$F$2,DATA!$E:$E,"&lt;=7"),4)," ")</f>
        <v>1</v>
      </c>
      <c r="E32" s="18"/>
      <c r="F32" s="18" t="str">
        <f ca="1">IF($D32=" "," ",IFERROR(IF($D32&gt;MASTER!$B$3/100,"SB",IF($D32&gt;MASTER!$B$4/100,"B",IF($D32&gt;MASTER!$B$5/100,"C","K"))),0))</f>
        <v>SB</v>
      </c>
      <c r="G32" s="23" t="str">
        <f t="shared" si="0"/>
        <v>LANTAI-1</v>
      </c>
      <c r="H32" s="24" t="str">
        <f t="shared" si="1"/>
        <v>Tangga Penghubung lt.1-2</v>
      </c>
      <c r="I32" s="36">
        <f ca="1" t="shared" si="2"/>
        <v>100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21</v>
      </c>
      <c r="C33" s="18"/>
      <c r="D33" s="22">
        <f ca="1">IFERROR(ROUND(AVERAGEIFS(DATA!$K:$K,DATA!$F:$F,$B33,DATA!$N:$N,$F$2,DATA!$E:$E,"&lt;=7"),4)," ")</f>
        <v>1</v>
      </c>
      <c r="E33" s="18"/>
      <c r="F33" s="18" t="str">
        <f ca="1">IF($D33=" "," ",IFERROR(IF($D33&gt;MASTER!$B$3/100,"SB",IF($D33&gt;MASTER!$B$4/100,"B",IF($D33&gt;MASTER!$B$5/100,"C","K"))),0))</f>
        <v>SB</v>
      </c>
      <c r="G33" s="23" t="str">
        <f t="shared" si="0"/>
        <v>LANTAI-1</v>
      </c>
      <c r="H33" s="24" t="str">
        <f t="shared" si="1"/>
        <v>Toilet 1</v>
      </c>
      <c r="I33" s="36">
        <f ca="1" t="shared" si="2"/>
        <v>100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22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LANTAI-2</v>
      </c>
      <c r="H34" s="24" t="str">
        <f t="shared" si="1"/>
        <v>Koridor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23</v>
      </c>
      <c r="C35" s="18"/>
      <c r="D35" s="22">
        <f ca="1">IFERROR(ROUND(AVERAGEIFS(DATA!$K:$K,DATA!$F:$F,$B35,DATA!$N:$N,$F$2,DATA!$E:$E,"&lt;=7"),4)," ")</f>
        <v>1</v>
      </c>
      <c r="E35" s="18"/>
      <c r="F35" s="18" t="str">
        <f ca="1">IF($D35=" "," ",IFERROR(IF($D35&gt;MASTER!$B$3/100,"SB",IF($D35&gt;MASTER!$B$4/100,"B",IF($D35&gt;MASTER!$B$5/100,"C","K"))),0))</f>
        <v>SB</v>
      </c>
      <c r="G35" s="23" t="str">
        <f t="shared" si="0"/>
        <v>LANTAI-2</v>
      </c>
      <c r="H35" s="24" t="str">
        <f t="shared" si="1"/>
        <v>Meeting Room besar</v>
      </c>
      <c r="I35" s="36">
        <f ca="1" t="shared" si="2"/>
        <v>100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25</v>
      </c>
      <c r="C36" s="18"/>
      <c r="D36" s="22">
        <f ca="1">IFERROR(ROUND(AVERAGEIFS(DATA!$K:$K,DATA!$F:$F,$B36,DATA!$N:$N,$F$2,DATA!$E:$E,"&lt;=7"),4)," ")</f>
        <v>1</v>
      </c>
      <c r="E36" s="18"/>
      <c r="F36" s="18" t="str">
        <f ca="1">IF($D36=" "," ",IFERROR(IF($D36&gt;MASTER!$B$3/100,"SB",IF($D36&gt;MASTER!$B$4/100,"B",IF($D36&gt;MASTER!$B$5/100,"C","K"))),0))</f>
        <v>SB</v>
      </c>
      <c r="G36" s="23" t="str">
        <f t="shared" si="0"/>
        <v>LANTAI-2</v>
      </c>
      <c r="H36" s="24" t="str">
        <f t="shared" si="1"/>
        <v>Perpustakaan</v>
      </c>
      <c r="I36" s="36">
        <f ca="1" t="shared" si="2"/>
        <v>100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26</v>
      </c>
      <c r="C37" s="18"/>
      <c r="D37" s="22">
        <f ca="1">IFERROR(ROUND(AVERAGEIFS(DATA!$K:$K,DATA!$F:$F,$B37,DATA!$N:$N,$F$2,DATA!$E:$E,"&lt;=7"),4)," ")</f>
        <v>1</v>
      </c>
      <c r="E37" s="18"/>
      <c r="F37" s="18" t="str">
        <f ca="1">IF($D37=" "," ",IFERROR(IF($D37&gt;MASTER!$B$3/100,"SB",IF($D37&gt;MASTER!$B$4/100,"B",IF($D37&gt;MASTER!$B$5/100,"C","K"))),0))</f>
        <v>SB</v>
      </c>
      <c r="G37" s="23" t="str">
        <f t="shared" si="0"/>
        <v>LANTAI-2</v>
      </c>
      <c r="H37" s="24" t="str">
        <f t="shared" si="1"/>
        <v>R. baca</v>
      </c>
      <c r="I37" s="36">
        <f ca="1" t="shared" si="2"/>
        <v>100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24</v>
      </c>
      <c r="C38" s="18"/>
      <c r="D38" s="22">
        <f ca="1">IFERROR(ROUND(AVERAGEIFS(DATA!$K:$K,DATA!$F:$F,$B38,DATA!$N:$N,$F$2,DATA!$E:$E,"&lt;=7"),4)," ")</f>
        <v>1</v>
      </c>
      <c r="E38" s="18"/>
      <c r="F38" s="18" t="str">
        <f ca="1">IF($D38=" "," ",IFERROR(IF($D38&gt;MASTER!$B$3/100,"SB",IF($D38&gt;MASTER!$B$4/100,"B",IF($D38&gt;MASTER!$B$5/100,"C","K"))),0))</f>
        <v>SB</v>
      </c>
      <c r="G38" s="23" t="str">
        <f t="shared" si="0"/>
        <v>LANTAI-2</v>
      </c>
      <c r="H38" s="24" t="str">
        <f t="shared" si="1"/>
        <v>R. Peneliti 1-5</v>
      </c>
      <c r="I38" s="36">
        <f ca="1" t="shared" si="2"/>
        <v>100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27</v>
      </c>
      <c r="C39" s="18"/>
      <c r="D39" s="22">
        <f ca="1">IFERROR(ROUND(AVERAGEIFS(DATA!$K:$K,DATA!$F:$F,$B39,DATA!$N:$N,$F$2,DATA!$E:$E,"&lt;=7"),4)," ")</f>
        <v>1</v>
      </c>
      <c r="E39" s="18"/>
      <c r="F39" s="18" t="str">
        <f ca="1">IF($D39=" "," ",IFERROR(IF($D39&gt;MASTER!$B$3/100,"SB",IF($D39&gt;MASTER!$B$4/100,"B",IF($D39&gt;MASTER!$B$5/100,"C","K"))),0))</f>
        <v>SB</v>
      </c>
      <c r="G39" s="23" t="str">
        <f t="shared" si="0"/>
        <v>LANTAI-2</v>
      </c>
      <c r="H39" s="24" t="str">
        <f t="shared" si="1"/>
        <v>Tangga Penghubung lt.1-2</v>
      </c>
      <c r="I39" s="36">
        <f ca="1" t="shared" si="2"/>
        <v>100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28</v>
      </c>
      <c r="C40" s="18"/>
      <c r="D40" s="22">
        <f ca="1">IFERROR(ROUND(AVERAGEIFS(DATA!$K:$K,DATA!$F:$F,$B40,DATA!$N:$N,$F$2,DATA!$E:$E,"&lt;=7"),4)," ")</f>
        <v>1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LANTAI-2</v>
      </c>
      <c r="H40" s="24" t="str">
        <f t="shared" si="1"/>
        <v>Toilet 1</v>
      </c>
      <c r="I40" s="36">
        <f ca="1" t="shared" si="2"/>
        <v>100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29</v>
      </c>
      <c r="C41" s="18"/>
      <c r="D41" s="22">
        <f ca="1">IFERROR(ROUND(AVERAGEIFS(DATA!$K:$K,DATA!$F:$F,$B41,DATA!$N:$N,$F$2,DATA!$E:$E,"&lt;=7"),4),"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TAMAN DAN AREA PARKIR</v>
      </c>
      <c r="H41" s="24" t="str">
        <f t="shared" si="1"/>
        <v>Area parkir mobil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30</v>
      </c>
      <c r="C42" s="18"/>
      <c r="D42" s="22">
        <f ca="1">IFERROR(ROUND(AVERAGEIFS(DATA!$K:$K,DATA!$F:$F,$B42,DATA!$N:$N,$F$2,DATA!$E:$E,"&lt;=7"),4)," ")</f>
        <v>1</v>
      </c>
      <c r="E42" s="18"/>
      <c r="F42" s="18" t="str">
        <f ca="1">IF($D42=" "," ",IFERROR(IF($D42&gt;MASTER!$B$3/100,"SB",IF($D42&gt;MASTER!$B$4/100,"B",IF($D42&gt;MASTER!$B$5/100,"C","K"))),0))</f>
        <v>SB</v>
      </c>
      <c r="G42" s="23" t="str">
        <f t="shared" si="0"/>
        <v>TAMAN DAN AREA PARKIR</v>
      </c>
      <c r="H42" s="24" t="str">
        <f t="shared" si="1"/>
        <v>Area parkir motor</v>
      </c>
      <c r="I42" s="36">
        <f ca="1" t="shared" si="2"/>
        <v>100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32</v>
      </c>
      <c r="C43" s="18"/>
      <c r="D43" s="22">
        <f ca="1">IFERROR(ROUND(AVERAGEIFS(DATA!$K:$K,DATA!$F:$F,$B43,DATA!$N:$N,$F$2,DATA!$E:$E,"&lt;=7"),4)," ")</f>
        <v>1</v>
      </c>
      <c r="E43" s="18"/>
      <c r="F43" s="18" t="str">
        <f ca="1">IF($D43=" "," ",IFERROR(IF($D43&gt;MASTER!$B$3/100,"SB",IF($D43&gt;MASTER!$B$4/100,"B",IF($D43&gt;MASTER!$B$5/100,"C","K"))),0))</f>
        <v>SB</v>
      </c>
      <c r="G43" s="23" t="str">
        <f t="shared" si="0"/>
        <v>TAMAN DAN AREA PARKIR</v>
      </c>
      <c r="H43" s="24" t="str">
        <f t="shared" si="1"/>
        <v>Pos Security</v>
      </c>
      <c r="I43" s="36">
        <f ca="1" t="shared" si="2"/>
        <v>100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31</v>
      </c>
      <c r="C44" s="18"/>
      <c r="D44" s="22">
        <f ca="1">IFERROR(ROUND(AVERAGEIFS(DATA!$K:$K,DATA!$F:$F,$B44,DATA!$N:$N,$F$2,DATA!$E:$E,"&lt;=7"),4)," ")</f>
        <v>1</v>
      </c>
      <c r="E44" s="18"/>
      <c r="F44" s="18" t="str">
        <f ca="1">IF($D44=" "," ",IFERROR(IF($D44&gt;MASTER!$B$3/100,"SB",IF($D44&gt;MASTER!$B$4/100,"B",IF($D44&gt;MASTER!$B$5/100,"C","K"))),0))</f>
        <v>SB</v>
      </c>
      <c r="G44" s="23" t="str">
        <f t="shared" si="0"/>
        <v>TAMAN DAN AREA PARKIR</v>
      </c>
      <c r="H44" s="24" t="str">
        <f t="shared" si="1"/>
        <v>Taman depan</v>
      </c>
      <c r="I44" s="36">
        <f ca="1" t="shared" si="2"/>
        <v>100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33</v>
      </c>
      <c r="C45" s="18"/>
      <c r="D45" s="22">
        <f ca="1">IFERROR(ROUND(AVERAGEIFS(DATA!$K:$K,DATA!$F:$F,$B45,DATA!$N:$N,$F$2,DATA!$E:$E,"&lt;=7"),4),"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TAMAN DAN AREA PARKIR</v>
      </c>
      <c r="H45" s="24" t="str">
        <f t="shared" si="1"/>
        <v>TPS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4" t="s">
        <v>165</v>
      </c>
      <c r="C51" s="1"/>
      <c r="E51" s="1"/>
      <c r="F51" s="14" t="s">
        <v>166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 t="s">
        <v>167</v>
      </c>
      <c r="C60" s="1"/>
      <c r="D60" s="1"/>
      <c r="E60" s="1"/>
      <c r="F60" s="1" t="s">
        <v>167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 t="s">
        <v>168</v>
      </c>
      <c r="C61" s="1"/>
      <c r="D61" s="1"/>
      <c r="E61" s="1"/>
      <c r="F61" s="1" t="s">
        <v>168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2023-06-03T00:41:00Z</dcterms:created>
  <dcterms:modified xsi:type="dcterms:W3CDTF">2023-06-05T09:50:34Z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6101B8B605B34A08ADD529037721FD6C</vt:lpwstr>
  </property>
  <property fmtid="{D5CDD505-2E9C-101B-9397-08002B2CF9AE}" pid="3" name="KSOProductBuildVer">
    <vt:lpwstr>2057-11.2.0.11537</vt:lpwstr>
  </property>
</Properties>
</file>