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<sst xmlns="http://schemas.openxmlformats.org/spreadsheetml/2006/main" count="351" uniqueCount="150">
  <si>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</si>
  <si>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</si>
  <si>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</si>
  <si>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</si>
  <si>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</si>
  <si>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</si>
  <si>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</si>
  <si>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</si>
  <si>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</si>
  <si>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</si>
  <si>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</si>
  <si>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[Koridor]</t>
  </si>
  <si>
    <t>Gedung [Ruang kantor]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</si>
  <si>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</si>
  <si>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</si>
  <si>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</si>
  <si>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</si>
  <si>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</si>
  <si>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</si>
  <si>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</si>
  <si>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</si>
  <si>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</si>
  <si>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</si>
  <si>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</si>
  <si>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</si>
  <si>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</si>
  <si>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</si>
  <si>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</si>
  <si>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</si>
  <si>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</si>
  <si>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</si>
  <si>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</si>
  <si>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</si>
  <si>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</si>
  <si>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</si>
  <si>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</si>
  <si>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</si>
  <si>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</si>
  <si>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</si>
  <si>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</si>
  <si>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</si>
  <si>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</si>
  <si>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</si>
  <si>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</si>
  <si>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</si>
  <si>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</si>
  <si>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</si>
  <si>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</si>
  <si>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</si>
  <si>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</si>
  <si>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</si>
  <si>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</si>
  <si>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</si>
  <si>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</si>
  <si>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</si>
  <si>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</si>
  <si>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</si>
  <si>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</si>
  <si>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</si>
  <si>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</si>
  <si>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</si>
  <si>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</si>
  <si>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</si>
  <si>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</si>
  <si>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</si>
  <si>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</si>
  <si>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</si>
  <si>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</si>
  <si>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</si>
  <si>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</si>
  <si>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</si>
  <si>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</si>
  <si>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</si>
  <si>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</si>
  <si>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</si>
  <si>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</si>
  <si>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</si>
  <si>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</si>
  <si>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</si>
  <si>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</si>
  <si>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</si>
  <si>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</si>
  <si>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</si>
  <si>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</si>
  <si>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</si>
  <si>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</si>
  <si>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</si>
  <si>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</si>
  <si>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</si>
  <si>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</si>
  <si>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</si>
  <si>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</si>
  <si>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</si>
  <si>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</si>
  <si>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</si>
  <si>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</si>
  <si>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</si>
  <si>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</si>
  <si>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</si>
  <si>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</si>
  <si>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</si>
  <si>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</si>
  <si>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</si>
  <si>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</si>
  <si>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</si>
  <si>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</si>
  <si>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</si>
  <si>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</si>
  <si>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</si>
  <si>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</si>
  <si>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</si>
  <si>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</si>
  <si>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</si>
  <si>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</si>
  <si>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</si>
  <si>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</si>
  <si>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</si>
  <si>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</si>
  <si>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</si>
  <si>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</si>
  <si>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</si>
  <si>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</si>
  <si>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</si>
  <si>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</si>
  <si>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</si>
  <si>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</si>
  <si>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</si>
  <si>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</si>
  <si>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</si>
  <si>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</si>
  <si>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</si>
  <si>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</si>
  <si>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</si>
  <si>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</si>
  <si>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</si>
  <si>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</si>
  <si>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</si>
  <si>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</si>
  <si>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</si>
  <si>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</si>
  <si>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</si>
  <si>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</si>
  <si>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</si>
  <si>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</si>
  <si>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</si>
  <si>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MESS HEGARMANAH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</si>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</sst>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44:42Z"/>
        <d v="2023-04-10T10:45:40Z"/>
        <d v="2023-04-10T10:47:22Z"/>
        <d v="2023-04-10T10:48:09Z"/>
        <d v="2023-05-02T15:10:56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amar 5]"/>
        <s v="Gedung [Koridor]"/>
        <s v="Gedung [Ruang kantor]"/>
        <s v="Gedung [Toilet]"/>
        <s v="Gedung [Pantry]"/>
        <s v=" "/>
      </sharedItems>
    </cacheField>
    <cacheField name="Value" numFmtId="0">
      <sharedItems>
        <s v="CUKUP BAIK"/>
        <s v="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8900000000000001"/>
        <n v="0.9499999999999996"/>
        <n v="0.95"/>
        <s v=" "/>
      </sharedItems>
    </cacheField>
    <cacheField name="Average Value Month">
      <sharedItems containsMixedTypes="1" containsNumber="1">
        <n v="0.8900000000000001"/>
        <n v="0.9499999999999996"/>
        <n v="0.95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45026.447710162036</v>
      </c>
      <c r="B2" s="3" t="s">
        <v>15</v>
      </c>
      <c r="C2" s="3" t="s">
        <v>16</v>
      </c>
      <c r="D2" s="4">
        <v>44957.0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>
      <c r="A3" s="2">
        <v>45026.44839052083</v>
      </c>
      <c r="B3" s="3" t="s">
        <v>15</v>
      </c>
      <c r="C3" s="3" t="s">
        <v>16</v>
      </c>
      <c r="D3" s="4">
        <v>44985.0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</row>
    <row r="4">
      <c r="A4" s="2">
        <v>45026.44956256944</v>
      </c>
      <c r="B4" s="3" t="s">
        <v>15</v>
      </c>
      <c r="C4" s="3" t="s">
        <v>16</v>
      </c>
      <c r="D4" s="4">
        <v>44985.0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</row>
    <row r="5">
      <c r="A5" s="2">
        <v>45026.45011019676</v>
      </c>
      <c r="B5" s="3" t="s">
        <v>15</v>
      </c>
      <c r="C5" s="3" t="s">
        <v>16</v>
      </c>
      <c r="D5" s="4">
        <v>45016.0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</row>
    <row r="6">
      <c r="A6" s="2">
        <v>45048.63260092592</v>
      </c>
      <c r="B6" s="3" t="s">
        <v>15</v>
      </c>
      <c r="C6" s="3" t="s">
        <v>16</v>
      </c>
      <c r="D6" s="4">
        <v>45046.0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19</v>
      </c>
      <c r="B1" s="3" t="s">
        <v>20</v>
      </c>
      <c r="C1" s="3" t="s">
        <v>21</v>
      </c>
      <c r="E1" s="3" t="s">
        <v>22</v>
      </c>
      <c r="F1" s="3" t="s">
        <v>23</v>
      </c>
      <c r="G1" s="3" t="s">
        <v>24</v>
      </c>
      <c r="I1" s="3" t="s">
        <v>25</v>
      </c>
    </row>
    <row r="2">
      <c r="A2" s="3" t="s">
        <v>26</v>
      </c>
      <c r="B2" s="3">
        <v>100.0</v>
      </c>
      <c r="C2" s="3" t="s">
        <v>27</v>
      </c>
      <c r="E2" s="3" t="s">
        <v>28</v>
      </c>
      <c r="F2" s="3" t="s">
        <v>29</v>
      </c>
      <c r="G2" s="3">
        <v>1.0</v>
      </c>
      <c r="I2" s="5" t="s">
        <v>30</v>
      </c>
    </row>
    <row r="3">
      <c r="A3" s="3" t="s">
        <v>18</v>
      </c>
      <c r="B3" s="3">
        <v>95.0</v>
      </c>
      <c r="C3" s="3" t="s">
        <v>31</v>
      </c>
      <c r="E3" s="3" t="s">
        <v>32</v>
      </c>
      <c r="F3" s="3" t="s">
        <v>33</v>
      </c>
      <c r="G3" s="3">
        <v>2.0</v>
      </c>
      <c r="I3" s="5" t="s">
        <v>34</v>
      </c>
    </row>
    <row r="4">
      <c r="A4" s="3" t="s">
        <v>17</v>
      </c>
      <c r="B4" s="3">
        <v>89.0</v>
      </c>
      <c r="C4" s="3" t="s">
        <v>35</v>
      </c>
      <c r="E4" s="3" t="s">
        <v>36</v>
      </c>
      <c r="F4" s="3" t="s">
        <v>37</v>
      </c>
      <c r="G4" s="3">
        <v>3.0</v>
      </c>
      <c r="I4" s="5" t="s">
        <v>38</v>
      </c>
    </row>
    <row r="5">
      <c r="A5" s="3" t="s">
        <v>39</v>
      </c>
      <c r="B5" s="3">
        <v>74.0</v>
      </c>
      <c r="C5" s="3" t="s">
        <v>40</v>
      </c>
      <c r="E5" s="3" t="s">
        <v>41</v>
      </c>
      <c r="F5" s="3" t="s">
        <v>42</v>
      </c>
      <c r="G5" s="3">
        <v>4.0</v>
      </c>
      <c r="I5" s="5" t="s">
        <v>43</v>
      </c>
    </row>
    <row r="6">
      <c r="E6" s="3" t="s">
        <v>44</v>
      </c>
      <c r="F6" s="3" t="s">
        <v>45</v>
      </c>
      <c r="G6" s="3">
        <v>5.0</v>
      </c>
      <c r="I6" s="5" t="s">
        <v>46</v>
      </c>
    </row>
    <row r="7">
      <c r="E7" s="3" t="s">
        <v>47</v>
      </c>
      <c r="F7" s="3" t="s">
        <v>48</v>
      </c>
      <c r="G7" s="3">
        <v>6.0</v>
      </c>
      <c r="I7" s="5" t="s">
        <v>49</v>
      </c>
    </row>
    <row r="8">
      <c r="E8" s="3" t="s">
        <v>50</v>
      </c>
      <c r="F8" s="3" t="s">
        <v>51</v>
      </c>
      <c r="G8" s="3">
        <v>7.0</v>
      </c>
      <c r="I8" s="5" t="s">
        <v>52</v>
      </c>
    </row>
    <row r="9">
      <c r="E9" s="3" t="s">
        <v>53</v>
      </c>
      <c r="F9" s="3" t="s">
        <v>54</v>
      </c>
      <c r="G9" s="3">
        <v>8.0</v>
      </c>
      <c r="I9" s="5" t="s">
        <v>55</v>
      </c>
    </row>
    <row r="10">
      <c r="E10" s="3" t="s">
        <v>56</v>
      </c>
      <c r="F10" s="3" t="s">
        <v>57</v>
      </c>
      <c r="G10" s="3">
        <v>9.0</v>
      </c>
      <c r="I10" s="5" t="s">
        <v>58</v>
      </c>
    </row>
    <row r="11">
      <c r="E11" s="3" t="s">
        <v>59</v>
      </c>
      <c r="F11" s="3" t="s">
        <v>60</v>
      </c>
      <c r="G11" s="3">
        <v>10.0</v>
      </c>
      <c r="I11" s="5" t="s">
        <v>61</v>
      </c>
    </row>
    <row r="12">
      <c r="E12" s="3" t="s">
        <v>62</v>
      </c>
      <c r="F12" s="3" t="s">
        <v>63</v>
      </c>
      <c r="G12" s="3">
        <v>11.0</v>
      </c>
      <c r="I12" s="5" t="s">
        <v>64</v>
      </c>
    </row>
    <row r="13">
      <c r="E13" s="3" t="s">
        <v>65</v>
      </c>
      <c r="F13" s="3" t="s">
        <v>66</v>
      </c>
      <c r="G13" s="3">
        <v>12.0</v>
      </c>
      <c r="I13" s="5" t="s">
        <v>67</v>
      </c>
    </row>
    <row r="14">
      <c r="I14" s="5" t="s">
        <v>68</v>
      </c>
    </row>
    <row r="15">
      <c r="I15" s="5" t="s">
        <v>69</v>
      </c>
    </row>
    <row r="16">
      <c r="I16" s="5" t="s">
        <v>70</v>
      </c>
    </row>
    <row r="17">
      <c r="I17" s="5" t="s">
        <v>71</v>
      </c>
    </row>
    <row r="18">
      <c r="I18" s="5" t="s">
        <v>72</v>
      </c>
    </row>
    <row r="19">
      <c r="I19" s="5" t="s">
        <v>73</v>
      </c>
    </row>
    <row r="20">
      <c r="I20" s="5" t="s">
        <v>74</v>
      </c>
    </row>
    <row r="21">
      <c r="I21" s="5" t="s">
        <v>75</v>
      </c>
    </row>
    <row r="22">
      <c r="I22" s="5" t="s">
        <v>76</v>
      </c>
    </row>
    <row r="23">
      <c r="I23" s="5" t="s">
        <v>77</v>
      </c>
    </row>
    <row r="24">
      <c r="I24" s="5" t="s">
        <v>78</v>
      </c>
    </row>
    <row r="25">
      <c r="I25" s="5" t="s">
        <v>79</v>
      </c>
    </row>
    <row r="26">
      <c r="I26" s="5" t="s">
        <v>80</v>
      </c>
    </row>
    <row r="27">
      <c r="I27" s="5" t="s">
        <v>81</v>
      </c>
    </row>
    <row r="28">
      <c r="I28" s="5" t="s">
        <v>82</v>
      </c>
    </row>
    <row r="29">
      <c r="I29" s="5" t="s">
        <v>83</v>
      </c>
    </row>
    <row r="30">
      <c r="I30" s="5" t="s">
        <v>84</v>
      </c>
    </row>
    <row r="31">
      <c r="I31" s="5" t="s">
        <v>85</v>
      </c>
    </row>
    <row r="32">
      <c r="I32" s="5" t="s">
        <v>86</v>
      </c>
    </row>
    <row r="33">
      <c r="I33" s="5" t="s">
        <v>87</v>
      </c>
    </row>
    <row r="34">
      <c r="I34" s="5" t="s">
        <v>88</v>
      </c>
    </row>
    <row r="35">
      <c r="I35" s="5" t="s">
        <v>89</v>
      </c>
    </row>
    <row r="36">
      <c r="I36" s="5" t="s">
        <v>90</v>
      </c>
    </row>
    <row r="37">
      <c r="I37" s="5" t="s">
        <v>91</v>
      </c>
    </row>
    <row r="38">
      <c r="I38" s="5" t="s">
        <v>92</v>
      </c>
    </row>
    <row r="39">
      <c r="I39" s="5" t="s">
        <v>93</v>
      </c>
    </row>
    <row r="40">
      <c r="I40" s="5" t="s">
        <v>94</v>
      </c>
    </row>
    <row r="41">
      <c r="I41" s="5" t="s">
        <v>95</v>
      </c>
    </row>
    <row r="42">
      <c r="I42" s="5" t="s">
        <v>96</v>
      </c>
    </row>
    <row r="43">
      <c r="I43" s="5" t="s">
        <v>97</v>
      </c>
    </row>
    <row r="44">
      <c r="I44" s="5" t="s">
        <v>98</v>
      </c>
    </row>
    <row r="45">
      <c r="I45" s="5" t="s">
        <v>99</v>
      </c>
    </row>
    <row r="46">
      <c r="I46" s="5" t="s">
        <v>100</v>
      </c>
    </row>
    <row r="47">
      <c r="I47" s="5" t="s">
        <v>101</v>
      </c>
    </row>
    <row r="48">
      <c r="I48" s="5" t="s">
        <v>102</v>
      </c>
    </row>
    <row r="49">
      <c r="I49" s="5" t="s">
        <v>103</v>
      </c>
    </row>
    <row r="50">
      <c r="I50" s="5" t="s">
        <v>104</v>
      </c>
    </row>
    <row r="51">
      <c r="I51" s="5" t="s">
        <v>105</v>
      </c>
    </row>
    <row r="52">
      <c r="I52" s="5" t="s">
        <v>106</v>
      </c>
    </row>
    <row r="53">
      <c r="I53" s="5" t="s">
        <v>107</v>
      </c>
    </row>
    <row r="54">
      <c r="I54" s="5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7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1"/>
      <c r="S1" s="1"/>
    </row>
    <row r="2">
      <c r="A2" s="8">
        <f>INDIRECT(ADDRESS(2+QUOTIENT(ROW()-2,COUNTA('Form Responses 1'!$1:$1)-4),1,,TRUE,"Form Responses 1"))</f>
        <v>45026.44771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0.89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45026.44771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0.89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45026.44771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0.89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45026.44771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0.89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45026.44771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0.89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45026.44771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0.89</v>
      </c>
      <c r="O7" s="12">
        <f t="shared" si="12"/>
        <v>0.89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45026.44771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[Kamar 5]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0.89</v>
      </c>
      <c r="O8" s="12">
        <f t="shared" si="13"/>
        <v>0.89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45026.44771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[Koridor]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0.89</v>
      </c>
      <c r="O9" s="12">
        <f t="shared" si="18"/>
        <v>0.89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45026.44771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[Ruang kantor]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0.89</v>
      </c>
      <c r="O10" s="12">
        <f t="shared" si="19"/>
        <v>0.89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45026.44771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Gedung [Toilet]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0.89</v>
      </c>
      <c r="O11" s="12">
        <f t="shared" si="20"/>
        <v>0.89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45026.44771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[Pantry]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0.89</v>
      </c>
      <c r="O12" s="12">
        <f t="shared" si="21"/>
        <v>0.89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45026.44839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45026.44839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[Halaman]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45026.44839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[Kamar 1]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45026.44839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Gedung [Kamar 2]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45026.44839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[Kamar 3]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45026.44839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[Kamar 4]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45026.44839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[Kamar 5]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45026.44839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44985</v>
      </c>
      <c r="E20" s="11">
        <f t="shared" si="2"/>
        <v>2</v>
      </c>
      <c r="F20" s="9" t="str">
        <f>IF(ISBLANK(A20)," ",INDIRECT(ADDRESS(1,5+MOD(ROW()-2,COUNTA('Form Responses 1'!$1:$1)-4),,TRUE,"Form Responses 1")))</f>
        <v>Gedung [Koridor]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02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45026.44839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44985</v>
      </c>
      <c r="E21" s="11">
        <f t="shared" si="2"/>
        <v>2</v>
      </c>
      <c r="F21" s="9" t="str">
        <f>IF(ISBLANK(A21)," ",INDIRECT(ADDRESS(1,5+MOD(ROW()-2,COUNTA('Form Responses 1'!$1:$1)-4),,TRUE,"Form Responses 1")))</f>
        <v>Gedung [Ruang kantor]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02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45026.44839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44985</v>
      </c>
      <c r="E22" s="11">
        <f t="shared" si="2"/>
        <v>2</v>
      </c>
      <c r="F22" s="9" t="str">
        <f>IF(ISBLANK(A22)," ",INDIRECT(ADDRESS(1,5+MOD(ROW()-2,COUNTA('Form Responses 1'!$1:$1)-4),,TRUE,"Form Responses 1")))</f>
        <v>Gedung [Toilet]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02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45026.44839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44985</v>
      </c>
      <c r="E23" s="11">
        <f t="shared" si="2"/>
        <v>2</v>
      </c>
      <c r="F23" s="9" t="str">
        <f>IF(ISBLANK(A23)," ",INDIRECT(ADDRESS(1,5+MOD(ROW()-2,COUNTA('Form Responses 1'!$1:$1)-4),,TRUE,"Form Responses 1")))</f>
        <v>Gedung [Pantry]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02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45026.44956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44985</v>
      </c>
      <c r="E24" s="11">
        <f t="shared" si="2"/>
        <v>2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02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45026.44956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44985</v>
      </c>
      <c r="E25" s="11">
        <f t="shared" si="2"/>
        <v>2</v>
      </c>
      <c r="F25" s="9" t="str">
        <f>IF(ISBLANK(A25)," ",INDIRECT(ADDRESS(1,5+MOD(ROW()-2,COUNTA('Form Responses 1'!$1:$1)-4),,TRUE,"Form Responses 1")))</f>
        <v>Gedung [Halaman]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45026.44956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44985</v>
      </c>
      <c r="E26" s="11">
        <f t="shared" si="2"/>
        <v>2</v>
      </c>
      <c r="F26" s="9" t="str">
        <f>IF(ISBLANK(A26)," ",INDIRECT(ADDRESS(1,5+MOD(ROW()-2,COUNTA('Form Responses 1'!$1:$1)-4),,TRUE,"Form Responses 1")))</f>
        <v>Gedung [Kamar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02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45026.44956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44985</v>
      </c>
      <c r="E27" s="11">
        <f t="shared" si="2"/>
        <v>2</v>
      </c>
      <c r="F27" s="9" t="str">
        <f>IF(ISBLANK(A27)," ",INDIRECT(ADDRESS(1,5+MOD(ROW()-2,COUNTA('Form Responses 1'!$1:$1)-4),,TRUE,"Form Responses 1")))</f>
        <v>Gedung [Kamar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02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45026.44956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44985</v>
      </c>
      <c r="E28" s="11">
        <f t="shared" si="2"/>
        <v>2</v>
      </c>
      <c r="F28" s="9" t="str">
        <f>IF(ISBLANK(A28)," ",INDIRECT(ADDRESS(1,5+MOD(ROW()-2,COUNTA('Form Responses 1'!$1:$1)-4),,TRUE,"Form Responses 1")))</f>
        <v>Gedung [Kamar 3]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45026.44956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44985</v>
      </c>
      <c r="E29" s="11">
        <f t="shared" si="2"/>
        <v>2</v>
      </c>
      <c r="F29" s="9" t="str">
        <f>IF(ISBLANK(A29)," ",INDIRECT(ADDRESS(1,5+MOD(ROW()-2,COUNTA('Form Responses 1'!$1:$1)-4),,TRUE,"Form Responses 1")))</f>
        <v>Gedung [Kamar 4]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45026.44956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44985</v>
      </c>
      <c r="E30" s="11">
        <f t="shared" si="2"/>
        <v>2</v>
      </c>
      <c r="F30" s="9" t="str">
        <f>IF(ISBLANK(A30)," ",INDIRECT(ADDRESS(1,5+MOD(ROW()-2,COUNTA('Form Responses 1'!$1:$1)-4),,TRUE,"Form Responses 1")))</f>
        <v>Gedung [Kamar 5]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45026.44956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44985</v>
      </c>
      <c r="E31" s="11">
        <f t="shared" si="2"/>
        <v>2</v>
      </c>
      <c r="F31" s="9" t="str">
        <f>IF(ISBLANK(A31)," ",INDIRECT(ADDRESS(1,5+MOD(ROW()-2,COUNTA('Form Responses 1'!$1:$1)-4),,TRUE,"Form Responses 1")))</f>
        <v>Gedung [Koridor]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45026.44956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44985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[Ruang kantor]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45026.44956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44985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[Toilet]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45026.44956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44985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[Pantry]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45026.45011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45016</v>
      </c>
      <c r="E35" s="11">
        <f t="shared" si="2"/>
        <v>5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45026.45011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45016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[Halaman]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45026.45011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45016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[Kamar 1]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45026.45011</v>
      </c>
      <c r="B38" s="9" t="str">
        <f>INDIRECT(ADDRESS(2+QUOTIENT(ROW()-2,COUNTA('Form Responses 1'!$1:$1)-4),2,,TRUE,"Form Responses 1"))</f>
        <v>enit001@yahoo.com</v>
      </c>
      <c r="C38" s="9" t="str">
        <f>INDIRECT(ADDRESS(2+QUOTIENT(ROW()-2,COUNTA('Form Responses 1'!$1:$1)-4),3,,TRUE,"Form Responses 1"))</f>
        <v>Eni Triwahyuningsih</v>
      </c>
      <c r="D38" s="10">
        <f>INDIRECT(ADDRESS(2+QUOTIENT(ROW()-2,COUNTA('Form Responses 1'!$1:$1)-4),4,,TRUE,"Form Responses 1"))</f>
        <v>45016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[Kamar 2]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45026.45011</v>
      </c>
      <c r="B39" s="9" t="str">
        <f>INDIRECT(ADDRESS(2+QUOTIENT(ROW()-2,COUNTA('Form Responses 1'!$1:$1)-4),2,,TRUE,"Form Responses 1"))</f>
        <v>enit001@yahoo.com</v>
      </c>
      <c r="C39" s="9" t="str">
        <f>INDIRECT(ADDRESS(2+QUOTIENT(ROW()-2,COUNTA('Form Responses 1'!$1:$1)-4),3,,TRUE,"Form Responses 1"))</f>
        <v>Eni Triwahyuningsih</v>
      </c>
      <c r="D39" s="10">
        <f>INDIRECT(ADDRESS(2+QUOTIENT(ROW()-2,COUNTA('Form Responses 1'!$1:$1)-4),4,,TRUE,"Form Responses 1"))</f>
        <v>45016</v>
      </c>
      <c r="E39" s="11">
        <f t="shared" si="2"/>
        <v>5</v>
      </c>
      <c r="F39" s="9" t="str">
        <f>IF(ISBLANK(A39)," ",INDIRECT(ADDRESS(1,5+MOD(ROW()-2,COUNTA('Form Responses 1'!$1:$1)-4),,TRUE,"Form Responses 1")))</f>
        <v>Gedung [Kamar 3]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45026.45011</v>
      </c>
      <c r="B40" s="9" t="str">
        <f>INDIRECT(ADDRESS(2+QUOTIENT(ROW()-2,COUNTA('Form Responses 1'!$1:$1)-4),2,,TRUE,"Form Responses 1"))</f>
        <v>enit001@yahoo.com</v>
      </c>
      <c r="C40" s="9" t="str">
        <f>INDIRECT(ADDRESS(2+QUOTIENT(ROW()-2,COUNTA('Form Responses 1'!$1:$1)-4),3,,TRUE,"Form Responses 1"))</f>
        <v>Eni Triwahyuningsih</v>
      </c>
      <c r="D40" s="10">
        <f>INDIRECT(ADDRESS(2+QUOTIENT(ROW()-2,COUNTA('Form Responses 1'!$1:$1)-4),4,,TRUE,"Form Responses 1"))</f>
        <v>45016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[Kamar 4]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45026.45011</v>
      </c>
      <c r="B41" s="9" t="str">
        <f>INDIRECT(ADDRESS(2+QUOTIENT(ROW()-2,COUNTA('Form Responses 1'!$1:$1)-4),2,,TRUE,"Form Responses 1"))</f>
        <v>enit001@yahoo.com</v>
      </c>
      <c r="C41" s="9" t="str">
        <f>INDIRECT(ADDRESS(2+QUOTIENT(ROW()-2,COUNTA('Form Responses 1'!$1:$1)-4),3,,TRUE,"Form Responses 1"))</f>
        <v>Eni Triwahyuningsih</v>
      </c>
      <c r="D41" s="10">
        <f>INDIRECT(ADDRESS(2+QUOTIENT(ROW()-2,COUNTA('Form Responses 1'!$1:$1)-4),4,,TRUE,"Form Responses 1"))</f>
        <v>45016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[Kamar 5]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45026.45011</v>
      </c>
      <c r="B42" s="9" t="str">
        <f>INDIRECT(ADDRESS(2+QUOTIENT(ROW()-2,COUNTA('Form Responses 1'!$1:$1)-4),2,,TRUE,"Form Responses 1"))</f>
        <v>enit001@yahoo.com</v>
      </c>
      <c r="C42" s="9" t="str">
        <f>INDIRECT(ADDRESS(2+QUOTIENT(ROW()-2,COUNTA('Form Responses 1'!$1:$1)-4),3,,TRUE,"Form Responses 1"))</f>
        <v>Eni Triwahyuningsih</v>
      </c>
      <c r="D42" s="10">
        <f>INDIRECT(ADDRESS(2+QUOTIENT(ROW()-2,COUNTA('Form Responses 1'!$1:$1)-4),4,,TRUE,"Form Responses 1"))</f>
        <v>45016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[Koridor]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45026.45011</v>
      </c>
      <c r="B43" s="9" t="str">
        <f>INDIRECT(ADDRESS(2+QUOTIENT(ROW()-2,COUNTA('Form Responses 1'!$1:$1)-4),2,,TRUE,"Form Responses 1"))</f>
        <v>enit001@yahoo.com</v>
      </c>
      <c r="C43" s="9" t="str">
        <f>INDIRECT(ADDRESS(2+QUOTIENT(ROW()-2,COUNTA('Form Responses 1'!$1:$1)-4),3,,TRUE,"Form Responses 1"))</f>
        <v>Eni Triwahyuningsih</v>
      </c>
      <c r="D43" s="10">
        <f>INDIRECT(ADDRESS(2+QUOTIENT(ROW()-2,COUNTA('Form Responses 1'!$1:$1)-4),4,,TRUE,"Form Responses 1"))</f>
        <v>45016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[Ruang kantor]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45026.45011</v>
      </c>
      <c r="B44" s="9" t="str">
        <f>INDIRECT(ADDRESS(2+QUOTIENT(ROW()-2,COUNTA('Form Responses 1'!$1:$1)-4),2,,TRUE,"Form Responses 1"))</f>
        <v>enit001@yahoo.com</v>
      </c>
      <c r="C44" s="9" t="str">
        <f>INDIRECT(ADDRESS(2+QUOTIENT(ROW()-2,COUNTA('Form Responses 1'!$1:$1)-4),3,,TRUE,"Form Responses 1"))</f>
        <v>Eni Triwahyuningsih</v>
      </c>
      <c r="D44" s="10">
        <f>INDIRECT(ADDRESS(2+QUOTIENT(ROW()-2,COUNTA('Form Responses 1'!$1:$1)-4),4,,TRUE,"Form Responses 1"))</f>
        <v>45016</v>
      </c>
      <c r="E44" s="11">
        <f t="shared" si="2"/>
        <v>5</v>
      </c>
      <c r="F44" s="9" t="str">
        <f>IF(ISBLANK(A44)," ",INDIRECT(ADDRESS(1,5+MOD(ROW()-2,COUNTA('Form Responses 1'!$1:$1)-4),,TRUE,"Form Responses 1")))</f>
        <v>Gedung [Toilet]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45026.45011</v>
      </c>
      <c r="B45" s="9" t="str">
        <f>INDIRECT(ADDRESS(2+QUOTIENT(ROW()-2,COUNTA('Form Responses 1'!$1:$1)-4),2,,TRUE,"Form Responses 1"))</f>
        <v>enit001@yahoo.com</v>
      </c>
      <c r="C45" s="9" t="str">
        <f>INDIRECT(ADDRESS(2+QUOTIENT(ROW()-2,COUNTA('Form Responses 1'!$1:$1)-4),3,,TRUE,"Form Responses 1"))</f>
        <v>Eni Triwahyuningsih</v>
      </c>
      <c r="D45" s="10">
        <f>INDIRECT(ADDRESS(2+QUOTIENT(ROW()-2,COUNTA('Form Responses 1'!$1:$1)-4),4,,TRUE,"Form Responses 1"))</f>
        <v>45016</v>
      </c>
      <c r="E45" s="11">
        <f t="shared" si="2"/>
        <v>5</v>
      </c>
      <c r="F45" s="9" t="str">
        <f>IF(ISBLANK(A45)," ",INDIRECT(ADDRESS(1,5+MOD(ROW()-2,COUNTA('Form Responses 1'!$1:$1)-4),,TRUE,"Form Responses 1")))</f>
        <v>Gedung [Pantry]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45048.6326</v>
      </c>
      <c r="B46" s="9" t="str">
        <f>INDIRECT(ADDRESS(2+QUOTIENT(ROW()-2,COUNTA('Form Responses 1'!$1:$1)-4),2,,TRUE,"Form Responses 1"))</f>
        <v>enit001@yahoo.com</v>
      </c>
      <c r="C46" s="9" t="str">
        <f>INDIRECT(ADDRESS(2+QUOTIENT(ROW()-2,COUNTA('Form Responses 1'!$1:$1)-4),3,,TRUE,"Form Responses 1"))</f>
        <v>Eni Triwahyuningsih</v>
      </c>
      <c r="D46" s="10">
        <f>INDIRECT(ADDRESS(2+QUOTIENT(ROW()-2,COUNTA('Form Responses 1'!$1:$1)-4),4,,TRUE,"Form Responses 1"))</f>
        <v>45046</v>
      </c>
      <c r="E46" s="11">
        <f t="shared" si="2"/>
        <v>7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18</v>
      </c>
      <c r="L46" s="9" t="str">
        <f t="shared" si="6"/>
        <v>2023 - WEEK 18</v>
      </c>
      <c r="M46" s="9" t="str">
        <f t="shared" si="7"/>
        <v>2023 - MONTH 04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18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45048.6326</v>
      </c>
      <c r="B47" s="9" t="str">
        <f>INDIRECT(ADDRESS(2+QUOTIENT(ROW()-2,COUNTA('Form Responses 1'!$1:$1)-4),2,,TRUE,"Form Responses 1"))</f>
        <v>enit001@yahoo.com</v>
      </c>
      <c r="C47" s="9" t="str">
        <f>INDIRECT(ADDRESS(2+QUOTIENT(ROW()-2,COUNTA('Form Responses 1'!$1:$1)-4),3,,TRUE,"Form Responses 1"))</f>
        <v>Eni Triwahyuningsih</v>
      </c>
      <c r="D47" s="10">
        <f>INDIRECT(ADDRESS(2+QUOTIENT(ROW()-2,COUNTA('Form Responses 1'!$1:$1)-4),4,,TRUE,"Form Responses 1"))</f>
        <v>45046</v>
      </c>
      <c r="E47" s="11">
        <f t="shared" si="2"/>
        <v>7</v>
      </c>
      <c r="F47" s="9" t="str">
        <f>IF(ISBLANK(A47)," ",INDIRECT(ADDRESS(1,5+MOD(ROW()-2,COUNTA('Form Responses 1'!$1:$1)-4),,TRUE,"Form Responses 1")))</f>
        <v>Gedung [Halaman]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18</v>
      </c>
      <c r="L47" s="9" t="str">
        <f t="shared" si="6"/>
        <v>2023 - WEEK 18</v>
      </c>
      <c r="M47" s="9" t="str">
        <f t="shared" si="7"/>
        <v>2023 - MONTH 04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18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45048.6326</v>
      </c>
      <c r="B48" s="9" t="str">
        <f>INDIRECT(ADDRESS(2+QUOTIENT(ROW()-2,COUNTA('Form Responses 1'!$1:$1)-4),2,,TRUE,"Form Responses 1"))</f>
        <v>enit001@yahoo.com</v>
      </c>
      <c r="C48" s="9" t="str">
        <f>INDIRECT(ADDRESS(2+QUOTIENT(ROW()-2,COUNTA('Form Responses 1'!$1:$1)-4),3,,TRUE,"Form Responses 1"))</f>
        <v>Eni Triwahyuningsih</v>
      </c>
      <c r="D48" s="10">
        <f>INDIRECT(ADDRESS(2+QUOTIENT(ROW()-2,COUNTA('Form Responses 1'!$1:$1)-4),4,,TRUE,"Form Responses 1"))</f>
        <v>45046</v>
      </c>
      <c r="E48" s="11">
        <f t="shared" si="2"/>
        <v>7</v>
      </c>
      <c r="F48" s="9" t="str">
        <f>IF(ISBLANK(A48)," ",INDIRECT(ADDRESS(1,5+MOD(ROW()-2,COUNTA('Form Responses 1'!$1:$1)-4),,TRUE,"Form Responses 1")))</f>
        <v>Gedung [Kamar 1]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18</v>
      </c>
      <c r="L48" s="9" t="str">
        <f t="shared" si="6"/>
        <v>2023 - WEEK 18</v>
      </c>
      <c r="M48" s="9" t="str">
        <f t="shared" si="7"/>
        <v>2023 - MONTH 04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18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45048.6326</v>
      </c>
      <c r="B49" s="9" t="str">
        <f>INDIRECT(ADDRESS(2+QUOTIENT(ROW()-2,COUNTA('Form Responses 1'!$1:$1)-4),2,,TRUE,"Form Responses 1"))</f>
        <v>enit001@yahoo.com</v>
      </c>
      <c r="C49" s="9" t="str">
        <f>INDIRECT(ADDRESS(2+QUOTIENT(ROW()-2,COUNTA('Form Responses 1'!$1:$1)-4),3,,TRUE,"Form Responses 1"))</f>
        <v>Eni Triwahyuningsih</v>
      </c>
      <c r="D49" s="10">
        <f>INDIRECT(ADDRESS(2+QUOTIENT(ROW()-2,COUNTA('Form Responses 1'!$1:$1)-4),4,,TRUE,"Form Responses 1"))</f>
        <v>45046</v>
      </c>
      <c r="E49" s="11">
        <f t="shared" si="2"/>
        <v>7</v>
      </c>
      <c r="F49" s="9" t="str">
        <f>IF(ISBLANK(A49)," ",INDIRECT(ADDRESS(1,5+MOD(ROW()-2,COUNTA('Form Responses 1'!$1:$1)-4),,TRUE,"Form Responses 1")))</f>
        <v>Gedung [Kamar 2]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18</v>
      </c>
      <c r="L49" s="9" t="str">
        <f t="shared" si="6"/>
        <v>2023 - WEEK 18</v>
      </c>
      <c r="M49" s="9" t="str">
        <f t="shared" si="7"/>
        <v>2023 - MONTH 04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18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45048.6326</v>
      </c>
      <c r="B50" s="9" t="str">
        <f>INDIRECT(ADDRESS(2+QUOTIENT(ROW()-2,COUNTA('Form Responses 1'!$1:$1)-4),2,,TRUE,"Form Responses 1"))</f>
        <v>enit001@yahoo.com</v>
      </c>
      <c r="C50" s="9" t="str">
        <f>INDIRECT(ADDRESS(2+QUOTIENT(ROW()-2,COUNTA('Form Responses 1'!$1:$1)-4),3,,TRUE,"Form Responses 1"))</f>
        <v>Eni Triwahyuningsih</v>
      </c>
      <c r="D50" s="10">
        <f>INDIRECT(ADDRESS(2+QUOTIENT(ROW()-2,COUNTA('Form Responses 1'!$1:$1)-4),4,,TRUE,"Form Responses 1"))</f>
        <v>45046</v>
      </c>
      <c r="E50" s="11">
        <f t="shared" si="2"/>
        <v>7</v>
      </c>
      <c r="F50" s="9" t="str">
        <f>IF(ISBLANK(A50)," ",INDIRECT(ADDRESS(1,5+MOD(ROW()-2,COUNTA('Form Responses 1'!$1:$1)-4),,TRUE,"Form Responses 1")))</f>
        <v>Gedung [Kamar 3]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18</v>
      </c>
      <c r="L50" s="9" t="str">
        <f t="shared" si="6"/>
        <v>2023 - WEEK 18</v>
      </c>
      <c r="M50" s="9" t="str">
        <f t="shared" si="7"/>
        <v>2023 - MONTH 04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18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45048.6326</v>
      </c>
      <c r="B51" s="9" t="str">
        <f>INDIRECT(ADDRESS(2+QUOTIENT(ROW()-2,COUNTA('Form Responses 1'!$1:$1)-4),2,,TRUE,"Form Responses 1"))</f>
        <v>enit001@yahoo.com</v>
      </c>
      <c r="C51" s="9" t="str">
        <f>INDIRECT(ADDRESS(2+QUOTIENT(ROW()-2,COUNTA('Form Responses 1'!$1:$1)-4),3,,TRUE,"Form Responses 1"))</f>
        <v>Eni Triwahyuningsih</v>
      </c>
      <c r="D51" s="10">
        <f>INDIRECT(ADDRESS(2+QUOTIENT(ROW()-2,COUNTA('Form Responses 1'!$1:$1)-4),4,,TRUE,"Form Responses 1"))</f>
        <v>45046</v>
      </c>
      <c r="E51" s="11">
        <f t="shared" si="2"/>
        <v>7</v>
      </c>
      <c r="F51" s="9" t="str">
        <f>IF(ISBLANK(A51)," ",INDIRECT(ADDRESS(1,5+MOD(ROW()-2,COUNTA('Form Responses 1'!$1:$1)-4),,TRUE,"Form Responses 1")))</f>
        <v>Gedung [Kamar 4]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18</v>
      </c>
      <c r="L51" s="9" t="str">
        <f t="shared" si="6"/>
        <v>2023 - WEEK 18</v>
      </c>
      <c r="M51" s="9" t="str">
        <f t="shared" si="7"/>
        <v>2023 - MONTH 04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18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45048.6326</v>
      </c>
      <c r="B52" s="9" t="str">
        <f>INDIRECT(ADDRESS(2+QUOTIENT(ROW()-2,COUNTA('Form Responses 1'!$1:$1)-4),2,,TRUE,"Form Responses 1"))</f>
        <v>enit001@yahoo.com</v>
      </c>
      <c r="C52" s="9" t="str">
        <f>INDIRECT(ADDRESS(2+QUOTIENT(ROW()-2,COUNTA('Form Responses 1'!$1:$1)-4),3,,TRUE,"Form Responses 1"))</f>
        <v>Eni Triwahyuningsih</v>
      </c>
      <c r="D52" s="10">
        <f>INDIRECT(ADDRESS(2+QUOTIENT(ROW()-2,COUNTA('Form Responses 1'!$1:$1)-4),4,,TRUE,"Form Responses 1"))</f>
        <v>45046</v>
      </c>
      <c r="E52" s="11">
        <f t="shared" si="2"/>
        <v>7</v>
      </c>
      <c r="F52" s="9" t="str">
        <f>IF(ISBLANK(A52)," ",INDIRECT(ADDRESS(1,5+MOD(ROW()-2,COUNTA('Form Responses 1'!$1:$1)-4),,TRUE,"Form Responses 1")))</f>
        <v>Gedung [Kamar 5]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18</v>
      </c>
      <c r="L52" s="9" t="str">
        <f t="shared" si="6"/>
        <v>2023 - WEEK 18</v>
      </c>
      <c r="M52" s="9" t="str">
        <f t="shared" si="7"/>
        <v>2023 - MONTH 04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18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45048.6326</v>
      </c>
      <c r="B53" s="9" t="str">
        <f>INDIRECT(ADDRESS(2+QUOTIENT(ROW()-2,COUNTA('Form Responses 1'!$1:$1)-4),2,,TRUE,"Form Responses 1"))</f>
        <v>enit001@yahoo.com</v>
      </c>
      <c r="C53" s="9" t="str">
        <f>INDIRECT(ADDRESS(2+QUOTIENT(ROW()-2,COUNTA('Form Responses 1'!$1:$1)-4),3,,TRUE,"Form Responses 1"))</f>
        <v>Eni Triwahyuningsih</v>
      </c>
      <c r="D53" s="10">
        <f>INDIRECT(ADDRESS(2+QUOTIENT(ROW()-2,COUNTA('Form Responses 1'!$1:$1)-4),4,,TRUE,"Form Responses 1"))</f>
        <v>45046</v>
      </c>
      <c r="E53" s="11">
        <f t="shared" si="2"/>
        <v>7</v>
      </c>
      <c r="F53" s="9" t="str">
        <f>IF(ISBLANK(A53)," ",INDIRECT(ADDRESS(1,5+MOD(ROW()-2,COUNTA('Form Responses 1'!$1:$1)-4),,TRUE,"Form Responses 1")))</f>
        <v>Gedung [Koridor]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18</v>
      </c>
      <c r="L53" s="9" t="str">
        <f t="shared" si="6"/>
        <v>2023 - WEEK 18</v>
      </c>
      <c r="M53" s="9" t="str">
        <f t="shared" si="7"/>
        <v>2023 - MONTH 04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18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45048.6326</v>
      </c>
      <c r="B54" s="9" t="str">
        <f>INDIRECT(ADDRESS(2+QUOTIENT(ROW()-2,COUNTA('Form Responses 1'!$1:$1)-4),2,,TRUE,"Form Responses 1"))</f>
        <v>enit001@yahoo.com</v>
      </c>
      <c r="C54" s="9" t="str">
        <f>INDIRECT(ADDRESS(2+QUOTIENT(ROW()-2,COUNTA('Form Responses 1'!$1:$1)-4),3,,TRUE,"Form Responses 1"))</f>
        <v>Eni Triwahyuningsih</v>
      </c>
      <c r="D54" s="10">
        <f>INDIRECT(ADDRESS(2+QUOTIENT(ROW()-2,COUNTA('Form Responses 1'!$1:$1)-4),4,,TRUE,"Form Responses 1"))</f>
        <v>45046</v>
      </c>
      <c r="E54" s="11">
        <f t="shared" si="2"/>
        <v>7</v>
      </c>
      <c r="F54" s="9" t="str">
        <f>IF(ISBLANK(A54)," ",INDIRECT(ADDRESS(1,5+MOD(ROW()-2,COUNTA('Form Responses 1'!$1:$1)-4),,TRUE,"Form Responses 1")))</f>
        <v>Gedung [Ruang kantor]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18</v>
      </c>
      <c r="L54" s="9" t="str">
        <f t="shared" si="6"/>
        <v>2023 - WEEK 18</v>
      </c>
      <c r="M54" s="9" t="str">
        <f t="shared" si="7"/>
        <v>2023 - MONTH 04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18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45048.6326</v>
      </c>
      <c r="B55" s="9" t="str">
        <f>INDIRECT(ADDRESS(2+QUOTIENT(ROW()-2,COUNTA('Form Responses 1'!$1:$1)-4),2,,TRUE,"Form Responses 1"))</f>
        <v>enit001@yahoo.com</v>
      </c>
      <c r="C55" s="9" t="str">
        <f>INDIRECT(ADDRESS(2+QUOTIENT(ROW()-2,COUNTA('Form Responses 1'!$1:$1)-4),3,,TRUE,"Form Responses 1"))</f>
        <v>Eni Triwahyuningsih</v>
      </c>
      <c r="D55" s="10">
        <f>INDIRECT(ADDRESS(2+QUOTIENT(ROW()-2,COUNTA('Form Responses 1'!$1:$1)-4),4,,TRUE,"Form Responses 1"))</f>
        <v>45046</v>
      </c>
      <c r="E55" s="11">
        <f t="shared" si="2"/>
        <v>7</v>
      </c>
      <c r="F55" s="9" t="str">
        <f>IF(ISBLANK(A55)," ",INDIRECT(ADDRESS(1,5+MOD(ROW()-2,COUNTA('Form Responses 1'!$1:$1)-4),,TRUE,"Form Responses 1")))</f>
        <v>Gedung [Toilet]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18</v>
      </c>
      <c r="L55" s="9" t="str">
        <f t="shared" si="6"/>
        <v>2023 - WEEK 18</v>
      </c>
      <c r="M55" s="9" t="str">
        <f t="shared" si="7"/>
        <v>2023 - MONTH 04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18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45048.6326</v>
      </c>
      <c r="B56" s="9" t="str">
        <f>INDIRECT(ADDRESS(2+QUOTIENT(ROW()-2,COUNTA('Form Responses 1'!$1:$1)-4),2,,TRUE,"Form Responses 1"))</f>
        <v>enit001@yahoo.com</v>
      </c>
      <c r="C56" s="9" t="str">
        <f>INDIRECT(ADDRESS(2+QUOTIENT(ROW()-2,COUNTA('Form Responses 1'!$1:$1)-4),3,,TRUE,"Form Responses 1"))</f>
        <v>Eni Triwahyuningsih</v>
      </c>
      <c r="D56" s="10">
        <f>INDIRECT(ADDRESS(2+QUOTIENT(ROW()-2,COUNTA('Form Responses 1'!$1:$1)-4),4,,TRUE,"Form Responses 1"))</f>
        <v>45046</v>
      </c>
      <c r="E56" s="11">
        <f t="shared" si="2"/>
        <v>7</v>
      </c>
      <c r="F56" s="9" t="str">
        <f>IF(ISBLANK(A56)," ",INDIRECT(ADDRESS(1,5+MOD(ROW()-2,COUNTA('Form Responses 1'!$1:$1)-4),,TRUE,"Form Responses 1")))</f>
        <v>Gedung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18</v>
      </c>
      <c r="L56" s="9" t="str">
        <f t="shared" si="6"/>
        <v>2023 - WEEK 18</v>
      </c>
      <c r="M56" s="9" t="str">
        <f t="shared" si="7"/>
        <v>2023 - MONTH 04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18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v>2023.0</v>
      </c>
      <c r="G3" s="22"/>
      <c r="H3" s="20" t="s">
        <v>22</v>
      </c>
      <c r="I3" s="20"/>
      <c r="J3" s="21" t="s">
        <v>42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f>DASHBOARD!F3</f>
        <v>2023</v>
      </c>
      <c r="G3" s="22"/>
      <c r="H3" s="20" t="s">
        <v>22</v>
      </c>
      <c r="I3" s="20"/>
      <c r="J3" s="21" t="s">
        <v>42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45017</v>
      </c>
      <c r="G4" s="26"/>
      <c r="H4" s="20" t="s">
        <v>132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45046</v>
      </c>
      <c r="G5" s="26"/>
      <c r="H5" s="20" t="s">
        <v>135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20</v>
      </c>
      <c r="G6" s="30"/>
      <c r="H6" s="20" t="s">
        <v>137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139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124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6</v>
      </c>
      <c r="C18" s="56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7</v>
      </c>
      <c r="C19" s="56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5" t="s">
        <v>8</v>
      </c>
      <c r="C20" s="58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5" t="s">
        <v>9</v>
      </c>
      <c r="C21" s="56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10</v>
      </c>
      <c r="C22" s="56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11</v>
      </c>
      <c r="C23" s="56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14</v>
      </c>
      <c r="C24" s="56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12</v>
      </c>
      <c r="C25" s="59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13</v>
      </c>
      <c r="C26" s="56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4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0"/>
      <c r="C28" s="15"/>
      <c r="D28" s="60"/>
      <c r="E28" s="15"/>
      <c r="F28" s="60"/>
      <c r="G28" s="15"/>
      <c r="H28" s="60"/>
      <c r="I28" s="15"/>
      <c r="J28" s="60"/>
      <c r="K28" s="15"/>
      <c r="L28" s="60"/>
      <c r="M28" s="15"/>
      <c r="N28" s="6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2"/>
      <c r="C29" s="35"/>
      <c r="D29" s="62"/>
      <c r="E29" s="35"/>
      <c r="F29" s="62"/>
      <c r="G29" s="35"/>
      <c r="H29" s="62"/>
      <c r="I29" s="35"/>
      <c r="J29" s="62"/>
      <c r="K29" s="35"/>
      <c r="L29" s="62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3" t="s">
        <v>141</v>
      </c>
      <c r="C32" s="15"/>
      <c r="E32" s="15"/>
      <c r="F32" s="63" t="s">
        <v>142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143</v>
      </c>
      <c r="C41" s="15"/>
      <c r="D41" s="15"/>
      <c r="E41" s="15"/>
      <c r="F41" s="14" t="s">
        <v>143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144</v>
      </c>
      <c r="C42" s="15"/>
      <c r="D42" s="15"/>
      <c r="E42" s="15"/>
      <c r="F42" s="14" t="s">
        <v>144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4" t="s">
        <v>145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5">
        <f t="array" ref="D2">DATE(D5,INDEX(MASTER!G:G,MATCH(D7,MASTER!F:F,0)),1)</f>
        <v>45017</v>
      </c>
      <c r="E2" s="14" t="s">
        <v>133</v>
      </c>
      <c r="F2" s="16" t="str">
        <f>CONCATENATE(D5," - MONTH ",TEXT(MONTH(D2),"00"))</f>
        <v>2023 - MONTH 04</v>
      </c>
      <c r="G2" s="3" t="s">
        <v>133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6" t="s">
        <v>146</v>
      </c>
      <c r="E4" s="67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8">
        <f>DASHBOARD!F3</f>
        <v>2023</v>
      </c>
      <c r="E5" s="69"/>
      <c r="I5" s="70"/>
      <c r="J5" s="71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6" t="s">
        <v>147</v>
      </c>
      <c r="E6" s="69"/>
      <c r="I6" s="70"/>
      <c r="J6" s="71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6" t="s">
        <v>42</v>
      </c>
      <c r="E7" s="72"/>
      <c r="I7" s="70"/>
      <c r="J7" s="71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1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148</v>
      </c>
      <c r="E10" s="38"/>
      <c r="F10" s="19" t="s">
        <v>149</v>
      </c>
      <c r="I10" s="73"/>
      <c r="J10" s="74"/>
      <c r="K10" s="73"/>
      <c r="L10" s="74"/>
      <c r="M10" s="73"/>
      <c r="N10" s="74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5"/>
      <c r="B11" s="39" t="s">
        <v>126</v>
      </c>
      <c r="C11" s="76"/>
      <c r="D11" s="77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5"/>
      <c r="B12" s="79" t="s">
        <v>4</v>
      </c>
      <c r="C12" s="43"/>
      <c r="D12" s="80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81"/>
      <c r="J12" s="81"/>
      <c r="K12" s="81"/>
      <c r="L12" s="81"/>
      <c r="M12" s="82"/>
      <c r="N12" s="8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5"/>
      <c r="B14" s="50" t="s">
        <v>139</v>
      </c>
      <c r="C14" s="76"/>
      <c r="D14" s="77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5"/>
      <c r="B15" s="79"/>
      <c r="C15" s="43"/>
      <c r="D15" s="80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81"/>
      <c r="J15" s="81"/>
      <c r="K15" s="81"/>
      <c r="L15" s="81"/>
      <c r="M15" s="82"/>
      <c r="N15" s="81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3"/>
      <c r="C16" s="43"/>
      <c r="D16" s="80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81"/>
      <c r="J16" s="81"/>
      <c r="K16" s="81"/>
      <c r="L16" s="81"/>
      <c r="M16" s="82"/>
      <c r="N16" s="81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1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5"/>
      <c r="B18" s="50" t="s">
        <v>124</v>
      </c>
      <c r="C18" s="76"/>
      <c r="D18" s="77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5"/>
      <c r="B19" s="54" t="s">
        <v>5</v>
      </c>
      <c r="C19" s="43"/>
      <c r="D19" s="80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81"/>
      <c r="J19" s="81"/>
      <c r="K19" s="81"/>
      <c r="L19" s="81"/>
      <c r="M19" s="82"/>
      <c r="N19" s="8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6</v>
      </c>
      <c r="C20" s="43"/>
      <c r="D20" s="80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1"/>
      <c r="J20" s="81"/>
      <c r="K20" s="81"/>
      <c r="L20" s="81"/>
      <c r="M20" s="82"/>
      <c r="N20" s="8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7</v>
      </c>
      <c r="C21" s="43"/>
      <c r="D21" s="80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81"/>
      <c r="J21" s="81"/>
      <c r="K21" s="81"/>
      <c r="L21" s="81"/>
      <c r="M21" s="82"/>
      <c r="N21" s="8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8</v>
      </c>
      <c r="C22" s="43"/>
      <c r="D22" s="80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81"/>
      <c r="J22" s="81"/>
      <c r="K22" s="81"/>
      <c r="L22" s="81"/>
      <c r="M22" s="82"/>
      <c r="N22" s="8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9</v>
      </c>
      <c r="C23" s="43"/>
      <c r="D23" s="80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81"/>
      <c r="J23" s="81"/>
      <c r="K23" s="81"/>
      <c r="L23" s="81"/>
      <c r="M23" s="82"/>
      <c r="N23" s="8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10</v>
      </c>
      <c r="C24" s="43"/>
      <c r="D24" s="80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81"/>
      <c r="J24" s="81"/>
      <c r="K24" s="81"/>
      <c r="L24" s="81"/>
      <c r="M24" s="82"/>
      <c r="N24" s="8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11</v>
      </c>
      <c r="C25" s="43"/>
      <c r="D25" s="80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81"/>
      <c r="J25" s="81"/>
      <c r="K25" s="81"/>
      <c r="L25" s="81"/>
      <c r="M25" s="82"/>
      <c r="N25" s="8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14</v>
      </c>
      <c r="C26" s="43"/>
      <c r="D26" s="80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81"/>
      <c r="J26" s="81"/>
      <c r="K26" s="81"/>
      <c r="L26" s="81"/>
      <c r="M26" s="82"/>
      <c r="N26" s="8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12</v>
      </c>
      <c r="C27" s="43"/>
      <c r="D27" s="80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81"/>
      <c r="J27" s="81"/>
      <c r="K27" s="81"/>
      <c r="L27" s="81"/>
      <c r="M27" s="82"/>
      <c r="N27" s="8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13</v>
      </c>
      <c r="C28" s="43"/>
      <c r="D28" s="80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81"/>
      <c r="J28" s="81"/>
      <c r="K28" s="81"/>
      <c r="L28" s="81"/>
      <c r="M28" s="82"/>
      <c r="N28" s="8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3" t="s">
        <v>141</v>
      </c>
      <c r="C34" s="15"/>
      <c r="E34" s="15"/>
      <c r="F34" s="63" t="s">
        <v>142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4" t="s">
        <v>143</v>
      </c>
      <c r="C43" s="15"/>
      <c r="D43" s="15"/>
      <c r="E43" s="15"/>
      <c r="F43" s="14" t="s">
        <v>143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4" t="s">
        <v>144</v>
      </c>
      <c r="C44" s="15"/>
      <c r="D44" s="15"/>
      <c r="E44" s="15"/>
      <c r="F44" s="14" t="s">
        <v>144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