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<sst xmlns="http://schemas.openxmlformats.org/spreadsheetml/2006/main" count="735" uniqueCount="188">
  <si>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</si>
  <si>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</si>
  <si>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</si>
  <si>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</si>
  <si>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</si>
  <si>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</si>
  <si>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</si>
  <si>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</si>
  <si>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</si>
  <si>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</si>
  <si>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</si>
  <si>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</si>
  <si>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</si>
  <si>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</si>
  <si>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</si>
  <si>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</si>
  <si>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</si>
  <si>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</si>
  <si>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</si>
  <si>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</si>
  <si>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</si>
  <si>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</si>
  <si>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</si>
  <si>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</si>
  <si>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</si>
  <si>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</si>
  <si>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</si>
  <si>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</si>
  <si>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</si>
  <si>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</si>
  <si>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</si>
  <si>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</si>
  <si>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</si>
  <si>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</si>
  <si>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</si>
  <si>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</si>
  <si>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</si>
  <si>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</si>
  <si>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</si>
  <si>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</si>
  <si>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</si>
  <si>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</si>
  <si>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</si>
  <si>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</si>
  <si>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</si>
  <si>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</si>
  <si>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</si>
  <si>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</si>
  <si>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</si>
  <si>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</si>
  <si>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theresia1@gmail.com</t>
  </si>
  <si>
    <t>theresia v</t>
  </si>
  <si>
    <t>BAIK</t>
  </si>
  <si>
    <t>SANGATBAIK</t>
  </si>
  <si>
    <t>CUKUP BAIK</t>
  </si>
  <si>
    <t>theresia2@gmail.com</t>
  </si>
  <si>
    <t>theresia3@gmail.com</t>
  </si>
  <si>
    <t>theresia4@gmail.com</t>
  </si>
  <si>
    <t>theresia5@gmail.com</t>
  </si>
  <si>
    <t>ecca.wahyunie@gmail.com</t>
  </si>
  <si>
    <t>I Gusti Agung Ayu Eka Sri Wahyuni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</si>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</sst>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5:08:52Z"/>
        <d v="2023-03-20T15:09:43Z"/>
        <d v="2023-03-20T15:10:47Z"/>
        <d v="2023-03-20T15:13:17Z"/>
        <d v="2023-03-20T15:15:39Z"/>
        <m/>
        <d v="2023-04-18T13:04:15Z"/>
        <d v="2023-04-18T13:47:18Z"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  <s v="ecca.wahyunie@gmail.com"/>
      </sharedItems>
    </cacheField>
    <cacheField name="Full Name" numFmtId="0">
      <sharedItems containsBlank="1">
        <s v="theresia v"/>
        <m/>
        <s v="I Gusti Agung Ayu Eka Sri Wahyuni"/>
      </sharedItems>
    </cacheField>
    <cacheField name="Penilaian untuk pekerjaan tanggal" numFmtId="14">
      <sharedItems containsDate="1" containsString="0" containsBlank="1">
        <d v="2023-02-02T00:00:00Z"/>
        <d v="2023-02-15T00:00:00Z"/>
        <d v="2023-02-17T00:00:00Z"/>
        <d v="2023-02-23T00:00:00Z"/>
        <d v="2023-03-15T00:00:00Z"/>
        <m/>
        <d v="2023-04-18T00:00:00Z"/>
        <d v="2023-01-31T00:00:00Z"/>
      </sharedItems>
    </cacheField>
    <cacheField name="weekday">
      <sharedItems containsMixedTypes="1" containsNumber="1" containsInteger="1">
        <n v="4.0"/>
        <n v="3.0"/>
        <n v="5.0"/>
        <s v=" "/>
        <n v="2.0"/>
      </sharedItems>
    </cacheField>
    <cacheField name="Sub Area" numFmtId="0">
      <sharedItems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5.0"/>
        <n v="7.0"/>
        <n v="8.0"/>
        <n v="11.0"/>
        <s v=" "/>
        <n v="16.0"/>
      </sharedItems>
    </cacheField>
    <cacheField name="Week" numFmtId="0">
      <sharedItems>
        <s v="2023 - WEEK 05"/>
        <s v="2023 - WEEK 07"/>
        <s v="2023 - WEEK 08"/>
        <s v="2023 - WEEK 11"/>
        <s v=" "/>
        <s v="2023 - WEEK 16"/>
      </sharedItems>
    </cacheField>
    <cacheField name="Month" numFmtId="0">
      <sharedItems>
        <s v="2023 - MONTH 02"/>
        <s v="2023 - MONTH 03"/>
        <s v=" "/>
        <s v="2023 - MONTH 04"/>
        <s v="2023 - MONTH 01"/>
      </sharedItems>
    </cacheField>
    <cacheField name="Average Week">
      <sharedItems containsMixedTypes="1" containsNumber="1">
        <n v="0.9525000000000013"/>
        <n v="0.9585869565217401"/>
        <n v="0.968913043478261"/>
        <n v="0.9569565217391305"/>
        <s v=" "/>
        <n v="0.9978260869565219"/>
      </sharedItems>
    </cacheField>
    <cacheField name="Average Value Month">
      <sharedItems containsMixedTypes="1" containsNumber="1">
        <n v="0.9594565217391294"/>
        <n v="0.9569565217391305"/>
        <s v=" "/>
        <n v="0.9978260869565219"/>
        <n v="0.9532608695652179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Y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  <item x="6"/>
        <item x="7"/>
      </items>
    </pivotField>
    <pivotField name="Email Address" axis="axisRow" compact="0" outline="0" multipleItemSelectionAllowed="1" showAll="0" sortType="ascending" defaultSubtotal="0">
      <items>
        <item x="5"/>
        <item x="6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1"/>
        <item x="2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7"/>
        <item x="0"/>
        <item x="1"/>
        <item x="2"/>
        <item x="3"/>
        <item x="4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46"/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5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46"/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7"/>
        <item x="0"/>
        <item x="1"/>
        <item x="2"/>
        <item x="3"/>
        <item x="4"/>
        <item x="6"/>
      </items>
    </pivotField>
    <pivotField name="weekday" axis="axisRow" compact="0" outline="0" multipleItemSelectionAllowed="1" showAll="0" sortType="ascending" defaultSubtotal="0">
      <items>
        <item x="4"/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5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4"/>
        <item x="0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7"/>
        <item x="0"/>
        <item x="1"/>
        <item x="2"/>
        <item x="3"/>
        <item x="4"/>
        <item x="6"/>
      </items>
    </pivotField>
    <pivotField name="weekday" axis="axisRow" compact="0" outline="0" multipleItemSelectionAllowed="1" showAll="0" sortType="ascending" defaultSubtotal="0">
      <items>
        <item x="4"/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5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4"/>
        <item x="0"/>
        <item x="1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45005.63116715278</v>
      </c>
      <c r="B2" s="3" t="s">
        <v>50</v>
      </c>
      <c r="C2" s="3" t="s">
        <v>51</v>
      </c>
      <c r="D2" s="4">
        <v>44959.0</v>
      </c>
      <c r="E2" s="3" t="s">
        <v>52</v>
      </c>
      <c r="F2" s="3" t="s">
        <v>53</v>
      </c>
      <c r="G2" s="3" t="s">
        <v>53</v>
      </c>
      <c r="H2" s="3" t="s">
        <v>52</v>
      </c>
      <c r="I2" s="3" t="s">
        <v>52</v>
      </c>
      <c r="J2" s="3" t="s">
        <v>52</v>
      </c>
      <c r="K2" s="3" t="s">
        <v>52</v>
      </c>
      <c r="L2" s="3" t="s">
        <v>52</v>
      </c>
      <c r="M2" s="3" t="s">
        <v>52</v>
      </c>
      <c r="N2" s="3" t="s">
        <v>52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52</v>
      </c>
      <c r="AD2" s="3" t="s">
        <v>52</v>
      </c>
      <c r="AE2" s="3" t="s">
        <v>52</v>
      </c>
      <c r="AF2" s="3" t="s">
        <v>52</v>
      </c>
      <c r="AG2" s="3" t="s">
        <v>52</v>
      </c>
      <c r="AH2" s="3" t="s">
        <v>54</v>
      </c>
      <c r="AI2" s="3" t="s">
        <v>54</v>
      </c>
      <c r="AJ2" s="3" t="s">
        <v>54</v>
      </c>
      <c r="AK2" s="3" t="s">
        <v>54</v>
      </c>
      <c r="AL2" s="3" t="s">
        <v>54</v>
      </c>
      <c r="AM2" s="3" t="s">
        <v>54</v>
      </c>
      <c r="AN2" s="3" t="s">
        <v>54</v>
      </c>
      <c r="AO2" s="3" t="s">
        <v>53</v>
      </c>
      <c r="AP2" s="3" t="s">
        <v>53</v>
      </c>
      <c r="AQ2" s="3" t="s">
        <v>53</v>
      </c>
      <c r="AR2" s="3" t="s">
        <v>54</v>
      </c>
      <c r="AS2" s="3" t="s">
        <v>54</v>
      </c>
      <c r="AT2" s="3" t="s">
        <v>54</v>
      </c>
      <c r="AU2" s="3" t="s">
        <v>53</v>
      </c>
      <c r="AV2" s="3" t="s">
        <v>53</v>
      </c>
      <c r="AW2" s="3" t="s">
        <v>54</v>
      </c>
      <c r="AX2" s="3" t="s">
        <v>54</v>
      </c>
    </row>
    <row r="3">
      <c r="A3" s="2">
        <v>45005.631749224536</v>
      </c>
      <c r="B3" s="3" t="s">
        <v>55</v>
      </c>
      <c r="C3" s="3" t="s">
        <v>51</v>
      </c>
      <c r="D3" s="4">
        <v>44972.0</v>
      </c>
      <c r="E3" s="3" t="s">
        <v>53</v>
      </c>
      <c r="F3" s="3" t="s">
        <v>52</v>
      </c>
      <c r="G3" s="3" t="s">
        <v>52</v>
      </c>
      <c r="H3" s="3" t="s">
        <v>53</v>
      </c>
      <c r="I3" s="3" t="s">
        <v>53</v>
      </c>
      <c r="J3" s="3" t="s">
        <v>53</v>
      </c>
      <c r="K3" s="3" t="s">
        <v>53</v>
      </c>
      <c r="L3" s="3" t="s">
        <v>53</v>
      </c>
      <c r="M3" s="3" t="s">
        <v>53</v>
      </c>
      <c r="N3" s="3" t="s">
        <v>53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53</v>
      </c>
      <c r="AA3" s="3" t="s">
        <v>53</v>
      </c>
      <c r="AB3" s="3" t="s">
        <v>53</v>
      </c>
      <c r="AC3" s="3" t="s">
        <v>53</v>
      </c>
      <c r="AD3" s="3" t="s">
        <v>53</v>
      </c>
      <c r="AE3" s="3" t="s">
        <v>53</v>
      </c>
      <c r="AF3" s="3" t="s">
        <v>53</v>
      </c>
      <c r="AG3" s="3" t="s">
        <v>53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53</v>
      </c>
      <c r="AP3" s="3" t="s">
        <v>53</v>
      </c>
      <c r="AQ3" s="3" t="s">
        <v>53</v>
      </c>
      <c r="AR3" s="3" t="s">
        <v>53</v>
      </c>
      <c r="AS3" s="3" t="s">
        <v>53</v>
      </c>
      <c r="AT3" s="3" t="s">
        <v>53</v>
      </c>
      <c r="AU3" s="3" t="s">
        <v>52</v>
      </c>
      <c r="AV3" s="3" t="s">
        <v>52</v>
      </c>
      <c r="AW3" s="3" t="s">
        <v>54</v>
      </c>
      <c r="AX3" s="3" t="s">
        <v>54</v>
      </c>
    </row>
    <row r="4">
      <c r="A4" s="2">
        <v>45005.63249074074</v>
      </c>
      <c r="B4" s="3" t="s">
        <v>56</v>
      </c>
      <c r="C4" s="3" t="s">
        <v>51</v>
      </c>
      <c r="D4" s="4">
        <v>44974.0</v>
      </c>
      <c r="E4" s="3" t="s">
        <v>52</v>
      </c>
      <c r="F4" s="3" t="s">
        <v>52</v>
      </c>
      <c r="G4" s="3" t="s">
        <v>52</v>
      </c>
      <c r="H4" s="3" t="s">
        <v>54</v>
      </c>
      <c r="I4" s="3" t="s">
        <v>54</v>
      </c>
      <c r="J4" s="3" t="s">
        <v>52</v>
      </c>
      <c r="K4" s="3" t="s">
        <v>52</v>
      </c>
      <c r="L4" s="3" t="s">
        <v>53</v>
      </c>
      <c r="M4" s="3" t="s">
        <v>53</v>
      </c>
      <c r="N4" s="3" t="s">
        <v>52</v>
      </c>
      <c r="O4" s="3" t="s">
        <v>54</v>
      </c>
      <c r="P4" s="3" t="s">
        <v>52</v>
      </c>
      <c r="Q4" s="3" t="s">
        <v>53</v>
      </c>
      <c r="R4" s="3" t="s">
        <v>52</v>
      </c>
      <c r="S4" s="3" t="s">
        <v>54</v>
      </c>
      <c r="T4" s="3" t="s">
        <v>52</v>
      </c>
      <c r="U4" s="3" t="s">
        <v>53</v>
      </c>
      <c r="V4" s="3" t="s">
        <v>52</v>
      </c>
      <c r="W4" s="3" t="s">
        <v>54</v>
      </c>
      <c r="X4" s="3" t="s">
        <v>52</v>
      </c>
      <c r="Y4" s="3" t="s">
        <v>53</v>
      </c>
      <c r="Z4" s="3" t="s">
        <v>52</v>
      </c>
      <c r="AA4" s="3" t="s">
        <v>52</v>
      </c>
      <c r="AB4" s="3" t="s">
        <v>52</v>
      </c>
      <c r="AC4" s="3" t="s">
        <v>52</v>
      </c>
      <c r="AD4" s="3" t="s">
        <v>52</v>
      </c>
      <c r="AE4" s="3" t="s">
        <v>52</v>
      </c>
      <c r="AF4" s="3" t="s">
        <v>52</v>
      </c>
      <c r="AG4" s="3" t="s">
        <v>54</v>
      </c>
      <c r="AH4" s="3" t="s">
        <v>52</v>
      </c>
      <c r="AI4" s="3" t="s">
        <v>53</v>
      </c>
      <c r="AJ4" s="3" t="s">
        <v>52</v>
      </c>
      <c r="AK4" s="3" t="s">
        <v>54</v>
      </c>
      <c r="AL4" s="3" t="s">
        <v>52</v>
      </c>
      <c r="AM4" s="3" t="s">
        <v>53</v>
      </c>
      <c r="AN4" s="3" t="s">
        <v>52</v>
      </c>
      <c r="AO4" s="3" t="s">
        <v>52</v>
      </c>
      <c r="AP4" s="3" t="s">
        <v>52</v>
      </c>
      <c r="AQ4" s="3" t="s">
        <v>52</v>
      </c>
      <c r="AR4" s="3" t="s">
        <v>53</v>
      </c>
      <c r="AS4" s="3" t="s">
        <v>53</v>
      </c>
      <c r="AT4" s="3" t="s">
        <v>53</v>
      </c>
      <c r="AU4" s="3" t="s">
        <v>53</v>
      </c>
      <c r="AV4" s="3" t="s">
        <v>53</v>
      </c>
      <c r="AW4" s="3" t="s">
        <v>53</v>
      </c>
      <c r="AX4" s="3" t="s">
        <v>52</v>
      </c>
    </row>
    <row r="5">
      <c r="A5" s="2">
        <v>45005.63422876157</v>
      </c>
      <c r="B5" s="3" t="s">
        <v>57</v>
      </c>
      <c r="C5" s="3" t="s">
        <v>51</v>
      </c>
      <c r="D5" s="4">
        <v>44980.0</v>
      </c>
      <c r="E5" s="3" t="s">
        <v>52</v>
      </c>
      <c r="F5" s="3" t="s">
        <v>53</v>
      </c>
      <c r="G5" s="3" t="s">
        <v>53</v>
      </c>
      <c r="H5" s="3" t="s">
        <v>52</v>
      </c>
      <c r="I5" s="3" t="s">
        <v>52</v>
      </c>
      <c r="J5" s="3" t="s">
        <v>52</v>
      </c>
      <c r="K5" s="3" t="s">
        <v>53</v>
      </c>
      <c r="L5" s="3" t="s">
        <v>53</v>
      </c>
      <c r="M5" s="3" t="s">
        <v>53</v>
      </c>
      <c r="N5" s="3" t="s">
        <v>52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53</v>
      </c>
      <c r="X5" s="3" t="s">
        <v>53</v>
      </c>
      <c r="Y5" s="3" t="s">
        <v>53</v>
      </c>
      <c r="Z5" s="3" t="s">
        <v>52</v>
      </c>
      <c r="AA5" s="3" t="s">
        <v>52</v>
      </c>
      <c r="AB5" s="3" t="s">
        <v>52</v>
      </c>
      <c r="AC5" s="3" t="s">
        <v>52</v>
      </c>
      <c r="AD5" s="3" t="s">
        <v>53</v>
      </c>
      <c r="AE5" s="3" t="s">
        <v>53</v>
      </c>
      <c r="AF5" s="3" t="s">
        <v>53</v>
      </c>
      <c r="AG5" s="3" t="s">
        <v>53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53</v>
      </c>
      <c r="AM5" s="3" t="s">
        <v>54</v>
      </c>
      <c r="AN5" s="3" t="s">
        <v>54</v>
      </c>
      <c r="AO5" s="3" t="s">
        <v>53</v>
      </c>
      <c r="AP5" s="3" t="s">
        <v>53</v>
      </c>
      <c r="AQ5" s="3" t="s">
        <v>53</v>
      </c>
      <c r="AR5" s="3" t="s">
        <v>52</v>
      </c>
      <c r="AS5" s="3" t="s">
        <v>52</v>
      </c>
      <c r="AT5" s="3" t="s">
        <v>52</v>
      </c>
      <c r="AU5" s="3" t="s">
        <v>54</v>
      </c>
      <c r="AV5" s="3" t="s">
        <v>52</v>
      </c>
      <c r="AW5" s="3" t="s">
        <v>53</v>
      </c>
      <c r="AX5" s="3" t="s">
        <v>52</v>
      </c>
    </row>
    <row r="6">
      <c r="A6" s="2">
        <v>45005.635874224536</v>
      </c>
      <c r="B6" s="3" t="s">
        <v>58</v>
      </c>
      <c r="C6" s="3" t="s">
        <v>51</v>
      </c>
      <c r="D6" s="4">
        <v>45000.0</v>
      </c>
      <c r="E6" s="3" t="s">
        <v>52</v>
      </c>
      <c r="F6" s="3" t="s">
        <v>54</v>
      </c>
      <c r="G6" s="3" t="s">
        <v>54</v>
      </c>
      <c r="H6" s="3" t="s">
        <v>53</v>
      </c>
      <c r="I6" s="3" t="s">
        <v>53</v>
      </c>
      <c r="J6" s="3" t="s">
        <v>52</v>
      </c>
      <c r="K6" s="3" t="s">
        <v>52</v>
      </c>
      <c r="L6" s="3" t="s">
        <v>54</v>
      </c>
      <c r="M6" s="3" t="s">
        <v>54</v>
      </c>
      <c r="N6" s="3" t="s">
        <v>52</v>
      </c>
      <c r="O6" s="3" t="s">
        <v>53</v>
      </c>
      <c r="P6" s="3" t="s">
        <v>52</v>
      </c>
      <c r="Q6" s="3" t="s">
        <v>52</v>
      </c>
      <c r="R6" s="3" t="s">
        <v>52</v>
      </c>
      <c r="S6" s="3" t="s">
        <v>54</v>
      </c>
      <c r="T6" s="3" t="s">
        <v>54</v>
      </c>
      <c r="U6" s="3" t="s">
        <v>52</v>
      </c>
      <c r="V6" s="3" t="s">
        <v>52</v>
      </c>
      <c r="W6" s="3" t="s">
        <v>53</v>
      </c>
      <c r="X6" s="3" t="s">
        <v>53</v>
      </c>
      <c r="Y6" s="3" t="s">
        <v>53</v>
      </c>
      <c r="Z6" s="3" t="s">
        <v>52</v>
      </c>
      <c r="AA6" s="3" t="s">
        <v>52</v>
      </c>
      <c r="AB6" s="3" t="s">
        <v>52</v>
      </c>
      <c r="AC6" s="3" t="s">
        <v>52</v>
      </c>
      <c r="AD6" s="3" t="s">
        <v>53</v>
      </c>
      <c r="AE6" s="3" t="s">
        <v>53</v>
      </c>
      <c r="AF6" s="3" t="s">
        <v>53</v>
      </c>
      <c r="AG6" s="3" t="s">
        <v>53</v>
      </c>
      <c r="AH6" s="3" t="s">
        <v>52</v>
      </c>
      <c r="AI6" s="3" t="s">
        <v>52</v>
      </c>
      <c r="AJ6" s="3" t="s">
        <v>52</v>
      </c>
      <c r="AK6" s="3" t="s">
        <v>52</v>
      </c>
      <c r="AL6" s="3" t="s">
        <v>52</v>
      </c>
      <c r="AM6" s="3" t="s">
        <v>53</v>
      </c>
      <c r="AN6" s="3" t="s">
        <v>53</v>
      </c>
      <c r="AO6" s="3" t="s">
        <v>53</v>
      </c>
      <c r="AP6" s="3" t="s">
        <v>53</v>
      </c>
      <c r="AQ6" s="3" t="s">
        <v>53</v>
      </c>
      <c r="AR6" s="3" t="s">
        <v>54</v>
      </c>
      <c r="AS6" s="3" t="s">
        <v>52</v>
      </c>
      <c r="AT6" s="3" t="s">
        <v>53</v>
      </c>
      <c r="AU6" s="3" t="s">
        <v>52</v>
      </c>
      <c r="AV6" s="3" t="s">
        <v>52</v>
      </c>
      <c r="AW6" s="3" t="s">
        <v>54</v>
      </c>
      <c r="AX6" s="3" t="s">
        <v>52</v>
      </c>
    </row>
    <row r="7">
      <c r="A7" s="2"/>
      <c r="D7" s="4"/>
    </row>
    <row r="8">
      <c r="A8" s="2">
        <v>45034.54461936343</v>
      </c>
      <c r="B8" s="3" t="s">
        <v>59</v>
      </c>
      <c r="C8" s="3" t="s">
        <v>60</v>
      </c>
      <c r="D8" s="4">
        <v>45034.0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53</v>
      </c>
      <c r="P8" s="3" t="s">
        <v>53</v>
      </c>
      <c r="Q8" s="3" t="s">
        <v>53</v>
      </c>
      <c r="R8" s="3" t="s">
        <v>53</v>
      </c>
      <c r="S8" s="3" t="s">
        <v>53</v>
      </c>
      <c r="T8" s="3" t="s">
        <v>53</v>
      </c>
      <c r="U8" s="3" t="s">
        <v>53</v>
      </c>
      <c r="V8" s="3" t="s">
        <v>53</v>
      </c>
      <c r="W8" s="3" t="s">
        <v>53</v>
      </c>
      <c r="X8" s="3" t="s">
        <v>53</v>
      </c>
      <c r="Y8" s="3" t="s">
        <v>53</v>
      </c>
      <c r="Z8" s="3" t="s">
        <v>53</v>
      </c>
      <c r="AA8" s="3" t="s">
        <v>53</v>
      </c>
      <c r="AB8" s="3" t="s">
        <v>53</v>
      </c>
      <c r="AC8" s="3" t="s">
        <v>53</v>
      </c>
      <c r="AD8" s="3" t="s">
        <v>53</v>
      </c>
      <c r="AE8" s="3" t="s">
        <v>53</v>
      </c>
      <c r="AF8" s="3" t="s">
        <v>53</v>
      </c>
      <c r="AG8" s="3" t="s">
        <v>53</v>
      </c>
      <c r="AH8" s="3" t="s">
        <v>53</v>
      </c>
      <c r="AI8" s="3" t="s">
        <v>53</v>
      </c>
      <c r="AJ8" s="3" t="s">
        <v>53</v>
      </c>
      <c r="AK8" s="3" t="s">
        <v>53</v>
      </c>
      <c r="AL8" s="3" t="s">
        <v>53</v>
      </c>
      <c r="AM8" s="3" t="s">
        <v>53</v>
      </c>
      <c r="AN8" s="3" t="s">
        <v>53</v>
      </c>
      <c r="AO8" s="3" t="s">
        <v>53</v>
      </c>
      <c r="AP8" s="3" t="s">
        <v>53</v>
      </c>
      <c r="AQ8" s="3" t="s">
        <v>53</v>
      </c>
      <c r="AR8" s="3" t="s">
        <v>53</v>
      </c>
      <c r="AS8" s="3" t="s">
        <v>52</v>
      </c>
      <c r="AT8" s="3" t="s">
        <v>52</v>
      </c>
      <c r="AU8" s="3" t="s">
        <v>53</v>
      </c>
      <c r="AV8" s="3" t="s">
        <v>53</v>
      </c>
      <c r="AW8" s="3" t="s">
        <v>53</v>
      </c>
      <c r="AX8" s="3" t="s">
        <v>53</v>
      </c>
    </row>
    <row r="9">
      <c r="A9" s="2">
        <v>45034.574524282405</v>
      </c>
      <c r="B9" s="3" t="s">
        <v>59</v>
      </c>
      <c r="C9" s="3" t="s">
        <v>61</v>
      </c>
      <c r="D9" s="4">
        <v>44957.0</v>
      </c>
      <c r="E9" s="3" t="s">
        <v>53</v>
      </c>
      <c r="F9" s="3" t="s">
        <v>53</v>
      </c>
      <c r="G9" s="3" t="s">
        <v>53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62</v>
      </c>
      <c r="B1" s="3" t="s">
        <v>63</v>
      </c>
      <c r="C1" s="3" t="s">
        <v>64</v>
      </c>
      <c r="E1" s="3" t="s">
        <v>65</v>
      </c>
      <c r="F1" s="3" t="s">
        <v>66</v>
      </c>
      <c r="G1" s="3" t="s">
        <v>67</v>
      </c>
      <c r="I1" s="3" t="s">
        <v>68</v>
      </c>
    </row>
    <row r="2">
      <c r="A2" s="3" t="s">
        <v>53</v>
      </c>
      <c r="B2" s="3">
        <v>100.0</v>
      </c>
      <c r="C2" s="3" t="s">
        <v>69</v>
      </c>
      <c r="E2" s="3" t="s">
        <v>70</v>
      </c>
      <c r="F2" s="3" t="s">
        <v>71</v>
      </c>
      <c r="G2" s="3">
        <v>1.0</v>
      </c>
      <c r="I2" s="5" t="s">
        <v>72</v>
      </c>
    </row>
    <row r="3">
      <c r="A3" s="3" t="s">
        <v>52</v>
      </c>
      <c r="B3" s="3">
        <v>95.0</v>
      </c>
      <c r="C3" s="3" t="s">
        <v>73</v>
      </c>
      <c r="E3" s="3" t="s">
        <v>74</v>
      </c>
      <c r="F3" s="3" t="s">
        <v>75</v>
      </c>
      <c r="G3" s="3">
        <v>2.0</v>
      </c>
      <c r="I3" s="5" t="s">
        <v>76</v>
      </c>
    </row>
    <row r="4">
      <c r="A4" s="3" t="s">
        <v>54</v>
      </c>
      <c r="B4" s="3">
        <v>89.0</v>
      </c>
      <c r="C4" s="3" t="s">
        <v>77</v>
      </c>
      <c r="E4" s="3" t="s">
        <v>78</v>
      </c>
      <c r="F4" s="3" t="s">
        <v>79</v>
      </c>
      <c r="G4" s="3">
        <v>3.0</v>
      </c>
      <c r="I4" s="5" t="s">
        <v>80</v>
      </c>
    </row>
    <row r="5">
      <c r="A5" s="3" t="s">
        <v>81</v>
      </c>
      <c r="B5" s="3">
        <v>74.0</v>
      </c>
      <c r="C5" s="3" t="s">
        <v>82</v>
      </c>
      <c r="E5" s="3" t="s">
        <v>83</v>
      </c>
      <c r="F5" s="3" t="s">
        <v>84</v>
      </c>
      <c r="G5" s="3">
        <v>4.0</v>
      </c>
      <c r="I5" s="5" t="s">
        <v>85</v>
      </c>
    </row>
    <row r="6">
      <c r="E6" s="3" t="s">
        <v>86</v>
      </c>
      <c r="F6" s="3" t="s">
        <v>87</v>
      </c>
      <c r="G6" s="3">
        <v>5.0</v>
      </c>
      <c r="I6" s="5" t="s">
        <v>88</v>
      </c>
    </row>
    <row r="7">
      <c r="E7" s="3" t="s">
        <v>89</v>
      </c>
      <c r="F7" s="3" t="s">
        <v>90</v>
      </c>
      <c r="G7" s="3">
        <v>6.0</v>
      </c>
      <c r="I7" s="5" t="s">
        <v>91</v>
      </c>
    </row>
    <row r="8">
      <c r="E8" s="3" t="s">
        <v>92</v>
      </c>
      <c r="F8" s="3" t="s">
        <v>93</v>
      </c>
      <c r="G8" s="3">
        <v>7.0</v>
      </c>
      <c r="I8" s="5" t="s">
        <v>94</v>
      </c>
    </row>
    <row r="9">
      <c r="E9" s="3" t="s">
        <v>95</v>
      </c>
      <c r="F9" s="3" t="s">
        <v>96</v>
      </c>
      <c r="G9" s="3">
        <v>8.0</v>
      </c>
      <c r="I9" s="5" t="s">
        <v>97</v>
      </c>
    </row>
    <row r="10">
      <c r="E10" s="3" t="s">
        <v>98</v>
      </c>
      <c r="F10" s="3" t="s">
        <v>99</v>
      </c>
      <c r="G10" s="3">
        <v>9.0</v>
      </c>
      <c r="I10" s="5" t="s">
        <v>100</v>
      </c>
    </row>
    <row r="11">
      <c r="E11" s="3" t="s">
        <v>101</v>
      </c>
      <c r="F11" s="3" t="s">
        <v>102</v>
      </c>
      <c r="G11" s="3">
        <v>10.0</v>
      </c>
      <c r="I11" s="5" t="s">
        <v>103</v>
      </c>
    </row>
    <row r="12">
      <c r="E12" s="3" t="s">
        <v>104</v>
      </c>
      <c r="F12" s="3" t="s">
        <v>105</v>
      </c>
      <c r="G12" s="3">
        <v>11.0</v>
      </c>
      <c r="I12" s="5" t="s">
        <v>106</v>
      </c>
    </row>
    <row r="13">
      <c r="E13" s="3" t="s">
        <v>107</v>
      </c>
      <c r="F13" s="3" t="s">
        <v>108</v>
      </c>
      <c r="G13" s="3">
        <v>12.0</v>
      </c>
      <c r="I13" s="5" t="s">
        <v>109</v>
      </c>
    </row>
    <row r="14">
      <c r="I14" s="5" t="s">
        <v>110</v>
      </c>
    </row>
    <row r="15">
      <c r="I15" s="5" t="s">
        <v>111</v>
      </c>
    </row>
    <row r="16">
      <c r="I16" s="5" t="s">
        <v>112</v>
      </c>
    </row>
    <row r="17">
      <c r="I17" s="5" t="s">
        <v>113</v>
      </c>
    </row>
    <row r="18">
      <c r="I18" s="5" t="s">
        <v>114</v>
      </c>
    </row>
    <row r="19">
      <c r="I19" s="5" t="s">
        <v>115</v>
      </c>
    </row>
    <row r="20">
      <c r="I20" s="5" t="s">
        <v>116</v>
      </c>
    </row>
    <row r="21">
      <c r="I21" s="5" t="s">
        <v>117</v>
      </c>
    </row>
    <row r="22">
      <c r="I22" s="5" t="s">
        <v>118</v>
      </c>
    </row>
    <row r="23">
      <c r="I23" s="5" t="s">
        <v>119</v>
      </c>
    </row>
    <row r="24">
      <c r="I24" s="5" t="s">
        <v>120</v>
      </c>
    </row>
    <row r="25">
      <c r="I25" s="5" t="s">
        <v>121</v>
      </c>
    </row>
    <row r="26">
      <c r="I26" s="5" t="s">
        <v>122</v>
      </c>
    </row>
    <row r="27">
      <c r="I27" s="5" t="s">
        <v>123</v>
      </c>
    </row>
    <row r="28">
      <c r="I28" s="5" t="s">
        <v>124</v>
      </c>
    </row>
    <row r="29">
      <c r="I29" s="5" t="s">
        <v>125</v>
      </c>
    </row>
    <row r="30">
      <c r="I30" s="5" t="s">
        <v>126</v>
      </c>
    </row>
    <row r="31">
      <c r="I31" s="5" t="s">
        <v>127</v>
      </c>
    </row>
    <row r="32">
      <c r="I32" s="5" t="s">
        <v>128</v>
      </c>
    </row>
    <row r="33">
      <c r="I33" s="5" t="s">
        <v>129</v>
      </c>
    </row>
    <row r="34">
      <c r="I34" s="5" t="s">
        <v>130</v>
      </c>
    </row>
    <row r="35">
      <c r="I35" s="5" t="s">
        <v>131</v>
      </c>
    </row>
    <row r="36">
      <c r="I36" s="5" t="s">
        <v>132</v>
      </c>
    </row>
    <row r="37">
      <c r="I37" s="5" t="s">
        <v>133</v>
      </c>
    </row>
    <row r="38">
      <c r="I38" s="5" t="s">
        <v>134</v>
      </c>
    </row>
    <row r="39">
      <c r="I39" s="5" t="s">
        <v>135</v>
      </c>
    </row>
    <row r="40">
      <c r="I40" s="5" t="s">
        <v>136</v>
      </c>
    </row>
    <row r="41">
      <c r="I41" s="5" t="s">
        <v>137</v>
      </c>
    </row>
    <row r="42">
      <c r="I42" s="5" t="s">
        <v>138</v>
      </c>
    </row>
    <row r="43">
      <c r="I43" s="5" t="s">
        <v>139</v>
      </c>
    </row>
    <row r="44">
      <c r="I44" s="5" t="s">
        <v>140</v>
      </c>
    </row>
    <row r="45">
      <c r="I45" s="5" t="s">
        <v>141</v>
      </c>
    </row>
    <row r="46">
      <c r="I46" s="5" t="s">
        <v>142</v>
      </c>
    </row>
    <row r="47">
      <c r="I47" s="5" t="s">
        <v>143</v>
      </c>
    </row>
    <row r="48">
      <c r="I48" s="5" t="s">
        <v>144</v>
      </c>
    </row>
    <row r="49">
      <c r="I49" s="5" t="s">
        <v>145</v>
      </c>
    </row>
    <row r="50">
      <c r="I50" s="5" t="s">
        <v>146</v>
      </c>
    </row>
    <row r="51">
      <c r="I51" s="5" t="s">
        <v>147</v>
      </c>
    </row>
    <row r="52">
      <c r="I52" s="5" t="s">
        <v>148</v>
      </c>
    </row>
    <row r="53">
      <c r="I53" s="5" t="s">
        <v>149</v>
      </c>
    </row>
    <row r="54">
      <c r="I54" s="5" t="s">
        <v>150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7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162</v>
      </c>
      <c r="Q1" s="6" t="s">
        <v>163</v>
      </c>
      <c r="R1" s="1"/>
      <c r="S1" s="1"/>
    </row>
    <row r="2">
      <c r="A2" s="8">
        <f>INDIRECT(ADDRESS(2+QUOTIENT(ROW()-2,COUNTA('Form Responses 1'!$1:$1)-4),1,,TRUE,"Form Responses 1"))</f>
        <v>45005.63117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44959</v>
      </c>
      <c r="E2" s="11">
        <f t="shared" ref="E2:E1000" si="2">IF(ISBLANK(D2)," ",WEEKDAY(D2,2))</f>
        <v>4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0.9525</v>
      </c>
      <c r="O2" s="12">
        <f t="shared" si="1"/>
        <v>0.9594565217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45005.63117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44959</v>
      </c>
      <c r="E3" s="11">
        <f t="shared" si="2"/>
        <v>4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0.9525</v>
      </c>
      <c r="O3" s="12">
        <f t="shared" si="8"/>
        <v>0.9594565217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45005.63117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44959</v>
      </c>
      <c r="E4" s="11">
        <f t="shared" si="2"/>
        <v>4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0.9525</v>
      </c>
      <c r="O4" s="12">
        <f t="shared" si="9"/>
        <v>0.9594565217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45005.63117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44959</v>
      </c>
      <c r="E5" s="11">
        <f t="shared" si="2"/>
        <v>4</v>
      </c>
      <c r="F5" s="9" t="str">
        <f>IF(ISBLANK(A5)," ",INDIRECT(ADDRESS(1,5+MOD(ROW()-2,COUNTA('Form Responses 1'!$1:$1)-4),,TRUE,"Form Responses 1")))</f>
        <v>Gedung Utama Lt.1 [Lobby]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Utama Lt.1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0.9525</v>
      </c>
      <c r="O5" s="12">
        <f t="shared" si="10"/>
        <v>0.9594565217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45005.63117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44959</v>
      </c>
      <c r="E6" s="11">
        <f t="shared" si="2"/>
        <v>4</v>
      </c>
      <c r="F6" s="9" t="str">
        <f>IF(ISBLANK(A6)," ",INDIRECT(ADDRESS(1,5+MOD(ROW()-2,COUNTA('Form Responses 1'!$1:$1)-4),,TRUE,"Form Responses 1")))</f>
        <v>Gedung Utama Lt.1 [R Kasubag]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Utama Lt.1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0.9525</v>
      </c>
      <c r="O6" s="12">
        <f t="shared" si="11"/>
        <v>0.9594565217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45005.63117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44959</v>
      </c>
      <c r="E7" s="11">
        <f t="shared" si="2"/>
        <v>4</v>
      </c>
      <c r="F7" s="9" t="str">
        <f>IF(ISBLANK(A7)," ",INDIRECT(ADDRESS(1,5+MOD(ROW()-2,COUNTA('Form Responses 1'!$1:$1)-4),,TRUE,"Form Responses 1")))</f>
        <v>Gedung Utama Lt.1 [R Tata Usaha]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Utama Lt.1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0.9525</v>
      </c>
      <c r="O7" s="12">
        <f t="shared" si="12"/>
        <v>0.9594565217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45005.63117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44959</v>
      </c>
      <c r="E8" s="11">
        <f t="shared" si="2"/>
        <v>4</v>
      </c>
      <c r="F8" s="9" t="str">
        <f>IF(ISBLANK(A8)," ",INDIRECT(ADDRESS(1,5+MOD(ROW()-2,COUNTA('Form Responses 1'!$1:$1)-4),,TRUE,"Form Responses 1")))</f>
        <v>Gedung Utama Lt.1 [R Keuangan]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Utama Lt.1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0.9525</v>
      </c>
      <c r="O8" s="12">
        <f t="shared" si="13"/>
        <v>0.9594565217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45005.63117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44959</v>
      </c>
      <c r="E9" s="11">
        <f t="shared" si="2"/>
        <v>4</v>
      </c>
      <c r="F9" s="9" t="str">
        <f>IF(ISBLANK(A9)," ",INDIRECT(ADDRESS(1,5+MOD(ROW()-2,COUNTA('Form Responses 1'!$1:$1)-4),,TRUE,"Form Responses 1")))</f>
        <v>Gedung Utama Lt.1 [Pantry]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Utama Lt.1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0.9525</v>
      </c>
      <c r="O9" s="12">
        <f t="shared" si="18"/>
        <v>0.9594565217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45005.63117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44959</v>
      </c>
      <c r="E10" s="11">
        <f t="shared" si="2"/>
        <v>4</v>
      </c>
      <c r="F10" s="9" t="str">
        <f>IF(ISBLANK(A10)," ",INDIRECT(ADDRESS(1,5+MOD(ROW()-2,COUNTA('Form Responses 1'!$1:$1)-4),,TRUE,"Form Responses 1")))</f>
        <v>Gedung Utama Lt.1 [Toilet Pria &amp; Wanita 1]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Utama Lt.1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0.9525</v>
      </c>
      <c r="O10" s="12">
        <f t="shared" si="19"/>
        <v>0.9594565217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45005.63117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44959</v>
      </c>
      <c r="E11" s="11">
        <f t="shared" si="2"/>
        <v>4</v>
      </c>
      <c r="F11" s="9" t="str">
        <f>IF(ISBLANK(A11)," ",INDIRECT(ADDRESS(1,5+MOD(ROW()-2,COUNTA('Form Responses 1'!$1:$1)-4),,TRUE,"Form Responses 1")))</f>
        <v>Gedung Utama Lt.1 [Toilet Pria &amp; Wanita 2]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Utama Lt.1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0.9525</v>
      </c>
      <c r="O11" s="12">
        <f t="shared" si="20"/>
        <v>0.9594565217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45005.63117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44959</v>
      </c>
      <c r="E12" s="11">
        <f t="shared" si="2"/>
        <v>4</v>
      </c>
      <c r="F12" s="9" t="str">
        <f>IF(ISBLANK(A12)," ",INDIRECT(ADDRESS(1,5+MOD(ROW()-2,COUNTA('Form Responses 1'!$1:$1)-4),,TRUE,"Form Responses 1")))</f>
        <v>Gedung Utama Lt.2 [R Kepala]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Utama Lt.2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0.9525</v>
      </c>
      <c r="O12" s="12">
        <f t="shared" si="21"/>
        <v>0.9594565217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45005.63117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44959</v>
      </c>
      <c r="E13" s="11">
        <f t="shared" si="2"/>
        <v>4</v>
      </c>
      <c r="F13" s="9" t="str">
        <f>IF(ISBLANK(A13)," ",INDIRECT(ADDRESS(1,5+MOD(ROW()-2,COUNTA('Form Responses 1'!$1:$1)-4),,TRUE,"Form Responses 1")))</f>
        <v>Gedung Utama Lt.2 [R Peneliti 1 ]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Utama Lt.2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0.9525</v>
      </c>
      <c r="O13" s="12">
        <f t="shared" si="22"/>
        <v>0.9594565217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45005.63117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44959</v>
      </c>
      <c r="E14" s="11">
        <f t="shared" si="2"/>
        <v>4</v>
      </c>
      <c r="F14" s="9" t="str">
        <f>IF(ISBLANK(A14)," ",INDIRECT(ADDRESS(1,5+MOD(ROW()-2,COUNTA('Form Responses 1'!$1:$1)-4),,TRUE,"Form Responses 1")))</f>
        <v>Gedung Utama Lt.2 [R Peneliti 2]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Utama Lt.2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0.9525</v>
      </c>
      <c r="O14" s="12">
        <f t="shared" si="23"/>
        <v>0.9594565217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45005.63117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44959</v>
      </c>
      <c r="E15" s="11">
        <f t="shared" si="2"/>
        <v>4</v>
      </c>
      <c r="F15" s="9" t="str">
        <f>IF(ISBLANK(A15)," ",INDIRECT(ADDRESS(1,5+MOD(ROW()-2,COUNTA('Form Responses 1'!$1:$1)-4),,TRUE,"Form Responses 1")))</f>
        <v>Gedung Utama Lt.2 [R Peneliti 3]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Utama Lt.2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0.9525</v>
      </c>
      <c r="O15" s="12">
        <f t="shared" si="24"/>
        <v>0.9594565217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45005.63117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44959</v>
      </c>
      <c r="E16" s="11">
        <f t="shared" si="2"/>
        <v>4</v>
      </c>
      <c r="F16" s="9" t="str">
        <f>IF(ISBLANK(A16)," ",INDIRECT(ADDRESS(1,5+MOD(ROW()-2,COUNTA('Form Responses 1'!$1:$1)-4),,TRUE,"Form Responses 1")))</f>
        <v>Gedung Utama Lt.2 [R Peneliti 4]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Utama Lt.2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0.9525</v>
      </c>
      <c r="O16" s="12">
        <f t="shared" si="25"/>
        <v>0.9594565217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45005.63117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44959</v>
      </c>
      <c r="E17" s="11">
        <f t="shared" si="2"/>
        <v>4</v>
      </c>
      <c r="F17" s="9" t="str">
        <f>IF(ISBLANK(A17)," ",INDIRECT(ADDRESS(1,5+MOD(ROW()-2,COUNTA('Form Responses 1'!$1:$1)-4),,TRUE,"Form Responses 1")))</f>
        <v>Gedung Utama Lt.2 [Pantry]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Utama Lt.2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0.9525</v>
      </c>
      <c r="O17" s="12">
        <f t="shared" si="26"/>
        <v>0.9594565217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45005.63117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44959</v>
      </c>
      <c r="E18" s="11">
        <f t="shared" si="2"/>
        <v>4</v>
      </c>
      <c r="F18" s="9" t="str">
        <f>IF(ISBLANK(A18)," ",INDIRECT(ADDRESS(1,5+MOD(ROW()-2,COUNTA('Form Responses 1'!$1:$1)-4),,TRUE,"Form Responses 1")))</f>
        <v>Gedung Utama Lt.2 [R Rapat Kecil 1]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Utama Lt.2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0.9525</v>
      </c>
      <c r="O18" s="12">
        <f t="shared" si="27"/>
        <v>0.9594565217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45005.63117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44959</v>
      </c>
      <c r="E19" s="11">
        <f t="shared" si="2"/>
        <v>4</v>
      </c>
      <c r="F19" s="9" t="str">
        <f>IF(ISBLANK(A19)," ",INDIRECT(ADDRESS(1,5+MOD(ROW()-2,COUNTA('Form Responses 1'!$1:$1)-4),,TRUE,"Form Responses 1")))</f>
        <v>Gedung Utama Lt.2 [R Rapat Kecil  2]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Gedung Utama Lt.2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0.9525</v>
      </c>
      <c r="O19" s="12">
        <f t="shared" si="28"/>
        <v>0.9594565217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45005.63117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44959</v>
      </c>
      <c r="E20" s="11">
        <f t="shared" si="2"/>
        <v>4</v>
      </c>
      <c r="F20" s="9" t="str">
        <f>IF(ISBLANK(A20)," ",INDIRECT(ADDRESS(1,5+MOD(ROW()-2,COUNTA('Form Responses 1'!$1:$1)-4),,TRUE,"Form Responses 1")))</f>
        <v>Gedung Utama Lt.2 [Co Working Space]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Utama Lt.2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0.9525</v>
      </c>
      <c r="O20" s="12">
        <f t="shared" si="29"/>
        <v>0.9594565217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45005.63117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44959</v>
      </c>
      <c r="E21" s="11">
        <f t="shared" si="2"/>
        <v>4</v>
      </c>
      <c r="F21" s="9" t="str">
        <f>IF(ISBLANK(A21)," ",INDIRECT(ADDRESS(1,5+MOD(ROW()-2,COUNTA('Form Responses 1'!$1:$1)-4),,TRUE,"Form Responses 1")))</f>
        <v>Gedung Utama Lt.2 [Toilet Pria &amp; Wanita 1]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Utama Lt.2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0.9525</v>
      </c>
      <c r="O21" s="12">
        <f t="shared" si="30"/>
        <v>0.9594565217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45005.63117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44959</v>
      </c>
      <c r="E22" s="11">
        <f t="shared" si="2"/>
        <v>4</v>
      </c>
      <c r="F22" s="9" t="str">
        <f>IF(ISBLANK(A22)," ",INDIRECT(ADDRESS(1,5+MOD(ROW()-2,COUNTA('Form Responses 1'!$1:$1)-4),,TRUE,"Form Responses 1")))</f>
        <v>Gedung Utama Lt.2 [Toilet Pria &amp; Wanita 2]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Utama Lt.2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0.9525</v>
      </c>
      <c r="O22" s="12">
        <f t="shared" si="31"/>
        <v>0.9594565217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45005.63117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44959</v>
      </c>
      <c r="E23" s="11">
        <f t="shared" si="2"/>
        <v>4</v>
      </c>
      <c r="F23" s="9" t="str">
        <f>IF(ISBLANK(A23)," ",INDIRECT(ADDRESS(1,5+MOD(ROW()-2,COUNTA('Form Responses 1'!$1:$1)-4),,TRUE,"Form Responses 1")))</f>
        <v>Gedung Blok Barat Lt.1 [Ruang perlengkapan]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Blok Barat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0.9525</v>
      </c>
      <c r="O23" s="12">
        <f t="shared" si="32"/>
        <v>0.9594565217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45005.63117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44959</v>
      </c>
      <c r="E24" s="11">
        <f t="shared" si="2"/>
        <v>4</v>
      </c>
      <c r="F24" s="9" t="str">
        <f>IF(ISBLANK(A24)," ",INDIRECT(ADDRESS(1,5+MOD(ROW()-2,COUNTA('Form Responses 1'!$1:$1)-4),,TRUE,"Form Responses 1")))</f>
        <v>Gedung Blok Barat Lt.1 [R Dokumentasi]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Blok Barat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0.9525</v>
      </c>
      <c r="O24" s="12">
        <f t="shared" si="33"/>
        <v>0.9594565217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45005.63117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44959</v>
      </c>
      <c r="E25" s="11">
        <f t="shared" si="2"/>
        <v>4</v>
      </c>
      <c r="F25" s="9" t="str">
        <f>IF(ISBLANK(A25)," ",INDIRECT(ADDRESS(1,5+MOD(ROW()-2,COUNTA('Form Responses 1'!$1:$1)-4),,TRUE,"Form Responses 1")))</f>
        <v>Gedung Blok Barat Lt.1 [R Penggambaran]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Blok Barat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0.9525</v>
      </c>
      <c r="O25" s="12">
        <f t="shared" si="34"/>
        <v>0.9594565217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45005.63117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44959</v>
      </c>
      <c r="E26" s="11">
        <f t="shared" si="2"/>
        <v>4</v>
      </c>
      <c r="F26" s="9" t="str">
        <f>IF(ISBLANK(A26)," ",INDIRECT(ADDRESS(1,5+MOD(ROW()-2,COUNTA('Form Responses 1'!$1:$1)-4),,TRUE,"Form Responses 1")))</f>
        <v>Gedung Blok Barat Lt.1 [Gudang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Blok Barat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0.9525</v>
      </c>
      <c r="O26" s="12">
        <f t="shared" si="35"/>
        <v>0.9594565217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45005.63117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44959</v>
      </c>
      <c r="E27" s="11">
        <f t="shared" si="2"/>
        <v>4</v>
      </c>
      <c r="F27" s="9" t="str">
        <f>IF(ISBLANK(A27)," ",INDIRECT(ADDRESS(1,5+MOD(ROW()-2,COUNTA('Form Responses 1'!$1:$1)-4),,TRUE,"Form Responses 1")))</f>
        <v>Gedung Blok Barat Lt.1 [Gudang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Blok Barat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0.9525</v>
      </c>
      <c r="O27" s="12">
        <f t="shared" si="36"/>
        <v>0.9594565217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45005.63117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44959</v>
      </c>
      <c r="E28" s="11">
        <f t="shared" si="2"/>
        <v>4</v>
      </c>
      <c r="F28" s="9" t="str">
        <f>IF(ISBLANK(A28)," ",INDIRECT(ADDRESS(1,5+MOD(ROW()-2,COUNTA('Form Responses 1'!$1:$1)-4),,TRUE,"Form Responses 1")))</f>
        <v>Gedung Blok Barat Lt.1 [Co Working Space]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Blok Barat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0.9525</v>
      </c>
      <c r="O28" s="12">
        <f t="shared" si="37"/>
        <v>0.9594565217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45005.63117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44959</v>
      </c>
      <c r="E29" s="11">
        <f t="shared" si="2"/>
        <v>4</v>
      </c>
      <c r="F29" s="9" t="str">
        <f>IF(ISBLANK(A29)," ",INDIRECT(ADDRESS(1,5+MOD(ROW()-2,COUNTA('Form Responses 1'!$1:$1)-4),,TRUE,"Form Responses 1")))</f>
        <v>Gedung Blok Barat Lt.1 [Toilet Pria &amp; Wanita 1]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Blok Barat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0.9525</v>
      </c>
      <c r="O29" s="12">
        <f t="shared" si="38"/>
        <v>0.9594565217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45005.63117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44959</v>
      </c>
      <c r="E30" s="11">
        <f t="shared" si="2"/>
        <v>4</v>
      </c>
      <c r="F30" s="9" t="str">
        <f>IF(ISBLANK(A30)," ",INDIRECT(ADDRESS(1,5+MOD(ROW()-2,COUNTA('Form Responses 1'!$1:$1)-4),,TRUE,"Form Responses 1")))</f>
        <v>Gedung Blok Barat Lt.1 [Toilet Pria &amp; Wanita 2]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Blok Barat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0.9525</v>
      </c>
      <c r="O30" s="12">
        <f t="shared" si="39"/>
        <v>0.9594565217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45005.63117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44959</v>
      </c>
      <c r="E31" s="11">
        <f t="shared" si="2"/>
        <v>4</v>
      </c>
      <c r="F31" s="9" t="str">
        <f>IF(ISBLANK(A31)," ",INDIRECT(ADDRESS(1,5+MOD(ROW()-2,COUNTA('Form Responses 1'!$1:$1)-4),,TRUE,"Form Responses 1")))</f>
        <v>Gedung Blok Barat Lt.2 [Ruang Rapat Besar]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Gedung Blok Barat Lt.2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0.9525</v>
      </c>
      <c r="O31" s="12">
        <f t="shared" si="40"/>
        <v>0.9594565217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45005.63117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44959</v>
      </c>
      <c r="E32" s="11">
        <f t="shared" si="2"/>
        <v>4</v>
      </c>
      <c r="F32" s="9" t="str">
        <f>IF(ISBLANK(A32)," ",INDIRECT(ADDRESS(1,5+MOD(ROW()-2,COUNTA('Form Responses 1'!$1:$1)-4),,TRUE,"Form Responses 1")))</f>
        <v>Gedung Blok Barat Lt.2 [Ruang Redaksi]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Blok Barat Lt.2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0.9525</v>
      </c>
      <c r="O32" s="12">
        <f t="shared" si="41"/>
        <v>0.9594565217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45005.63117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44959</v>
      </c>
      <c r="E33" s="11">
        <f t="shared" si="2"/>
        <v>4</v>
      </c>
      <c r="F33" s="9" t="str">
        <f>IF(ISBLANK(A33)," ",INDIRECT(ADDRESS(1,5+MOD(ROW()-2,COUNTA('Form Responses 1'!$1:$1)-4),,TRUE,"Form Responses 1")))</f>
        <v>Gedung Blok Barat Lt.2 [Ruang Peneliti 1]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Blok Barat Lt.2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0.9525</v>
      </c>
      <c r="O33" s="12">
        <f t="shared" si="42"/>
        <v>0.9594565217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45005.63117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44959</v>
      </c>
      <c r="E34" s="11">
        <f t="shared" si="2"/>
        <v>4</v>
      </c>
      <c r="F34" s="9" t="str">
        <f>IF(ISBLANK(A34)," ",INDIRECT(ADDRESS(1,5+MOD(ROW()-2,COUNTA('Form Responses 1'!$1:$1)-4),,TRUE,"Form Responses 1")))</f>
        <v>Gedung Blok Barat Lt.2 [Ruang Peneliti 2]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Blok Barat Lt.2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0.9525</v>
      </c>
      <c r="O34" s="12">
        <f t="shared" si="43"/>
        <v>0.9594565217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45005.63117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44959</v>
      </c>
      <c r="E35" s="11">
        <f t="shared" si="2"/>
        <v>4</v>
      </c>
      <c r="F35" s="9" t="str">
        <f>IF(ISBLANK(A35)," ",INDIRECT(ADDRESS(1,5+MOD(ROW()-2,COUNTA('Form Responses 1'!$1:$1)-4),,TRUE,"Form Responses 1")))</f>
        <v>Gedung Blok Barat Lt.2 [Ruang Peneliti 3]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Gedung Blok Barat Lt.2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0.9525</v>
      </c>
      <c r="O35" s="12">
        <f t="shared" si="44"/>
        <v>0.9594565217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45005.63117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44959</v>
      </c>
      <c r="E36" s="11">
        <f t="shared" si="2"/>
        <v>4</v>
      </c>
      <c r="F36" s="9" t="str">
        <f>IF(ISBLANK(A36)," ",INDIRECT(ADDRESS(1,5+MOD(ROW()-2,COUNTA('Form Responses 1'!$1:$1)-4),,TRUE,"Form Responses 1")))</f>
        <v>Gedung Blok Barat Lt.2 [Toilet Pria &amp; Wanita]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Gedung Blok Barat Lt.2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0.9525</v>
      </c>
      <c r="O36" s="12">
        <f t="shared" si="45"/>
        <v>0.9594565217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45005.63117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44959</v>
      </c>
      <c r="E37" s="11">
        <f t="shared" si="2"/>
        <v>4</v>
      </c>
      <c r="F37" s="9" t="str">
        <f>IF(ISBLANK(A37)," ",INDIRECT(ADDRESS(1,5+MOD(ROW()-2,COUNTA('Form Responses 1'!$1:$1)-4),,TRUE,"Form Responses 1")))</f>
        <v>Gedung Blok Barat Lt.2 [Toilet Pria &amp; Wanita 2]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Gedung Blok Barat Lt.2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0.9525</v>
      </c>
      <c r="O37" s="12">
        <f t="shared" si="46"/>
        <v>0.9594565217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45005.63117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44959</v>
      </c>
      <c r="E38" s="11">
        <f t="shared" si="2"/>
        <v>4</v>
      </c>
      <c r="F38" s="9" t="str">
        <f>IF(ISBLANK(A38)," ",INDIRECT(ADDRESS(1,5+MOD(ROW()-2,COUNTA('Form Responses 1'!$1:$1)-4),,TRUE,"Form Responses 1")))</f>
        <v>Gedung Pameran [Ruang Pameran]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Pameran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0.9525</v>
      </c>
      <c r="O38" s="12">
        <f t="shared" si="47"/>
        <v>0.9594565217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45005.63117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44959</v>
      </c>
      <c r="E39" s="11">
        <f t="shared" si="2"/>
        <v>4</v>
      </c>
      <c r="F39" s="9" t="str">
        <f>IF(ISBLANK(A39)," ",INDIRECT(ADDRESS(1,5+MOD(ROW()-2,COUNTA('Form Responses 1'!$1:$1)-4),,TRUE,"Form Responses 1")))</f>
        <v>Gedung Pameran [Ruang Mess]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Pameran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0.9525</v>
      </c>
      <c r="O39" s="12">
        <f t="shared" si="48"/>
        <v>0.9594565217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45005.63117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44959</v>
      </c>
      <c r="E40" s="11">
        <f t="shared" si="2"/>
        <v>4</v>
      </c>
      <c r="F40" s="9" t="str">
        <f>IF(ISBLANK(A40)," ",INDIRECT(ADDRESS(1,5+MOD(ROW()-2,COUNTA('Form Responses 1'!$1:$1)-4),,TRUE,"Form Responses 1")))</f>
        <v>Gedung Pameran [Toilet Pria / Wanita]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Gedung Pameran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0.9525</v>
      </c>
      <c r="O40" s="12">
        <f t="shared" si="49"/>
        <v>0.9594565217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45005.63117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44959</v>
      </c>
      <c r="E41" s="11">
        <f t="shared" si="2"/>
        <v>4</v>
      </c>
      <c r="F41" s="9" t="str">
        <f>IF(ISBLANK(A41)," ",INDIRECT(ADDRESS(1,5+MOD(ROW()-2,COUNTA('Form Responses 1'!$1:$1)-4),,TRUE,"Form Responses 1")))</f>
        <v>Gedung Perpustakaan Lt.1 [Ruang Laboratorium]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Gedung Perpustakaan Lt.1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0.9525</v>
      </c>
      <c r="O41" s="12">
        <f t="shared" si="50"/>
        <v>0.9594565217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45005.63117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44959</v>
      </c>
      <c r="E42" s="11">
        <f t="shared" si="2"/>
        <v>4</v>
      </c>
      <c r="F42" s="9" t="str">
        <f>IF(ISBLANK(A42)," ",INDIRECT(ADDRESS(1,5+MOD(ROW()-2,COUNTA('Form Responses 1'!$1:$1)-4),,TRUE,"Form Responses 1")))</f>
        <v>Gedung Perpustakaan Lt.1 [Toilet Pria &amp; Wanita 1]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Perpustakaan Lt.1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0.9525</v>
      </c>
      <c r="O42" s="12">
        <f t="shared" si="51"/>
        <v>0.9594565217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45005.63117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44959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 Perpustakaan Lt.1 [Toilet Pria &amp; Wanita 2]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Perpustakaan Lt.1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0.9525</v>
      </c>
      <c r="O43" s="12">
        <f t="shared" si="52"/>
        <v>0.9594565217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45005.63117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44959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 Perpustakaan Lt.2 [Ruang Perpustakaan]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Perpustakaan Lt.2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0.9525</v>
      </c>
      <c r="O44" s="12">
        <f t="shared" si="53"/>
        <v>0.9594565217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45005.63117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44959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 Perpustakaan Lt.2 [Toilet Pria &amp; Wanita]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Perpustakaan Lt.2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0.9525</v>
      </c>
      <c r="O45" s="12">
        <f t="shared" si="54"/>
        <v>0.9594565217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45005.63117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44959</v>
      </c>
      <c r="E46" s="11">
        <f t="shared" si="2"/>
        <v>4</v>
      </c>
      <c r="F46" s="9" t="str">
        <f>IF(ISBLANK(A46)," ",INDIRECT(ADDRESS(1,5+MOD(ROW()-2,COUNTA('Form Responses 1'!$1:$1)-4),,TRUE,"Form Responses 1")))</f>
        <v>Halaman [Taman]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0.9525</v>
      </c>
      <c r="O46" s="12">
        <f t="shared" si="55"/>
        <v>0.9594565217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45005.63117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44959</v>
      </c>
      <c r="E47" s="11">
        <f t="shared" si="2"/>
        <v>4</v>
      </c>
      <c r="F47" s="9" t="str">
        <f>IF(ISBLANK(A47)," ",INDIRECT(ADDRESS(1,5+MOD(ROW()-2,COUNTA('Form Responses 1'!$1:$1)-4),,TRUE,"Form Responses 1")))</f>
        <v>Halaman [Parkir Mobil]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Halaman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0.9525</v>
      </c>
      <c r="O47" s="12">
        <f t="shared" si="56"/>
        <v>0.9594565217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45005.63175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44972</v>
      </c>
      <c r="E48" s="11">
        <f t="shared" si="2"/>
        <v>3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1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0.9585869565</v>
      </c>
      <c r="O48" s="12">
        <f t="shared" si="57"/>
        <v>0.9594565217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45005.63175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44972</v>
      </c>
      <c r="E49" s="11">
        <f t="shared" si="2"/>
        <v>3</v>
      </c>
      <c r="F49" s="9" t="str">
        <f>IF(ISBLANK(A49)," ",INDIRECT(ADDRESS(1,5+MOD(ROW()-2,COUNTA('Form Responses 1'!$1:$1)-4),,TRUE,"Form Responses 1")))</f>
        <v>Driver [Driving Safety]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0.9585869565</v>
      </c>
      <c r="O49" s="12">
        <f t="shared" si="58"/>
        <v>0.9594565217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45005.63175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44972</v>
      </c>
      <c r="E50" s="11">
        <f t="shared" si="2"/>
        <v>3</v>
      </c>
      <c r="F50" s="9" t="str">
        <f>IF(ISBLANK(A50)," ",INDIRECT(ADDRESS(1,5+MOD(ROW()-2,COUNTA('Form Responses 1'!$1:$1)-4),,TRUE,"Form Responses 1")))</f>
        <v>Driver [ Attendance]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Driver</v>
      </c>
      <c r="I50" s="12" t="str">
        <f t="shared" si="4"/>
        <v>LABOR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0.9585869565</v>
      </c>
      <c r="O50" s="12">
        <f t="shared" si="59"/>
        <v>0.9594565217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45005.63175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44972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Utama Lt.1 [Lobby]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 Utama Lt.1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0.9585869565</v>
      </c>
      <c r="O51" s="12">
        <f t="shared" si="60"/>
        <v>0.9594565217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45005.63175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Utama Lt.1 [R Kasubag]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Utama Lt.1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0.9585869565</v>
      </c>
      <c r="O52" s="12">
        <f t="shared" si="61"/>
        <v>0.9594565217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45005.63175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44972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Utama Lt.1 [R Tata Usaha]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Utama Lt.1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0.9585869565</v>
      </c>
      <c r="O53" s="12">
        <f t="shared" si="62"/>
        <v>0.9594565217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45005.63175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44972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Utama Lt.1 [R Keuangan]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Utama Lt.1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0.9585869565</v>
      </c>
      <c r="O54" s="12">
        <f t="shared" si="63"/>
        <v>0.9594565217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45005.63175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44972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Utama Lt.1 [Pantry]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Utama Lt.1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0.9585869565</v>
      </c>
      <c r="O55" s="12">
        <f t="shared" si="64"/>
        <v>0.9594565217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45005.63175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44972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Utama Lt.1 [Toilet Pria &amp; Wanita 1]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Utama Lt.1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0.9585869565</v>
      </c>
      <c r="O56" s="12">
        <f t="shared" si="65"/>
        <v>0.9594565217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45005.63175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44972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Utama Lt.1 [Toilet Pria &amp; Wanita 2]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Utama Lt.1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0.9585869565</v>
      </c>
      <c r="O57" s="12">
        <f t="shared" si="66"/>
        <v>0.9594565217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45005.63175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44972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Utama Lt.2 [R Kepala]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Utama Lt.2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0.9585869565</v>
      </c>
      <c r="O58" s="12">
        <f t="shared" si="67"/>
        <v>0.9594565217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45005.63175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44972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Utama Lt.2 [R Peneliti 1 ]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Utama Lt.2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0.9585869565</v>
      </c>
      <c r="O59" s="12">
        <f t="shared" si="68"/>
        <v>0.9594565217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45005.63175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44972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Utama Lt.2 [R Peneliti 2]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Utama Lt.2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0.9585869565</v>
      </c>
      <c r="O60" s="12">
        <f t="shared" si="69"/>
        <v>0.9594565217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45005.63175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44972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Utama Lt.2 [R Peneliti 3]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Utama Lt.2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0.9585869565</v>
      </c>
      <c r="O61" s="12">
        <f t="shared" si="70"/>
        <v>0.9594565217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45005.63175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44972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Utama Lt.2 [R Peneliti 4]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Utama Lt.2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0.9585869565</v>
      </c>
      <c r="O62" s="12">
        <f t="shared" si="71"/>
        <v>0.9594565217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45005.63175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44972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Utama Lt.2 [Pantry]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Utama Lt.2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0.9585869565</v>
      </c>
      <c r="O63" s="12">
        <f t="shared" si="72"/>
        <v>0.9594565217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45005.63175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44972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Utama Lt.2 [R Rapat Kecil 1]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Utama Lt.2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0.9585869565</v>
      </c>
      <c r="O64" s="12">
        <f t="shared" si="73"/>
        <v>0.9594565217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45005.63175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44972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Utama Lt.2 [R Rapat Kecil  2]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Utama Lt.2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0.9585869565</v>
      </c>
      <c r="O65" s="12">
        <f t="shared" si="74"/>
        <v>0.9594565217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45005.63175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44972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Utama Lt.2 [Co Working Space]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Utama Lt.2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0.9585869565</v>
      </c>
      <c r="O66" s="12">
        <f t="shared" si="75"/>
        <v>0.9594565217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45005.63175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44972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Utama Lt.2 [Toilet Pria &amp; Wanita 1]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Utama Lt.2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0.9585869565</v>
      </c>
      <c r="O67" s="12">
        <f t="shared" si="76"/>
        <v>0.9594565217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45005.63175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44972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Utama Lt.2 [Toilet Pria &amp; Wanita 2]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Utama Lt.2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0.9585869565</v>
      </c>
      <c r="O68" s="12">
        <f t="shared" si="77"/>
        <v>0.9594565217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45005.63175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44972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Blok Barat Lt.1 [Ruang perlengkapan]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Blok Barat Lt.1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0.9585869565</v>
      </c>
      <c r="O69" s="12">
        <f t="shared" si="78"/>
        <v>0.9594565217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45005.63175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44972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Blok Barat Lt.1 [R Dokumentasi]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Blok Barat Lt.1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0.9585869565</v>
      </c>
      <c r="O70" s="12">
        <f t="shared" si="79"/>
        <v>0.9594565217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45005.63175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44972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Blok Barat Lt.1 [R Penggambaran]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Blok Barat Lt.1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0.9585869565</v>
      </c>
      <c r="O71" s="12">
        <f t="shared" si="80"/>
        <v>0.9594565217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45005.63175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44972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Blok Barat Lt.1 [Gudang 1]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Blok Barat Lt.1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0.9585869565</v>
      </c>
      <c r="O72" s="12">
        <f t="shared" si="81"/>
        <v>0.9594565217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45005.63175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44972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Blok Barat Lt.1 [Gudang 2]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Blok Barat Lt.1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0.9585869565</v>
      </c>
      <c r="O73" s="12">
        <f t="shared" si="82"/>
        <v>0.9594565217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45005.63175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44972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Blok Barat Lt.1 [Co Working Space]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Blok Barat Lt.1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0.9585869565</v>
      </c>
      <c r="O74" s="12">
        <f t="shared" si="83"/>
        <v>0.9594565217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45005.63175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44972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Blok Barat Lt.1 [Toilet Pria &amp; Wanita 1]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Blok Barat Lt.1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0.9585869565</v>
      </c>
      <c r="O75" s="12">
        <f t="shared" si="84"/>
        <v>0.9594565217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45005.63175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44972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Blok Barat Lt.1 [Toilet Pria &amp; Wanita 2]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Blok Barat Lt.1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0.9585869565</v>
      </c>
      <c r="O76" s="12">
        <f t="shared" si="85"/>
        <v>0.9594565217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45005.63175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44972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Blok Barat Lt.2 [Ruang Rapat Besar]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Gedung Blok Barat Lt.2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0.9585869565</v>
      </c>
      <c r="O77" s="12">
        <f t="shared" si="86"/>
        <v>0.9594565217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45005.63175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44972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Blok Barat Lt.2 [Ruang Redaksi]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 Blok Barat Lt.2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0.9585869565</v>
      </c>
      <c r="O78" s="12">
        <f t="shared" si="87"/>
        <v>0.9594565217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45005.63175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44972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Blok Barat Lt.2 [Ruang Peneliti 1]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Blok Barat Lt.2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0.9585869565</v>
      </c>
      <c r="O79" s="12">
        <f t="shared" si="88"/>
        <v>0.9594565217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45005.63175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44972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Blok Barat Lt.2 [Ruang Peneliti 2]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 Blok Barat Lt.2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0.9585869565</v>
      </c>
      <c r="O80" s="12">
        <f t="shared" si="89"/>
        <v>0.9594565217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45005.63175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44972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Blok Barat Lt.2 [Ruang Peneliti 3]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 Blok Barat Lt.2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0.9585869565</v>
      </c>
      <c r="O81" s="12">
        <f t="shared" si="90"/>
        <v>0.9594565217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45005.63175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44972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Blok Barat Lt.2 [Toilet Pria &amp; Wanita]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Gedung Blok Barat Lt.2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0.9585869565</v>
      </c>
      <c r="O82" s="12">
        <f t="shared" si="91"/>
        <v>0.9594565217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45005.63175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44972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Blok Barat Lt.2 [Toilet Pria &amp; Wanita 2]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Blok Barat Lt.2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0.9585869565</v>
      </c>
      <c r="O83" s="12">
        <f t="shared" si="92"/>
        <v>0.9594565217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45005.63175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44972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Pameran [Ruang Pameran]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Pameran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0.9585869565</v>
      </c>
      <c r="O84" s="12">
        <f t="shared" si="93"/>
        <v>0.9594565217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45005.63175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44972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Pameran [Ruang Mess]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Pameran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0.9585869565</v>
      </c>
      <c r="O85" s="12">
        <f t="shared" si="94"/>
        <v>0.9594565217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45005.63175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44972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Pameran [Toilet Pria / Wanita]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Pameran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0.9585869565</v>
      </c>
      <c r="O86" s="12">
        <f t="shared" si="95"/>
        <v>0.9594565217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45005.63175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44972</v>
      </c>
      <c r="E87" s="11">
        <f t="shared" si="2"/>
        <v>3</v>
      </c>
      <c r="F87" s="9" t="str">
        <f>IF(ISBLANK(A87)," ",INDIRECT(ADDRESS(1,5+MOD(ROW()-2,COUNTA('Form Responses 1'!$1:$1)-4),,TRUE,"Form Responses 1")))</f>
        <v>Gedung Perpustakaan Lt.1 [Ruang Laboratorium]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Perpustakaan Lt.1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0.9585869565</v>
      </c>
      <c r="O87" s="12">
        <f t="shared" si="96"/>
        <v>0.9594565217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45005.63175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44972</v>
      </c>
      <c r="E88" s="11">
        <f t="shared" si="2"/>
        <v>3</v>
      </c>
      <c r="F88" s="9" t="str">
        <f>IF(ISBLANK(A88)," ",INDIRECT(ADDRESS(1,5+MOD(ROW()-2,COUNTA('Form Responses 1'!$1:$1)-4),,TRUE,"Form Responses 1")))</f>
        <v>Gedung Perpustakaan Lt.1 [Toilet Pria &amp; Wanita 1]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Perpustakaan Lt.1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0.9585869565</v>
      </c>
      <c r="O88" s="12">
        <f t="shared" si="97"/>
        <v>0.9594565217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45005.63175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44972</v>
      </c>
      <c r="E89" s="11">
        <f t="shared" si="2"/>
        <v>3</v>
      </c>
      <c r="F89" s="9" t="str">
        <f>IF(ISBLANK(A89)," ",INDIRECT(ADDRESS(1,5+MOD(ROW()-2,COUNTA('Form Responses 1'!$1:$1)-4),,TRUE,"Form Responses 1")))</f>
        <v>Gedung Perpustakaan Lt.1 [Toilet Pria &amp; Wanita 2]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Perpustakaan Lt.1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0.9585869565</v>
      </c>
      <c r="O89" s="12">
        <f t="shared" si="98"/>
        <v>0.9594565217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45005.63175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44972</v>
      </c>
      <c r="E90" s="11">
        <f t="shared" si="2"/>
        <v>3</v>
      </c>
      <c r="F90" s="9" t="str">
        <f>IF(ISBLANK(A90)," ",INDIRECT(ADDRESS(1,5+MOD(ROW()-2,COUNTA('Form Responses 1'!$1:$1)-4),,TRUE,"Form Responses 1")))</f>
        <v>Gedung Perpustakaan Lt.2 [Ruang Perpustakaan]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Perpustakaan Lt.2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0.9585869565</v>
      </c>
      <c r="O90" s="12">
        <f t="shared" si="99"/>
        <v>0.9594565217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45005.63175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Gedung Perpustakaan Lt.2 [Toilet Pria &amp; Wanita]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Perpustakaan Lt.2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0.9585869565</v>
      </c>
      <c r="O91" s="12">
        <f t="shared" si="100"/>
        <v>0.9594565217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45005.63175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Halaman [Taman]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Halaman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0.9585869565</v>
      </c>
      <c r="O92" s="12">
        <f t="shared" si="101"/>
        <v>0.9594565217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45005.63175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Halaman [Parkir Mobil]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Halaman</v>
      </c>
      <c r="I93" s="12" t="str">
        <f t="shared" si="4"/>
        <v>CLEANING SERVICE</v>
      </c>
      <c r="J93" s="12">
        <f t="array" ref="J93">IFERROR(INDEX(MASTER!B:B,MATCH(G93,MASTER!A:A,0))/100," ")</f>
        <v>0.89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0.9585869565</v>
      </c>
      <c r="O93" s="12">
        <f t="shared" si="102"/>
        <v>0.9594565217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45005.63249</v>
      </c>
      <c r="B94" s="9" t="str">
        <f>INDIRECT(ADDRESS(2+QUOTIENT(ROW()-2,COUNTA('Form Responses 1'!$1:$1)-4),2,,TRUE,"Form Responses 1"))</f>
        <v>theresia3@gmail.com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44974</v>
      </c>
      <c r="E94" s="11">
        <f t="shared" si="2"/>
        <v>5</v>
      </c>
      <c r="F94" s="9" t="str">
        <f>IF(ISBLANK(A94)," ",INDIRECT(ADDRESS(1,5+MOD(ROW()-2,COUNTA('Form Responses 1'!$1:$1)-4),,TRUE,"Form Responses 1")))</f>
        <v>Security [Security Functions]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Security</v>
      </c>
      <c r="I94" s="12" t="str">
        <f t="shared" si="4"/>
        <v>SECURITY SERVICE</v>
      </c>
      <c r="J94" s="12">
        <f t="array" ref="J94">IFERROR(INDEX(MASTER!B:B,MATCH(G94,MASTER!A:A,0))/100," ")</f>
        <v>0.95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0.9585869565</v>
      </c>
      <c r="O94" s="12">
        <f t="shared" si="103"/>
        <v>0.9594565217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45005.63249</v>
      </c>
      <c r="B95" s="9" t="str">
        <f>INDIRECT(ADDRESS(2+QUOTIENT(ROW()-2,COUNTA('Form Responses 1'!$1:$1)-4),2,,TRUE,"Form Responses 1"))</f>
        <v>theresia3@gmail.com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44974</v>
      </c>
      <c r="E95" s="11">
        <f t="shared" si="2"/>
        <v>5</v>
      </c>
      <c r="F95" s="9" t="str">
        <f>IF(ISBLANK(A95)," ",INDIRECT(ADDRESS(1,5+MOD(ROW()-2,COUNTA('Form Responses 1'!$1:$1)-4),,TRUE,"Form Responses 1")))</f>
        <v>Driver [Driving Safety]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0.95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0.9585869565</v>
      </c>
      <c r="O95" s="12">
        <f t="shared" si="104"/>
        <v>0.9594565217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45005.63249</v>
      </c>
      <c r="B96" s="9" t="str">
        <f>INDIRECT(ADDRESS(2+QUOTIENT(ROW()-2,COUNTA('Form Responses 1'!$1:$1)-4),2,,TRUE,"Form Responses 1"))</f>
        <v>theresia3@gmail.com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44974</v>
      </c>
      <c r="E96" s="11">
        <f t="shared" si="2"/>
        <v>5</v>
      </c>
      <c r="F96" s="9" t="str">
        <f>IF(ISBLANK(A96)," ",INDIRECT(ADDRESS(1,5+MOD(ROW()-2,COUNTA('Form Responses 1'!$1:$1)-4),,TRUE,"Form Responses 1")))</f>
        <v>Driver [ Attendance]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0.95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0.9585869565</v>
      </c>
      <c r="O96" s="12">
        <f t="shared" si="105"/>
        <v>0.9594565217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45005.63249</v>
      </c>
      <c r="B97" s="9" t="str">
        <f>INDIRECT(ADDRESS(2+QUOTIENT(ROW()-2,COUNTA('Form Responses 1'!$1:$1)-4),2,,TRUE,"Form Responses 1"))</f>
        <v>theresia3@gmail.com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44974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Utama Lt.1 [Lobby]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Gedung Utama Lt.1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0.9585869565</v>
      </c>
      <c r="O97" s="12">
        <f t="shared" si="106"/>
        <v>0.9594565217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45005.63249</v>
      </c>
      <c r="B98" s="9" t="str">
        <f>INDIRECT(ADDRESS(2+QUOTIENT(ROW()-2,COUNTA('Form Responses 1'!$1:$1)-4),2,,TRUE,"Form Responses 1"))</f>
        <v>theresia3@gmail.com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44974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Utama Lt.1 [R Kasubag]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Utama Lt.1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0.9585869565</v>
      </c>
      <c r="O98" s="12">
        <f t="shared" si="107"/>
        <v>0.9594565217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45005.63249</v>
      </c>
      <c r="B99" s="9" t="str">
        <f>INDIRECT(ADDRESS(2+QUOTIENT(ROW()-2,COUNTA('Form Responses 1'!$1:$1)-4),2,,TRUE,"Form Responses 1"))</f>
        <v>theresia3@gmail.com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44974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Utama Lt.1 [R Tata Usaha]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Utama Lt.1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0.9585869565</v>
      </c>
      <c r="O99" s="12">
        <f t="shared" si="108"/>
        <v>0.9594565217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45005.63249</v>
      </c>
      <c r="B100" s="9" t="str">
        <f>INDIRECT(ADDRESS(2+QUOTIENT(ROW()-2,COUNTA('Form Responses 1'!$1:$1)-4),2,,TRUE,"Form Responses 1"))</f>
        <v>theresia3@gmail.com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44974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Utama Lt.1 [R Keuangan]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Utama Lt.1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0.9585869565</v>
      </c>
      <c r="O100" s="12">
        <f t="shared" si="109"/>
        <v>0.9594565217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45005.63249</v>
      </c>
      <c r="B101" s="9" t="str">
        <f>INDIRECT(ADDRESS(2+QUOTIENT(ROW()-2,COUNTA('Form Responses 1'!$1:$1)-4),2,,TRUE,"Form Responses 1"))</f>
        <v>theresia3@gmail.com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44974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Utama Lt.1 [Pantry]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Gedung Utama Lt.1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0.9585869565</v>
      </c>
      <c r="O101" s="12">
        <f t="shared" si="110"/>
        <v>0.9594565217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45005.63249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44974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Utama Lt.1 [Toilet Pria &amp; Wanita 1]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Gedung Utama Lt.1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0.9585869565</v>
      </c>
      <c r="O102" s="12">
        <f t="shared" si="111"/>
        <v>0.9594565217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45005.63249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44974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Utama Lt.1 [Toilet Pria &amp; Wanita 2]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Utama Lt.1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0.9585869565</v>
      </c>
      <c r="O103" s="12">
        <f t="shared" si="112"/>
        <v>0.9594565217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45005.63249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44974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 Utama Lt.2 [R Kepala]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Gedung Utama Lt.2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0.9585869565</v>
      </c>
      <c r="O104" s="12">
        <f t="shared" si="113"/>
        <v>0.9594565217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45005.63249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44974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 Utama Lt.2 [R Peneliti 1 ]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Utama Lt.2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0.9585869565</v>
      </c>
      <c r="O105" s="12">
        <f t="shared" si="114"/>
        <v>0.9594565217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45005.63249</v>
      </c>
      <c r="B106" s="9" t="str">
        <f>INDIRECT(ADDRESS(2+QUOTIENT(ROW()-2,COUNTA('Form Responses 1'!$1:$1)-4),2,,TRUE,"Form Responses 1"))</f>
        <v>theresia3@gmail.com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44974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 Utama Lt.2 [R Peneliti 2]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Gedung Utama Lt.2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0.9585869565</v>
      </c>
      <c r="O106" s="12">
        <f t="shared" si="115"/>
        <v>0.9594565217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45005.63249</v>
      </c>
      <c r="B107" s="9" t="str">
        <f>INDIRECT(ADDRESS(2+QUOTIENT(ROW()-2,COUNTA('Form Responses 1'!$1:$1)-4),2,,TRUE,"Form Responses 1"))</f>
        <v>theresia3@gmail.com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44974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 Utama Lt.2 [R Peneliti 3]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Utama Lt.2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0.9585869565</v>
      </c>
      <c r="O107" s="12">
        <f t="shared" si="116"/>
        <v>0.9594565217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45005.63249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44974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 Utama Lt.2 [R Peneliti 4]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Gedung Utama Lt.2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0.9585869565</v>
      </c>
      <c r="O108" s="12">
        <f t="shared" si="117"/>
        <v>0.9594565217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45005.63249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44974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Utama Lt.2 [Pantry]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 Utama Lt.2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0.9585869565</v>
      </c>
      <c r="O109" s="12">
        <f t="shared" si="118"/>
        <v>0.9594565217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45005.63249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44974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Utama Lt.2 [R Rapat Kecil 1]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Utama Lt.2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0.9585869565</v>
      </c>
      <c r="O110" s="12">
        <f t="shared" si="119"/>
        <v>0.9594565217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45005.63249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44974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Utama Lt.2 [R Rapat Kecil  2]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Utama Lt.2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0.9585869565</v>
      </c>
      <c r="O111" s="12">
        <f t="shared" si="120"/>
        <v>0.9594565217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45005.63249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44974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Utama Lt.2 [Co Working Space]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Gedung Utama Lt.2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0.9585869565</v>
      </c>
      <c r="O112" s="12">
        <f t="shared" si="121"/>
        <v>0.9594565217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45005.63249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44974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Utama Lt.2 [Toilet Pria &amp; Wanita 1]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Utama Lt.2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0.9585869565</v>
      </c>
      <c r="O113" s="12">
        <f t="shared" si="122"/>
        <v>0.9594565217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45005.63249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44974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Utama Lt.2 [Toilet Pria &amp; Wanita 2]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Utama Lt.2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0.9585869565</v>
      </c>
      <c r="O114" s="12">
        <f t="shared" si="123"/>
        <v>0.9594565217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45005.63249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44974</v>
      </c>
      <c r="E115" s="11">
        <f t="shared" si="2"/>
        <v>5</v>
      </c>
      <c r="F115" s="9" t="str">
        <f>IF(ISBLANK(A115)," ",INDIRECT(ADDRESS(1,5+MOD(ROW()-2,COUNTA('Form Responses 1'!$1:$1)-4),,TRUE,"Form Responses 1")))</f>
        <v>Gedung Blok Barat Lt.1 [Ruang perlengkapan]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Blok Barat Lt.1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0.9585869565</v>
      </c>
      <c r="O115" s="12">
        <f t="shared" si="124"/>
        <v>0.9594565217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45005.63249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44974</v>
      </c>
      <c r="E116" s="11">
        <f t="shared" si="2"/>
        <v>5</v>
      </c>
      <c r="F116" s="9" t="str">
        <f>IF(ISBLANK(A116)," ",INDIRECT(ADDRESS(1,5+MOD(ROW()-2,COUNTA('Form Responses 1'!$1:$1)-4),,TRUE,"Form Responses 1")))</f>
        <v>Gedung Blok Barat Lt.1 [R Dokumentasi]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Blok Barat Lt.1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0.9585869565</v>
      </c>
      <c r="O116" s="12">
        <f t="shared" si="125"/>
        <v>0.9594565217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45005.63249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44974</v>
      </c>
      <c r="E117" s="11">
        <f t="shared" si="2"/>
        <v>5</v>
      </c>
      <c r="F117" s="9" t="str">
        <f>IF(ISBLANK(A117)," ",INDIRECT(ADDRESS(1,5+MOD(ROW()-2,COUNTA('Form Responses 1'!$1:$1)-4),,TRUE,"Form Responses 1")))</f>
        <v>Gedung Blok Barat Lt.1 [R Penggambaran]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Gedung Blok Barat Lt.1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0.9585869565</v>
      </c>
      <c r="O117" s="12">
        <f t="shared" si="126"/>
        <v>0.9594565217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45005.63249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44974</v>
      </c>
      <c r="E118" s="11">
        <f t="shared" si="2"/>
        <v>5</v>
      </c>
      <c r="F118" s="9" t="str">
        <f>IF(ISBLANK(A118)," ",INDIRECT(ADDRESS(1,5+MOD(ROW()-2,COUNTA('Form Responses 1'!$1:$1)-4),,TRUE,"Form Responses 1")))</f>
        <v>Gedung Blok Barat Lt.1 [Gudang 1]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Blok Barat Lt.1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0.9585869565</v>
      </c>
      <c r="O118" s="12">
        <f t="shared" si="127"/>
        <v>0.9594565217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45005.63249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44974</v>
      </c>
      <c r="E119" s="11">
        <f t="shared" si="2"/>
        <v>5</v>
      </c>
      <c r="F119" s="9" t="str">
        <f>IF(ISBLANK(A119)," ",INDIRECT(ADDRESS(1,5+MOD(ROW()-2,COUNTA('Form Responses 1'!$1:$1)-4),,TRUE,"Form Responses 1")))</f>
        <v>Gedung Blok Barat Lt.1 [Gudang 2]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Blok Barat Lt.1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0.9585869565</v>
      </c>
      <c r="O119" s="12">
        <f t="shared" si="128"/>
        <v>0.9594565217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45005.63249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44974</v>
      </c>
      <c r="E120" s="11">
        <f t="shared" si="2"/>
        <v>5</v>
      </c>
      <c r="F120" s="9" t="str">
        <f>IF(ISBLANK(A120)," ",INDIRECT(ADDRESS(1,5+MOD(ROW()-2,COUNTA('Form Responses 1'!$1:$1)-4),,TRUE,"Form Responses 1")))</f>
        <v>Gedung Blok Barat Lt.1 [Co Working Space]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Blok Barat Lt.1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0.9585869565</v>
      </c>
      <c r="O120" s="12">
        <f t="shared" si="129"/>
        <v>0.9594565217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45005.63249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44974</v>
      </c>
      <c r="E121" s="11">
        <f t="shared" si="2"/>
        <v>5</v>
      </c>
      <c r="F121" s="9" t="str">
        <f>IF(ISBLANK(A121)," ",INDIRECT(ADDRESS(1,5+MOD(ROW()-2,COUNTA('Form Responses 1'!$1:$1)-4),,TRUE,"Form Responses 1")))</f>
        <v>Gedung Blok Barat Lt.1 [Toilet Pria &amp; Wanita 1]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Blok Barat Lt.1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0.9585869565</v>
      </c>
      <c r="O121" s="12">
        <f t="shared" si="130"/>
        <v>0.9594565217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45005.63249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44974</v>
      </c>
      <c r="E122" s="11">
        <f t="shared" si="2"/>
        <v>5</v>
      </c>
      <c r="F122" s="9" t="str">
        <f>IF(ISBLANK(A122)," ",INDIRECT(ADDRESS(1,5+MOD(ROW()-2,COUNTA('Form Responses 1'!$1:$1)-4),,TRUE,"Form Responses 1")))</f>
        <v>Gedung Blok Barat Lt.1 [Toilet Pria &amp; Wanita 2]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Gedung Blok Barat Lt.1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0.9585869565</v>
      </c>
      <c r="O122" s="12">
        <f t="shared" si="131"/>
        <v>0.9594565217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45005.63249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44974</v>
      </c>
      <c r="E123" s="11">
        <f t="shared" si="2"/>
        <v>5</v>
      </c>
      <c r="F123" s="9" t="str">
        <f>IF(ISBLANK(A123)," ",INDIRECT(ADDRESS(1,5+MOD(ROW()-2,COUNTA('Form Responses 1'!$1:$1)-4),,TRUE,"Form Responses 1")))</f>
        <v>Gedung Blok Barat Lt.2 [Ruang Rapat Besar]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Blok Barat Lt.2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0.9585869565</v>
      </c>
      <c r="O123" s="12">
        <f t="shared" si="132"/>
        <v>0.9594565217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45005.63249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44974</v>
      </c>
      <c r="E124" s="11">
        <f t="shared" si="2"/>
        <v>5</v>
      </c>
      <c r="F124" s="9" t="str">
        <f>IF(ISBLANK(A124)," ",INDIRECT(ADDRESS(1,5+MOD(ROW()-2,COUNTA('Form Responses 1'!$1:$1)-4),,TRUE,"Form Responses 1")))</f>
        <v>Gedung Blok Barat Lt.2 [Ruang Redaksi]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Blok Barat Lt.2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0.9585869565</v>
      </c>
      <c r="O124" s="12">
        <f t="shared" si="133"/>
        <v>0.9594565217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45005.63249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44974</v>
      </c>
      <c r="E125" s="11">
        <f t="shared" si="2"/>
        <v>5</v>
      </c>
      <c r="F125" s="9" t="str">
        <f>IF(ISBLANK(A125)," ",INDIRECT(ADDRESS(1,5+MOD(ROW()-2,COUNTA('Form Responses 1'!$1:$1)-4),,TRUE,"Form Responses 1")))</f>
        <v>Gedung Blok Barat Lt.2 [Ruang Peneliti 1]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Blok Barat Lt.2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0.9585869565</v>
      </c>
      <c r="O125" s="12">
        <f t="shared" si="134"/>
        <v>0.9594565217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45005.63249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44974</v>
      </c>
      <c r="E126" s="11">
        <f t="shared" si="2"/>
        <v>5</v>
      </c>
      <c r="F126" s="9" t="str">
        <f>IF(ISBLANK(A126)," ",INDIRECT(ADDRESS(1,5+MOD(ROW()-2,COUNTA('Form Responses 1'!$1:$1)-4),,TRUE,"Form Responses 1")))</f>
        <v>Gedung Blok Barat Lt.2 [Ruang Peneliti 2]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Gedung Blok Barat Lt.2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0.9585869565</v>
      </c>
      <c r="O126" s="12">
        <f t="shared" si="135"/>
        <v>0.9594565217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45005.63249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44974</v>
      </c>
      <c r="E127" s="11">
        <f t="shared" si="2"/>
        <v>5</v>
      </c>
      <c r="F127" s="9" t="str">
        <f>IF(ISBLANK(A127)," ",INDIRECT(ADDRESS(1,5+MOD(ROW()-2,COUNTA('Form Responses 1'!$1:$1)-4),,TRUE,"Form Responses 1")))</f>
        <v>Gedung Blok Barat Lt.2 [Ruang Peneliti 3]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Blok Barat Lt.2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0.9585869565</v>
      </c>
      <c r="O127" s="12">
        <f t="shared" si="136"/>
        <v>0.9594565217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45005.63249</v>
      </c>
      <c r="B128" s="9" t="str">
        <f>INDIRECT(ADDRESS(2+QUOTIENT(ROW()-2,COUNTA('Form Responses 1'!$1:$1)-4),2,,TRUE,"Form Responses 1"))</f>
        <v>theresia3@gmail.com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44974</v>
      </c>
      <c r="E128" s="11">
        <f t="shared" si="2"/>
        <v>5</v>
      </c>
      <c r="F128" s="9" t="str">
        <f>IF(ISBLANK(A128)," ",INDIRECT(ADDRESS(1,5+MOD(ROW()-2,COUNTA('Form Responses 1'!$1:$1)-4),,TRUE,"Form Responses 1")))</f>
        <v>Gedung Blok Barat Lt.2 [Toilet Pria &amp; Wanita]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Blok Barat Lt.2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7</v>
      </c>
      <c r="L128" s="9" t="str">
        <f t="shared" si="6"/>
        <v>2023 - WEEK 07</v>
      </c>
      <c r="M128" s="9" t="str">
        <f t="shared" si="7"/>
        <v>2023 - MONTH 02</v>
      </c>
      <c r="N128" s="12">
        <f t="shared" ref="N128:O128" si="137">IFERROR(AVERAGEIF(L:L,L128,$J:$J)," ")</f>
        <v>0.9585869565</v>
      </c>
      <c r="O128" s="12">
        <f t="shared" si="137"/>
        <v>0.9594565217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45005.63249</v>
      </c>
      <c r="B129" s="9" t="str">
        <f>INDIRECT(ADDRESS(2+QUOTIENT(ROW()-2,COUNTA('Form Responses 1'!$1:$1)-4),2,,TRUE,"Form Responses 1"))</f>
        <v>theresia3@gmail.com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44974</v>
      </c>
      <c r="E129" s="11">
        <f t="shared" si="2"/>
        <v>5</v>
      </c>
      <c r="F129" s="9" t="str">
        <f>IF(ISBLANK(A129)," ",INDIRECT(ADDRESS(1,5+MOD(ROW()-2,COUNTA('Form Responses 1'!$1:$1)-4),,TRUE,"Form Responses 1")))</f>
        <v>Gedung Blok Barat Lt.2 [Toilet Pria &amp; Wanita 2]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Blok Barat Lt.2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7</v>
      </c>
      <c r="L129" s="9" t="str">
        <f t="shared" si="6"/>
        <v>2023 - WEEK 07</v>
      </c>
      <c r="M129" s="9" t="str">
        <f t="shared" si="7"/>
        <v>2023 - MONTH 02</v>
      </c>
      <c r="N129" s="12">
        <f t="shared" ref="N129:O129" si="138">IFERROR(AVERAGEIF(L:L,L129,$J:$J)," ")</f>
        <v>0.9585869565</v>
      </c>
      <c r="O129" s="12">
        <f t="shared" si="138"/>
        <v>0.9594565217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45005.63249</v>
      </c>
      <c r="B130" s="9" t="str">
        <f>INDIRECT(ADDRESS(2+QUOTIENT(ROW()-2,COUNTA('Form Responses 1'!$1:$1)-4),2,,TRUE,"Form Responses 1"))</f>
        <v>theresia3@gmail.com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44974</v>
      </c>
      <c r="E130" s="11">
        <f t="shared" si="2"/>
        <v>5</v>
      </c>
      <c r="F130" s="9" t="str">
        <f>IF(ISBLANK(A130)," ",INDIRECT(ADDRESS(1,5+MOD(ROW()-2,COUNTA('Form Responses 1'!$1:$1)-4),,TRUE,"Form Responses 1")))</f>
        <v>Gedung Pameran [Ruang Pameran]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Pameran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0.9585869565</v>
      </c>
      <c r="O130" s="12">
        <f t="shared" si="139"/>
        <v>0.9594565217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45005.63249</v>
      </c>
      <c r="B131" s="9" t="str">
        <f>INDIRECT(ADDRESS(2+QUOTIENT(ROW()-2,COUNTA('Form Responses 1'!$1:$1)-4),2,,TRUE,"Form Responses 1"))</f>
        <v>theresia3@gmail.com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44974</v>
      </c>
      <c r="E131" s="11">
        <f t="shared" si="2"/>
        <v>5</v>
      </c>
      <c r="F131" s="9" t="str">
        <f>IF(ISBLANK(A131)," ",INDIRECT(ADDRESS(1,5+MOD(ROW()-2,COUNTA('Form Responses 1'!$1:$1)-4),,TRUE,"Form Responses 1")))</f>
        <v>Gedung Pameran [Ruang Mess]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Pameran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0.9585869565</v>
      </c>
      <c r="O131" s="12">
        <f t="shared" si="140"/>
        <v>0.9594565217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45005.63249</v>
      </c>
      <c r="B132" s="9" t="str">
        <f>INDIRECT(ADDRESS(2+QUOTIENT(ROW()-2,COUNTA('Form Responses 1'!$1:$1)-4),2,,TRUE,"Form Responses 1"))</f>
        <v>theresia3@gmail.com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44974</v>
      </c>
      <c r="E132" s="11">
        <f t="shared" si="2"/>
        <v>5</v>
      </c>
      <c r="F132" s="9" t="str">
        <f>IF(ISBLANK(A132)," ",INDIRECT(ADDRESS(1,5+MOD(ROW()-2,COUNTA('Form Responses 1'!$1:$1)-4),,TRUE,"Form Responses 1")))</f>
        <v>Gedung Pameran [Toilet Pria / Wanita]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Pameran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0.9585869565</v>
      </c>
      <c r="O132" s="12">
        <f t="shared" si="141"/>
        <v>0.9594565217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45005.63249</v>
      </c>
      <c r="B133" s="9" t="str">
        <f>INDIRECT(ADDRESS(2+QUOTIENT(ROW()-2,COUNTA('Form Responses 1'!$1:$1)-4),2,,TRUE,"Form Responses 1"))</f>
        <v>theresia3@gmail.com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44974</v>
      </c>
      <c r="E133" s="11">
        <f t="shared" si="2"/>
        <v>5</v>
      </c>
      <c r="F133" s="9" t="str">
        <f>IF(ISBLANK(A133)," ",INDIRECT(ADDRESS(1,5+MOD(ROW()-2,COUNTA('Form Responses 1'!$1:$1)-4),,TRUE,"Form Responses 1")))</f>
        <v>Gedung Perpustakaan Lt.1 [Ruang Laboratorium]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Gedung Perpustakaan Lt.1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0.9585869565</v>
      </c>
      <c r="O133" s="12">
        <f t="shared" si="142"/>
        <v>0.9594565217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45005.63249</v>
      </c>
      <c r="B134" s="9" t="str">
        <f>INDIRECT(ADDRESS(2+QUOTIENT(ROW()-2,COUNTA('Form Responses 1'!$1:$1)-4),2,,TRUE,"Form Responses 1"))</f>
        <v>theresia3@gmail.com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44974</v>
      </c>
      <c r="E134" s="11">
        <f t="shared" si="2"/>
        <v>5</v>
      </c>
      <c r="F134" s="9" t="str">
        <f>IF(ISBLANK(A134)," ",INDIRECT(ADDRESS(1,5+MOD(ROW()-2,COUNTA('Form Responses 1'!$1:$1)-4),,TRUE,"Form Responses 1")))</f>
        <v>Gedung Perpustakaan Lt.1 [Toilet Pria &amp; Wanita 1]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Perpustakaan Lt.1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0.9585869565</v>
      </c>
      <c r="O134" s="12">
        <f t="shared" si="143"/>
        <v>0.9594565217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45005.63249</v>
      </c>
      <c r="B135" s="9" t="str">
        <f>INDIRECT(ADDRESS(2+QUOTIENT(ROW()-2,COUNTA('Form Responses 1'!$1:$1)-4),2,,TRUE,"Form Responses 1"))</f>
        <v>theresia3@gmail.com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44974</v>
      </c>
      <c r="E135" s="11">
        <f t="shared" si="2"/>
        <v>5</v>
      </c>
      <c r="F135" s="9" t="str">
        <f>IF(ISBLANK(A135)," ",INDIRECT(ADDRESS(1,5+MOD(ROW()-2,COUNTA('Form Responses 1'!$1:$1)-4),,TRUE,"Form Responses 1")))</f>
        <v>Gedung Perpustakaan Lt.1 [Toilet Pria &amp; Wanita 2]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Gedung Perpustakaan Lt.1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0.9585869565</v>
      </c>
      <c r="O135" s="12">
        <f t="shared" si="144"/>
        <v>0.9594565217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45005.63249</v>
      </c>
      <c r="B136" s="9" t="str">
        <f>INDIRECT(ADDRESS(2+QUOTIENT(ROW()-2,COUNTA('Form Responses 1'!$1:$1)-4),2,,TRUE,"Form Responses 1"))</f>
        <v>theresia3@gmail.com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44974</v>
      </c>
      <c r="E136" s="11">
        <f t="shared" si="2"/>
        <v>5</v>
      </c>
      <c r="F136" s="9" t="str">
        <f>IF(ISBLANK(A136)," ",INDIRECT(ADDRESS(1,5+MOD(ROW()-2,COUNTA('Form Responses 1'!$1:$1)-4),,TRUE,"Form Responses 1")))</f>
        <v>Gedung Perpustakaan Lt.2 [Ruang Perpustakaan]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Perpustakaan Lt.2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0.9585869565</v>
      </c>
      <c r="O136" s="12">
        <f t="shared" si="145"/>
        <v>0.9594565217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45005.63249</v>
      </c>
      <c r="B137" s="9" t="str">
        <f>INDIRECT(ADDRESS(2+QUOTIENT(ROW()-2,COUNTA('Form Responses 1'!$1:$1)-4),2,,TRUE,"Form Responses 1"))</f>
        <v>theresia3@gmail.com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44974</v>
      </c>
      <c r="E137" s="11">
        <f t="shared" si="2"/>
        <v>5</v>
      </c>
      <c r="F137" s="9" t="str">
        <f>IF(ISBLANK(A137)," ",INDIRECT(ADDRESS(1,5+MOD(ROW()-2,COUNTA('Form Responses 1'!$1:$1)-4),,TRUE,"Form Responses 1")))</f>
        <v>Gedung Perpustakaan Lt.2 [Toilet Pria &amp; Wanita]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Perpustakaan Lt.2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0.9585869565</v>
      </c>
      <c r="O137" s="12">
        <f t="shared" si="146"/>
        <v>0.9594565217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45005.63249</v>
      </c>
      <c r="B138" s="9" t="str">
        <f>INDIRECT(ADDRESS(2+QUOTIENT(ROW()-2,COUNTA('Form Responses 1'!$1:$1)-4),2,,TRUE,"Form Responses 1"))</f>
        <v>theresia3@gmail.com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44974</v>
      </c>
      <c r="E138" s="11">
        <f t="shared" si="2"/>
        <v>5</v>
      </c>
      <c r="F138" s="9" t="str">
        <f>IF(ISBLANK(A138)," ",INDIRECT(ADDRESS(1,5+MOD(ROW()-2,COUNTA('Form Responses 1'!$1:$1)-4),,TRUE,"Form Responses 1")))</f>
        <v>Halaman [Taman]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Halaman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0.9585869565</v>
      </c>
      <c r="O138" s="12">
        <f t="shared" si="147"/>
        <v>0.9594565217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45005.63249</v>
      </c>
      <c r="B139" s="9" t="str">
        <f>INDIRECT(ADDRESS(2+QUOTIENT(ROW()-2,COUNTA('Form Responses 1'!$1:$1)-4),2,,TRUE,"Form Responses 1"))</f>
        <v>theresia3@gmail.com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44974</v>
      </c>
      <c r="E139" s="11">
        <f t="shared" si="2"/>
        <v>5</v>
      </c>
      <c r="F139" s="9" t="str">
        <f>IF(ISBLANK(A139)," ",INDIRECT(ADDRESS(1,5+MOD(ROW()-2,COUNTA('Form Responses 1'!$1:$1)-4),,TRUE,"Form Responses 1")))</f>
        <v>Halaman [Parkir Mobil]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Halaman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0.9585869565</v>
      </c>
      <c r="O139" s="12">
        <f t="shared" si="148"/>
        <v>0.9594565217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45005.63423</v>
      </c>
      <c r="B140" s="9" t="str">
        <f>INDIRECT(ADDRESS(2+QUOTIENT(ROW()-2,COUNTA('Form Responses 1'!$1:$1)-4),2,,TRUE,"Form Responses 1"))</f>
        <v>theresia4@gmail.com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44980</v>
      </c>
      <c r="E140" s="11">
        <f t="shared" si="2"/>
        <v>4</v>
      </c>
      <c r="F140" s="9" t="str">
        <f>IF(ISBLANK(A140)," ",INDIRECT(ADDRESS(1,5+MOD(ROW()-2,COUNTA('Form Responses 1'!$1:$1)-4),,TRUE,"Form Responses 1")))</f>
        <v>Security [Security Functions]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Security</v>
      </c>
      <c r="I140" s="12" t="str">
        <f t="shared" si="4"/>
        <v>SECURITY SERVICE</v>
      </c>
      <c r="J140" s="12">
        <f t="array" ref="J140">IFERROR(INDEX(MASTER!B:B,MATCH(G140,MASTER!A:A,0))/100," ")</f>
        <v>0.95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0.9689130435</v>
      </c>
      <c r="O140" s="12">
        <f t="shared" si="149"/>
        <v>0.9594565217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45005.63423</v>
      </c>
      <c r="B141" s="9" t="str">
        <f>INDIRECT(ADDRESS(2+QUOTIENT(ROW()-2,COUNTA('Form Responses 1'!$1:$1)-4),2,,TRUE,"Form Responses 1"))</f>
        <v>theresia4@gmail.com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44980</v>
      </c>
      <c r="E141" s="11">
        <f t="shared" si="2"/>
        <v>4</v>
      </c>
      <c r="F141" s="9" t="str">
        <f>IF(ISBLANK(A141)," ",INDIRECT(ADDRESS(1,5+MOD(ROW()-2,COUNTA('Form Responses 1'!$1:$1)-4),,TRUE,"Form Responses 1")))</f>
        <v>Driver [Driving Safety]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Driver</v>
      </c>
      <c r="I141" s="12" t="str">
        <f t="shared" si="4"/>
        <v>LABOR SERVICE</v>
      </c>
      <c r="J141" s="12">
        <f t="array" ref="J141">IFERROR(INDEX(MASTER!B:B,MATCH(G141,MASTER!A:A,0))/100," ")</f>
        <v>1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0.9689130435</v>
      </c>
      <c r="O141" s="12">
        <f t="shared" si="150"/>
        <v>0.9594565217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45005.63423</v>
      </c>
      <c r="B142" s="9" t="str">
        <f>INDIRECT(ADDRESS(2+QUOTIENT(ROW()-2,COUNTA('Form Responses 1'!$1:$1)-4),2,,TRUE,"Form Responses 1"))</f>
        <v>theresia4@gmail.com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44980</v>
      </c>
      <c r="E142" s="11">
        <f t="shared" si="2"/>
        <v>4</v>
      </c>
      <c r="F142" s="9" t="str">
        <f>IF(ISBLANK(A142)," ",INDIRECT(ADDRESS(1,5+MOD(ROW()-2,COUNTA('Form Responses 1'!$1:$1)-4),,TRUE,"Form Responses 1")))</f>
        <v>Driver [ Attendance]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Driver</v>
      </c>
      <c r="I142" s="12" t="str">
        <f t="shared" si="4"/>
        <v>LABOR SERVICE</v>
      </c>
      <c r="J142" s="12">
        <f t="array" ref="J142">IFERROR(INDEX(MASTER!B:B,MATCH(G142,MASTER!A:A,0))/100," ")</f>
        <v>1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0.9689130435</v>
      </c>
      <c r="O142" s="12">
        <f t="shared" si="151"/>
        <v>0.9594565217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45005.63423</v>
      </c>
      <c r="B143" s="9" t="str">
        <f>INDIRECT(ADDRESS(2+QUOTIENT(ROW()-2,COUNTA('Form Responses 1'!$1:$1)-4),2,,TRUE,"Form Responses 1"))</f>
        <v>theresia4@gmail.com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44980</v>
      </c>
      <c r="E143" s="11">
        <f t="shared" si="2"/>
        <v>4</v>
      </c>
      <c r="F143" s="9" t="str">
        <f>IF(ISBLANK(A143)," ",INDIRECT(ADDRESS(1,5+MOD(ROW()-2,COUNTA('Form Responses 1'!$1:$1)-4),,TRUE,"Form Responses 1")))</f>
        <v>Gedung Utama Lt.1 [Lobby]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Utama Lt.1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0.9689130435</v>
      </c>
      <c r="O143" s="12">
        <f t="shared" si="152"/>
        <v>0.9594565217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45005.63423</v>
      </c>
      <c r="B144" s="9" t="str">
        <f>INDIRECT(ADDRESS(2+QUOTIENT(ROW()-2,COUNTA('Form Responses 1'!$1:$1)-4),2,,TRUE,"Form Responses 1"))</f>
        <v>theresia4@gmail.com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44980</v>
      </c>
      <c r="E144" s="11">
        <f t="shared" si="2"/>
        <v>4</v>
      </c>
      <c r="F144" s="9" t="str">
        <f>IF(ISBLANK(A144)," ",INDIRECT(ADDRESS(1,5+MOD(ROW()-2,COUNTA('Form Responses 1'!$1:$1)-4),,TRUE,"Form Responses 1")))</f>
        <v>Gedung Utama Lt.1 [R Kasubag]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Utama Lt.1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0.9689130435</v>
      </c>
      <c r="O144" s="12">
        <f t="shared" si="153"/>
        <v>0.9594565217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45005.63423</v>
      </c>
      <c r="B145" s="9" t="str">
        <f>INDIRECT(ADDRESS(2+QUOTIENT(ROW()-2,COUNTA('Form Responses 1'!$1:$1)-4),2,,TRUE,"Form Responses 1"))</f>
        <v>theresia4@gmail.com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44980</v>
      </c>
      <c r="E145" s="11">
        <f t="shared" si="2"/>
        <v>4</v>
      </c>
      <c r="F145" s="9" t="str">
        <f>IF(ISBLANK(A145)," ",INDIRECT(ADDRESS(1,5+MOD(ROW()-2,COUNTA('Form Responses 1'!$1:$1)-4),,TRUE,"Form Responses 1")))</f>
        <v>Gedung Utama Lt.1 [R Tata Usaha]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Utama Lt.1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0.9689130435</v>
      </c>
      <c r="O145" s="12">
        <f t="shared" si="154"/>
        <v>0.9594565217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45005.63423</v>
      </c>
      <c r="B146" s="9" t="str">
        <f>INDIRECT(ADDRESS(2+QUOTIENT(ROW()-2,COUNTA('Form Responses 1'!$1:$1)-4),2,,TRUE,"Form Responses 1"))</f>
        <v>theresia4@gmail.com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44980</v>
      </c>
      <c r="E146" s="11">
        <f t="shared" si="2"/>
        <v>4</v>
      </c>
      <c r="F146" s="9" t="str">
        <f>IF(ISBLANK(A146)," ",INDIRECT(ADDRESS(1,5+MOD(ROW()-2,COUNTA('Form Responses 1'!$1:$1)-4),,TRUE,"Form Responses 1")))</f>
        <v>Gedung Utama Lt.1 [R Keuangan]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Gedung Utama Lt.1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0.9689130435</v>
      </c>
      <c r="O146" s="12">
        <f t="shared" si="155"/>
        <v>0.9594565217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45005.63423</v>
      </c>
      <c r="B147" s="9" t="str">
        <f>INDIRECT(ADDRESS(2+QUOTIENT(ROW()-2,COUNTA('Form Responses 1'!$1:$1)-4),2,,TRUE,"Form Responses 1"))</f>
        <v>theresia4@gmail.com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44980</v>
      </c>
      <c r="E147" s="11">
        <f t="shared" si="2"/>
        <v>4</v>
      </c>
      <c r="F147" s="9" t="str">
        <f>IF(ISBLANK(A147)," ",INDIRECT(ADDRESS(1,5+MOD(ROW()-2,COUNTA('Form Responses 1'!$1:$1)-4),,TRUE,"Form Responses 1")))</f>
        <v>Gedung Utama Lt.1 [Pantry]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Gedung Utama Lt.1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0.9689130435</v>
      </c>
      <c r="O147" s="12">
        <f t="shared" si="156"/>
        <v>0.9594565217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45005.63423</v>
      </c>
      <c r="B148" s="9" t="str">
        <f>INDIRECT(ADDRESS(2+QUOTIENT(ROW()-2,COUNTA('Form Responses 1'!$1:$1)-4),2,,TRUE,"Form Responses 1"))</f>
        <v>theresia4@gmail.com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44980</v>
      </c>
      <c r="E148" s="11">
        <f t="shared" si="2"/>
        <v>4</v>
      </c>
      <c r="F148" s="9" t="str">
        <f>IF(ISBLANK(A148)," ",INDIRECT(ADDRESS(1,5+MOD(ROW()-2,COUNTA('Form Responses 1'!$1:$1)-4),,TRUE,"Form Responses 1")))</f>
        <v>Gedung Utama Lt.1 [Toilet Pria &amp; Wanita 1]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Gedung Utama Lt.1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0.9689130435</v>
      </c>
      <c r="O148" s="12">
        <f t="shared" si="157"/>
        <v>0.9594565217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45005.63423</v>
      </c>
      <c r="B149" s="9" t="str">
        <f>INDIRECT(ADDRESS(2+QUOTIENT(ROW()-2,COUNTA('Form Responses 1'!$1:$1)-4),2,,TRUE,"Form Responses 1"))</f>
        <v>theresia4@gmail.com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44980</v>
      </c>
      <c r="E149" s="11">
        <f t="shared" si="2"/>
        <v>4</v>
      </c>
      <c r="F149" s="9" t="str">
        <f>IF(ISBLANK(A149)," ",INDIRECT(ADDRESS(1,5+MOD(ROW()-2,COUNTA('Form Responses 1'!$1:$1)-4),,TRUE,"Form Responses 1")))</f>
        <v>Gedung Utama Lt.1 [Toilet Pria &amp; Wanita 2]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Utama Lt.1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0.9689130435</v>
      </c>
      <c r="O149" s="12">
        <f t="shared" si="158"/>
        <v>0.9594565217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45005.63423</v>
      </c>
      <c r="B150" s="9" t="str">
        <f>INDIRECT(ADDRESS(2+QUOTIENT(ROW()-2,COUNTA('Form Responses 1'!$1:$1)-4),2,,TRUE,"Form Responses 1"))</f>
        <v>theresia4@gmail.com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44980</v>
      </c>
      <c r="E150" s="11">
        <f t="shared" si="2"/>
        <v>4</v>
      </c>
      <c r="F150" s="9" t="str">
        <f>IF(ISBLANK(A150)," ",INDIRECT(ADDRESS(1,5+MOD(ROW()-2,COUNTA('Form Responses 1'!$1:$1)-4),,TRUE,"Form Responses 1")))</f>
        <v>Gedung Utama Lt.2 [R Kepala]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Utama Lt.2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0.9689130435</v>
      </c>
      <c r="O150" s="12">
        <f t="shared" si="159"/>
        <v>0.9594565217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45005.63423</v>
      </c>
      <c r="B151" s="9" t="str">
        <f>INDIRECT(ADDRESS(2+QUOTIENT(ROW()-2,COUNTA('Form Responses 1'!$1:$1)-4),2,,TRUE,"Form Responses 1"))</f>
        <v>theresia4@gmail.com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44980</v>
      </c>
      <c r="E151" s="11">
        <f t="shared" si="2"/>
        <v>4</v>
      </c>
      <c r="F151" s="9" t="str">
        <f>IF(ISBLANK(A151)," ",INDIRECT(ADDRESS(1,5+MOD(ROW()-2,COUNTA('Form Responses 1'!$1:$1)-4),,TRUE,"Form Responses 1")))</f>
        <v>Gedung Utama Lt.2 [R Peneliti 1 ]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Utama Lt.2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0.9689130435</v>
      </c>
      <c r="O151" s="12">
        <f t="shared" si="160"/>
        <v>0.9594565217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45005.63423</v>
      </c>
      <c r="B152" s="9" t="str">
        <f>INDIRECT(ADDRESS(2+QUOTIENT(ROW()-2,COUNTA('Form Responses 1'!$1:$1)-4),2,,TRUE,"Form Responses 1"))</f>
        <v>theresia4@gmail.com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44980</v>
      </c>
      <c r="E152" s="11">
        <f t="shared" si="2"/>
        <v>4</v>
      </c>
      <c r="F152" s="9" t="str">
        <f>IF(ISBLANK(A152)," ",INDIRECT(ADDRESS(1,5+MOD(ROW()-2,COUNTA('Form Responses 1'!$1:$1)-4),,TRUE,"Form Responses 1")))</f>
        <v>Gedung Utama Lt.2 [R Peneliti 2]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Utama Lt.2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0.9689130435</v>
      </c>
      <c r="O152" s="12">
        <f t="shared" si="161"/>
        <v>0.9594565217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45005.63423</v>
      </c>
      <c r="B153" s="9" t="str">
        <f>INDIRECT(ADDRESS(2+QUOTIENT(ROW()-2,COUNTA('Form Responses 1'!$1:$1)-4),2,,TRUE,"Form Responses 1"))</f>
        <v>theresia4@gmail.com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44980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Utama Lt.2 [R Peneliti 3]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Utama Lt.2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0.9689130435</v>
      </c>
      <c r="O153" s="12">
        <f t="shared" si="162"/>
        <v>0.9594565217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45005.63423</v>
      </c>
      <c r="B154" s="9" t="str">
        <f>INDIRECT(ADDRESS(2+QUOTIENT(ROW()-2,COUNTA('Form Responses 1'!$1:$1)-4),2,,TRUE,"Form Responses 1"))</f>
        <v>theresia4@gmail.com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44980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Utama Lt.2 [R Peneliti 4]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Utama Lt.2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0.9689130435</v>
      </c>
      <c r="O154" s="12">
        <f t="shared" si="163"/>
        <v>0.9594565217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45005.63423</v>
      </c>
      <c r="B155" s="9" t="str">
        <f>INDIRECT(ADDRESS(2+QUOTIENT(ROW()-2,COUNTA('Form Responses 1'!$1:$1)-4),2,,TRUE,"Form Responses 1"))</f>
        <v>theresia4@gmail.com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44980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Utama Lt.2 [Pantry]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Utama Lt.2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0.9689130435</v>
      </c>
      <c r="O155" s="12">
        <f t="shared" si="164"/>
        <v>0.9594565217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45005.63423</v>
      </c>
      <c r="B156" s="9" t="str">
        <f>INDIRECT(ADDRESS(2+QUOTIENT(ROW()-2,COUNTA('Form Responses 1'!$1:$1)-4),2,,TRUE,"Form Responses 1"))</f>
        <v>theresia4@gmail.com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44980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Utama Lt.2 [R Rapat Kecil 1]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Utama Lt.2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0.9689130435</v>
      </c>
      <c r="O156" s="12">
        <f t="shared" si="165"/>
        <v>0.9594565217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45005.63423</v>
      </c>
      <c r="B157" s="9" t="str">
        <f>INDIRECT(ADDRESS(2+QUOTIENT(ROW()-2,COUNTA('Form Responses 1'!$1:$1)-4),2,,TRUE,"Form Responses 1"))</f>
        <v>theresia4@gmail.com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44980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Utama Lt.2 [R Rapat Kecil  2]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Utama Lt.2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0.9689130435</v>
      </c>
      <c r="O157" s="12">
        <f t="shared" si="166"/>
        <v>0.9594565217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45005.63423</v>
      </c>
      <c r="B158" s="9" t="str">
        <f>INDIRECT(ADDRESS(2+QUOTIENT(ROW()-2,COUNTA('Form Responses 1'!$1:$1)-4),2,,TRUE,"Form Responses 1"))</f>
        <v>theresia4@gmail.com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44980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Utama Lt.2 [Co Working Space]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Gedung Utama Lt.2</v>
      </c>
      <c r="I158" s="12" t="str">
        <f t="shared" si="4"/>
        <v>CLEANING SERVICE</v>
      </c>
      <c r="J158" s="12">
        <f t="array" ref="J158">IFERROR(INDEX(MASTER!B:B,MATCH(G158,MASTER!A:A,0))/100," ")</f>
        <v>1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0.9689130435</v>
      </c>
      <c r="O158" s="12">
        <f t="shared" si="167"/>
        <v>0.9594565217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45005.63423</v>
      </c>
      <c r="B159" s="9" t="str">
        <f>INDIRECT(ADDRESS(2+QUOTIENT(ROW()-2,COUNTA('Form Responses 1'!$1:$1)-4),2,,TRUE,"Form Responses 1"))</f>
        <v>theresia4@gmail.com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44980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Utama Lt.2 [Toilet Pria &amp; Wanita 1]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Utama Lt.2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0.9689130435</v>
      </c>
      <c r="O159" s="12">
        <f t="shared" si="168"/>
        <v>0.9594565217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45005.63423</v>
      </c>
      <c r="B160" s="9" t="str">
        <f>INDIRECT(ADDRESS(2+QUOTIENT(ROW()-2,COUNTA('Form Responses 1'!$1:$1)-4),2,,TRUE,"Form Responses 1"))</f>
        <v>theresia4@gmail.com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44980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Utama Lt.2 [Toilet Pria &amp; Wanita 2]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Utama Lt.2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0.9689130435</v>
      </c>
      <c r="O160" s="12">
        <f t="shared" si="169"/>
        <v>0.9594565217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45005.63423</v>
      </c>
      <c r="B161" s="9" t="str">
        <f>INDIRECT(ADDRESS(2+QUOTIENT(ROW()-2,COUNTA('Form Responses 1'!$1:$1)-4),2,,TRUE,"Form Responses 1"))</f>
        <v>theresia4@gmail.com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44980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Blok Barat Lt.1 [Ruang perlengkapan]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Blok Barat Lt.1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0.9689130435</v>
      </c>
      <c r="O161" s="12">
        <f t="shared" si="170"/>
        <v>0.9594565217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45005.63423</v>
      </c>
      <c r="B162" s="9" t="str">
        <f>INDIRECT(ADDRESS(2+QUOTIENT(ROW()-2,COUNTA('Form Responses 1'!$1:$1)-4),2,,TRUE,"Form Responses 1"))</f>
        <v>theresia4@gmail.com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44980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Blok Barat Lt.1 [R Dokumentasi]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Blok Barat Lt.1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0.9689130435</v>
      </c>
      <c r="O162" s="12">
        <f t="shared" si="171"/>
        <v>0.9594565217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45005.63423</v>
      </c>
      <c r="B163" s="9" t="str">
        <f>INDIRECT(ADDRESS(2+QUOTIENT(ROW()-2,COUNTA('Form Responses 1'!$1:$1)-4),2,,TRUE,"Form Responses 1"))</f>
        <v>theresia4@gmail.com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44980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Blok Barat Lt.1 [R Penggambaran]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Blok Barat Lt.1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0.9689130435</v>
      </c>
      <c r="O163" s="12">
        <f t="shared" si="172"/>
        <v>0.9594565217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45005.63423</v>
      </c>
      <c r="B164" s="9" t="str">
        <f>INDIRECT(ADDRESS(2+QUOTIENT(ROW()-2,COUNTA('Form Responses 1'!$1:$1)-4),2,,TRUE,"Form Responses 1"))</f>
        <v>theresia4@gmail.com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44980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Blok Barat Lt.1 [Gudang 1]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Blok Barat Lt.1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0.9689130435</v>
      </c>
      <c r="O164" s="12">
        <f t="shared" si="173"/>
        <v>0.9594565217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45005.63423</v>
      </c>
      <c r="B165" s="9" t="str">
        <f>INDIRECT(ADDRESS(2+QUOTIENT(ROW()-2,COUNTA('Form Responses 1'!$1:$1)-4),2,,TRUE,"Form Responses 1"))</f>
        <v>theresia4@gmail.com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44980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Blok Barat Lt.1 [Gudang 2]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Blok Barat Lt.1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0.9689130435</v>
      </c>
      <c r="O165" s="12">
        <f t="shared" si="174"/>
        <v>0.9594565217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45005.63423</v>
      </c>
      <c r="B166" s="9" t="str">
        <f>INDIRECT(ADDRESS(2+QUOTIENT(ROW()-2,COUNTA('Form Responses 1'!$1:$1)-4),2,,TRUE,"Form Responses 1"))</f>
        <v>theresia4@gmail.com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44980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Blok Barat Lt.1 [Co Working Space]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Blok Barat Lt.1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0.9689130435</v>
      </c>
      <c r="O166" s="12">
        <f t="shared" si="175"/>
        <v>0.9594565217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45005.63423</v>
      </c>
      <c r="B167" s="9" t="str">
        <f>INDIRECT(ADDRESS(2+QUOTIENT(ROW()-2,COUNTA('Form Responses 1'!$1:$1)-4),2,,TRUE,"Form Responses 1"))</f>
        <v>theresia4@gmail.com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44980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Blok Barat Lt.1 [Toilet Pria &amp; Wanita 1]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Blok Barat Lt.1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0.9689130435</v>
      </c>
      <c r="O167" s="12">
        <f t="shared" si="176"/>
        <v>0.9594565217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45005.63423</v>
      </c>
      <c r="B168" s="9" t="str">
        <f>INDIRECT(ADDRESS(2+QUOTIENT(ROW()-2,COUNTA('Form Responses 1'!$1:$1)-4),2,,TRUE,"Form Responses 1"))</f>
        <v>theresia4@gmail.com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44980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Blok Barat Lt.1 [Toilet Pria &amp; Wanita 2]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Gedung Blok Barat Lt.1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0.9689130435</v>
      </c>
      <c r="O168" s="12">
        <f t="shared" si="177"/>
        <v>0.9594565217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45005.63423</v>
      </c>
      <c r="B169" s="9" t="str">
        <f>INDIRECT(ADDRESS(2+QUOTIENT(ROW()-2,COUNTA('Form Responses 1'!$1:$1)-4),2,,TRUE,"Form Responses 1"))</f>
        <v>theresia4@gmail.com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44980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Blok Barat Lt.2 [Ruang Rapat Besar]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Blok Barat Lt.2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0.9689130435</v>
      </c>
      <c r="O169" s="12">
        <f t="shared" si="178"/>
        <v>0.9594565217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45005.63423</v>
      </c>
      <c r="B170" s="9" t="str">
        <f>INDIRECT(ADDRESS(2+QUOTIENT(ROW()-2,COUNTA('Form Responses 1'!$1:$1)-4),2,,TRUE,"Form Responses 1"))</f>
        <v>theresia4@gmail.com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44980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Blok Barat Lt.2 [Ruang Redaksi]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Blok Barat Lt.2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0.9689130435</v>
      </c>
      <c r="O170" s="12">
        <f t="shared" si="179"/>
        <v>0.9594565217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45005.63423</v>
      </c>
      <c r="B171" s="9" t="str">
        <f>INDIRECT(ADDRESS(2+QUOTIENT(ROW()-2,COUNTA('Form Responses 1'!$1:$1)-4),2,,TRUE,"Form Responses 1"))</f>
        <v>theresia4@gmail.com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44980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Blok Barat Lt.2 [Ruang Peneliti 1]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Blok Barat Lt.2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0.9689130435</v>
      </c>
      <c r="O171" s="12">
        <f t="shared" si="180"/>
        <v>0.9594565217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45005.63423</v>
      </c>
      <c r="B172" s="9" t="str">
        <f>INDIRECT(ADDRESS(2+QUOTIENT(ROW()-2,COUNTA('Form Responses 1'!$1:$1)-4),2,,TRUE,"Form Responses 1"))</f>
        <v>theresia4@gmail.com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44980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Blok Barat Lt.2 [Ruang Peneliti 2]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Blok Barat Lt.2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0.9689130435</v>
      </c>
      <c r="O172" s="12">
        <f t="shared" si="181"/>
        <v>0.9594565217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45005.63423</v>
      </c>
      <c r="B173" s="9" t="str">
        <f>INDIRECT(ADDRESS(2+QUOTIENT(ROW()-2,COUNTA('Form Responses 1'!$1:$1)-4),2,,TRUE,"Form Responses 1"))</f>
        <v>theresia4@gmail.com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44980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Blok Barat Lt.2 [Ruang Peneliti 3]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Blok Barat Lt.2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0.9689130435</v>
      </c>
      <c r="O173" s="12">
        <f t="shared" si="182"/>
        <v>0.9594565217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45005.63423</v>
      </c>
      <c r="B174" s="9" t="str">
        <f>INDIRECT(ADDRESS(2+QUOTIENT(ROW()-2,COUNTA('Form Responses 1'!$1:$1)-4),2,,TRUE,"Form Responses 1"))</f>
        <v>theresia4@gmail.com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44980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Blok Barat Lt.2 [Toilet Pria &amp; Wanita]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Gedung Blok Barat Lt.2</v>
      </c>
      <c r="I174" s="12" t="str">
        <f t="shared" si="4"/>
        <v>CLEANING SERVICE</v>
      </c>
      <c r="J174" s="12">
        <f t="array" ref="J174">IFERROR(INDEX(MASTER!B:B,MATCH(G174,MASTER!A:A,0))/100," ")</f>
        <v>0.89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0.9689130435</v>
      </c>
      <c r="O174" s="12">
        <f t="shared" si="183"/>
        <v>0.9594565217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45005.63423</v>
      </c>
      <c r="B175" s="9" t="str">
        <f>INDIRECT(ADDRESS(2+QUOTIENT(ROW()-2,COUNTA('Form Responses 1'!$1:$1)-4),2,,TRUE,"Form Responses 1"))</f>
        <v>theresia4@gmail.com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44980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Blok Barat Lt.2 [Toilet Pria &amp; Wanita 2]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Gedung Blok Barat Lt.2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0.9689130435</v>
      </c>
      <c r="O175" s="12">
        <f t="shared" si="184"/>
        <v>0.9594565217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45005.63423</v>
      </c>
      <c r="B176" s="9" t="str">
        <f>INDIRECT(ADDRESS(2+QUOTIENT(ROW()-2,COUNTA('Form Responses 1'!$1:$1)-4),2,,TRUE,"Form Responses 1"))</f>
        <v>theresia4@gmail.com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44980</v>
      </c>
      <c r="E176" s="11">
        <f t="shared" si="2"/>
        <v>4</v>
      </c>
      <c r="F176" s="9" t="str">
        <f>IF(ISBLANK(A176)," ",INDIRECT(ADDRESS(1,5+MOD(ROW()-2,COUNTA('Form Responses 1'!$1:$1)-4),,TRUE,"Form Responses 1")))</f>
        <v>Gedung Pameran [Ruang Pameran]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Pameran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0.9689130435</v>
      </c>
      <c r="O176" s="12">
        <f t="shared" si="185"/>
        <v>0.9594565217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45005.63423</v>
      </c>
      <c r="B177" s="9" t="str">
        <f>INDIRECT(ADDRESS(2+QUOTIENT(ROW()-2,COUNTA('Form Responses 1'!$1:$1)-4),2,,TRUE,"Form Responses 1"))</f>
        <v>theresia4@gmail.com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44980</v>
      </c>
      <c r="E177" s="11">
        <f t="shared" si="2"/>
        <v>4</v>
      </c>
      <c r="F177" s="9" t="str">
        <f>IF(ISBLANK(A177)," ",INDIRECT(ADDRESS(1,5+MOD(ROW()-2,COUNTA('Form Responses 1'!$1:$1)-4),,TRUE,"Form Responses 1")))</f>
        <v>Gedung Pameran [Ruang Mess]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Gedung Pameran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0.9689130435</v>
      </c>
      <c r="O177" s="12">
        <f t="shared" si="186"/>
        <v>0.9594565217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45005.63423</v>
      </c>
      <c r="B178" s="9" t="str">
        <f>INDIRECT(ADDRESS(2+QUOTIENT(ROW()-2,COUNTA('Form Responses 1'!$1:$1)-4),2,,TRUE,"Form Responses 1"))</f>
        <v>theresia4@gmail.com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44980</v>
      </c>
      <c r="E178" s="11">
        <f t="shared" si="2"/>
        <v>4</v>
      </c>
      <c r="F178" s="9" t="str">
        <f>IF(ISBLANK(A178)," ",INDIRECT(ADDRESS(1,5+MOD(ROW()-2,COUNTA('Form Responses 1'!$1:$1)-4),,TRUE,"Form Responses 1")))</f>
        <v>Gedung Pameran [Toilet Pria / Wanita]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Gedung Pameran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0.9689130435</v>
      </c>
      <c r="O178" s="12">
        <f t="shared" si="187"/>
        <v>0.9594565217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45005.63423</v>
      </c>
      <c r="B179" s="9" t="str">
        <f>INDIRECT(ADDRESS(2+QUOTIENT(ROW()-2,COUNTA('Form Responses 1'!$1:$1)-4),2,,TRUE,"Form Responses 1"))</f>
        <v>theresia4@gmail.com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44980</v>
      </c>
      <c r="E179" s="11">
        <f t="shared" si="2"/>
        <v>4</v>
      </c>
      <c r="F179" s="9" t="str">
        <f>IF(ISBLANK(A179)," ",INDIRECT(ADDRESS(1,5+MOD(ROW()-2,COUNTA('Form Responses 1'!$1:$1)-4),,TRUE,"Form Responses 1")))</f>
        <v>Gedung Perpustakaan Lt.1 [Ruang Laboratorium]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Perpustakaan Lt.1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0.9689130435</v>
      </c>
      <c r="O179" s="12">
        <f t="shared" si="188"/>
        <v>0.9594565217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45005.63423</v>
      </c>
      <c r="B180" s="9" t="str">
        <f>INDIRECT(ADDRESS(2+QUOTIENT(ROW()-2,COUNTA('Form Responses 1'!$1:$1)-4),2,,TRUE,"Form Responses 1"))</f>
        <v>theresia4@gmail.com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44980</v>
      </c>
      <c r="E180" s="11">
        <f t="shared" si="2"/>
        <v>4</v>
      </c>
      <c r="F180" s="9" t="str">
        <f>IF(ISBLANK(A180)," ",INDIRECT(ADDRESS(1,5+MOD(ROW()-2,COUNTA('Form Responses 1'!$1:$1)-4),,TRUE,"Form Responses 1")))</f>
        <v>Gedung Perpustakaan Lt.1 [Toilet Pria &amp; Wanita 1]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 Perpustakaan Lt.1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0.9689130435</v>
      </c>
      <c r="O180" s="12">
        <f t="shared" si="189"/>
        <v>0.9594565217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45005.63423</v>
      </c>
      <c r="B181" s="9" t="str">
        <f>INDIRECT(ADDRESS(2+QUOTIENT(ROW()-2,COUNTA('Form Responses 1'!$1:$1)-4),2,,TRUE,"Form Responses 1"))</f>
        <v>theresia4@gmail.com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44980</v>
      </c>
      <c r="E181" s="11">
        <f t="shared" si="2"/>
        <v>4</v>
      </c>
      <c r="F181" s="9" t="str">
        <f>IF(ISBLANK(A181)," ",INDIRECT(ADDRESS(1,5+MOD(ROW()-2,COUNTA('Form Responses 1'!$1:$1)-4),,TRUE,"Form Responses 1")))</f>
        <v>Gedung Perpustakaan Lt.1 [Toilet Pria &amp; Wanita 2]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 Perpustakaan Lt.1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0.9689130435</v>
      </c>
      <c r="O181" s="12">
        <f t="shared" si="190"/>
        <v>0.9594565217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45005.63423</v>
      </c>
      <c r="B182" s="9" t="str">
        <f>INDIRECT(ADDRESS(2+QUOTIENT(ROW()-2,COUNTA('Form Responses 1'!$1:$1)-4),2,,TRUE,"Form Responses 1"))</f>
        <v>theresia4@gmail.com</v>
      </c>
      <c r="C182" s="9" t="str">
        <f>INDIRECT(ADDRESS(2+QUOTIENT(ROW()-2,COUNTA('Form Responses 1'!$1:$1)-4),3,,TRUE,"Form Responses 1"))</f>
        <v>theresia v</v>
      </c>
      <c r="D182" s="10">
        <f>INDIRECT(ADDRESS(2+QUOTIENT(ROW()-2,COUNTA('Form Responses 1'!$1:$1)-4),4,,TRUE,"Form Responses 1"))</f>
        <v>44980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Perpustakaan Lt.2 [Ruang Perpustakaan]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Gedung Perpustakaan Lt.2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0.9689130435</v>
      </c>
      <c r="O182" s="12">
        <f t="shared" si="191"/>
        <v>0.9594565217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45005.63423</v>
      </c>
      <c r="B183" s="9" t="str">
        <f>INDIRECT(ADDRESS(2+QUOTIENT(ROW()-2,COUNTA('Form Responses 1'!$1:$1)-4),2,,TRUE,"Form Responses 1"))</f>
        <v>theresia4@gmail.com</v>
      </c>
      <c r="C183" s="9" t="str">
        <f>INDIRECT(ADDRESS(2+QUOTIENT(ROW()-2,COUNTA('Form Responses 1'!$1:$1)-4),3,,TRUE,"Form Responses 1"))</f>
        <v>theresia v</v>
      </c>
      <c r="D183" s="10">
        <f>INDIRECT(ADDRESS(2+QUOTIENT(ROW()-2,COUNTA('Form Responses 1'!$1:$1)-4),4,,TRUE,"Form Responses 1"))</f>
        <v>44980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Perpustakaan Lt.2 [Toilet Pria &amp; Wanita]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 Perpustakaan Lt.2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0.9689130435</v>
      </c>
      <c r="O183" s="12">
        <f t="shared" si="192"/>
        <v>0.9594565217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45005.63423</v>
      </c>
      <c r="B184" s="9" t="str">
        <f>INDIRECT(ADDRESS(2+QUOTIENT(ROW()-2,COUNTA('Form Responses 1'!$1:$1)-4),2,,TRUE,"Form Responses 1"))</f>
        <v>theresia4@gmail.com</v>
      </c>
      <c r="C184" s="9" t="str">
        <f>INDIRECT(ADDRESS(2+QUOTIENT(ROW()-2,COUNTA('Form Responses 1'!$1:$1)-4),3,,TRUE,"Form Responses 1"))</f>
        <v>theresia v</v>
      </c>
      <c r="D184" s="10">
        <f>INDIRECT(ADDRESS(2+QUOTIENT(ROW()-2,COUNTA('Form Responses 1'!$1:$1)-4),4,,TRUE,"Form Responses 1"))</f>
        <v>44980</v>
      </c>
      <c r="E184" s="11">
        <f t="shared" si="2"/>
        <v>4</v>
      </c>
      <c r="F184" s="9" t="str">
        <f>IF(ISBLANK(A184)," ",INDIRECT(ADDRESS(1,5+MOD(ROW()-2,COUNTA('Form Responses 1'!$1:$1)-4),,TRUE,"Form Responses 1")))</f>
        <v>Halaman [Taman]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Halaman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0.9689130435</v>
      </c>
      <c r="O184" s="12">
        <f t="shared" si="193"/>
        <v>0.9594565217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45005.63423</v>
      </c>
      <c r="B185" s="9" t="str">
        <f>INDIRECT(ADDRESS(2+QUOTIENT(ROW()-2,COUNTA('Form Responses 1'!$1:$1)-4),2,,TRUE,"Form Responses 1"))</f>
        <v>theresia4@gmail.com</v>
      </c>
      <c r="C185" s="9" t="str">
        <f>INDIRECT(ADDRESS(2+QUOTIENT(ROW()-2,COUNTA('Form Responses 1'!$1:$1)-4),3,,TRUE,"Form Responses 1"))</f>
        <v>theresia v</v>
      </c>
      <c r="D185" s="10">
        <f>INDIRECT(ADDRESS(2+QUOTIENT(ROW()-2,COUNTA('Form Responses 1'!$1:$1)-4),4,,TRUE,"Form Responses 1"))</f>
        <v>44980</v>
      </c>
      <c r="E185" s="11">
        <f t="shared" si="2"/>
        <v>4</v>
      </c>
      <c r="F185" s="9" t="str">
        <f>IF(ISBLANK(A185)," ",INDIRECT(ADDRESS(1,5+MOD(ROW()-2,COUNTA('Form Responses 1'!$1:$1)-4),,TRUE,"Form Responses 1")))</f>
        <v>Halaman [Parkir Mobil]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Halaman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0.9689130435</v>
      </c>
      <c r="O185" s="12">
        <f t="shared" si="194"/>
        <v>0.9594565217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45005.63587</v>
      </c>
      <c r="B186" s="9" t="str">
        <f>INDIRECT(ADDRESS(2+QUOTIENT(ROW()-2,COUNTA('Form Responses 1'!$1:$1)-4),2,,TRUE,"Form Responses 1"))</f>
        <v>theresia5@gmail.com</v>
      </c>
      <c r="C186" s="9" t="str">
        <f>INDIRECT(ADDRESS(2+QUOTIENT(ROW()-2,COUNTA('Form Responses 1'!$1:$1)-4),3,,TRUE,"Form Responses 1"))</f>
        <v>theresia v</v>
      </c>
      <c r="D186" s="10">
        <f>INDIRECT(ADDRESS(2+QUOTIENT(ROW()-2,COUNTA('Form Responses 1'!$1:$1)-4),4,,TRUE,"Form Responses 1"))</f>
        <v>45000</v>
      </c>
      <c r="E186" s="11">
        <f t="shared" si="2"/>
        <v>3</v>
      </c>
      <c r="F186" s="9" t="str">
        <f>IF(ISBLANK(A186)," ",INDIRECT(ADDRESS(1,5+MOD(ROW()-2,COUNTA('Form Responses 1'!$1:$1)-4),,TRUE,"Form Responses 1")))</f>
        <v>Security [Security Functions]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Security</v>
      </c>
      <c r="I186" s="12" t="str">
        <f t="shared" si="4"/>
        <v>SECURITY SERVICE</v>
      </c>
      <c r="J186" s="12">
        <f t="array" ref="J186">IFERROR(INDEX(MASTER!B:B,MATCH(G186,MASTER!A:A,0))/100," ")</f>
        <v>0.95</v>
      </c>
      <c r="K186" s="9">
        <f t="shared" si="5"/>
        <v>11</v>
      </c>
      <c r="L186" s="9" t="str">
        <f t="shared" si="6"/>
        <v>2023 - WEEK 11</v>
      </c>
      <c r="M186" s="9" t="str">
        <f t="shared" si="7"/>
        <v>2023 - MONTH 03</v>
      </c>
      <c r="N186" s="12">
        <f t="shared" ref="N186:O186" si="195">IFERROR(AVERAGEIF(L:L,L186,$J:$J)," ")</f>
        <v>0.9569565217</v>
      </c>
      <c r="O186" s="12">
        <f t="shared" si="195"/>
        <v>0.9569565217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45005.63587</v>
      </c>
      <c r="B187" s="9" t="str">
        <f>INDIRECT(ADDRESS(2+QUOTIENT(ROW()-2,COUNTA('Form Responses 1'!$1:$1)-4),2,,TRUE,"Form Responses 1"))</f>
        <v>theresia5@gmail.com</v>
      </c>
      <c r="C187" s="9" t="str">
        <f>INDIRECT(ADDRESS(2+QUOTIENT(ROW()-2,COUNTA('Form Responses 1'!$1:$1)-4),3,,TRUE,"Form Responses 1"))</f>
        <v>theresia v</v>
      </c>
      <c r="D187" s="10">
        <f>INDIRECT(ADDRESS(2+QUOTIENT(ROW()-2,COUNTA('Form Responses 1'!$1:$1)-4),4,,TRUE,"Form Responses 1"))</f>
        <v>45000</v>
      </c>
      <c r="E187" s="11">
        <f t="shared" si="2"/>
        <v>3</v>
      </c>
      <c r="F187" s="9" t="str">
        <f>IF(ISBLANK(A187)," ",INDIRECT(ADDRESS(1,5+MOD(ROW()-2,COUNTA('Form Responses 1'!$1:$1)-4),,TRUE,"Form Responses 1")))</f>
        <v>Driver [Driving Safety]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Driver</v>
      </c>
      <c r="I187" s="12" t="str">
        <f t="shared" si="4"/>
        <v>LABOR SERVICE</v>
      </c>
      <c r="J187" s="12">
        <f t="array" ref="J187">IFERROR(INDEX(MASTER!B:B,MATCH(G187,MASTER!A:A,0))/100," ")</f>
        <v>0.89</v>
      </c>
      <c r="K187" s="9">
        <f t="shared" si="5"/>
        <v>11</v>
      </c>
      <c r="L187" s="9" t="str">
        <f t="shared" si="6"/>
        <v>2023 - WEEK 11</v>
      </c>
      <c r="M187" s="9" t="str">
        <f t="shared" si="7"/>
        <v>2023 - MONTH 03</v>
      </c>
      <c r="N187" s="12">
        <f t="shared" ref="N187:O187" si="196">IFERROR(AVERAGEIF(L:L,L187,$J:$J)," ")</f>
        <v>0.9569565217</v>
      </c>
      <c r="O187" s="12">
        <f t="shared" si="196"/>
        <v>0.9569565217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45005.63587</v>
      </c>
      <c r="B188" s="9" t="str">
        <f>INDIRECT(ADDRESS(2+QUOTIENT(ROW()-2,COUNTA('Form Responses 1'!$1:$1)-4),2,,TRUE,"Form Responses 1"))</f>
        <v>theresia5@gmail.com</v>
      </c>
      <c r="C188" s="9" t="str">
        <f>INDIRECT(ADDRESS(2+QUOTIENT(ROW()-2,COUNTA('Form Responses 1'!$1:$1)-4),3,,TRUE,"Form Responses 1"))</f>
        <v>theresia v</v>
      </c>
      <c r="D188" s="10">
        <f>INDIRECT(ADDRESS(2+QUOTIENT(ROW()-2,COUNTA('Form Responses 1'!$1:$1)-4),4,,TRUE,"Form Responses 1"))</f>
        <v>45000</v>
      </c>
      <c r="E188" s="11">
        <f t="shared" si="2"/>
        <v>3</v>
      </c>
      <c r="F188" s="9" t="str">
        <f>IF(ISBLANK(A188)," ",INDIRECT(ADDRESS(1,5+MOD(ROW()-2,COUNTA('Form Responses 1'!$1:$1)-4),,TRUE,"Form Responses 1")))</f>
        <v>Driver [ Attendance]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Driver</v>
      </c>
      <c r="I188" s="12" t="str">
        <f t="shared" si="4"/>
        <v>LABOR SERVICE</v>
      </c>
      <c r="J188" s="12">
        <f t="array" ref="J188">IFERROR(INDEX(MASTER!B:B,MATCH(G188,MASTER!A:A,0))/100," ")</f>
        <v>0.89</v>
      </c>
      <c r="K188" s="9">
        <f t="shared" si="5"/>
        <v>11</v>
      </c>
      <c r="L188" s="9" t="str">
        <f t="shared" si="6"/>
        <v>2023 - WEEK 11</v>
      </c>
      <c r="M188" s="9" t="str">
        <f t="shared" si="7"/>
        <v>2023 - MONTH 03</v>
      </c>
      <c r="N188" s="12">
        <f t="shared" ref="N188:O188" si="197">IFERROR(AVERAGEIF(L:L,L188,$J:$J)," ")</f>
        <v>0.9569565217</v>
      </c>
      <c r="O188" s="12">
        <f t="shared" si="197"/>
        <v>0.9569565217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45005.63587</v>
      </c>
      <c r="B189" s="9" t="str">
        <f>INDIRECT(ADDRESS(2+QUOTIENT(ROW()-2,COUNTA('Form Responses 1'!$1:$1)-4),2,,TRUE,"Form Responses 1"))</f>
        <v>theresia5@gmail.com</v>
      </c>
      <c r="C189" s="9" t="str">
        <f>INDIRECT(ADDRESS(2+QUOTIENT(ROW()-2,COUNTA('Form Responses 1'!$1:$1)-4),3,,TRUE,"Form Responses 1"))</f>
        <v>theresia v</v>
      </c>
      <c r="D189" s="10">
        <f>INDIRECT(ADDRESS(2+QUOTIENT(ROW()-2,COUNTA('Form Responses 1'!$1:$1)-4),4,,TRUE,"Form Responses 1"))</f>
        <v>45000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Utama Lt.1 [Lobby]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Utama Lt.1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11</v>
      </c>
      <c r="L189" s="9" t="str">
        <f t="shared" si="6"/>
        <v>2023 - WEEK 11</v>
      </c>
      <c r="M189" s="9" t="str">
        <f t="shared" si="7"/>
        <v>2023 - MONTH 03</v>
      </c>
      <c r="N189" s="12">
        <f t="shared" ref="N189:O189" si="198">IFERROR(AVERAGEIF(L:L,L189,$J:$J)," ")</f>
        <v>0.9569565217</v>
      </c>
      <c r="O189" s="12">
        <f t="shared" si="198"/>
        <v>0.9569565217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45005.63587</v>
      </c>
      <c r="B190" s="9" t="str">
        <f>INDIRECT(ADDRESS(2+QUOTIENT(ROW()-2,COUNTA('Form Responses 1'!$1:$1)-4),2,,TRUE,"Form Responses 1"))</f>
        <v>theresia5@gmail.com</v>
      </c>
      <c r="C190" s="9" t="str">
        <f>INDIRECT(ADDRESS(2+QUOTIENT(ROW()-2,COUNTA('Form Responses 1'!$1:$1)-4),3,,TRUE,"Form Responses 1"))</f>
        <v>theresia v</v>
      </c>
      <c r="D190" s="10">
        <f>INDIRECT(ADDRESS(2+QUOTIENT(ROW()-2,COUNTA('Form Responses 1'!$1:$1)-4),4,,TRUE,"Form Responses 1"))</f>
        <v>45000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Utama Lt.1 [R Kasubag]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Utama Lt.1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11</v>
      </c>
      <c r="L190" s="9" t="str">
        <f t="shared" si="6"/>
        <v>2023 - WEEK 11</v>
      </c>
      <c r="M190" s="9" t="str">
        <f t="shared" si="7"/>
        <v>2023 - MONTH 03</v>
      </c>
      <c r="N190" s="12">
        <f t="shared" ref="N190:O190" si="199">IFERROR(AVERAGEIF(L:L,L190,$J:$J)," ")</f>
        <v>0.9569565217</v>
      </c>
      <c r="O190" s="12">
        <f t="shared" si="199"/>
        <v>0.9569565217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45005.63587</v>
      </c>
      <c r="B191" s="9" t="str">
        <f>INDIRECT(ADDRESS(2+QUOTIENT(ROW()-2,COUNTA('Form Responses 1'!$1:$1)-4),2,,TRUE,"Form Responses 1"))</f>
        <v>theresia5@gmail.com</v>
      </c>
      <c r="C191" s="9" t="str">
        <f>INDIRECT(ADDRESS(2+QUOTIENT(ROW()-2,COUNTA('Form Responses 1'!$1:$1)-4),3,,TRUE,"Form Responses 1"))</f>
        <v>theresia v</v>
      </c>
      <c r="D191" s="10">
        <f>INDIRECT(ADDRESS(2+QUOTIENT(ROW()-2,COUNTA('Form Responses 1'!$1:$1)-4),4,,TRUE,"Form Responses 1"))</f>
        <v>45000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Utama Lt.1 [R Tata Usaha]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Utama Lt.1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11</v>
      </c>
      <c r="L191" s="9" t="str">
        <f t="shared" si="6"/>
        <v>2023 - WEEK 11</v>
      </c>
      <c r="M191" s="9" t="str">
        <f t="shared" si="7"/>
        <v>2023 - MONTH 03</v>
      </c>
      <c r="N191" s="12">
        <f t="shared" ref="N191:O191" si="200">IFERROR(AVERAGEIF(L:L,L191,$J:$J)," ")</f>
        <v>0.9569565217</v>
      </c>
      <c r="O191" s="12">
        <f t="shared" si="200"/>
        <v>0.9569565217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45005.63587</v>
      </c>
      <c r="B192" s="9" t="str">
        <f>INDIRECT(ADDRESS(2+QUOTIENT(ROW()-2,COUNTA('Form Responses 1'!$1:$1)-4),2,,TRUE,"Form Responses 1"))</f>
        <v>theresia5@gmail.com</v>
      </c>
      <c r="C192" s="9" t="str">
        <f>INDIRECT(ADDRESS(2+QUOTIENT(ROW()-2,COUNTA('Form Responses 1'!$1:$1)-4),3,,TRUE,"Form Responses 1"))</f>
        <v>theresia v</v>
      </c>
      <c r="D192" s="10">
        <f>INDIRECT(ADDRESS(2+QUOTIENT(ROW()-2,COUNTA('Form Responses 1'!$1:$1)-4),4,,TRUE,"Form Responses 1"))</f>
        <v>45000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Utama Lt.1 [R Keuangan]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Utama Lt.1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11</v>
      </c>
      <c r="L192" s="9" t="str">
        <f t="shared" si="6"/>
        <v>2023 - WEEK 11</v>
      </c>
      <c r="M192" s="9" t="str">
        <f t="shared" si="7"/>
        <v>2023 - MONTH 03</v>
      </c>
      <c r="N192" s="12">
        <f t="shared" ref="N192:O192" si="201">IFERROR(AVERAGEIF(L:L,L192,$J:$J)," ")</f>
        <v>0.9569565217</v>
      </c>
      <c r="O192" s="12">
        <f t="shared" si="201"/>
        <v>0.9569565217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45005.63587</v>
      </c>
      <c r="B193" s="9" t="str">
        <f>INDIRECT(ADDRESS(2+QUOTIENT(ROW()-2,COUNTA('Form Responses 1'!$1:$1)-4),2,,TRUE,"Form Responses 1"))</f>
        <v>theresia5@gmail.com</v>
      </c>
      <c r="C193" s="9" t="str">
        <f>INDIRECT(ADDRESS(2+QUOTIENT(ROW()-2,COUNTA('Form Responses 1'!$1:$1)-4),3,,TRUE,"Form Responses 1"))</f>
        <v>theresia v</v>
      </c>
      <c r="D193" s="10">
        <f>INDIRECT(ADDRESS(2+QUOTIENT(ROW()-2,COUNTA('Form Responses 1'!$1:$1)-4),4,,TRUE,"Form Responses 1"))</f>
        <v>45000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Utama Lt.1 [Pantry]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Gedung Utama Lt.1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11</v>
      </c>
      <c r="L193" s="9" t="str">
        <f t="shared" si="6"/>
        <v>2023 - WEEK 11</v>
      </c>
      <c r="M193" s="9" t="str">
        <f t="shared" si="7"/>
        <v>2023 - MONTH 03</v>
      </c>
      <c r="N193" s="12">
        <f t="shared" ref="N193:O193" si="202">IFERROR(AVERAGEIF(L:L,L193,$J:$J)," ")</f>
        <v>0.9569565217</v>
      </c>
      <c r="O193" s="12">
        <f t="shared" si="202"/>
        <v>0.9569565217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45005.63587</v>
      </c>
      <c r="B194" s="9" t="str">
        <f>INDIRECT(ADDRESS(2+QUOTIENT(ROW()-2,COUNTA('Form Responses 1'!$1:$1)-4),2,,TRUE,"Form Responses 1"))</f>
        <v>theresia5@gmail.com</v>
      </c>
      <c r="C194" s="9" t="str">
        <f>INDIRECT(ADDRESS(2+QUOTIENT(ROW()-2,COUNTA('Form Responses 1'!$1:$1)-4),3,,TRUE,"Form Responses 1"))</f>
        <v>theresia v</v>
      </c>
      <c r="D194" s="10">
        <f>INDIRECT(ADDRESS(2+QUOTIENT(ROW()-2,COUNTA('Form Responses 1'!$1:$1)-4),4,,TRUE,"Form Responses 1"))</f>
        <v>45000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Utama Lt.1 [Toilet Pria &amp; Wanita 1]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Gedung Utama Lt.1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11</v>
      </c>
      <c r="L194" s="9" t="str">
        <f t="shared" si="6"/>
        <v>2023 - WEEK 11</v>
      </c>
      <c r="M194" s="9" t="str">
        <f t="shared" si="7"/>
        <v>2023 - MONTH 03</v>
      </c>
      <c r="N194" s="12">
        <f t="shared" ref="N194:O194" si="203">IFERROR(AVERAGEIF(L:L,L194,$J:$J)," ")</f>
        <v>0.9569565217</v>
      </c>
      <c r="O194" s="12">
        <f t="shared" si="203"/>
        <v>0.9569565217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45005.63587</v>
      </c>
      <c r="B195" s="9" t="str">
        <f>INDIRECT(ADDRESS(2+QUOTIENT(ROW()-2,COUNTA('Form Responses 1'!$1:$1)-4),2,,TRUE,"Form Responses 1"))</f>
        <v>theresia5@gmail.com</v>
      </c>
      <c r="C195" s="9" t="str">
        <f>INDIRECT(ADDRESS(2+QUOTIENT(ROW()-2,COUNTA('Form Responses 1'!$1:$1)-4),3,,TRUE,"Form Responses 1"))</f>
        <v>theresia v</v>
      </c>
      <c r="D195" s="10">
        <f>INDIRECT(ADDRESS(2+QUOTIENT(ROW()-2,COUNTA('Form Responses 1'!$1:$1)-4),4,,TRUE,"Form Responses 1"))</f>
        <v>45000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Utama Lt.1 [Toilet Pria &amp; Wanita 2]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Utama Lt.1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11</v>
      </c>
      <c r="L195" s="9" t="str">
        <f t="shared" si="6"/>
        <v>2023 - WEEK 11</v>
      </c>
      <c r="M195" s="9" t="str">
        <f t="shared" si="7"/>
        <v>2023 - MONTH 03</v>
      </c>
      <c r="N195" s="12">
        <f t="shared" ref="N195:O195" si="204">IFERROR(AVERAGEIF(L:L,L195,$J:$J)," ")</f>
        <v>0.9569565217</v>
      </c>
      <c r="O195" s="12">
        <f t="shared" si="204"/>
        <v>0.9569565217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45005.63587</v>
      </c>
      <c r="B196" s="9" t="str">
        <f>INDIRECT(ADDRESS(2+QUOTIENT(ROW()-2,COUNTA('Form Responses 1'!$1:$1)-4),2,,TRUE,"Form Responses 1"))</f>
        <v>theresia5@gmail.com</v>
      </c>
      <c r="C196" s="9" t="str">
        <f>INDIRECT(ADDRESS(2+QUOTIENT(ROW()-2,COUNTA('Form Responses 1'!$1:$1)-4),3,,TRUE,"Form Responses 1"))</f>
        <v>theresia v</v>
      </c>
      <c r="D196" s="10">
        <f>INDIRECT(ADDRESS(2+QUOTIENT(ROW()-2,COUNTA('Form Responses 1'!$1:$1)-4),4,,TRUE,"Form Responses 1"))</f>
        <v>45000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Utama Lt.2 [R Kepala]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Utama Lt.2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11</v>
      </c>
      <c r="L196" s="9" t="str">
        <f t="shared" si="6"/>
        <v>2023 - WEEK 11</v>
      </c>
      <c r="M196" s="9" t="str">
        <f t="shared" si="7"/>
        <v>2023 - MONTH 03</v>
      </c>
      <c r="N196" s="12">
        <f t="shared" ref="N196:O196" si="205">IFERROR(AVERAGEIF(L:L,L196,$J:$J)," ")</f>
        <v>0.9569565217</v>
      </c>
      <c r="O196" s="12">
        <f t="shared" si="205"/>
        <v>0.9569565217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45005.63587</v>
      </c>
      <c r="B197" s="9" t="str">
        <f>INDIRECT(ADDRESS(2+QUOTIENT(ROW()-2,COUNTA('Form Responses 1'!$1:$1)-4),2,,TRUE,"Form Responses 1"))</f>
        <v>theresia5@gmail.com</v>
      </c>
      <c r="C197" s="9" t="str">
        <f>INDIRECT(ADDRESS(2+QUOTIENT(ROW()-2,COUNTA('Form Responses 1'!$1:$1)-4),3,,TRUE,"Form Responses 1"))</f>
        <v>theresia v</v>
      </c>
      <c r="D197" s="10">
        <f>INDIRECT(ADDRESS(2+QUOTIENT(ROW()-2,COUNTA('Form Responses 1'!$1:$1)-4),4,,TRUE,"Form Responses 1"))</f>
        <v>45000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Utama Lt.2 [R Peneliti 1 ]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Utama Lt.2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11</v>
      </c>
      <c r="L197" s="9" t="str">
        <f t="shared" si="6"/>
        <v>2023 - WEEK 11</v>
      </c>
      <c r="M197" s="9" t="str">
        <f t="shared" si="7"/>
        <v>2023 - MONTH 03</v>
      </c>
      <c r="N197" s="12">
        <f t="shared" ref="N197:O197" si="206">IFERROR(AVERAGEIF(L:L,L197,$J:$J)," ")</f>
        <v>0.9569565217</v>
      </c>
      <c r="O197" s="12">
        <f t="shared" si="206"/>
        <v>0.9569565217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45005.63587</v>
      </c>
      <c r="B198" s="9" t="str">
        <f>INDIRECT(ADDRESS(2+QUOTIENT(ROW()-2,COUNTA('Form Responses 1'!$1:$1)-4),2,,TRUE,"Form Responses 1"))</f>
        <v>theresia5@gmail.com</v>
      </c>
      <c r="C198" s="9" t="str">
        <f>INDIRECT(ADDRESS(2+QUOTIENT(ROW()-2,COUNTA('Form Responses 1'!$1:$1)-4),3,,TRUE,"Form Responses 1"))</f>
        <v>theresia v</v>
      </c>
      <c r="D198" s="10">
        <f>INDIRECT(ADDRESS(2+QUOTIENT(ROW()-2,COUNTA('Form Responses 1'!$1:$1)-4),4,,TRUE,"Form Responses 1"))</f>
        <v>45000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Utama Lt.2 [R Peneliti 2]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Utama Lt.2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11</v>
      </c>
      <c r="L198" s="9" t="str">
        <f t="shared" si="6"/>
        <v>2023 - WEEK 11</v>
      </c>
      <c r="M198" s="9" t="str">
        <f t="shared" si="7"/>
        <v>2023 - MONTH 03</v>
      </c>
      <c r="N198" s="12">
        <f t="shared" ref="N198:O198" si="207">IFERROR(AVERAGEIF(L:L,L198,$J:$J)," ")</f>
        <v>0.9569565217</v>
      </c>
      <c r="O198" s="12">
        <f t="shared" si="207"/>
        <v>0.9569565217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45005.63587</v>
      </c>
      <c r="B199" s="9" t="str">
        <f>INDIRECT(ADDRESS(2+QUOTIENT(ROW()-2,COUNTA('Form Responses 1'!$1:$1)-4),2,,TRUE,"Form Responses 1"))</f>
        <v>theresia5@gmail.com</v>
      </c>
      <c r="C199" s="9" t="str">
        <f>INDIRECT(ADDRESS(2+QUOTIENT(ROW()-2,COUNTA('Form Responses 1'!$1:$1)-4),3,,TRUE,"Form Responses 1"))</f>
        <v>theresia v</v>
      </c>
      <c r="D199" s="10">
        <f>INDIRECT(ADDRESS(2+QUOTIENT(ROW()-2,COUNTA('Form Responses 1'!$1:$1)-4),4,,TRUE,"Form Responses 1"))</f>
        <v>45000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Utama Lt.2 [R Peneliti 3]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Utama Lt.2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11</v>
      </c>
      <c r="L199" s="9" t="str">
        <f t="shared" si="6"/>
        <v>2023 - WEEK 11</v>
      </c>
      <c r="M199" s="9" t="str">
        <f t="shared" si="7"/>
        <v>2023 - MONTH 03</v>
      </c>
      <c r="N199" s="12">
        <f t="shared" ref="N199:O199" si="208">IFERROR(AVERAGEIF(L:L,L199,$J:$J)," ")</f>
        <v>0.9569565217</v>
      </c>
      <c r="O199" s="12">
        <f t="shared" si="208"/>
        <v>0.9569565217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45005.63587</v>
      </c>
      <c r="B200" s="9" t="str">
        <f>INDIRECT(ADDRESS(2+QUOTIENT(ROW()-2,COUNTA('Form Responses 1'!$1:$1)-4),2,,TRUE,"Form Responses 1"))</f>
        <v>theresia5@gmail.com</v>
      </c>
      <c r="C200" s="9" t="str">
        <f>INDIRECT(ADDRESS(2+QUOTIENT(ROW()-2,COUNTA('Form Responses 1'!$1:$1)-4),3,,TRUE,"Form Responses 1"))</f>
        <v>theresia v</v>
      </c>
      <c r="D200" s="10">
        <f>INDIRECT(ADDRESS(2+QUOTIENT(ROW()-2,COUNTA('Form Responses 1'!$1:$1)-4),4,,TRUE,"Form Responses 1"))</f>
        <v>45000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Utama Lt.2 [R Peneliti 4]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Utama Lt.2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11</v>
      </c>
      <c r="L200" s="9" t="str">
        <f t="shared" si="6"/>
        <v>2023 - WEEK 11</v>
      </c>
      <c r="M200" s="9" t="str">
        <f t="shared" si="7"/>
        <v>2023 - MONTH 03</v>
      </c>
      <c r="N200" s="12">
        <f t="shared" ref="N200:O200" si="209">IFERROR(AVERAGEIF(L:L,L200,$J:$J)," ")</f>
        <v>0.9569565217</v>
      </c>
      <c r="O200" s="12">
        <f t="shared" si="209"/>
        <v>0.9569565217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45005.63587</v>
      </c>
      <c r="B201" s="9" t="str">
        <f>INDIRECT(ADDRESS(2+QUOTIENT(ROW()-2,COUNTA('Form Responses 1'!$1:$1)-4),2,,TRUE,"Form Responses 1"))</f>
        <v>theresia5@gmail.com</v>
      </c>
      <c r="C201" s="9" t="str">
        <f>INDIRECT(ADDRESS(2+QUOTIENT(ROW()-2,COUNTA('Form Responses 1'!$1:$1)-4),3,,TRUE,"Form Responses 1"))</f>
        <v>theresia v</v>
      </c>
      <c r="D201" s="10">
        <f>INDIRECT(ADDRESS(2+QUOTIENT(ROW()-2,COUNTA('Form Responses 1'!$1:$1)-4),4,,TRUE,"Form Responses 1"))</f>
        <v>45000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Utama Lt.2 [Pantry]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Gedung Utama Lt.2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11</v>
      </c>
      <c r="L201" s="9" t="str">
        <f t="shared" si="6"/>
        <v>2023 - WEEK 11</v>
      </c>
      <c r="M201" s="9" t="str">
        <f t="shared" si="7"/>
        <v>2023 - MONTH 03</v>
      </c>
      <c r="N201" s="12">
        <f t="shared" ref="N201:O201" si="210">IFERROR(AVERAGEIF(L:L,L201,$J:$J)," ")</f>
        <v>0.9569565217</v>
      </c>
      <c r="O201" s="12">
        <f t="shared" si="210"/>
        <v>0.9569565217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45005.63587</v>
      </c>
      <c r="B202" s="9" t="str">
        <f>INDIRECT(ADDRESS(2+QUOTIENT(ROW()-2,COUNTA('Form Responses 1'!$1:$1)-4),2,,TRUE,"Form Responses 1"))</f>
        <v>theresia5@gmail.com</v>
      </c>
      <c r="C202" s="9" t="str">
        <f>INDIRECT(ADDRESS(2+QUOTIENT(ROW()-2,COUNTA('Form Responses 1'!$1:$1)-4),3,,TRUE,"Form Responses 1"))</f>
        <v>theresia v</v>
      </c>
      <c r="D202" s="10">
        <f>INDIRECT(ADDRESS(2+QUOTIENT(ROW()-2,COUNTA('Form Responses 1'!$1:$1)-4),4,,TRUE,"Form Responses 1"))</f>
        <v>45000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Utama Lt.2 [R Rapat Kecil 1]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Utama Lt.2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11</v>
      </c>
      <c r="L202" s="9" t="str">
        <f t="shared" si="6"/>
        <v>2023 - WEEK 11</v>
      </c>
      <c r="M202" s="9" t="str">
        <f t="shared" si="7"/>
        <v>2023 - MONTH 03</v>
      </c>
      <c r="N202" s="12">
        <f t="shared" ref="N202:O202" si="211">IFERROR(AVERAGEIF(L:L,L202,$J:$J)," ")</f>
        <v>0.9569565217</v>
      </c>
      <c r="O202" s="12">
        <f t="shared" si="211"/>
        <v>0.9569565217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45005.63587</v>
      </c>
      <c r="B203" s="9" t="str">
        <f>INDIRECT(ADDRESS(2+QUOTIENT(ROW()-2,COUNTA('Form Responses 1'!$1:$1)-4),2,,TRUE,"Form Responses 1"))</f>
        <v>theresia5@gmail.com</v>
      </c>
      <c r="C203" s="9" t="str">
        <f>INDIRECT(ADDRESS(2+QUOTIENT(ROW()-2,COUNTA('Form Responses 1'!$1:$1)-4),3,,TRUE,"Form Responses 1"))</f>
        <v>theresia v</v>
      </c>
      <c r="D203" s="10">
        <f>INDIRECT(ADDRESS(2+QUOTIENT(ROW()-2,COUNTA('Form Responses 1'!$1:$1)-4),4,,TRUE,"Form Responses 1"))</f>
        <v>45000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Utama Lt.2 [R Rapat Kecil  2]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Utama Lt.2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11</v>
      </c>
      <c r="L203" s="9" t="str">
        <f t="shared" si="6"/>
        <v>2023 - WEEK 11</v>
      </c>
      <c r="M203" s="9" t="str">
        <f t="shared" si="7"/>
        <v>2023 - MONTH 03</v>
      </c>
      <c r="N203" s="12">
        <f t="shared" ref="N203:O203" si="212">IFERROR(AVERAGEIF(L:L,L203,$J:$J)," ")</f>
        <v>0.9569565217</v>
      </c>
      <c r="O203" s="12">
        <f t="shared" si="212"/>
        <v>0.9569565217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45005.63587</v>
      </c>
      <c r="B204" s="9" t="str">
        <f>INDIRECT(ADDRESS(2+QUOTIENT(ROW()-2,COUNTA('Form Responses 1'!$1:$1)-4),2,,TRUE,"Form Responses 1"))</f>
        <v>theresia5@gmail.com</v>
      </c>
      <c r="C204" s="9" t="str">
        <f>INDIRECT(ADDRESS(2+QUOTIENT(ROW()-2,COUNTA('Form Responses 1'!$1:$1)-4),3,,TRUE,"Form Responses 1"))</f>
        <v>theresia v</v>
      </c>
      <c r="D204" s="10">
        <f>INDIRECT(ADDRESS(2+QUOTIENT(ROW()-2,COUNTA('Form Responses 1'!$1:$1)-4),4,,TRUE,"Form Responses 1"))</f>
        <v>45000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Utama Lt.2 [Co Working Space]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Utama Lt.2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11</v>
      </c>
      <c r="L204" s="9" t="str">
        <f t="shared" si="6"/>
        <v>2023 - WEEK 11</v>
      </c>
      <c r="M204" s="9" t="str">
        <f t="shared" si="7"/>
        <v>2023 - MONTH 03</v>
      </c>
      <c r="N204" s="12">
        <f t="shared" ref="N204:O204" si="213">IFERROR(AVERAGEIF(L:L,L204,$J:$J)," ")</f>
        <v>0.9569565217</v>
      </c>
      <c r="O204" s="12">
        <f t="shared" si="213"/>
        <v>0.9569565217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45005.63587</v>
      </c>
      <c r="B205" s="9" t="str">
        <f>INDIRECT(ADDRESS(2+QUOTIENT(ROW()-2,COUNTA('Form Responses 1'!$1:$1)-4),2,,TRUE,"Form Responses 1"))</f>
        <v>theresia5@gmail.com</v>
      </c>
      <c r="C205" s="9" t="str">
        <f>INDIRECT(ADDRESS(2+QUOTIENT(ROW()-2,COUNTA('Form Responses 1'!$1:$1)-4),3,,TRUE,"Form Responses 1"))</f>
        <v>theresia v</v>
      </c>
      <c r="D205" s="10">
        <f>INDIRECT(ADDRESS(2+QUOTIENT(ROW()-2,COUNTA('Form Responses 1'!$1:$1)-4),4,,TRUE,"Form Responses 1"))</f>
        <v>45000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Utama Lt.2 [Toilet Pria &amp; Wanita 1]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Utama Lt.2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11</v>
      </c>
      <c r="L205" s="9" t="str">
        <f t="shared" si="6"/>
        <v>2023 - WEEK 11</v>
      </c>
      <c r="M205" s="9" t="str">
        <f t="shared" si="7"/>
        <v>2023 - MONTH 03</v>
      </c>
      <c r="N205" s="12">
        <f t="shared" ref="N205:O205" si="214">IFERROR(AVERAGEIF(L:L,L205,$J:$J)," ")</f>
        <v>0.9569565217</v>
      </c>
      <c r="O205" s="12">
        <f t="shared" si="214"/>
        <v>0.9569565217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45005.63587</v>
      </c>
      <c r="B206" s="9" t="str">
        <f>INDIRECT(ADDRESS(2+QUOTIENT(ROW()-2,COUNTA('Form Responses 1'!$1:$1)-4),2,,TRUE,"Form Responses 1"))</f>
        <v>theresia5@gmail.com</v>
      </c>
      <c r="C206" s="9" t="str">
        <f>INDIRECT(ADDRESS(2+QUOTIENT(ROW()-2,COUNTA('Form Responses 1'!$1:$1)-4),3,,TRUE,"Form Responses 1"))</f>
        <v>theresia v</v>
      </c>
      <c r="D206" s="10">
        <f>INDIRECT(ADDRESS(2+QUOTIENT(ROW()-2,COUNTA('Form Responses 1'!$1:$1)-4),4,,TRUE,"Form Responses 1"))</f>
        <v>45000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Utama Lt.2 [Toilet Pria &amp; Wanita 2]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Utama Lt.2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11</v>
      </c>
      <c r="L206" s="9" t="str">
        <f t="shared" si="6"/>
        <v>2023 - WEEK 11</v>
      </c>
      <c r="M206" s="9" t="str">
        <f t="shared" si="7"/>
        <v>2023 - MONTH 03</v>
      </c>
      <c r="N206" s="12">
        <f t="shared" ref="N206:O206" si="215">IFERROR(AVERAGEIF(L:L,L206,$J:$J)," ")</f>
        <v>0.9569565217</v>
      </c>
      <c r="O206" s="12">
        <f t="shared" si="215"/>
        <v>0.9569565217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45005.63587</v>
      </c>
      <c r="B207" s="9" t="str">
        <f>INDIRECT(ADDRESS(2+QUOTIENT(ROW()-2,COUNTA('Form Responses 1'!$1:$1)-4),2,,TRUE,"Form Responses 1"))</f>
        <v>theresia5@gmail.com</v>
      </c>
      <c r="C207" s="9" t="str">
        <f>INDIRECT(ADDRESS(2+QUOTIENT(ROW()-2,COUNTA('Form Responses 1'!$1:$1)-4),3,,TRUE,"Form Responses 1"))</f>
        <v>theresia v</v>
      </c>
      <c r="D207" s="10">
        <f>INDIRECT(ADDRESS(2+QUOTIENT(ROW()-2,COUNTA('Form Responses 1'!$1:$1)-4),4,,TRUE,"Form Responses 1"))</f>
        <v>45000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Blok Barat Lt.1 [Ruang perlengkapan]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Blok Barat Lt.1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11</v>
      </c>
      <c r="L207" s="9" t="str">
        <f t="shared" si="6"/>
        <v>2023 - WEEK 11</v>
      </c>
      <c r="M207" s="9" t="str">
        <f t="shared" si="7"/>
        <v>2023 - MONTH 03</v>
      </c>
      <c r="N207" s="12">
        <f t="shared" ref="N207:O207" si="216">IFERROR(AVERAGEIF(L:L,L207,$J:$J)," ")</f>
        <v>0.9569565217</v>
      </c>
      <c r="O207" s="12">
        <f t="shared" si="216"/>
        <v>0.9569565217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45005.63587</v>
      </c>
      <c r="B208" s="9" t="str">
        <f>INDIRECT(ADDRESS(2+QUOTIENT(ROW()-2,COUNTA('Form Responses 1'!$1:$1)-4),2,,TRUE,"Form Responses 1"))</f>
        <v>theresia5@gmail.com</v>
      </c>
      <c r="C208" s="9" t="str">
        <f>INDIRECT(ADDRESS(2+QUOTIENT(ROW()-2,COUNTA('Form Responses 1'!$1:$1)-4),3,,TRUE,"Form Responses 1"))</f>
        <v>theresia v</v>
      </c>
      <c r="D208" s="10">
        <f>INDIRECT(ADDRESS(2+QUOTIENT(ROW()-2,COUNTA('Form Responses 1'!$1:$1)-4),4,,TRUE,"Form Responses 1"))</f>
        <v>45000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Blok Barat Lt.1 [R Dokumentasi]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Blok Barat Lt.1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11</v>
      </c>
      <c r="L208" s="9" t="str">
        <f t="shared" si="6"/>
        <v>2023 - WEEK 11</v>
      </c>
      <c r="M208" s="9" t="str">
        <f t="shared" si="7"/>
        <v>2023 - MONTH 03</v>
      </c>
      <c r="N208" s="12">
        <f t="shared" ref="N208:O208" si="217">IFERROR(AVERAGEIF(L:L,L208,$J:$J)," ")</f>
        <v>0.9569565217</v>
      </c>
      <c r="O208" s="12">
        <f t="shared" si="217"/>
        <v>0.9569565217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45005.63587</v>
      </c>
      <c r="B209" s="9" t="str">
        <f>INDIRECT(ADDRESS(2+QUOTIENT(ROW()-2,COUNTA('Form Responses 1'!$1:$1)-4),2,,TRUE,"Form Responses 1"))</f>
        <v>theresia5@gmail.com</v>
      </c>
      <c r="C209" s="9" t="str">
        <f>INDIRECT(ADDRESS(2+QUOTIENT(ROW()-2,COUNTA('Form Responses 1'!$1:$1)-4),3,,TRUE,"Form Responses 1"))</f>
        <v>theresia v</v>
      </c>
      <c r="D209" s="10">
        <f>INDIRECT(ADDRESS(2+QUOTIENT(ROW()-2,COUNTA('Form Responses 1'!$1:$1)-4),4,,TRUE,"Form Responses 1"))</f>
        <v>45000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Blok Barat Lt.1 [R Penggambaran]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Blok Barat Lt.1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11</v>
      </c>
      <c r="L209" s="9" t="str">
        <f t="shared" si="6"/>
        <v>2023 - WEEK 11</v>
      </c>
      <c r="M209" s="9" t="str">
        <f t="shared" si="7"/>
        <v>2023 - MONTH 03</v>
      </c>
      <c r="N209" s="12">
        <f t="shared" ref="N209:O209" si="218">IFERROR(AVERAGEIF(L:L,L209,$J:$J)," ")</f>
        <v>0.9569565217</v>
      </c>
      <c r="O209" s="12">
        <f t="shared" si="218"/>
        <v>0.9569565217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45005.63587</v>
      </c>
      <c r="B210" s="9" t="str">
        <f>INDIRECT(ADDRESS(2+QUOTIENT(ROW()-2,COUNTA('Form Responses 1'!$1:$1)-4),2,,TRUE,"Form Responses 1"))</f>
        <v>theresia5@gmail.com</v>
      </c>
      <c r="C210" s="9" t="str">
        <f>INDIRECT(ADDRESS(2+QUOTIENT(ROW()-2,COUNTA('Form Responses 1'!$1:$1)-4),3,,TRUE,"Form Responses 1"))</f>
        <v>theresia v</v>
      </c>
      <c r="D210" s="10">
        <f>INDIRECT(ADDRESS(2+QUOTIENT(ROW()-2,COUNTA('Form Responses 1'!$1:$1)-4),4,,TRUE,"Form Responses 1"))</f>
        <v>45000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Blok Barat Lt.1 [Gudang 1]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Blok Barat Lt.1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11</v>
      </c>
      <c r="L210" s="9" t="str">
        <f t="shared" si="6"/>
        <v>2023 - WEEK 11</v>
      </c>
      <c r="M210" s="9" t="str">
        <f t="shared" si="7"/>
        <v>2023 - MONTH 03</v>
      </c>
      <c r="N210" s="12">
        <f t="shared" ref="N210:O210" si="219">IFERROR(AVERAGEIF(L:L,L210,$J:$J)," ")</f>
        <v>0.9569565217</v>
      </c>
      <c r="O210" s="12">
        <f t="shared" si="219"/>
        <v>0.9569565217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45005.63587</v>
      </c>
      <c r="B211" s="9" t="str">
        <f>INDIRECT(ADDRESS(2+QUOTIENT(ROW()-2,COUNTA('Form Responses 1'!$1:$1)-4),2,,TRUE,"Form Responses 1"))</f>
        <v>theresia5@gmail.com</v>
      </c>
      <c r="C211" s="9" t="str">
        <f>INDIRECT(ADDRESS(2+QUOTIENT(ROW()-2,COUNTA('Form Responses 1'!$1:$1)-4),3,,TRUE,"Form Responses 1"))</f>
        <v>theresia v</v>
      </c>
      <c r="D211" s="10">
        <f>INDIRECT(ADDRESS(2+QUOTIENT(ROW()-2,COUNTA('Form Responses 1'!$1:$1)-4),4,,TRUE,"Form Responses 1"))</f>
        <v>45000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Blok Barat Lt.1 [Gudang 2]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Gedung Blok Barat Lt.1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11</v>
      </c>
      <c r="L211" s="9" t="str">
        <f t="shared" si="6"/>
        <v>2023 - WEEK 11</v>
      </c>
      <c r="M211" s="9" t="str">
        <f t="shared" si="7"/>
        <v>2023 - MONTH 03</v>
      </c>
      <c r="N211" s="12">
        <f t="shared" ref="N211:O211" si="220">IFERROR(AVERAGEIF(L:L,L211,$J:$J)," ")</f>
        <v>0.9569565217</v>
      </c>
      <c r="O211" s="12">
        <f t="shared" si="220"/>
        <v>0.9569565217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45005.63587</v>
      </c>
      <c r="B212" s="9" t="str">
        <f>INDIRECT(ADDRESS(2+QUOTIENT(ROW()-2,COUNTA('Form Responses 1'!$1:$1)-4),2,,TRUE,"Form Responses 1"))</f>
        <v>theresia5@gmail.com</v>
      </c>
      <c r="C212" s="9" t="str">
        <f>INDIRECT(ADDRESS(2+QUOTIENT(ROW()-2,COUNTA('Form Responses 1'!$1:$1)-4),3,,TRUE,"Form Responses 1"))</f>
        <v>theresia v</v>
      </c>
      <c r="D212" s="10">
        <f>INDIRECT(ADDRESS(2+QUOTIENT(ROW()-2,COUNTA('Form Responses 1'!$1:$1)-4),4,,TRUE,"Form Responses 1"))</f>
        <v>45000</v>
      </c>
      <c r="E212" s="11">
        <f t="shared" si="2"/>
        <v>3</v>
      </c>
      <c r="F212" s="9" t="str">
        <f>IF(ISBLANK(A212)," ",INDIRECT(ADDRESS(1,5+MOD(ROW()-2,COUNTA('Form Responses 1'!$1:$1)-4),,TRUE,"Form Responses 1")))</f>
        <v>Gedung Blok Barat Lt.1 [Co Working Space]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Gedung Blok Barat Lt.1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11</v>
      </c>
      <c r="L212" s="9" t="str">
        <f t="shared" si="6"/>
        <v>2023 - WEEK 11</v>
      </c>
      <c r="M212" s="9" t="str">
        <f t="shared" si="7"/>
        <v>2023 - MONTH 03</v>
      </c>
      <c r="N212" s="12">
        <f t="shared" ref="N212:O212" si="221">IFERROR(AVERAGEIF(L:L,L212,$J:$J)," ")</f>
        <v>0.9569565217</v>
      </c>
      <c r="O212" s="12">
        <f t="shared" si="221"/>
        <v>0.9569565217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45005.63587</v>
      </c>
      <c r="B213" s="9" t="str">
        <f>INDIRECT(ADDRESS(2+QUOTIENT(ROW()-2,COUNTA('Form Responses 1'!$1:$1)-4),2,,TRUE,"Form Responses 1"))</f>
        <v>theresia5@gmail.com</v>
      </c>
      <c r="C213" s="9" t="str">
        <f>INDIRECT(ADDRESS(2+QUOTIENT(ROW()-2,COUNTA('Form Responses 1'!$1:$1)-4),3,,TRUE,"Form Responses 1"))</f>
        <v>theresia v</v>
      </c>
      <c r="D213" s="10">
        <f>INDIRECT(ADDRESS(2+QUOTIENT(ROW()-2,COUNTA('Form Responses 1'!$1:$1)-4),4,,TRUE,"Form Responses 1"))</f>
        <v>45000</v>
      </c>
      <c r="E213" s="11">
        <f t="shared" si="2"/>
        <v>3</v>
      </c>
      <c r="F213" s="9" t="str">
        <f>IF(ISBLANK(A213)," ",INDIRECT(ADDRESS(1,5+MOD(ROW()-2,COUNTA('Form Responses 1'!$1:$1)-4),,TRUE,"Form Responses 1")))</f>
        <v>Gedung Blok Barat Lt.1 [Toilet Pria &amp; Wanita 1]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Gedung Blok Barat Lt.1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11</v>
      </c>
      <c r="L213" s="9" t="str">
        <f t="shared" si="6"/>
        <v>2023 - WEEK 11</v>
      </c>
      <c r="M213" s="9" t="str">
        <f t="shared" si="7"/>
        <v>2023 - MONTH 03</v>
      </c>
      <c r="N213" s="12">
        <f t="shared" ref="N213:O213" si="222">IFERROR(AVERAGEIF(L:L,L213,$J:$J)," ")</f>
        <v>0.9569565217</v>
      </c>
      <c r="O213" s="12">
        <f t="shared" si="222"/>
        <v>0.9569565217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45005.63587</v>
      </c>
      <c r="B214" s="9" t="str">
        <f>INDIRECT(ADDRESS(2+QUOTIENT(ROW()-2,COUNTA('Form Responses 1'!$1:$1)-4),2,,TRUE,"Form Responses 1"))</f>
        <v>theresia5@gmail.com</v>
      </c>
      <c r="C214" s="9" t="str">
        <f>INDIRECT(ADDRESS(2+QUOTIENT(ROW()-2,COUNTA('Form Responses 1'!$1:$1)-4),3,,TRUE,"Form Responses 1"))</f>
        <v>theresia v</v>
      </c>
      <c r="D214" s="10">
        <f>INDIRECT(ADDRESS(2+QUOTIENT(ROW()-2,COUNTA('Form Responses 1'!$1:$1)-4),4,,TRUE,"Form Responses 1"))</f>
        <v>45000</v>
      </c>
      <c r="E214" s="11">
        <f t="shared" si="2"/>
        <v>3</v>
      </c>
      <c r="F214" s="9" t="str">
        <f>IF(ISBLANK(A214)," ",INDIRECT(ADDRESS(1,5+MOD(ROW()-2,COUNTA('Form Responses 1'!$1:$1)-4),,TRUE,"Form Responses 1")))</f>
        <v>Gedung Blok Barat Lt.1 [Toilet Pria &amp; Wanita 2]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Blok Barat Lt.1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11</v>
      </c>
      <c r="L214" s="9" t="str">
        <f t="shared" si="6"/>
        <v>2023 - WEEK 11</v>
      </c>
      <c r="M214" s="9" t="str">
        <f t="shared" si="7"/>
        <v>2023 - MONTH 03</v>
      </c>
      <c r="N214" s="12">
        <f t="shared" ref="N214:O214" si="223">IFERROR(AVERAGEIF(L:L,L214,$J:$J)," ")</f>
        <v>0.9569565217</v>
      </c>
      <c r="O214" s="12">
        <f t="shared" si="223"/>
        <v>0.9569565217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45005.63587</v>
      </c>
      <c r="B215" s="9" t="str">
        <f>INDIRECT(ADDRESS(2+QUOTIENT(ROW()-2,COUNTA('Form Responses 1'!$1:$1)-4),2,,TRUE,"Form Responses 1"))</f>
        <v>theresia5@gmail.com</v>
      </c>
      <c r="C215" s="9" t="str">
        <f>INDIRECT(ADDRESS(2+QUOTIENT(ROW()-2,COUNTA('Form Responses 1'!$1:$1)-4),3,,TRUE,"Form Responses 1"))</f>
        <v>theresia v</v>
      </c>
      <c r="D215" s="10">
        <f>INDIRECT(ADDRESS(2+QUOTIENT(ROW()-2,COUNTA('Form Responses 1'!$1:$1)-4),4,,TRUE,"Form Responses 1"))</f>
        <v>45000</v>
      </c>
      <c r="E215" s="11">
        <f t="shared" si="2"/>
        <v>3</v>
      </c>
      <c r="F215" s="9" t="str">
        <f>IF(ISBLANK(A215)," ",INDIRECT(ADDRESS(1,5+MOD(ROW()-2,COUNTA('Form Responses 1'!$1:$1)-4),,TRUE,"Form Responses 1")))</f>
        <v>Gedung Blok Barat Lt.2 [Ruang Rapat Besar]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Blok Barat Lt.2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11</v>
      </c>
      <c r="L215" s="9" t="str">
        <f t="shared" si="6"/>
        <v>2023 - WEEK 11</v>
      </c>
      <c r="M215" s="9" t="str">
        <f t="shared" si="7"/>
        <v>2023 - MONTH 03</v>
      </c>
      <c r="N215" s="12">
        <f t="shared" ref="N215:O215" si="224">IFERROR(AVERAGEIF(L:L,L215,$J:$J)," ")</f>
        <v>0.9569565217</v>
      </c>
      <c r="O215" s="12">
        <f t="shared" si="224"/>
        <v>0.9569565217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45005.63587</v>
      </c>
      <c r="B216" s="9" t="str">
        <f>INDIRECT(ADDRESS(2+QUOTIENT(ROW()-2,COUNTA('Form Responses 1'!$1:$1)-4),2,,TRUE,"Form Responses 1"))</f>
        <v>theresia5@gmail.com</v>
      </c>
      <c r="C216" s="9" t="str">
        <f>INDIRECT(ADDRESS(2+QUOTIENT(ROW()-2,COUNTA('Form Responses 1'!$1:$1)-4),3,,TRUE,"Form Responses 1"))</f>
        <v>theresia v</v>
      </c>
      <c r="D216" s="10">
        <f>INDIRECT(ADDRESS(2+QUOTIENT(ROW()-2,COUNTA('Form Responses 1'!$1:$1)-4),4,,TRUE,"Form Responses 1"))</f>
        <v>45000</v>
      </c>
      <c r="E216" s="11">
        <f t="shared" si="2"/>
        <v>3</v>
      </c>
      <c r="F216" s="9" t="str">
        <f>IF(ISBLANK(A216)," ",INDIRECT(ADDRESS(1,5+MOD(ROW()-2,COUNTA('Form Responses 1'!$1:$1)-4),,TRUE,"Form Responses 1")))</f>
        <v>Gedung Blok Barat Lt.2 [Ruang Redaksi]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Gedung Blok Barat Lt.2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11</v>
      </c>
      <c r="L216" s="9" t="str">
        <f t="shared" si="6"/>
        <v>2023 - WEEK 11</v>
      </c>
      <c r="M216" s="9" t="str">
        <f t="shared" si="7"/>
        <v>2023 - MONTH 03</v>
      </c>
      <c r="N216" s="12">
        <f t="shared" ref="N216:O216" si="225">IFERROR(AVERAGEIF(L:L,L216,$J:$J)," ")</f>
        <v>0.9569565217</v>
      </c>
      <c r="O216" s="12">
        <f t="shared" si="225"/>
        <v>0.9569565217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45005.63587</v>
      </c>
      <c r="B217" s="9" t="str">
        <f>INDIRECT(ADDRESS(2+QUOTIENT(ROW()-2,COUNTA('Form Responses 1'!$1:$1)-4),2,,TRUE,"Form Responses 1"))</f>
        <v>theresia5@gmail.com</v>
      </c>
      <c r="C217" s="9" t="str">
        <f>INDIRECT(ADDRESS(2+QUOTIENT(ROW()-2,COUNTA('Form Responses 1'!$1:$1)-4),3,,TRUE,"Form Responses 1"))</f>
        <v>theresia v</v>
      </c>
      <c r="D217" s="10">
        <f>INDIRECT(ADDRESS(2+QUOTIENT(ROW()-2,COUNTA('Form Responses 1'!$1:$1)-4),4,,TRUE,"Form Responses 1"))</f>
        <v>45000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Blok Barat Lt.2 [Ruang Peneliti 1]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Blok Barat Lt.2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11</v>
      </c>
      <c r="L217" s="9" t="str">
        <f t="shared" si="6"/>
        <v>2023 - WEEK 11</v>
      </c>
      <c r="M217" s="9" t="str">
        <f t="shared" si="7"/>
        <v>2023 - MONTH 03</v>
      </c>
      <c r="N217" s="12">
        <f t="shared" ref="N217:O217" si="226">IFERROR(AVERAGEIF(L:L,L217,$J:$J)," ")</f>
        <v>0.9569565217</v>
      </c>
      <c r="O217" s="12">
        <f t="shared" si="226"/>
        <v>0.9569565217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45005.63587</v>
      </c>
      <c r="B218" s="9" t="str">
        <f>INDIRECT(ADDRESS(2+QUOTIENT(ROW()-2,COUNTA('Form Responses 1'!$1:$1)-4),2,,TRUE,"Form Responses 1"))</f>
        <v>theresia5@gmail.com</v>
      </c>
      <c r="C218" s="9" t="str">
        <f>INDIRECT(ADDRESS(2+QUOTIENT(ROW()-2,COUNTA('Form Responses 1'!$1:$1)-4),3,,TRUE,"Form Responses 1"))</f>
        <v>theresia v</v>
      </c>
      <c r="D218" s="10">
        <f>INDIRECT(ADDRESS(2+QUOTIENT(ROW()-2,COUNTA('Form Responses 1'!$1:$1)-4),4,,TRUE,"Form Responses 1"))</f>
        <v>45000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Blok Barat Lt.2 [Ruang Peneliti 2]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Gedung Blok Barat Lt.2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11</v>
      </c>
      <c r="L218" s="9" t="str">
        <f t="shared" si="6"/>
        <v>2023 - WEEK 11</v>
      </c>
      <c r="M218" s="9" t="str">
        <f t="shared" si="7"/>
        <v>2023 - MONTH 03</v>
      </c>
      <c r="N218" s="12">
        <f t="shared" ref="N218:O218" si="227">IFERROR(AVERAGEIF(L:L,L218,$J:$J)," ")</f>
        <v>0.9569565217</v>
      </c>
      <c r="O218" s="12">
        <f t="shared" si="227"/>
        <v>0.9569565217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45005.63587</v>
      </c>
      <c r="B219" s="9" t="str">
        <f>INDIRECT(ADDRESS(2+QUOTIENT(ROW()-2,COUNTA('Form Responses 1'!$1:$1)-4),2,,TRUE,"Form Responses 1"))</f>
        <v>theresia5@gmail.com</v>
      </c>
      <c r="C219" s="9" t="str">
        <f>INDIRECT(ADDRESS(2+QUOTIENT(ROW()-2,COUNTA('Form Responses 1'!$1:$1)-4),3,,TRUE,"Form Responses 1"))</f>
        <v>theresia v</v>
      </c>
      <c r="D219" s="10">
        <f>INDIRECT(ADDRESS(2+QUOTIENT(ROW()-2,COUNTA('Form Responses 1'!$1:$1)-4),4,,TRUE,"Form Responses 1"))</f>
        <v>45000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Blok Barat Lt.2 [Ruang Peneliti 3]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Blok Barat Lt.2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11</v>
      </c>
      <c r="L219" s="9" t="str">
        <f t="shared" si="6"/>
        <v>2023 - WEEK 11</v>
      </c>
      <c r="M219" s="9" t="str">
        <f t="shared" si="7"/>
        <v>2023 - MONTH 03</v>
      </c>
      <c r="N219" s="12">
        <f t="shared" ref="N219:O219" si="228">IFERROR(AVERAGEIF(L:L,L219,$J:$J)," ")</f>
        <v>0.9569565217</v>
      </c>
      <c r="O219" s="12">
        <f t="shared" si="228"/>
        <v>0.9569565217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45005.63587</v>
      </c>
      <c r="B220" s="9" t="str">
        <f>INDIRECT(ADDRESS(2+QUOTIENT(ROW()-2,COUNTA('Form Responses 1'!$1:$1)-4),2,,TRUE,"Form Responses 1"))</f>
        <v>theresia5@gmail.com</v>
      </c>
      <c r="C220" s="9" t="str">
        <f>INDIRECT(ADDRESS(2+QUOTIENT(ROW()-2,COUNTA('Form Responses 1'!$1:$1)-4),3,,TRUE,"Form Responses 1"))</f>
        <v>theresia v</v>
      </c>
      <c r="D220" s="10">
        <f>INDIRECT(ADDRESS(2+QUOTIENT(ROW()-2,COUNTA('Form Responses 1'!$1:$1)-4),4,,TRUE,"Form Responses 1"))</f>
        <v>45000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Blok Barat Lt.2 [Toilet Pria &amp; Wanita]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Gedung Blok Barat Lt.2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11</v>
      </c>
      <c r="L220" s="9" t="str">
        <f t="shared" si="6"/>
        <v>2023 - WEEK 11</v>
      </c>
      <c r="M220" s="9" t="str">
        <f t="shared" si="7"/>
        <v>2023 - MONTH 03</v>
      </c>
      <c r="N220" s="12">
        <f t="shared" ref="N220:O220" si="229">IFERROR(AVERAGEIF(L:L,L220,$J:$J)," ")</f>
        <v>0.9569565217</v>
      </c>
      <c r="O220" s="12">
        <f t="shared" si="229"/>
        <v>0.9569565217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45005.63587</v>
      </c>
      <c r="B221" s="9" t="str">
        <f>INDIRECT(ADDRESS(2+QUOTIENT(ROW()-2,COUNTA('Form Responses 1'!$1:$1)-4),2,,TRUE,"Form Responses 1"))</f>
        <v>theresia5@gmail.com</v>
      </c>
      <c r="C221" s="9" t="str">
        <f>INDIRECT(ADDRESS(2+QUOTIENT(ROW()-2,COUNTA('Form Responses 1'!$1:$1)-4),3,,TRUE,"Form Responses 1"))</f>
        <v>theresia v</v>
      </c>
      <c r="D221" s="10">
        <f>INDIRECT(ADDRESS(2+QUOTIENT(ROW()-2,COUNTA('Form Responses 1'!$1:$1)-4),4,,TRUE,"Form Responses 1"))</f>
        <v>45000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Blok Barat Lt.2 [Toilet Pria &amp; Wanita 2]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Blok Barat Lt.2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11</v>
      </c>
      <c r="L221" s="9" t="str">
        <f t="shared" si="6"/>
        <v>2023 - WEEK 11</v>
      </c>
      <c r="M221" s="9" t="str">
        <f t="shared" si="7"/>
        <v>2023 - MONTH 03</v>
      </c>
      <c r="N221" s="12">
        <f t="shared" ref="N221:O221" si="230">IFERROR(AVERAGEIF(L:L,L221,$J:$J)," ")</f>
        <v>0.9569565217</v>
      </c>
      <c r="O221" s="12">
        <f t="shared" si="230"/>
        <v>0.9569565217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45005.63587</v>
      </c>
      <c r="B222" s="9" t="str">
        <f>INDIRECT(ADDRESS(2+QUOTIENT(ROW()-2,COUNTA('Form Responses 1'!$1:$1)-4),2,,TRUE,"Form Responses 1"))</f>
        <v>theresia5@gmail.com</v>
      </c>
      <c r="C222" s="9" t="str">
        <f>INDIRECT(ADDRESS(2+QUOTIENT(ROW()-2,COUNTA('Form Responses 1'!$1:$1)-4),3,,TRUE,"Form Responses 1"))</f>
        <v>theresia v</v>
      </c>
      <c r="D222" s="10">
        <f>INDIRECT(ADDRESS(2+QUOTIENT(ROW()-2,COUNTA('Form Responses 1'!$1:$1)-4),4,,TRUE,"Form Responses 1"))</f>
        <v>45000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Pameran [Ruang Pameran]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Gedung Pameran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11</v>
      </c>
      <c r="L222" s="9" t="str">
        <f t="shared" si="6"/>
        <v>2023 - WEEK 11</v>
      </c>
      <c r="M222" s="9" t="str">
        <f t="shared" si="7"/>
        <v>2023 - MONTH 03</v>
      </c>
      <c r="N222" s="12">
        <f t="shared" ref="N222:O222" si="231">IFERROR(AVERAGEIF(L:L,L222,$J:$J)," ")</f>
        <v>0.9569565217</v>
      </c>
      <c r="O222" s="12">
        <f t="shared" si="231"/>
        <v>0.9569565217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45005.63587</v>
      </c>
      <c r="B223" s="9" t="str">
        <f>INDIRECT(ADDRESS(2+QUOTIENT(ROW()-2,COUNTA('Form Responses 1'!$1:$1)-4),2,,TRUE,"Form Responses 1"))</f>
        <v>theresia5@gmail.com</v>
      </c>
      <c r="C223" s="9" t="str">
        <f>INDIRECT(ADDRESS(2+QUOTIENT(ROW()-2,COUNTA('Form Responses 1'!$1:$1)-4),3,,TRUE,"Form Responses 1"))</f>
        <v>theresia v</v>
      </c>
      <c r="D223" s="10">
        <f>INDIRECT(ADDRESS(2+QUOTIENT(ROW()-2,COUNTA('Form Responses 1'!$1:$1)-4),4,,TRUE,"Form Responses 1"))</f>
        <v>45000</v>
      </c>
      <c r="E223" s="11">
        <f t="shared" si="2"/>
        <v>3</v>
      </c>
      <c r="F223" s="9" t="str">
        <f>IF(ISBLANK(A223)," ",INDIRECT(ADDRESS(1,5+MOD(ROW()-2,COUNTA('Form Responses 1'!$1:$1)-4),,TRUE,"Form Responses 1")))</f>
        <v>Gedung Pameran [Ruang Mess]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Gedung Pameran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11</v>
      </c>
      <c r="L223" s="9" t="str">
        <f t="shared" si="6"/>
        <v>2023 - WEEK 11</v>
      </c>
      <c r="M223" s="9" t="str">
        <f t="shared" si="7"/>
        <v>2023 - MONTH 03</v>
      </c>
      <c r="N223" s="12">
        <f t="shared" ref="N223:O223" si="232">IFERROR(AVERAGEIF(L:L,L223,$J:$J)," ")</f>
        <v>0.9569565217</v>
      </c>
      <c r="O223" s="12">
        <f t="shared" si="232"/>
        <v>0.9569565217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45005.63587</v>
      </c>
      <c r="B224" s="9" t="str">
        <f>INDIRECT(ADDRESS(2+QUOTIENT(ROW()-2,COUNTA('Form Responses 1'!$1:$1)-4),2,,TRUE,"Form Responses 1"))</f>
        <v>theresia5@gmail.com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45000</v>
      </c>
      <c r="E224" s="11">
        <f t="shared" si="2"/>
        <v>3</v>
      </c>
      <c r="F224" s="9" t="str">
        <f>IF(ISBLANK(A224)," ",INDIRECT(ADDRESS(1,5+MOD(ROW()-2,COUNTA('Form Responses 1'!$1:$1)-4),,TRUE,"Form Responses 1")))</f>
        <v>Gedung Pameran [Toilet Pria / Wanita]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 Pameran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11</v>
      </c>
      <c r="L224" s="9" t="str">
        <f t="shared" si="6"/>
        <v>2023 - WEEK 11</v>
      </c>
      <c r="M224" s="9" t="str">
        <f t="shared" si="7"/>
        <v>2023 - MONTH 03</v>
      </c>
      <c r="N224" s="12">
        <f t="shared" ref="N224:O224" si="233">IFERROR(AVERAGEIF(L:L,L224,$J:$J)," ")</f>
        <v>0.9569565217</v>
      </c>
      <c r="O224" s="12">
        <f t="shared" si="233"/>
        <v>0.9569565217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45005.63587</v>
      </c>
      <c r="B225" s="9" t="str">
        <f>INDIRECT(ADDRESS(2+QUOTIENT(ROW()-2,COUNTA('Form Responses 1'!$1:$1)-4),2,,TRUE,"Form Responses 1"))</f>
        <v>theresia5@gmail.com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45000</v>
      </c>
      <c r="E225" s="11">
        <f t="shared" si="2"/>
        <v>3</v>
      </c>
      <c r="F225" s="9" t="str">
        <f>IF(ISBLANK(A225)," ",INDIRECT(ADDRESS(1,5+MOD(ROW()-2,COUNTA('Form Responses 1'!$1:$1)-4),,TRUE,"Form Responses 1")))</f>
        <v>Gedung Perpustakaan Lt.1 [Ruang Laboratorium]</v>
      </c>
      <c r="G225" s="9" t="str">
        <f>IF(ISBLANK(A225)," ",INDIRECT(ADDRESS(MATCH(A225,'Form Responses 1'!A:A,0),5+MOD(ROW()-2,COUNTA('Form Responses 1'!$1:$1)-4),,TRUE,"Form Responses 1")))</f>
        <v>CUKUP BAIK</v>
      </c>
      <c r="H225" s="12" t="str">
        <f t="shared" si="3"/>
        <v>Gedung Perpustakaan Lt.1</v>
      </c>
      <c r="I225" s="12" t="str">
        <f t="shared" si="4"/>
        <v>CLEANING SERVICE</v>
      </c>
      <c r="J225" s="12">
        <f t="array" ref="J225">IFERROR(INDEX(MASTER!B:B,MATCH(G225,MASTER!A:A,0))/100," ")</f>
        <v>0.89</v>
      </c>
      <c r="K225" s="9">
        <f t="shared" si="5"/>
        <v>11</v>
      </c>
      <c r="L225" s="9" t="str">
        <f t="shared" si="6"/>
        <v>2023 - WEEK 11</v>
      </c>
      <c r="M225" s="9" t="str">
        <f t="shared" si="7"/>
        <v>2023 - MONTH 03</v>
      </c>
      <c r="N225" s="12">
        <f t="shared" ref="N225:O225" si="234">IFERROR(AVERAGEIF(L:L,L225,$J:$J)," ")</f>
        <v>0.9569565217</v>
      </c>
      <c r="O225" s="12">
        <f t="shared" si="234"/>
        <v>0.9569565217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45005.63587</v>
      </c>
      <c r="B226" s="9" t="str">
        <f>INDIRECT(ADDRESS(2+QUOTIENT(ROW()-2,COUNTA('Form Responses 1'!$1:$1)-4),2,,TRUE,"Form Responses 1"))</f>
        <v>theresia5@gmail.com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45000</v>
      </c>
      <c r="E226" s="11">
        <f t="shared" si="2"/>
        <v>3</v>
      </c>
      <c r="F226" s="9" t="str">
        <f>IF(ISBLANK(A226)," ",INDIRECT(ADDRESS(1,5+MOD(ROW()-2,COUNTA('Form Responses 1'!$1:$1)-4),,TRUE,"Form Responses 1")))</f>
        <v>Gedung Perpustakaan Lt.1 [Toilet Pria &amp; Wanita 1]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Perpustakaan Lt.1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11</v>
      </c>
      <c r="L226" s="9" t="str">
        <f t="shared" si="6"/>
        <v>2023 - WEEK 11</v>
      </c>
      <c r="M226" s="9" t="str">
        <f t="shared" si="7"/>
        <v>2023 - MONTH 03</v>
      </c>
      <c r="N226" s="12">
        <f t="shared" ref="N226:O226" si="235">IFERROR(AVERAGEIF(L:L,L226,$J:$J)," ")</f>
        <v>0.9569565217</v>
      </c>
      <c r="O226" s="12">
        <f t="shared" si="235"/>
        <v>0.9569565217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45005.63587</v>
      </c>
      <c r="B227" s="9" t="str">
        <f>INDIRECT(ADDRESS(2+QUOTIENT(ROW()-2,COUNTA('Form Responses 1'!$1:$1)-4),2,,TRUE,"Form Responses 1"))</f>
        <v>theresia5@gmail.com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45000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Perpustakaan Lt.1 [Toilet Pria &amp; Wanita 2]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Gedung Perpustakaan Lt.1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11</v>
      </c>
      <c r="L227" s="9" t="str">
        <f t="shared" si="6"/>
        <v>2023 - WEEK 11</v>
      </c>
      <c r="M227" s="9" t="str">
        <f t="shared" si="7"/>
        <v>2023 - MONTH 03</v>
      </c>
      <c r="N227" s="12">
        <f t="shared" ref="N227:O227" si="236">IFERROR(AVERAGEIF(L:L,L227,$J:$J)," ")</f>
        <v>0.9569565217</v>
      </c>
      <c r="O227" s="12">
        <f t="shared" si="236"/>
        <v>0.9569565217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45005.63587</v>
      </c>
      <c r="B228" s="9" t="str">
        <f>INDIRECT(ADDRESS(2+QUOTIENT(ROW()-2,COUNTA('Form Responses 1'!$1:$1)-4),2,,TRUE,"Form Responses 1"))</f>
        <v>theresia5@gmail.com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45000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Perpustakaan Lt.2 [Ruang Perpustakaan]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Perpustakaan Lt.2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11</v>
      </c>
      <c r="L228" s="9" t="str">
        <f t="shared" si="6"/>
        <v>2023 - WEEK 11</v>
      </c>
      <c r="M228" s="9" t="str">
        <f t="shared" si="7"/>
        <v>2023 - MONTH 03</v>
      </c>
      <c r="N228" s="12">
        <f t="shared" ref="N228:O228" si="237">IFERROR(AVERAGEIF(L:L,L228,$J:$J)," ")</f>
        <v>0.9569565217</v>
      </c>
      <c r="O228" s="12">
        <f t="shared" si="237"/>
        <v>0.9569565217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45005.63587</v>
      </c>
      <c r="B229" s="9" t="str">
        <f>INDIRECT(ADDRESS(2+QUOTIENT(ROW()-2,COUNTA('Form Responses 1'!$1:$1)-4),2,,TRUE,"Form Responses 1"))</f>
        <v>theresia5@gmail.com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45000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Perpustakaan Lt.2 [Toilet Pria &amp; Wanita]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Perpustakaan Lt.2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11</v>
      </c>
      <c r="L229" s="9" t="str">
        <f t="shared" si="6"/>
        <v>2023 - WEEK 11</v>
      </c>
      <c r="M229" s="9" t="str">
        <f t="shared" si="7"/>
        <v>2023 - MONTH 03</v>
      </c>
      <c r="N229" s="12">
        <f t="shared" ref="N229:O229" si="238">IFERROR(AVERAGEIF(L:L,L229,$J:$J)," ")</f>
        <v>0.9569565217</v>
      </c>
      <c r="O229" s="12">
        <f t="shared" si="238"/>
        <v>0.9569565217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45005.63587</v>
      </c>
      <c r="B230" s="9" t="str">
        <f>INDIRECT(ADDRESS(2+QUOTIENT(ROW()-2,COUNTA('Form Responses 1'!$1:$1)-4),2,,TRUE,"Form Responses 1"))</f>
        <v>theresia5@gmail.com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45000</v>
      </c>
      <c r="E230" s="11">
        <f t="shared" si="2"/>
        <v>3</v>
      </c>
      <c r="F230" s="9" t="str">
        <f>IF(ISBLANK(A230)," ",INDIRECT(ADDRESS(1,5+MOD(ROW()-2,COUNTA('Form Responses 1'!$1:$1)-4),,TRUE,"Form Responses 1")))</f>
        <v>Halaman [Taman]</v>
      </c>
      <c r="G230" s="9" t="str">
        <f>IF(ISBLANK(A230)," ",INDIRECT(ADDRESS(MATCH(A230,'Form Responses 1'!A:A,0),5+MOD(ROW()-2,COUNTA('Form Responses 1'!$1:$1)-4),,TRUE,"Form Responses 1")))</f>
        <v>CUKUP BAIK</v>
      </c>
      <c r="H230" s="12" t="str">
        <f t="shared" si="3"/>
        <v>Halaman</v>
      </c>
      <c r="I230" s="12" t="str">
        <f t="shared" si="4"/>
        <v>CLEANING SERVICE</v>
      </c>
      <c r="J230" s="12">
        <f t="array" ref="J230">IFERROR(INDEX(MASTER!B:B,MATCH(G230,MASTER!A:A,0))/100," ")</f>
        <v>0.89</v>
      </c>
      <c r="K230" s="9">
        <f t="shared" si="5"/>
        <v>11</v>
      </c>
      <c r="L230" s="9" t="str">
        <f t="shared" si="6"/>
        <v>2023 - WEEK 11</v>
      </c>
      <c r="M230" s="9" t="str">
        <f t="shared" si="7"/>
        <v>2023 - MONTH 03</v>
      </c>
      <c r="N230" s="12">
        <f t="shared" ref="N230:O230" si="239">IFERROR(AVERAGEIF(L:L,L230,$J:$J)," ")</f>
        <v>0.9569565217</v>
      </c>
      <c r="O230" s="12">
        <f t="shared" si="239"/>
        <v>0.9569565217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45005.63587</v>
      </c>
      <c r="B231" s="9" t="str">
        <f>INDIRECT(ADDRESS(2+QUOTIENT(ROW()-2,COUNTA('Form Responses 1'!$1:$1)-4),2,,TRUE,"Form Responses 1"))</f>
        <v>theresia5@gmail.com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45000</v>
      </c>
      <c r="E231" s="11">
        <f t="shared" si="2"/>
        <v>3</v>
      </c>
      <c r="F231" s="9" t="str">
        <f>IF(ISBLANK(A231)," ",INDIRECT(ADDRESS(1,5+MOD(ROW()-2,COUNTA('Form Responses 1'!$1:$1)-4),,TRUE,"Form Responses 1")))</f>
        <v>Halaman [Parkir Mobil]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Halaman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11</v>
      </c>
      <c r="L231" s="9" t="str">
        <f t="shared" si="6"/>
        <v>2023 - WEEK 11</v>
      </c>
      <c r="M231" s="9" t="str">
        <f t="shared" si="7"/>
        <v>2023 - MONTH 03</v>
      </c>
      <c r="N231" s="12">
        <f t="shared" ref="N231:O231" si="240">IFERROR(AVERAGEIF(L:L,L231,$J:$J)," ")</f>
        <v>0.9569565217</v>
      </c>
      <c r="O231" s="12">
        <f t="shared" si="240"/>
        <v>0.9569565217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10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8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10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8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10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8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10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8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10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8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10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8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10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8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10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8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10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8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10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8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10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8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10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8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10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8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10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8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10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8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10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8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10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8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10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8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10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8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10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8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10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8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10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8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10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8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10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8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10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8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10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8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10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8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10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8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10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8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10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8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10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8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10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8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10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8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10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8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10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8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10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8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10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8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10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8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10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8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10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8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10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8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10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8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10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8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10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8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10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8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10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8">
        <f>INDIRECT(ADDRESS(2+QUOTIENT(ROW()-2,COUNTA('Form Responses 1'!$1:$1)-4),1,,TRUE,"Form Responses 1"))</f>
        <v>45034.54462</v>
      </c>
      <c r="B278" s="9" t="str">
        <f>INDIRECT(ADDRESS(2+QUOTIENT(ROW()-2,COUNTA('Form Responses 1'!$1:$1)-4),2,,TRUE,"Form Responses 1"))</f>
        <v>ecca.wahyunie@gmail.com</v>
      </c>
      <c r="C278" s="9" t="str">
        <f>INDIRECT(ADDRESS(2+QUOTIENT(ROW()-2,COUNTA('Form Responses 1'!$1:$1)-4),3,,TRUE,"Form Responses 1"))</f>
        <v>I Gusti Agung Ayu Eka Sri Wahyuni</v>
      </c>
      <c r="D278" s="10">
        <f>INDIRECT(ADDRESS(2+QUOTIENT(ROW()-2,COUNTA('Form Responses 1'!$1:$1)-4),4,,TRUE,"Form Responses 1"))</f>
        <v>45034</v>
      </c>
      <c r="E278" s="11">
        <f t="shared" si="2"/>
        <v>2</v>
      </c>
      <c r="F278" s="9" t="str">
        <f>IF(ISBLANK(A278)," ",INDIRECT(ADDRESS(1,5+MOD(ROW()-2,COUNTA('Form Responses 1'!$1:$1)-4),,TRUE,"Form Responses 1")))</f>
        <v>Security [Security Functions]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Security</v>
      </c>
      <c r="I278" s="12" t="str">
        <f t="shared" si="4"/>
        <v>SECURITY SERVICE</v>
      </c>
      <c r="J278" s="12">
        <f t="array" ref="J278">IFERROR(INDEX(MASTER!B:B,MATCH(G278,MASTER!A:A,0))/100," ")</f>
        <v>1</v>
      </c>
      <c r="K278" s="9">
        <f t="shared" si="5"/>
        <v>16</v>
      </c>
      <c r="L278" s="9" t="str">
        <f t="shared" si="6"/>
        <v>2023 - WEEK 16</v>
      </c>
      <c r="M278" s="9" t="str">
        <f t="shared" si="7"/>
        <v>2023 - MONTH 04</v>
      </c>
      <c r="N278" s="12">
        <f t="shared" ref="N278:O278" si="287">IFERROR(AVERAGEIF(L:L,L278,$J:$J)," ")</f>
        <v>0.997826087</v>
      </c>
      <c r="O278" s="12">
        <f t="shared" si="287"/>
        <v>0.997826087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45034.54462</v>
      </c>
      <c r="B279" s="9" t="str">
        <f>INDIRECT(ADDRESS(2+QUOTIENT(ROW()-2,COUNTA('Form Responses 1'!$1:$1)-4),2,,TRUE,"Form Responses 1"))</f>
        <v>ecca.wahyunie@gmail.com</v>
      </c>
      <c r="C279" s="9" t="str">
        <f>INDIRECT(ADDRESS(2+QUOTIENT(ROW()-2,COUNTA('Form Responses 1'!$1:$1)-4),3,,TRUE,"Form Responses 1"))</f>
        <v>I Gusti Agung Ayu Eka Sri Wahyuni</v>
      </c>
      <c r="D279" s="10">
        <f>INDIRECT(ADDRESS(2+QUOTIENT(ROW()-2,COUNTA('Form Responses 1'!$1:$1)-4),4,,TRUE,"Form Responses 1"))</f>
        <v>45034</v>
      </c>
      <c r="E279" s="11">
        <f t="shared" si="2"/>
        <v>2</v>
      </c>
      <c r="F279" s="9" t="str">
        <f>IF(ISBLANK(A279)," ",INDIRECT(ADDRESS(1,5+MOD(ROW()-2,COUNTA('Form Responses 1'!$1:$1)-4),,TRUE,"Form Responses 1")))</f>
        <v>Driver [Driving Safety]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Driver</v>
      </c>
      <c r="I279" s="12" t="str">
        <f t="shared" si="4"/>
        <v>LABOR SERVICE</v>
      </c>
      <c r="J279" s="12">
        <f t="array" ref="J279">IFERROR(INDEX(MASTER!B:B,MATCH(G279,MASTER!A:A,0))/100," ")</f>
        <v>1</v>
      </c>
      <c r="K279" s="9">
        <f t="shared" si="5"/>
        <v>16</v>
      </c>
      <c r="L279" s="9" t="str">
        <f t="shared" si="6"/>
        <v>2023 - WEEK 16</v>
      </c>
      <c r="M279" s="9" t="str">
        <f t="shared" si="7"/>
        <v>2023 - MONTH 04</v>
      </c>
      <c r="N279" s="12">
        <f t="shared" ref="N279:O279" si="288">IFERROR(AVERAGEIF(L:L,L279,$J:$J)," ")</f>
        <v>0.997826087</v>
      </c>
      <c r="O279" s="12">
        <f t="shared" si="288"/>
        <v>0.997826087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45034.54462</v>
      </c>
      <c r="B280" s="9" t="str">
        <f>INDIRECT(ADDRESS(2+QUOTIENT(ROW()-2,COUNTA('Form Responses 1'!$1:$1)-4),2,,TRUE,"Form Responses 1"))</f>
        <v>ecca.wahyunie@gmail.com</v>
      </c>
      <c r="C280" s="9" t="str">
        <f>INDIRECT(ADDRESS(2+QUOTIENT(ROW()-2,COUNTA('Form Responses 1'!$1:$1)-4),3,,TRUE,"Form Responses 1"))</f>
        <v>I Gusti Agung Ayu Eka Sri Wahyuni</v>
      </c>
      <c r="D280" s="10">
        <f>INDIRECT(ADDRESS(2+QUOTIENT(ROW()-2,COUNTA('Form Responses 1'!$1:$1)-4),4,,TRUE,"Form Responses 1"))</f>
        <v>45034</v>
      </c>
      <c r="E280" s="11">
        <f t="shared" si="2"/>
        <v>2</v>
      </c>
      <c r="F280" s="9" t="str">
        <f>IF(ISBLANK(A280)," ",INDIRECT(ADDRESS(1,5+MOD(ROW()-2,COUNTA('Form Responses 1'!$1:$1)-4),,TRUE,"Form Responses 1")))</f>
        <v>Driver [ Attendance]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Driver</v>
      </c>
      <c r="I280" s="12" t="str">
        <f t="shared" si="4"/>
        <v>LABOR SERVICE</v>
      </c>
      <c r="J280" s="12">
        <f t="array" ref="J280">IFERROR(INDEX(MASTER!B:B,MATCH(G280,MASTER!A:A,0))/100," ")</f>
        <v>1</v>
      </c>
      <c r="K280" s="9">
        <f t="shared" si="5"/>
        <v>16</v>
      </c>
      <c r="L280" s="9" t="str">
        <f t="shared" si="6"/>
        <v>2023 - WEEK 16</v>
      </c>
      <c r="M280" s="9" t="str">
        <f t="shared" si="7"/>
        <v>2023 - MONTH 04</v>
      </c>
      <c r="N280" s="12">
        <f t="shared" ref="N280:O280" si="289">IFERROR(AVERAGEIF(L:L,L280,$J:$J)," ")</f>
        <v>0.997826087</v>
      </c>
      <c r="O280" s="12">
        <f t="shared" si="289"/>
        <v>0.997826087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45034.54462</v>
      </c>
      <c r="B281" s="9" t="str">
        <f>INDIRECT(ADDRESS(2+QUOTIENT(ROW()-2,COUNTA('Form Responses 1'!$1:$1)-4),2,,TRUE,"Form Responses 1"))</f>
        <v>ecca.wahyunie@gmail.com</v>
      </c>
      <c r="C281" s="9" t="str">
        <f>INDIRECT(ADDRESS(2+QUOTIENT(ROW()-2,COUNTA('Form Responses 1'!$1:$1)-4),3,,TRUE,"Form Responses 1"))</f>
        <v>I Gusti Agung Ayu Eka Sri Wahyuni</v>
      </c>
      <c r="D281" s="10">
        <f>INDIRECT(ADDRESS(2+QUOTIENT(ROW()-2,COUNTA('Form Responses 1'!$1:$1)-4),4,,TRUE,"Form Responses 1"))</f>
        <v>45034</v>
      </c>
      <c r="E281" s="11">
        <f t="shared" si="2"/>
        <v>2</v>
      </c>
      <c r="F281" s="9" t="str">
        <f>IF(ISBLANK(A281)," ",INDIRECT(ADDRESS(1,5+MOD(ROW()-2,COUNTA('Form Responses 1'!$1:$1)-4),,TRUE,"Form Responses 1")))</f>
        <v>Gedung Utama Lt.1 [Lobby]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Gedung Utama Lt.1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16</v>
      </c>
      <c r="L281" s="9" t="str">
        <f t="shared" si="6"/>
        <v>2023 - WEEK 16</v>
      </c>
      <c r="M281" s="9" t="str">
        <f t="shared" si="7"/>
        <v>2023 - MONTH 04</v>
      </c>
      <c r="N281" s="12">
        <f t="shared" ref="N281:O281" si="290">IFERROR(AVERAGEIF(L:L,L281,$J:$J)," ")</f>
        <v>0.997826087</v>
      </c>
      <c r="O281" s="12">
        <f t="shared" si="290"/>
        <v>0.997826087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45034.54462</v>
      </c>
      <c r="B282" s="9" t="str">
        <f>INDIRECT(ADDRESS(2+QUOTIENT(ROW()-2,COUNTA('Form Responses 1'!$1:$1)-4),2,,TRUE,"Form Responses 1"))</f>
        <v>ecca.wahyunie@gmail.com</v>
      </c>
      <c r="C282" s="9" t="str">
        <f>INDIRECT(ADDRESS(2+QUOTIENT(ROW()-2,COUNTA('Form Responses 1'!$1:$1)-4),3,,TRUE,"Form Responses 1"))</f>
        <v>I Gusti Agung Ayu Eka Sri Wahyuni</v>
      </c>
      <c r="D282" s="10">
        <f>INDIRECT(ADDRESS(2+QUOTIENT(ROW()-2,COUNTA('Form Responses 1'!$1:$1)-4),4,,TRUE,"Form Responses 1"))</f>
        <v>45034</v>
      </c>
      <c r="E282" s="11">
        <f t="shared" si="2"/>
        <v>2</v>
      </c>
      <c r="F282" s="9" t="str">
        <f>IF(ISBLANK(A282)," ",INDIRECT(ADDRESS(1,5+MOD(ROW()-2,COUNTA('Form Responses 1'!$1:$1)-4),,TRUE,"Form Responses 1")))</f>
        <v>Gedung Utama Lt.1 [R Kasubag]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Utama Lt.1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16</v>
      </c>
      <c r="L282" s="9" t="str">
        <f t="shared" si="6"/>
        <v>2023 - WEEK 16</v>
      </c>
      <c r="M282" s="9" t="str">
        <f t="shared" si="7"/>
        <v>2023 - MONTH 04</v>
      </c>
      <c r="N282" s="12">
        <f t="shared" ref="N282:O282" si="291">IFERROR(AVERAGEIF(L:L,L282,$J:$J)," ")</f>
        <v>0.997826087</v>
      </c>
      <c r="O282" s="12">
        <f t="shared" si="291"/>
        <v>0.997826087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45034.54462</v>
      </c>
      <c r="B283" s="9" t="str">
        <f>INDIRECT(ADDRESS(2+QUOTIENT(ROW()-2,COUNTA('Form Responses 1'!$1:$1)-4),2,,TRUE,"Form Responses 1"))</f>
        <v>ecca.wahyunie@gmail.com</v>
      </c>
      <c r="C283" s="9" t="str">
        <f>INDIRECT(ADDRESS(2+QUOTIENT(ROW()-2,COUNTA('Form Responses 1'!$1:$1)-4),3,,TRUE,"Form Responses 1"))</f>
        <v>I Gusti Agung Ayu Eka Sri Wahyuni</v>
      </c>
      <c r="D283" s="10">
        <f>INDIRECT(ADDRESS(2+QUOTIENT(ROW()-2,COUNTA('Form Responses 1'!$1:$1)-4),4,,TRUE,"Form Responses 1"))</f>
        <v>45034</v>
      </c>
      <c r="E283" s="11">
        <f t="shared" si="2"/>
        <v>2</v>
      </c>
      <c r="F283" s="9" t="str">
        <f>IF(ISBLANK(A283)," ",INDIRECT(ADDRESS(1,5+MOD(ROW()-2,COUNTA('Form Responses 1'!$1:$1)-4),,TRUE,"Form Responses 1")))</f>
        <v>Gedung Utama Lt.1 [R Tata Usaha]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Utama Lt.1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16</v>
      </c>
      <c r="L283" s="9" t="str">
        <f t="shared" si="6"/>
        <v>2023 - WEEK 16</v>
      </c>
      <c r="M283" s="9" t="str">
        <f t="shared" si="7"/>
        <v>2023 - MONTH 04</v>
      </c>
      <c r="N283" s="12">
        <f t="shared" ref="N283:O283" si="292">IFERROR(AVERAGEIF(L:L,L283,$J:$J)," ")</f>
        <v>0.997826087</v>
      </c>
      <c r="O283" s="12">
        <f t="shared" si="292"/>
        <v>0.997826087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45034.54462</v>
      </c>
      <c r="B284" s="9" t="str">
        <f>INDIRECT(ADDRESS(2+QUOTIENT(ROW()-2,COUNTA('Form Responses 1'!$1:$1)-4),2,,TRUE,"Form Responses 1"))</f>
        <v>ecca.wahyunie@gmail.com</v>
      </c>
      <c r="C284" s="9" t="str">
        <f>INDIRECT(ADDRESS(2+QUOTIENT(ROW()-2,COUNTA('Form Responses 1'!$1:$1)-4),3,,TRUE,"Form Responses 1"))</f>
        <v>I Gusti Agung Ayu Eka Sri Wahyuni</v>
      </c>
      <c r="D284" s="10">
        <f>INDIRECT(ADDRESS(2+QUOTIENT(ROW()-2,COUNTA('Form Responses 1'!$1:$1)-4),4,,TRUE,"Form Responses 1"))</f>
        <v>45034</v>
      </c>
      <c r="E284" s="11">
        <f t="shared" si="2"/>
        <v>2</v>
      </c>
      <c r="F284" s="9" t="str">
        <f>IF(ISBLANK(A284)," ",INDIRECT(ADDRESS(1,5+MOD(ROW()-2,COUNTA('Form Responses 1'!$1:$1)-4),,TRUE,"Form Responses 1")))</f>
        <v>Gedung Utama Lt.1 [R Keuangan]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Utama Lt.1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16</v>
      </c>
      <c r="L284" s="9" t="str">
        <f t="shared" si="6"/>
        <v>2023 - WEEK 16</v>
      </c>
      <c r="M284" s="9" t="str">
        <f t="shared" si="7"/>
        <v>2023 - MONTH 04</v>
      </c>
      <c r="N284" s="12">
        <f t="shared" ref="N284:O284" si="293">IFERROR(AVERAGEIF(L:L,L284,$J:$J)," ")</f>
        <v>0.997826087</v>
      </c>
      <c r="O284" s="12">
        <f t="shared" si="293"/>
        <v>0.997826087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45034.54462</v>
      </c>
      <c r="B285" s="9" t="str">
        <f>INDIRECT(ADDRESS(2+QUOTIENT(ROW()-2,COUNTA('Form Responses 1'!$1:$1)-4),2,,TRUE,"Form Responses 1"))</f>
        <v>ecca.wahyunie@gmail.com</v>
      </c>
      <c r="C285" s="9" t="str">
        <f>INDIRECT(ADDRESS(2+QUOTIENT(ROW()-2,COUNTA('Form Responses 1'!$1:$1)-4),3,,TRUE,"Form Responses 1"))</f>
        <v>I Gusti Agung Ayu Eka Sri Wahyuni</v>
      </c>
      <c r="D285" s="10">
        <f>INDIRECT(ADDRESS(2+QUOTIENT(ROW()-2,COUNTA('Form Responses 1'!$1:$1)-4),4,,TRUE,"Form Responses 1"))</f>
        <v>45034</v>
      </c>
      <c r="E285" s="11">
        <f t="shared" si="2"/>
        <v>2</v>
      </c>
      <c r="F285" s="9" t="str">
        <f>IF(ISBLANK(A285)," ",INDIRECT(ADDRESS(1,5+MOD(ROW()-2,COUNTA('Form Responses 1'!$1:$1)-4),,TRUE,"Form Responses 1")))</f>
        <v>Gedung Utama Lt.1 [Pantry]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Utama Lt.1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16</v>
      </c>
      <c r="L285" s="9" t="str">
        <f t="shared" si="6"/>
        <v>2023 - WEEK 16</v>
      </c>
      <c r="M285" s="9" t="str">
        <f t="shared" si="7"/>
        <v>2023 - MONTH 04</v>
      </c>
      <c r="N285" s="12">
        <f t="shared" ref="N285:O285" si="294">IFERROR(AVERAGEIF(L:L,L285,$J:$J)," ")</f>
        <v>0.997826087</v>
      </c>
      <c r="O285" s="12">
        <f t="shared" si="294"/>
        <v>0.997826087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45034.54462</v>
      </c>
      <c r="B286" s="9" t="str">
        <f>INDIRECT(ADDRESS(2+QUOTIENT(ROW()-2,COUNTA('Form Responses 1'!$1:$1)-4),2,,TRUE,"Form Responses 1"))</f>
        <v>ecca.wahyunie@gmail.com</v>
      </c>
      <c r="C286" s="9" t="str">
        <f>INDIRECT(ADDRESS(2+QUOTIENT(ROW()-2,COUNTA('Form Responses 1'!$1:$1)-4),3,,TRUE,"Form Responses 1"))</f>
        <v>I Gusti Agung Ayu Eka Sri Wahyuni</v>
      </c>
      <c r="D286" s="10">
        <f>INDIRECT(ADDRESS(2+QUOTIENT(ROW()-2,COUNTA('Form Responses 1'!$1:$1)-4),4,,TRUE,"Form Responses 1"))</f>
        <v>45034</v>
      </c>
      <c r="E286" s="11">
        <f t="shared" si="2"/>
        <v>2</v>
      </c>
      <c r="F286" s="9" t="str">
        <f>IF(ISBLANK(A286)," ",INDIRECT(ADDRESS(1,5+MOD(ROW()-2,COUNTA('Form Responses 1'!$1:$1)-4),,TRUE,"Form Responses 1")))</f>
        <v>Gedung Utama Lt.1 [Toilet Pria &amp; Wanita 1]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Utama Lt.1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16</v>
      </c>
      <c r="L286" s="9" t="str">
        <f t="shared" si="6"/>
        <v>2023 - WEEK 16</v>
      </c>
      <c r="M286" s="9" t="str">
        <f t="shared" si="7"/>
        <v>2023 - MONTH 04</v>
      </c>
      <c r="N286" s="12">
        <f t="shared" ref="N286:O286" si="295">IFERROR(AVERAGEIF(L:L,L286,$J:$J)," ")</f>
        <v>0.997826087</v>
      </c>
      <c r="O286" s="12">
        <f t="shared" si="295"/>
        <v>0.997826087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45034.54462</v>
      </c>
      <c r="B287" s="9" t="str">
        <f>INDIRECT(ADDRESS(2+QUOTIENT(ROW()-2,COUNTA('Form Responses 1'!$1:$1)-4),2,,TRUE,"Form Responses 1"))</f>
        <v>ecca.wahyunie@gmail.com</v>
      </c>
      <c r="C287" s="9" t="str">
        <f>INDIRECT(ADDRESS(2+QUOTIENT(ROW()-2,COUNTA('Form Responses 1'!$1:$1)-4),3,,TRUE,"Form Responses 1"))</f>
        <v>I Gusti Agung Ayu Eka Sri Wahyuni</v>
      </c>
      <c r="D287" s="10">
        <f>INDIRECT(ADDRESS(2+QUOTIENT(ROW()-2,COUNTA('Form Responses 1'!$1:$1)-4),4,,TRUE,"Form Responses 1"))</f>
        <v>45034</v>
      </c>
      <c r="E287" s="11">
        <f t="shared" si="2"/>
        <v>2</v>
      </c>
      <c r="F287" s="9" t="str">
        <f>IF(ISBLANK(A287)," ",INDIRECT(ADDRESS(1,5+MOD(ROW()-2,COUNTA('Form Responses 1'!$1:$1)-4),,TRUE,"Form Responses 1")))</f>
        <v>Gedung Utama Lt.1 [Toilet Pria &amp; Wanita 2]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Utama Lt.1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16</v>
      </c>
      <c r="L287" s="9" t="str">
        <f t="shared" si="6"/>
        <v>2023 - WEEK 16</v>
      </c>
      <c r="M287" s="9" t="str">
        <f t="shared" si="7"/>
        <v>2023 - MONTH 04</v>
      </c>
      <c r="N287" s="12">
        <f t="shared" ref="N287:O287" si="296">IFERROR(AVERAGEIF(L:L,L287,$J:$J)," ")</f>
        <v>0.997826087</v>
      </c>
      <c r="O287" s="12">
        <f t="shared" si="296"/>
        <v>0.997826087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45034.54462</v>
      </c>
      <c r="B288" s="9" t="str">
        <f>INDIRECT(ADDRESS(2+QUOTIENT(ROW()-2,COUNTA('Form Responses 1'!$1:$1)-4),2,,TRUE,"Form Responses 1"))</f>
        <v>ecca.wahyunie@gmail.com</v>
      </c>
      <c r="C288" s="9" t="str">
        <f>INDIRECT(ADDRESS(2+QUOTIENT(ROW()-2,COUNTA('Form Responses 1'!$1:$1)-4),3,,TRUE,"Form Responses 1"))</f>
        <v>I Gusti Agung Ayu Eka Sri Wahyuni</v>
      </c>
      <c r="D288" s="10">
        <f>INDIRECT(ADDRESS(2+QUOTIENT(ROW()-2,COUNTA('Form Responses 1'!$1:$1)-4),4,,TRUE,"Form Responses 1"))</f>
        <v>45034</v>
      </c>
      <c r="E288" s="11">
        <f t="shared" si="2"/>
        <v>2</v>
      </c>
      <c r="F288" s="9" t="str">
        <f>IF(ISBLANK(A288)," ",INDIRECT(ADDRESS(1,5+MOD(ROW()-2,COUNTA('Form Responses 1'!$1:$1)-4),,TRUE,"Form Responses 1")))</f>
        <v>Gedung Utama Lt.2 [R Kepala]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Utama Lt.2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16</v>
      </c>
      <c r="L288" s="9" t="str">
        <f t="shared" si="6"/>
        <v>2023 - WEEK 16</v>
      </c>
      <c r="M288" s="9" t="str">
        <f t="shared" si="7"/>
        <v>2023 - MONTH 04</v>
      </c>
      <c r="N288" s="12">
        <f t="shared" ref="N288:O288" si="297">IFERROR(AVERAGEIF(L:L,L288,$J:$J)," ")</f>
        <v>0.997826087</v>
      </c>
      <c r="O288" s="12">
        <f t="shared" si="297"/>
        <v>0.997826087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45034.54462</v>
      </c>
      <c r="B289" s="9" t="str">
        <f>INDIRECT(ADDRESS(2+QUOTIENT(ROW()-2,COUNTA('Form Responses 1'!$1:$1)-4),2,,TRUE,"Form Responses 1"))</f>
        <v>ecca.wahyunie@gmail.com</v>
      </c>
      <c r="C289" s="9" t="str">
        <f>INDIRECT(ADDRESS(2+QUOTIENT(ROW()-2,COUNTA('Form Responses 1'!$1:$1)-4),3,,TRUE,"Form Responses 1"))</f>
        <v>I Gusti Agung Ayu Eka Sri Wahyuni</v>
      </c>
      <c r="D289" s="10">
        <f>INDIRECT(ADDRESS(2+QUOTIENT(ROW()-2,COUNTA('Form Responses 1'!$1:$1)-4),4,,TRUE,"Form Responses 1"))</f>
        <v>45034</v>
      </c>
      <c r="E289" s="11">
        <f t="shared" si="2"/>
        <v>2</v>
      </c>
      <c r="F289" s="9" t="str">
        <f>IF(ISBLANK(A289)," ",INDIRECT(ADDRESS(1,5+MOD(ROW()-2,COUNTA('Form Responses 1'!$1:$1)-4),,TRUE,"Form Responses 1")))</f>
        <v>Gedung Utama Lt.2 [R Peneliti 1 ]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Utama Lt.2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16</v>
      </c>
      <c r="L289" s="9" t="str">
        <f t="shared" si="6"/>
        <v>2023 - WEEK 16</v>
      </c>
      <c r="M289" s="9" t="str">
        <f t="shared" si="7"/>
        <v>2023 - MONTH 04</v>
      </c>
      <c r="N289" s="12">
        <f t="shared" ref="N289:O289" si="298">IFERROR(AVERAGEIF(L:L,L289,$J:$J)," ")</f>
        <v>0.997826087</v>
      </c>
      <c r="O289" s="12">
        <f t="shared" si="298"/>
        <v>0.997826087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45034.54462</v>
      </c>
      <c r="B290" s="9" t="str">
        <f>INDIRECT(ADDRESS(2+QUOTIENT(ROW()-2,COUNTA('Form Responses 1'!$1:$1)-4),2,,TRUE,"Form Responses 1"))</f>
        <v>ecca.wahyunie@gmail.com</v>
      </c>
      <c r="C290" s="9" t="str">
        <f>INDIRECT(ADDRESS(2+QUOTIENT(ROW()-2,COUNTA('Form Responses 1'!$1:$1)-4),3,,TRUE,"Form Responses 1"))</f>
        <v>I Gusti Agung Ayu Eka Sri Wahyuni</v>
      </c>
      <c r="D290" s="10">
        <f>INDIRECT(ADDRESS(2+QUOTIENT(ROW()-2,COUNTA('Form Responses 1'!$1:$1)-4),4,,TRUE,"Form Responses 1"))</f>
        <v>45034</v>
      </c>
      <c r="E290" s="11">
        <f t="shared" si="2"/>
        <v>2</v>
      </c>
      <c r="F290" s="9" t="str">
        <f>IF(ISBLANK(A290)," ",INDIRECT(ADDRESS(1,5+MOD(ROW()-2,COUNTA('Form Responses 1'!$1:$1)-4),,TRUE,"Form Responses 1")))</f>
        <v>Gedung Utama Lt.2 [R Peneliti 2]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Utama Lt.2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16</v>
      </c>
      <c r="L290" s="9" t="str">
        <f t="shared" si="6"/>
        <v>2023 - WEEK 16</v>
      </c>
      <c r="M290" s="9" t="str">
        <f t="shared" si="7"/>
        <v>2023 - MONTH 04</v>
      </c>
      <c r="N290" s="12">
        <f t="shared" ref="N290:O290" si="299">IFERROR(AVERAGEIF(L:L,L290,$J:$J)," ")</f>
        <v>0.997826087</v>
      </c>
      <c r="O290" s="12">
        <f t="shared" si="299"/>
        <v>0.997826087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45034.54462</v>
      </c>
      <c r="B291" s="9" t="str">
        <f>INDIRECT(ADDRESS(2+QUOTIENT(ROW()-2,COUNTA('Form Responses 1'!$1:$1)-4),2,,TRUE,"Form Responses 1"))</f>
        <v>ecca.wahyunie@gmail.com</v>
      </c>
      <c r="C291" s="9" t="str">
        <f>INDIRECT(ADDRESS(2+QUOTIENT(ROW()-2,COUNTA('Form Responses 1'!$1:$1)-4),3,,TRUE,"Form Responses 1"))</f>
        <v>I Gusti Agung Ayu Eka Sri Wahyuni</v>
      </c>
      <c r="D291" s="10">
        <f>INDIRECT(ADDRESS(2+QUOTIENT(ROW()-2,COUNTA('Form Responses 1'!$1:$1)-4),4,,TRUE,"Form Responses 1"))</f>
        <v>45034</v>
      </c>
      <c r="E291" s="11">
        <f t="shared" si="2"/>
        <v>2</v>
      </c>
      <c r="F291" s="9" t="str">
        <f>IF(ISBLANK(A291)," ",INDIRECT(ADDRESS(1,5+MOD(ROW()-2,COUNTA('Form Responses 1'!$1:$1)-4),,TRUE,"Form Responses 1")))</f>
        <v>Gedung Utama Lt.2 [R Peneliti 3]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Utama Lt.2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16</v>
      </c>
      <c r="L291" s="9" t="str">
        <f t="shared" si="6"/>
        <v>2023 - WEEK 16</v>
      </c>
      <c r="M291" s="9" t="str">
        <f t="shared" si="7"/>
        <v>2023 - MONTH 04</v>
      </c>
      <c r="N291" s="12">
        <f t="shared" ref="N291:O291" si="300">IFERROR(AVERAGEIF(L:L,L291,$J:$J)," ")</f>
        <v>0.997826087</v>
      </c>
      <c r="O291" s="12">
        <f t="shared" si="300"/>
        <v>0.997826087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45034.54462</v>
      </c>
      <c r="B292" s="9" t="str">
        <f>INDIRECT(ADDRESS(2+QUOTIENT(ROW()-2,COUNTA('Form Responses 1'!$1:$1)-4),2,,TRUE,"Form Responses 1"))</f>
        <v>ecca.wahyunie@gmail.com</v>
      </c>
      <c r="C292" s="9" t="str">
        <f>INDIRECT(ADDRESS(2+QUOTIENT(ROW()-2,COUNTA('Form Responses 1'!$1:$1)-4),3,,TRUE,"Form Responses 1"))</f>
        <v>I Gusti Agung Ayu Eka Sri Wahyuni</v>
      </c>
      <c r="D292" s="10">
        <f>INDIRECT(ADDRESS(2+QUOTIENT(ROW()-2,COUNTA('Form Responses 1'!$1:$1)-4),4,,TRUE,"Form Responses 1"))</f>
        <v>45034</v>
      </c>
      <c r="E292" s="11">
        <f t="shared" si="2"/>
        <v>2</v>
      </c>
      <c r="F292" s="9" t="str">
        <f>IF(ISBLANK(A292)," ",INDIRECT(ADDRESS(1,5+MOD(ROW()-2,COUNTA('Form Responses 1'!$1:$1)-4),,TRUE,"Form Responses 1")))</f>
        <v>Gedung Utama Lt.2 [R Peneliti 4]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Gedung Utama Lt.2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16</v>
      </c>
      <c r="L292" s="9" t="str">
        <f t="shared" si="6"/>
        <v>2023 - WEEK 16</v>
      </c>
      <c r="M292" s="9" t="str">
        <f t="shared" si="7"/>
        <v>2023 - MONTH 04</v>
      </c>
      <c r="N292" s="12">
        <f t="shared" ref="N292:O292" si="301">IFERROR(AVERAGEIF(L:L,L292,$J:$J)," ")</f>
        <v>0.997826087</v>
      </c>
      <c r="O292" s="12">
        <f t="shared" si="301"/>
        <v>0.997826087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45034.54462</v>
      </c>
      <c r="B293" s="9" t="str">
        <f>INDIRECT(ADDRESS(2+QUOTIENT(ROW()-2,COUNTA('Form Responses 1'!$1:$1)-4),2,,TRUE,"Form Responses 1"))</f>
        <v>ecca.wahyunie@gmail.com</v>
      </c>
      <c r="C293" s="9" t="str">
        <f>INDIRECT(ADDRESS(2+QUOTIENT(ROW()-2,COUNTA('Form Responses 1'!$1:$1)-4),3,,TRUE,"Form Responses 1"))</f>
        <v>I Gusti Agung Ayu Eka Sri Wahyuni</v>
      </c>
      <c r="D293" s="10">
        <f>INDIRECT(ADDRESS(2+QUOTIENT(ROW()-2,COUNTA('Form Responses 1'!$1:$1)-4),4,,TRUE,"Form Responses 1"))</f>
        <v>45034</v>
      </c>
      <c r="E293" s="11">
        <f t="shared" si="2"/>
        <v>2</v>
      </c>
      <c r="F293" s="9" t="str">
        <f>IF(ISBLANK(A293)," ",INDIRECT(ADDRESS(1,5+MOD(ROW()-2,COUNTA('Form Responses 1'!$1:$1)-4),,TRUE,"Form Responses 1")))</f>
        <v>Gedung Utama Lt.2 [Pantry]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Gedung Utama Lt.2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16</v>
      </c>
      <c r="L293" s="9" t="str">
        <f t="shared" si="6"/>
        <v>2023 - WEEK 16</v>
      </c>
      <c r="M293" s="9" t="str">
        <f t="shared" si="7"/>
        <v>2023 - MONTH 04</v>
      </c>
      <c r="N293" s="12">
        <f t="shared" ref="N293:O293" si="302">IFERROR(AVERAGEIF(L:L,L293,$J:$J)," ")</f>
        <v>0.997826087</v>
      </c>
      <c r="O293" s="12">
        <f t="shared" si="302"/>
        <v>0.997826087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45034.54462</v>
      </c>
      <c r="B294" s="9" t="str">
        <f>INDIRECT(ADDRESS(2+QUOTIENT(ROW()-2,COUNTA('Form Responses 1'!$1:$1)-4),2,,TRUE,"Form Responses 1"))</f>
        <v>ecca.wahyunie@gmail.com</v>
      </c>
      <c r="C294" s="9" t="str">
        <f>INDIRECT(ADDRESS(2+QUOTIENT(ROW()-2,COUNTA('Form Responses 1'!$1:$1)-4),3,,TRUE,"Form Responses 1"))</f>
        <v>I Gusti Agung Ayu Eka Sri Wahyuni</v>
      </c>
      <c r="D294" s="10">
        <f>INDIRECT(ADDRESS(2+QUOTIENT(ROW()-2,COUNTA('Form Responses 1'!$1:$1)-4),4,,TRUE,"Form Responses 1"))</f>
        <v>45034</v>
      </c>
      <c r="E294" s="11">
        <f t="shared" si="2"/>
        <v>2</v>
      </c>
      <c r="F294" s="9" t="str">
        <f>IF(ISBLANK(A294)," ",INDIRECT(ADDRESS(1,5+MOD(ROW()-2,COUNTA('Form Responses 1'!$1:$1)-4),,TRUE,"Form Responses 1")))</f>
        <v>Gedung Utama Lt.2 [R Rapat Kecil 1]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Gedung Utama Lt.2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16</v>
      </c>
      <c r="L294" s="9" t="str">
        <f t="shared" si="6"/>
        <v>2023 - WEEK 16</v>
      </c>
      <c r="M294" s="9" t="str">
        <f t="shared" si="7"/>
        <v>2023 - MONTH 04</v>
      </c>
      <c r="N294" s="12">
        <f t="shared" ref="N294:O294" si="303">IFERROR(AVERAGEIF(L:L,L294,$J:$J)," ")</f>
        <v>0.997826087</v>
      </c>
      <c r="O294" s="12">
        <f t="shared" si="303"/>
        <v>0.997826087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45034.54462</v>
      </c>
      <c r="B295" s="9" t="str">
        <f>INDIRECT(ADDRESS(2+QUOTIENT(ROW()-2,COUNTA('Form Responses 1'!$1:$1)-4),2,,TRUE,"Form Responses 1"))</f>
        <v>ecca.wahyunie@gmail.com</v>
      </c>
      <c r="C295" s="9" t="str">
        <f>INDIRECT(ADDRESS(2+QUOTIENT(ROW()-2,COUNTA('Form Responses 1'!$1:$1)-4),3,,TRUE,"Form Responses 1"))</f>
        <v>I Gusti Agung Ayu Eka Sri Wahyuni</v>
      </c>
      <c r="D295" s="10">
        <f>INDIRECT(ADDRESS(2+QUOTIENT(ROW()-2,COUNTA('Form Responses 1'!$1:$1)-4),4,,TRUE,"Form Responses 1"))</f>
        <v>45034</v>
      </c>
      <c r="E295" s="11">
        <f t="shared" si="2"/>
        <v>2</v>
      </c>
      <c r="F295" s="9" t="str">
        <f>IF(ISBLANK(A295)," ",INDIRECT(ADDRESS(1,5+MOD(ROW()-2,COUNTA('Form Responses 1'!$1:$1)-4),,TRUE,"Form Responses 1")))</f>
        <v>Gedung Utama Lt.2 [R Rapat Kecil  2]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Gedung Utama Lt.2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16</v>
      </c>
      <c r="L295" s="9" t="str">
        <f t="shared" si="6"/>
        <v>2023 - WEEK 16</v>
      </c>
      <c r="M295" s="9" t="str">
        <f t="shared" si="7"/>
        <v>2023 - MONTH 04</v>
      </c>
      <c r="N295" s="12">
        <f t="shared" ref="N295:O295" si="304">IFERROR(AVERAGEIF(L:L,L295,$J:$J)," ")</f>
        <v>0.997826087</v>
      </c>
      <c r="O295" s="12">
        <f t="shared" si="304"/>
        <v>0.997826087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45034.54462</v>
      </c>
      <c r="B296" s="9" t="str">
        <f>INDIRECT(ADDRESS(2+QUOTIENT(ROW()-2,COUNTA('Form Responses 1'!$1:$1)-4),2,,TRUE,"Form Responses 1"))</f>
        <v>ecca.wahyunie@gmail.com</v>
      </c>
      <c r="C296" s="9" t="str">
        <f>INDIRECT(ADDRESS(2+QUOTIENT(ROW()-2,COUNTA('Form Responses 1'!$1:$1)-4),3,,TRUE,"Form Responses 1"))</f>
        <v>I Gusti Agung Ayu Eka Sri Wahyuni</v>
      </c>
      <c r="D296" s="10">
        <f>INDIRECT(ADDRESS(2+QUOTIENT(ROW()-2,COUNTA('Form Responses 1'!$1:$1)-4),4,,TRUE,"Form Responses 1"))</f>
        <v>45034</v>
      </c>
      <c r="E296" s="11">
        <f t="shared" si="2"/>
        <v>2</v>
      </c>
      <c r="F296" s="9" t="str">
        <f>IF(ISBLANK(A296)," ",INDIRECT(ADDRESS(1,5+MOD(ROW()-2,COUNTA('Form Responses 1'!$1:$1)-4),,TRUE,"Form Responses 1")))</f>
        <v>Gedung Utama Lt.2 [Co Working Space]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Utama Lt.2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16</v>
      </c>
      <c r="L296" s="9" t="str">
        <f t="shared" si="6"/>
        <v>2023 - WEEK 16</v>
      </c>
      <c r="M296" s="9" t="str">
        <f t="shared" si="7"/>
        <v>2023 - MONTH 04</v>
      </c>
      <c r="N296" s="12">
        <f t="shared" ref="N296:O296" si="305">IFERROR(AVERAGEIF(L:L,L296,$J:$J)," ")</f>
        <v>0.997826087</v>
      </c>
      <c r="O296" s="12">
        <f t="shared" si="305"/>
        <v>0.997826087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45034.54462</v>
      </c>
      <c r="B297" s="9" t="str">
        <f>INDIRECT(ADDRESS(2+QUOTIENT(ROW()-2,COUNTA('Form Responses 1'!$1:$1)-4),2,,TRUE,"Form Responses 1"))</f>
        <v>ecca.wahyunie@gmail.com</v>
      </c>
      <c r="C297" s="9" t="str">
        <f>INDIRECT(ADDRESS(2+QUOTIENT(ROW()-2,COUNTA('Form Responses 1'!$1:$1)-4),3,,TRUE,"Form Responses 1"))</f>
        <v>I Gusti Agung Ayu Eka Sri Wahyuni</v>
      </c>
      <c r="D297" s="10">
        <f>INDIRECT(ADDRESS(2+QUOTIENT(ROW()-2,COUNTA('Form Responses 1'!$1:$1)-4),4,,TRUE,"Form Responses 1"))</f>
        <v>45034</v>
      </c>
      <c r="E297" s="11">
        <f t="shared" si="2"/>
        <v>2</v>
      </c>
      <c r="F297" s="9" t="str">
        <f>IF(ISBLANK(A297)," ",INDIRECT(ADDRESS(1,5+MOD(ROW()-2,COUNTA('Form Responses 1'!$1:$1)-4),,TRUE,"Form Responses 1")))</f>
        <v>Gedung Utama Lt.2 [Toilet Pria &amp; Wanita 1]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Gedung Utama Lt.2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16</v>
      </c>
      <c r="L297" s="9" t="str">
        <f t="shared" si="6"/>
        <v>2023 - WEEK 16</v>
      </c>
      <c r="M297" s="9" t="str">
        <f t="shared" si="7"/>
        <v>2023 - MONTH 04</v>
      </c>
      <c r="N297" s="12">
        <f t="shared" ref="N297:O297" si="306">IFERROR(AVERAGEIF(L:L,L297,$J:$J)," ")</f>
        <v>0.997826087</v>
      </c>
      <c r="O297" s="12">
        <f t="shared" si="306"/>
        <v>0.997826087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45034.54462</v>
      </c>
      <c r="B298" s="9" t="str">
        <f>INDIRECT(ADDRESS(2+QUOTIENT(ROW()-2,COUNTA('Form Responses 1'!$1:$1)-4),2,,TRUE,"Form Responses 1"))</f>
        <v>ecca.wahyunie@gmail.com</v>
      </c>
      <c r="C298" s="9" t="str">
        <f>INDIRECT(ADDRESS(2+QUOTIENT(ROW()-2,COUNTA('Form Responses 1'!$1:$1)-4),3,,TRUE,"Form Responses 1"))</f>
        <v>I Gusti Agung Ayu Eka Sri Wahyuni</v>
      </c>
      <c r="D298" s="10">
        <f>INDIRECT(ADDRESS(2+QUOTIENT(ROW()-2,COUNTA('Form Responses 1'!$1:$1)-4),4,,TRUE,"Form Responses 1"))</f>
        <v>45034</v>
      </c>
      <c r="E298" s="11">
        <f t="shared" si="2"/>
        <v>2</v>
      </c>
      <c r="F298" s="9" t="str">
        <f>IF(ISBLANK(A298)," ",INDIRECT(ADDRESS(1,5+MOD(ROW()-2,COUNTA('Form Responses 1'!$1:$1)-4),,TRUE,"Form Responses 1")))</f>
        <v>Gedung Utama Lt.2 [Toilet Pria &amp; Wanita 2]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Utama Lt.2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16</v>
      </c>
      <c r="L298" s="9" t="str">
        <f t="shared" si="6"/>
        <v>2023 - WEEK 16</v>
      </c>
      <c r="M298" s="9" t="str">
        <f t="shared" si="7"/>
        <v>2023 - MONTH 04</v>
      </c>
      <c r="N298" s="12">
        <f t="shared" ref="N298:O298" si="307">IFERROR(AVERAGEIF(L:L,L298,$J:$J)," ")</f>
        <v>0.997826087</v>
      </c>
      <c r="O298" s="12">
        <f t="shared" si="307"/>
        <v>0.997826087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45034.54462</v>
      </c>
      <c r="B299" s="9" t="str">
        <f>INDIRECT(ADDRESS(2+QUOTIENT(ROW()-2,COUNTA('Form Responses 1'!$1:$1)-4),2,,TRUE,"Form Responses 1"))</f>
        <v>ecca.wahyunie@gmail.com</v>
      </c>
      <c r="C299" s="9" t="str">
        <f>INDIRECT(ADDRESS(2+QUOTIENT(ROW()-2,COUNTA('Form Responses 1'!$1:$1)-4),3,,TRUE,"Form Responses 1"))</f>
        <v>I Gusti Agung Ayu Eka Sri Wahyuni</v>
      </c>
      <c r="D299" s="10">
        <f>INDIRECT(ADDRESS(2+QUOTIENT(ROW()-2,COUNTA('Form Responses 1'!$1:$1)-4),4,,TRUE,"Form Responses 1"))</f>
        <v>45034</v>
      </c>
      <c r="E299" s="11">
        <f t="shared" si="2"/>
        <v>2</v>
      </c>
      <c r="F299" s="9" t="str">
        <f>IF(ISBLANK(A299)," ",INDIRECT(ADDRESS(1,5+MOD(ROW()-2,COUNTA('Form Responses 1'!$1:$1)-4),,TRUE,"Form Responses 1")))</f>
        <v>Gedung Blok Barat Lt.1 [Ruang perlengkapan]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Gedung Blok Barat Lt.1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16</v>
      </c>
      <c r="L299" s="9" t="str">
        <f t="shared" si="6"/>
        <v>2023 - WEEK 16</v>
      </c>
      <c r="M299" s="9" t="str">
        <f t="shared" si="7"/>
        <v>2023 - MONTH 04</v>
      </c>
      <c r="N299" s="12">
        <f t="shared" ref="N299:O299" si="308">IFERROR(AVERAGEIF(L:L,L299,$J:$J)," ")</f>
        <v>0.997826087</v>
      </c>
      <c r="O299" s="12">
        <f t="shared" si="308"/>
        <v>0.997826087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45034.54462</v>
      </c>
      <c r="B300" s="9" t="str">
        <f>INDIRECT(ADDRESS(2+QUOTIENT(ROW()-2,COUNTA('Form Responses 1'!$1:$1)-4),2,,TRUE,"Form Responses 1"))</f>
        <v>ecca.wahyunie@gmail.com</v>
      </c>
      <c r="C300" s="9" t="str">
        <f>INDIRECT(ADDRESS(2+QUOTIENT(ROW()-2,COUNTA('Form Responses 1'!$1:$1)-4),3,,TRUE,"Form Responses 1"))</f>
        <v>I Gusti Agung Ayu Eka Sri Wahyuni</v>
      </c>
      <c r="D300" s="10">
        <f>INDIRECT(ADDRESS(2+QUOTIENT(ROW()-2,COUNTA('Form Responses 1'!$1:$1)-4),4,,TRUE,"Form Responses 1"))</f>
        <v>45034</v>
      </c>
      <c r="E300" s="11">
        <f t="shared" si="2"/>
        <v>2</v>
      </c>
      <c r="F300" s="9" t="str">
        <f>IF(ISBLANK(A300)," ",INDIRECT(ADDRESS(1,5+MOD(ROW()-2,COUNTA('Form Responses 1'!$1:$1)-4),,TRUE,"Form Responses 1")))</f>
        <v>Gedung Blok Barat Lt.1 [R Dokumentasi]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Gedung Blok Barat Lt.1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16</v>
      </c>
      <c r="L300" s="9" t="str">
        <f t="shared" si="6"/>
        <v>2023 - WEEK 16</v>
      </c>
      <c r="M300" s="9" t="str">
        <f t="shared" si="7"/>
        <v>2023 - MONTH 04</v>
      </c>
      <c r="N300" s="12">
        <f t="shared" ref="N300:O300" si="309">IFERROR(AVERAGEIF(L:L,L300,$J:$J)," ")</f>
        <v>0.997826087</v>
      </c>
      <c r="O300" s="12">
        <f t="shared" si="309"/>
        <v>0.997826087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45034.54462</v>
      </c>
      <c r="B301" s="9" t="str">
        <f>INDIRECT(ADDRESS(2+QUOTIENT(ROW()-2,COUNTA('Form Responses 1'!$1:$1)-4),2,,TRUE,"Form Responses 1"))</f>
        <v>ecca.wahyunie@gmail.com</v>
      </c>
      <c r="C301" s="9" t="str">
        <f>INDIRECT(ADDRESS(2+QUOTIENT(ROW()-2,COUNTA('Form Responses 1'!$1:$1)-4),3,,TRUE,"Form Responses 1"))</f>
        <v>I Gusti Agung Ayu Eka Sri Wahyuni</v>
      </c>
      <c r="D301" s="10">
        <f>INDIRECT(ADDRESS(2+QUOTIENT(ROW()-2,COUNTA('Form Responses 1'!$1:$1)-4),4,,TRUE,"Form Responses 1"))</f>
        <v>45034</v>
      </c>
      <c r="E301" s="11">
        <f t="shared" si="2"/>
        <v>2</v>
      </c>
      <c r="F301" s="9" t="str">
        <f>IF(ISBLANK(A301)," ",INDIRECT(ADDRESS(1,5+MOD(ROW()-2,COUNTA('Form Responses 1'!$1:$1)-4),,TRUE,"Form Responses 1")))</f>
        <v>Gedung Blok Barat Lt.1 [R Penggambaran]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Gedung Blok Barat Lt.1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16</v>
      </c>
      <c r="L301" s="9" t="str">
        <f t="shared" si="6"/>
        <v>2023 - WEEK 16</v>
      </c>
      <c r="M301" s="9" t="str">
        <f t="shared" si="7"/>
        <v>2023 - MONTH 04</v>
      </c>
      <c r="N301" s="12">
        <f t="shared" ref="N301:O301" si="310">IFERROR(AVERAGEIF(L:L,L301,$J:$J)," ")</f>
        <v>0.997826087</v>
      </c>
      <c r="O301" s="12">
        <f t="shared" si="310"/>
        <v>0.997826087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45034.54462</v>
      </c>
      <c r="B302" s="9" t="str">
        <f>INDIRECT(ADDRESS(2+QUOTIENT(ROW()-2,COUNTA('Form Responses 1'!$1:$1)-4),2,,TRUE,"Form Responses 1"))</f>
        <v>ecca.wahyunie@gmail.com</v>
      </c>
      <c r="C302" s="9" t="str">
        <f>INDIRECT(ADDRESS(2+QUOTIENT(ROW()-2,COUNTA('Form Responses 1'!$1:$1)-4),3,,TRUE,"Form Responses 1"))</f>
        <v>I Gusti Agung Ayu Eka Sri Wahyuni</v>
      </c>
      <c r="D302" s="10">
        <f>INDIRECT(ADDRESS(2+QUOTIENT(ROW()-2,COUNTA('Form Responses 1'!$1:$1)-4),4,,TRUE,"Form Responses 1"))</f>
        <v>45034</v>
      </c>
      <c r="E302" s="11">
        <f t="shared" si="2"/>
        <v>2</v>
      </c>
      <c r="F302" s="9" t="str">
        <f>IF(ISBLANK(A302)," ",INDIRECT(ADDRESS(1,5+MOD(ROW()-2,COUNTA('Form Responses 1'!$1:$1)-4),,TRUE,"Form Responses 1")))</f>
        <v>Gedung Blok Barat Lt.1 [Gudang 1]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Blok Barat Lt.1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16</v>
      </c>
      <c r="L302" s="9" t="str">
        <f t="shared" si="6"/>
        <v>2023 - WEEK 16</v>
      </c>
      <c r="M302" s="9" t="str">
        <f t="shared" si="7"/>
        <v>2023 - MONTH 04</v>
      </c>
      <c r="N302" s="12">
        <f t="shared" ref="N302:O302" si="311">IFERROR(AVERAGEIF(L:L,L302,$J:$J)," ")</f>
        <v>0.997826087</v>
      </c>
      <c r="O302" s="12">
        <f t="shared" si="311"/>
        <v>0.997826087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45034.54462</v>
      </c>
      <c r="B303" s="9" t="str">
        <f>INDIRECT(ADDRESS(2+QUOTIENT(ROW()-2,COUNTA('Form Responses 1'!$1:$1)-4),2,,TRUE,"Form Responses 1"))</f>
        <v>ecca.wahyunie@gmail.com</v>
      </c>
      <c r="C303" s="9" t="str">
        <f>INDIRECT(ADDRESS(2+QUOTIENT(ROW()-2,COUNTA('Form Responses 1'!$1:$1)-4),3,,TRUE,"Form Responses 1"))</f>
        <v>I Gusti Agung Ayu Eka Sri Wahyuni</v>
      </c>
      <c r="D303" s="10">
        <f>INDIRECT(ADDRESS(2+QUOTIENT(ROW()-2,COUNTA('Form Responses 1'!$1:$1)-4),4,,TRUE,"Form Responses 1"))</f>
        <v>45034</v>
      </c>
      <c r="E303" s="11">
        <f t="shared" si="2"/>
        <v>2</v>
      </c>
      <c r="F303" s="9" t="str">
        <f>IF(ISBLANK(A303)," ",INDIRECT(ADDRESS(1,5+MOD(ROW()-2,COUNTA('Form Responses 1'!$1:$1)-4),,TRUE,"Form Responses 1")))</f>
        <v>Gedung Blok Barat Lt.1 [Gudang 2]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Blok Barat Lt.1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16</v>
      </c>
      <c r="L303" s="9" t="str">
        <f t="shared" si="6"/>
        <v>2023 - WEEK 16</v>
      </c>
      <c r="M303" s="9" t="str">
        <f t="shared" si="7"/>
        <v>2023 - MONTH 04</v>
      </c>
      <c r="N303" s="12">
        <f t="shared" ref="N303:O303" si="312">IFERROR(AVERAGEIF(L:L,L303,$J:$J)," ")</f>
        <v>0.997826087</v>
      </c>
      <c r="O303" s="12">
        <f t="shared" si="312"/>
        <v>0.997826087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45034.54462</v>
      </c>
      <c r="B304" s="9" t="str">
        <f>INDIRECT(ADDRESS(2+QUOTIENT(ROW()-2,COUNTA('Form Responses 1'!$1:$1)-4),2,,TRUE,"Form Responses 1"))</f>
        <v>ecca.wahyunie@gmail.com</v>
      </c>
      <c r="C304" s="9" t="str">
        <f>INDIRECT(ADDRESS(2+QUOTIENT(ROW()-2,COUNTA('Form Responses 1'!$1:$1)-4),3,,TRUE,"Form Responses 1"))</f>
        <v>I Gusti Agung Ayu Eka Sri Wahyuni</v>
      </c>
      <c r="D304" s="10">
        <f>INDIRECT(ADDRESS(2+QUOTIENT(ROW()-2,COUNTA('Form Responses 1'!$1:$1)-4),4,,TRUE,"Form Responses 1"))</f>
        <v>45034</v>
      </c>
      <c r="E304" s="11">
        <f t="shared" si="2"/>
        <v>2</v>
      </c>
      <c r="F304" s="9" t="str">
        <f>IF(ISBLANK(A304)," ",INDIRECT(ADDRESS(1,5+MOD(ROW()-2,COUNTA('Form Responses 1'!$1:$1)-4),,TRUE,"Form Responses 1")))</f>
        <v>Gedung Blok Barat Lt.1 [Co Working Space]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Gedung Blok Barat Lt.1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16</v>
      </c>
      <c r="L304" s="9" t="str">
        <f t="shared" si="6"/>
        <v>2023 - WEEK 16</v>
      </c>
      <c r="M304" s="9" t="str">
        <f t="shared" si="7"/>
        <v>2023 - MONTH 04</v>
      </c>
      <c r="N304" s="12">
        <f t="shared" ref="N304:O304" si="313">IFERROR(AVERAGEIF(L:L,L304,$J:$J)," ")</f>
        <v>0.997826087</v>
      </c>
      <c r="O304" s="12">
        <f t="shared" si="313"/>
        <v>0.997826087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45034.54462</v>
      </c>
      <c r="B305" s="9" t="str">
        <f>INDIRECT(ADDRESS(2+QUOTIENT(ROW()-2,COUNTA('Form Responses 1'!$1:$1)-4),2,,TRUE,"Form Responses 1"))</f>
        <v>ecca.wahyunie@gmail.com</v>
      </c>
      <c r="C305" s="9" t="str">
        <f>INDIRECT(ADDRESS(2+QUOTIENT(ROW()-2,COUNTA('Form Responses 1'!$1:$1)-4),3,,TRUE,"Form Responses 1"))</f>
        <v>I Gusti Agung Ayu Eka Sri Wahyuni</v>
      </c>
      <c r="D305" s="10">
        <f>INDIRECT(ADDRESS(2+QUOTIENT(ROW()-2,COUNTA('Form Responses 1'!$1:$1)-4),4,,TRUE,"Form Responses 1"))</f>
        <v>45034</v>
      </c>
      <c r="E305" s="11">
        <f t="shared" si="2"/>
        <v>2</v>
      </c>
      <c r="F305" s="9" t="str">
        <f>IF(ISBLANK(A305)," ",INDIRECT(ADDRESS(1,5+MOD(ROW()-2,COUNTA('Form Responses 1'!$1:$1)-4),,TRUE,"Form Responses 1")))</f>
        <v>Gedung Blok Barat Lt.1 [Toilet Pria &amp; Wanita 1]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Gedung Blok Barat Lt.1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16</v>
      </c>
      <c r="L305" s="9" t="str">
        <f t="shared" si="6"/>
        <v>2023 - WEEK 16</v>
      </c>
      <c r="M305" s="9" t="str">
        <f t="shared" si="7"/>
        <v>2023 - MONTH 04</v>
      </c>
      <c r="N305" s="12">
        <f t="shared" ref="N305:O305" si="314">IFERROR(AVERAGEIF(L:L,L305,$J:$J)," ")</f>
        <v>0.997826087</v>
      </c>
      <c r="O305" s="12">
        <f t="shared" si="314"/>
        <v>0.997826087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45034.54462</v>
      </c>
      <c r="B306" s="9" t="str">
        <f>INDIRECT(ADDRESS(2+QUOTIENT(ROW()-2,COUNTA('Form Responses 1'!$1:$1)-4),2,,TRUE,"Form Responses 1"))</f>
        <v>ecca.wahyunie@gmail.com</v>
      </c>
      <c r="C306" s="9" t="str">
        <f>INDIRECT(ADDRESS(2+QUOTIENT(ROW()-2,COUNTA('Form Responses 1'!$1:$1)-4),3,,TRUE,"Form Responses 1"))</f>
        <v>I Gusti Agung Ayu Eka Sri Wahyuni</v>
      </c>
      <c r="D306" s="10">
        <f>INDIRECT(ADDRESS(2+QUOTIENT(ROW()-2,COUNTA('Form Responses 1'!$1:$1)-4),4,,TRUE,"Form Responses 1"))</f>
        <v>45034</v>
      </c>
      <c r="E306" s="11">
        <f t="shared" si="2"/>
        <v>2</v>
      </c>
      <c r="F306" s="9" t="str">
        <f>IF(ISBLANK(A306)," ",INDIRECT(ADDRESS(1,5+MOD(ROW()-2,COUNTA('Form Responses 1'!$1:$1)-4),,TRUE,"Form Responses 1")))</f>
        <v>Gedung Blok Barat Lt.1 [Toilet Pria &amp; Wanita 2]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Gedung Blok Barat Lt.1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16</v>
      </c>
      <c r="L306" s="9" t="str">
        <f t="shared" si="6"/>
        <v>2023 - WEEK 16</v>
      </c>
      <c r="M306" s="9" t="str">
        <f t="shared" si="7"/>
        <v>2023 - MONTH 04</v>
      </c>
      <c r="N306" s="12">
        <f t="shared" ref="N306:O306" si="315">IFERROR(AVERAGEIF(L:L,L306,$J:$J)," ")</f>
        <v>0.997826087</v>
      </c>
      <c r="O306" s="12">
        <f t="shared" si="315"/>
        <v>0.997826087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45034.54462</v>
      </c>
      <c r="B307" s="9" t="str">
        <f>INDIRECT(ADDRESS(2+QUOTIENT(ROW()-2,COUNTA('Form Responses 1'!$1:$1)-4),2,,TRUE,"Form Responses 1"))</f>
        <v>ecca.wahyunie@gmail.com</v>
      </c>
      <c r="C307" s="9" t="str">
        <f>INDIRECT(ADDRESS(2+QUOTIENT(ROW()-2,COUNTA('Form Responses 1'!$1:$1)-4),3,,TRUE,"Form Responses 1"))</f>
        <v>I Gusti Agung Ayu Eka Sri Wahyuni</v>
      </c>
      <c r="D307" s="10">
        <f>INDIRECT(ADDRESS(2+QUOTIENT(ROW()-2,COUNTA('Form Responses 1'!$1:$1)-4),4,,TRUE,"Form Responses 1"))</f>
        <v>45034</v>
      </c>
      <c r="E307" s="11">
        <f t="shared" si="2"/>
        <v>2</v>
      </c>
      <c r="F307" s="9" t="str">
        <f>IF(ISBLANK(A307)," ",INDIRECT(ADDRESS(1,5+MOD(ROW()-2,COUNTA('Form Responses 1'!$1:$1)-4),,TRUE,"Form Responses 1")))</f>
        <v>Gedung Blok Barat Lt.2 [Ruang Rapat Besar]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Gedung Blok Barat Lt.2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16</v>
      </c>
      <c r="L307" s="9" t="str">
        <f t="shared" si="6"/>
        <v>2023 - WEEK 16</v>
      </c>
      <c r="M307" s="9" t="str">
        <f t="shared" si="7"/>
        <v>2023 - MONTH 04</v>
      </c>
      <c r="N307" s="12">
        <f t="shared" ref="N307:O307" si="316">IFERROR(AVERAGEIF(L:L,L307,$J:$J)," ")</f>
        <v>0.997826087</v>
      </c>
      <c r="O307" s="12">
        <f t="shared" si="316"/>
        <v>0.997826087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45034.54462</v>
      </c>
      <c r="B308" s="9" t="str">
        <f>INDIRECT(ADDRESS(2+QUOTIENT(ROW()-2,COUNTA('Form Responses 1'!$1:$1)-4),2,,TRUE,"Form Responses 1"))</f>
        <v>ecca.wahyunie@gmail.com</v>
      </c>
      <c r="C308" s="9" t="str">
        <f>INDIRECT(ADDRESS(2+QUOTIENT(ROW()-2,COUNTA('Form Responses 1'!$1:$1)-4),3,,TRUE,"Form Responses 1"))</f>
        <v>I Gusti Agung Ayu Eka Sri Wahyuni</v>
      </c>
      <c r="D308" s="10">
        <f>INDIRECT(ADDRESS(2+QUOTIENT(ROW()-2,COUNTA('Form Responses 1'!$1:$1)-4),4,,TRUE,"Form Responses 1"))</f>
        <v>45034</v>
      </c>
      <c r="E308" s="11">
        <f t="shared" si="2"/>
        <v>2</v>
      </c>
      <c r="F308" s="9" t="str">
        <f>IF(ISBLANK(A308)," ",INDIRECT(ADDRESS(1,5+MOD(ROW()-2,COUNTA('Form Responses 1'!$1:$1)-4),,TRUE,"Form Responses 1")))</f>
        <v>Gedung Blok Barat Lt.2 [Ruang Redaksi]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Blok Barat Lt.2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16</v>
      </c>
      <c r="L308" s="9" t="str">
        <f t="shared" si="6"/>
        <v>2023 - WEEK 16</v>
      </c>
      <c r="M308" s="9" t="str">
        <f t="shared" si="7"/>
        <v>2023 - MONTH 04</v>
      </c>
      <c r="N308" s="12">
        <f t="shared" ref="N308:O308" si="317">IFERROR(AVERAGEIF(L:L,L308,$J:$J)," ")</f>
        <v>0.997826087</v>
      </c>
      <c r="O308" s="12">
        <f t="shared" si="317"/>
        <v>0.997826087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45034.54462</v>
      </c>
      <c r="B309" s="9" t="str">
        <f>INDIRECT(ADDRESS(2+QUOTIENT(ROW()-2,COUNTA('Form Responses 1'!$1:$1)-4),2,,TRUE,"Form Responses 1"))</f>
        <v>ecca.wahyunie@gmail.com</v>
      </c>
      <c r="C309" s="9" t="str">
        <f>INDIRECT(ADDRESS(2+QUOTIENT(ROW()-2,COUNTA('Form Responses 1'!$1:$1)-4),3,,TRUE,"Form Responses 1"))</f>
        <v>I Gusti Agung Ayu Eka Sri Wahyuni</v>
      </c>
      <c r="D309" s="10">
        <f>INDIRECT(ADDRESS(2+QUOTIENT(ROW()-2,COUNTA('Form Responses 1'!$1:$1)-4),4,,TRUE,"Form Responses 1"))</f>
        <v>45034</v>
      </c>
      <c r="E309" s="11">
        <f t="shared" si="2"/>
        <v>2</v>
      </c>
      <c r="F309" s="9" t="str">
        <f>IF(ISBLANK(A309)," ",INDIRECT(ADDRESS(1,5+MOD(ROW()-2,COUNTA('Form Responses 1'!$1:$1)-4),,TRUE,"Form Responses 1")))</f>
        <v>Gedung Blok Barat Lt.2 [Ruang Peneliti 1]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Blok Barat Lt.2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16</v>
      </c>
      <c r="L309" s="9" t="str">
        <f t="shared" si="6"/>
        <v>2023 - WEEK 16</v>
      </c>
      <c r="M309" s="9" t="str">
        <f t="shared" si="7"/>
        <v>2023 - MONTH 04</v>
      </c>
      <c r="N309" s="12">
        <f t="shared" ref="N309:O309" si="318">IFERROR(AVERAGEIF(L:L,L309,$J:$J)," ")</f>
        <v>0.997826087</v>
      </c>
      <c r="O309" s="12">
        <f t="shared" si="318"/>
        <v>0.997826087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45034.54462</v>
      </c>
      <c r="B310" s="9" t="str">
        <f>INDIRECT(ADDRESS(2+QUOTIENT(ROW()-2,COUNTA('Form Responses 1'!$1:$1)-4),2,,TRUE,"Form Responses 1"))</f>
        <v>ecca.wahyunie@gmail.com</v>
      </c>
      <c r="C310" s="9" t="str">
        <f>INDIRECT(ADDRESS(2+QUOTIENT(ROW()-2,COUNTA('Form Responses 1'!$1:$1)-4),3,,TRUE,"Form Responses 1"))</f>
        <v>I Gusti Agung Ayu Eka Sri Wahyuni</v>
      </c>
      <c r="D310" s="10">
        <f>INDIRECT(ADDRESS(2+QUOTIENT(ROW()-2,COUNTA('Form Responses 1'!$1:$1)-4),4,,TRUE,"Form Responses 1"))</f>
        <v>45034</v>
      </c>
      <c r="E310" s="11">
        <f t="shared" si="2"/>
        <v>2</v>
      </c>
      <c r="F310" s="9" t="str">
        <f>IF(ISBLANK(A310)," ",INDIRECT(ADDRESS(1,5+MOD(ROW()-2,COUNTA('Form Responses 1'!$1:$1)-4),,TRUE,"Form Responses 1")))</f>
        <v>Gedung Blok Barat Lt.2 [Ruang Peneliti 2]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Blok Barat Lt.2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16</v>
      </c>
      <c r="L310" s="9" t="str">
        <f t="shared" si="6"/>
        <v>2023 - WEEK 16</v>
      </c>
      <c r="M310" s="9" t="str">
        <f t="shared" si="7"/>
        <v>2023 - MONTH 04</v>
      </c>
      <c r="N310" s="12">
        <f t="shared" ref="N310:O310" si="319">IFERROR(AVERAGEIF(L:L,L310,$J:$J)," ")</f>
        <v>0.997826087</v>
      </c>
      <c r="O310" s="12">
        <f t="shared" si="319"/>
        <v>0.997826087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45034.54462</v>
      </c>
      <c r="B311" s="9" t="str">
        <f>INDIRECT(ADDRESS(2+QUOTIENT(ROW()-2,COUNTA('Form Responses 1'!$1:$1)-4),2,,TRUE,"Form Responses 1"))</f>
        <v>ecca.wahyunie@gmail.com</v>
      </c>
      <c r="C311" s="9" t="str">
        <f>INDIRECT(ADDRESS(2+QUOTIENT(ROW()-2,COUNTA('Form Responses 1'!$1:$1)-4),3,,TRUE,"Form Responses 1"))</f>
        <v>I Gusti Agung Ayu Eka Sri Wahyuni</v>
      </c>
      <c r="D311" s="10">
        <f>INDIRECT(ADDRESS(2+QUOTIENT(ROW()-2,COUNTA('Form Responses 1'!$1:$1)-4),4,,TRUE,"Form Responses 1"))</f>
        <v>45034</v>
      </c>
      <c r="E311" s="11">
        <f t="shared" si="2"/>
        <v>2</v>
      </c>
      <c r="F311" s="9" t="str">
        <f>IF(ISBLANK(A311)," ",INDIRECT(ADDRESS(1,5+MOD(ROW()-2,COUNTA('Form Responses 1'!$1:$1)-4),,TRUE,"Form Responses 1")))</f>
        <v>Gedung Blok Barat Lt.2 [Ruang Peneliti 3]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Gedung Blok Barat Lt.2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16</v>
      </c>
      <c r="L311" s="9" t="str">
        <f t="shared" si="6"/>
        <v>2023 - WEEK 16</v>
      </c>
      <c r="M311" s="9" t="str">
        <f t="shared" si="7"/>
        <v>2023 - MONTH 04</v>
      </c>
      <c r="N311" s="12">
        <f t="shared" ref="N311:O311" si="320">IFERROR(AVERAGEIF(L:L,L311,$J:$J)," ")</f>
        <v>0.997826087</v>
      </c>
      <c r="O311" s="12">
        <f t="shared" si="320"/>
        <v>0.997826087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45034.54462</v>
      </c>
      <c r="B312" s="9" t="str">
        <f>INDIRECT(ADDRESS(2+QUOTIENT(ROW()-2,COUNTA('Form Responses 1'!$1:$1)-4),2,,TRUE,"Form Responses 1"))</f>
        <v>ecca.wahyunie@gmail.com</v>
      </c>
      <c r="C312" s="9" t="str">
        <f>INDIRECT(ADDRESS(2+QUOTIENT(ROW()-2,COUNTA('Form Responses 1'!$1:$1)-4),3,,TRUE,"Form Responses 1"))</f>
        <v>I Gusti Agung Ayu Eka Sri Wahyuni</v>
      </c>
      <c r="D312" s="10">
        <f>INDIRECT(ADDRESS(2+QUOTIENT(ROW()-2,COUNTA('Form Responses 1'!$1:$1)-4),4,,TRUE,"Form Responses 1"))</f>
        <v>45034</v>
      </c>
      <c r="E312" s="11">
        <f t="shared" si="2"/>
        <v>2</v>
      </c>
      <c r="F312" s="9" t="str">
        <f>IF(ISBLANK(A312)," ",INDIRECT(ADDRESS(1,5+MOD(ROW()-2,COUNTA('Form Responses 1'!$1:$1)-4),,TRUE,"Form Responses 1")))</f>
        <v>Gedung Blok Barat Lt.2 [Toilet Pria &amp; Wanita]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Blok Barat Lt.2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16</v>
      </c>
      <c r="L312" s="9" t="str">
        <f t="shared" si="6"/>
        <v>2023 - WEEK 16</v>
      </c>
      <c r="M312" s="9" t="str">
        <f t="shared" si="7"/>
        <v>2023 - MONTH 04</v>
      </c>
      <c r="N312" s="12">
        <f t="shared" ref="N312:O312" si="321">IFERROR(AVERAGEIF(L:L,L312,$J:$J)," ")</f>
        <v>0.997826087</v>
      </c>
      <c r="O312" s="12">
        <f t="shared" si="321"/>
        <v>0.997826087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45034.54462</v>
      </c>
      <c r="B313" s="9" t="str">
        <f>INDIRECT(ADDRESS(2+QUOTIENT(ROW()-2,COUNTA('Form Responses 1'!$1:$1)-4),2,,TRUE,"Form Responses 1"))</f>
        <v>ecca.wahyunie@gmail.com</v>
      </c>
      <c r="C313" s="9" t="str">
        <f>INDIRECT(ADDRESS(2+QUOTIENT(ROW()-2,COUNTA('Form Responses 1'!$1:$1)-4),3,,TRUE,"Form Responses 1"))</f>
        <v>I Gusti Agung Ayu Eka Sri Wahyuni</v>
      </c>
      <c r="D313" s="10">
        <f>INDIRECT(ADDRESS(2+QUOTIENT(ROW()-2,COUNTA('Form Responses 1'!$1:$1)-4),4,,TRUE,"Form Responses 1"))</f>
        <v>45034</v>
      </c>
      <c r="E313" s="11">
        <f t="shared" si="2"/>
        <v>2</v>
      </c>
      <c r="F313" s="9" t="str">
        <f>IF(ISBLANK(A313)," ",INDIRECT(ADDRESS(1,5+MOD(ROW()-2,COUNTA('Form Responses 1'!$1:$1)-4),,TRUE,"Form Responses 1")))</f>
        <v>Gedung Blok Barat Lt.2 [Toilet Pria &amp; Wanita 2]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Blok Barat Lt.2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16</v>
      </c>
      <c r="L313" s="9" t="str">
        <f t="shared" si="6"/>
        <v>2023 - WEEK 16</v>
      </c>
      <c r="M313" s="9" t="str">
        <f t="shared" si="7"/>
        <v>2023 - MONTH 04</v>
      </c>
      <c r="N313" s="12">
        <f t="shared" ref="N313:O313" si="322">IFERROR(AVERAGEIF(L:L,L313,$J:$J)," ")</f>
        <v>0.997826087</v>
      </c>
      <c r="O313" s="12">
        <f t="shared" si="322"/>
        <v>0.997826087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45034.54462</v>
      </c>
      <c r="B314" s="9" t="str">
        <f>INDIRECT(ADDRESS(2+QUOTIENT(ROW()-2,COUNTA('Form Responses 1'!$1:$1)-4),2,,TRUE,"Form Responses 1"))</f>
        <v>ecca.wahyunie@gmail.com</v>
      </c>
      <c r="C314" s="9" t="str">
        <f>INDIRECT(ADDRESS(2+QUOTIENT(ROW()-2,COUNTA('Form Responses 1'!$1:$1)-4),3,,TRUE,"Form Responses 1"))</f>
        <v>I Gusti Agung Ayu Eka Sri Wahyuni</v>
      </c>
      <c r="D314" s="10">
        <f>INDIRECT(ADDRESS(2+QUOTIENT(ROW()-2,COUNTA('Form Responses 1'!$1:$1)-4),4,,TRUE,"Form Responses 1"))</f>
        <v>45034</v>
      </c>
      <c r="E314" s="11">
        <f t="shared" si="2"/>
        <v>2</v>
      </c>
      <c r="F314" s="9" t="str">
        <f>IF(ISBLANK(A314)," ",INDIRECT(ADDRESS(1,5+MOD(ROW()-2,COUNTA('Form Responses 1'!$1:$1)-4),,TRUE,"Form Responses 1")))</f>
        <v>Gedung Pameran [Ruang Pameran]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Pameran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16</v>
      </c>
      <c r="L314" s="9" t="str">
        <f t="shared" si="6"/>
        <v>2023 - WEEK 16</v>
      </c>
      <c r="M314" s="9" t="str">
        <f t="shared" si="7"/>
        <v>2023 - MONTH 04</v>
      </c>
      <c r="N314" s="12">
        <f t="shared" ref="N314:O314" si="323">IFERROR(AVERAGEIF(L:L,L314,$J:$J)," ")</f>
        <v>0.997826087</v>
      </c>
      <c r="O314" s="12">
        <f t="shared" si="323"/>
        <v>0.997826087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45034.54462</v>
      </c>
      <c r="B315" s="9" t="str">
        <f>INDIRECT(ADDRESS(2+QUOTIENT(ROW()-2,COUNTA('Form Responses 1'!$1:$1)-4),2,,TRUE,"Form Responses 1"))</f>
        <v>ecca.wahyunie@gmail.com</v>
      </c>
      <c r="C315" s="9" t="str">
        <f>INDIRECT(ADDRESS(2+QUOTIENT(ROW()-2,COUNTA('Form Responses 1'!$1:$1)-4),3,,TRUE,"Form Responses 1"))</f>
        <v>I Gusti Agung Ayu Eka Sri Wahyuni</v>
      </c>
      <c r="D315" s="10">
        <f>INDIRECT(ADDRESS(2+QUOTIENT(ROW()-2,COUNTA('Form Responses 1'!$1:$1)-4),4,,TRUE,"Form Responses 1"))</f>
        <v>45034</v>
      </c>
      <c r="E315" s="11">
        <f t="shared" si="2"/>
        <v>2</v>
      </c>
      <c r="F315" s="9" t="str">
        <f>IF(ISBLANK(A315)," ",INDIRECT(ADDRESS(1,5+MOD(ROW()-2,COUNTA('Form Responses 1'!$1:$1)-4),,TRUE,"Form Responses 1")))</f>
        <v>Gedung Pameran [Ruang Mess]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Gedung Pameran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16</v>
      </c>
      <c r="L315" s="9" t="str">
        <f t="shared" si="6"/>
        <v>2023 - WEEK 16</v>
      </c>
      <c r="M315" s="9" t="str">
        <f t="shared" si="7"/>
        <v>2023 - MONTH 04</v>
      </c>
      <c r="N315" s="12">
        <f t="shared" ref="N315:O315" si="324">IFERROR(AVERAGEIF(L:L,L315,$J:$J)," ")</f>
        <v>0.997826087</v>
      </c>
      <c r="O315" s="12">
        <f t="shared" si="324"/>
        <v>0.997826087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45034.54462</v>
      </c>
      <c r="B316" s="9" t="str">
        <f>INDIRECT(ADDRESS(2+QUOTIENT(ROW()-2,COUNTA('Form Responses 1'!$1:$1)-4),2,,TRUE,"Form Responses 1"))</f>
        <v>ecca.wahyunie@gmail.com</v>
      </c>
      <c r="C316" s="9" t="str">
        <f>INDIRECT(ADDRESS(2+QUOTIENT(ROW()-2,COUNTA('Form Responses 1'!$1:$1)-4),3,,TRUE,"Form Responses 1"))</f>
        <v>I Gusti Agung Ayu Eka Sri Wahyuni</v>
      </c>
      <c r="D316" s="10">
        <f>INDIRECT(ADDRESS(2+QUOTIENT(ROW()-2,COUNTA('Form Responses 1'!$1:$1)-4),4,,TRUE,"Form Responses 1"))</f>
        <v>45034</v>
      </c>
      <c r="E316" s="11">
        <f t="shared" si="2"/>
        <v>2</v>
      </c>
      <c r="F316" s="9" t="str">
        <f>IF(ISBLANK(A316)," ",INDIRECT(ADDRESS(1,5+MOD(ROW()-2,COUNTA('Form Responses 1'!$1:$1)-4),,TRUE,"Form Responses 1")))</f>
        <v>Gedung Pameran [Toilet Pria / Wanita]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Pameran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16</v>
      </c>
      <c r="L316" s="9" t="str">
        <f t="shared" si="6"/>
        <v>2023 - WEEK 16</v>
      </c>
      <c r="M316" s="9" t="str">
        <f t="shared" si="7"/>
        <v>2023 - MONTH 04</v>
      </c>
      <c r="N316" s="12">
        <f t="shared" ref="N316:O316" si="325">IFERROR(AVERAGEIF(L:L,L316,$J:$J)," ")</f>
        <v>0.997826087</v>
      </c>
      <c r="O316" s="12">
        <f t="shared" si="325"/>
        <v>0.997826087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45034.54462</v>
      </c>
      <c r="B317" s="9" t="str">
        <f>INDIRECT(ADDRESS(2+QUOTIENT(ROW()-2,COUNTA('Form Responses 1'!$1:$1)-4),2,,TRUE,"Form Responses 1"))</f>
        <v>ecca.wahyunie@gmail.com</v>
      </c>
      <c r="C317" s="9" t="str">
        <f>INDIRECT(ADDRESS(2+QUOTIENT(ROW()-2,COUNTA('Form Responses 1'!$1:$1)-4),3,,TRUE,"Form Responses 1"))</f>
        <v>I Gusti Agung Ayu Eka Sri Wahyuni</v>
      </c>
      <c r="D317" s="10">
        <f>INDIRECT(ADDRESS(2+QUOTIENT(ROW()-2,COUNTA('Form Responses 1'!$1:$1)-4),4,,TRUE,"Form Responses 1"))</f>
        <v>45034</v>
      </c>
      <c r="E317" s="11">
        <f t="shared" si="2"/>
        <v>2</v>
      </c>
      <c r="F317" s="9" t="str">
        <f>IF(ISBLANK(A317)," ",INDIRECT(ADDRESS(1,5+MOD(ROW()-2,COUNTA('Form Responses 1'!$1:$1)-4),,TRUE,"Form Responses 1")))</f>
        <v>Gedung Perpustakaan Lt.1 [Ruang Laboratorium]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Gedung Perpustakaan Lt.1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16</v>
      </c>
      <c r="L317" s="9" t="str">
        <f t="shared" si="6"/>
        <v>2023 - WEEK 16</v>
      </c>
      <c r="M317" s="9" t="str">
        <f t="shared" si="7"/>
        <v>2023 - MONTH 04</v>
      </c>
      <c r="N317" s="12">
        <f t="shared" ref="N317:O317" si="326">IFERROR(AVERAGEIF(L:L,L317,$J:$J)," ")</f>
        <v>0.997826087</v>
      </c>
      <c r="O317" s="12">
        <f t="shared" si="326"/>
        <v>0.997826087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45034.54462</v>
      </c>
      <c r="B318" s="9" t="str">
        <f>INDIRECT(ADDRESS(2+QUOTIENT(ROW()-2,COUNTA('Form Responses 1'!$1:$1)-4),2,,TRUE,"Form Responses 1"))</f>
        <v>ecca.wahyunie@gmail.com</v>
      </c>
      <c r="C318" s="9" t="str">
        <f>INDIRECT(ADDRESS(2+QUOTIENT(ROW()-2,COUNTA('Form Responses 1'!$1:$1)-4),3,,TRUE,"Form Responses 1"))</f>
        <v>I Gusti Agung Ayu Eka Sri Wahyuni</v>
      </c>
      <c r="D318" s="10">
        <f>INDIRECT(ADDRESS(2+QUOTIENT(ROW()-2,COUNTA('Form Responses 1'!$1:$1)-4),4,,TRUE,"Form Responses 1"))</f>
        <v>45034</v>
      </c>
      <c r="E318" s="11">
        <f t="shared" si="2"/>
        <v>2</v>
      </c>
      <c r="F318" s="9" t="str">
        <f>IF(ISBLANK(A318)," ",INDIRECT(ADDRESS(1,5+MOD(ROW()-2,COUNTA('Form Responses 1'!$1:$1)-4),,TRUE,"Form Responses 1")))</f>
        <v>Gedung Perpustakaan Lt.1 [Toilet Pria &amp; Wanita 1]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Perpustakaan Lt.1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16</v>
      </c>
      <c r="L318" s="9" t="str">
        <f t="shared" si="6"/>
        <v>2023 - WEEK 16</v>
      </c>
      <c r="M318" s="9" t="str">
        <f t="shared" si="7"/>
        <v>2023 - MONTH 04</v>
      </c>
      <c r="N318" s="12">
        <f t="shared" ref="N318:O318" si="327">IFERROR(AVERAGEIF(L:L,L318,$J:$J)," ")</f>
        <v>0.997826087</v>
      </c>
      <c r="O318" s="12">
        <f t="shared" si="327"/>
        <v>0.997826087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45034.54462</v>
      </c>
      <c r="B319" s="9" t="str">
        <f>INDIRECT(ADDRESS(2+QUOTIENT(ROW()-2,COUNTA('Form Responses 1'!$1:$1)-4),2,,TRUE,"Form Responses 1"))</f>
        <v>ecca.wahyunie@gmail.com</v>
      </c>
      <c r="C319" s="9" t="str">
        <f>INDIRECT(ADDRESS(2+QUOTIENT(ROW()-2,COUNTA('Form Responses 1'!$1:$1)-4),3,,TRUE,"Form Responses 1"))</f>
        <v>I Gusti Agung Ayu Eka Sri Wahyuni</v>
      </c>
      <c r="D319" s="10">
        <f>INDIRECT(ADDRESS(2+QUOTIENT(ROW()-2,COUNTA('Form Responses 1'!$1:$1)-4),4,,TRUE,"Form Responses 1"))</f>
        <v>45034</v>
      </c>
      <c r="E319" s="11">
        <f t="shared" si="2"/>
        <v>2</v>
      </c>
      <c r="F319" s="9" t="str">
        <f>IF(ISBLANK(A319)," ",INDIRECT(ADDRESS(1,5+MOD(ROW()-2,COUNTA('Form Responses 1'!$1:$1)-4),,TRUE,"Form Responses 1")))</f>
        <v>Gedung Perpustakaan Lt.1 [Toilet Pria &amp; Wanita 2]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Perpustakaan Lt.1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16</v>
      </c>
      <c r="L319" s="9" t="str">
        <f t="shared" si="6"/>
        <v>2023 - WEEK 16</v>
      </c>
      <c r="M319" s="9" t="str">
        <f t="shared" si="7"/>
        <v>2023 - MONTH 04</v>
      </c>
      <c r="N319" s="12">
        <f t="shared" ref="N319:O319" si="328">IFERROR(AVERAGEIF(L:L,L319,$J:$J)," ")</f>
        <v>0.997826087</v>
      </c>
      <c r="O319" s="12">
        <f t="shared" si="328"/>
        <v>0.997826087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45034.54462</v>
      </c>
      <c r="B320" s="9" t="str">
        <f>INDIRECT(ADDRESS(2+QUOTIENT(ROW()-2,COUNTA('Form Responses 1'!$1:$1)-4),2,,TRUE,"Form Responses 1"))</f>
        <v>ecca.wahyunie@gmail.com</v>
      </c>
      <c r="C320" s="9" t="str">
        <f>INDIRECT(ADDRESS(2+QUOTIENT(ROW()-2,COUNTA('Form Responses 1'!$1:$1)-4),3,,TRUE,"Form Responses 1"))</f>
        <v>I Gusti Agung Ayu Eka Sri Wahyuni</v>
      </c>
      <c r="D320" s="10">
        <f>INDIRECT(ADDRESS(2+QUOTIENT(ROW()-2,COUNTA('Form Responses 1'!$1:$1)-4),4,,TRUE,"Form Responses 1"))</f>
        <v>45034</v>
      </c>
      <c r="E320" s="11">
        <f t="shared" si="2"/>
        <v>2</v>
      </c>
      <c r="F320" s="9" t="str">
        <f>IF(ISBLANK(A320)," ",INDIRECT(ADDRESS(1,5+MOD(ROW()-2,COUNTA('Form Responses 1'!$1:$1)-4),,TRUE,"Form Responses 1")))</f>
        <v>Gedung Perpustakaan Lt.2 [Ruang Perpustakaan]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Gedung Perpustakaan Lt.2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16</v>
      </c>
      <c r="L320" s="9" t="str">
        <f t="shared" si="6"/>
        <v>2023 - WEEK 16</v>
      </c>
      <c r="M320" s="9" t="str">
        <f t="shared" si="7"/>
        <v>2023 - MONTH 04</v>
      </c>
      <c r="N320" s="12">
        <f t="shared" ref="N320:O320" si="329">IFERROR(AVERAGEIF(L:L,L320,$J:$J)," ")</f>
        <v>0.997826087</v>
      </c>
      <c r="O320" s="12">
        <f t="shared" si="329"/>
        <v>0.997826087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45034.54462</v>
      </c>
      <c r="B321" s="9" t="str">
        <f>INDIRECT(ADDRESS(2+QUOTIENT(ROW()-2,COUNTA('Form Responses 1'!$1:$1)-4),2,,TRUE,"Form Responses 1"))</f>
        <v>ecca.wahyunie@gmail.com</v>
      </c>
      <c r="C321" s="9" t="str">
        <f>INDIRECT(ADDRESS(2+QUOTIENT(ROW()-2,COUNTA('Form Responses 1'!$1:$1)-4),3,,TRUE,"Form Responses 1"))</f>
        <v>I Gusti Agung Ayu Eka Sri Wahyuni</v>
      </c>
      <c r="D321" s="10">
        <f>INDIRECT(ADDRESS(2+QUOTIENT(ROW()-2,COUNTA('Form Responses 1'!$1:$1)-4),4,,TRUE,"Form Responses 1"))</f>
        <v>45034</v>
      </c>
      <c r="E321" s="11">
        <f t="shared" si="2"/>
        <v>2</v>
      </c>
      <c r="F321" s="9" t="str">
        <f>IF(ISBLANK(A321)," ",INDIRECT(ADDRESS(1,5+MOD(ROW()-2,COUNTA('Form Responses 1'!$1:$1)-4),,TRUE,"Form Responses 1")))</f>
        <v>Gedung Perpustakaan Lt.2 [Toilet Pria &amp; Wanita]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Gedung Perpustakaan Lt.2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16</v>
      </c>
      <c r="L321" s="9" t="str">
        <f t="shared" si="6"/>
        <v>2023 - WEEK 16</v>
      </c>
      <c r="M321" s="9" t="str">
        <f t="shared" si="7"/>
        <v>2023 - MONTH 04</v>
      </c>
      <c r="N321" s="12">
        <f t="shared" ref="N321:O321" si="330">IFERROR(AVERAGEIF(L:L,L321,$J:$J)," ")</f>
        <v>0.997826087</v>
      </c>
      <c r="O321" s="12">
        <f t="shared" si="330"/>
        <v>0.997826087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45034.54462</v>
      </c>
      <c r="B322" s="9" t="str">
        <f>INDIRECT(ADDRESS(2+QUOTIENT(ROW()-2,COUNTA('Form Responses 1'!$1:$1)-4),2,,TRUE,"Form Responses 1"))</f>
        <v>ecca.wahyunie@gmail.com</v>
      </c>
      <c r="C322" s="9" t="str">
        <f>INDIRECT(ADDRESS(2+QUOTIENT(ROW()-2,COUNTA('Form Responses 1'!$1:$1)-4),3,,TRUE,"Form Responses 1"))</f>
        <v>I Gusti Agung Ayu Eka Sri Wahyuni</v>
      </c>
      <c r="D322" s="10">
        <f>INDIRECT(ADDRESS(2+QUOTIENT(ROW()-2,COUNTA('Form Responses 1'!$1:$1)-4),4,,TRUE,"Form Responses 1"))</f>
        <v>45034</v>
      </c>
      <c r="E322" s="11">
        <f t="shared" si="2"/>
        <v>2</v>
      </c>
      <c r="F322" s="9" t="str">
        <f>IF(ISBLANK(A322)," ",INDIRECT(ADDRESS(1,5+MOD(ROW()-2,COUNTA('Form Responses 1'!$1:$1)-4),,TRUE,"Form Responses 1")))</f>
        <v>Halaman [Taman]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Halaman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16</v>
      </c>
      <c r="L322" s="9" t="str">
        <f t="shared" si="6"/>
        <v>2023 - WEEK 16</v>
      </c>
      <c r="M322" s="9" t="str">
        <f t="shared" si="7"/>
        <v>2023 - MONTH 04</v>
      </c>
      <c r="N322" s="12">
        <f t="shared" ref="N322:O322" si="331">IFERROR(AVERAGEIF(L:L,L322,$J:$J)," ")</f>
        <v>0.997826087</v>
      </c>
      <c r="O322" s="12">
        <f t="shared" si="331"/>
        <v>0.997826087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45034.54462</v>
      </c>
      <c r="B323" s="9" t="str">
        <f>INDIRECT(ADDRESS(2+QUOTIENT(ROW()-2,COUNTA('Form Responses 1'!$1:$1)-4),2,,TRUE,"Form Responses 1"))</f>
        <v>ecca.wahyunie@gmail.com</v>
      </c>
      <c r="C323" s="9" t="str">
        <f>INDIRECT(ADDRESS(2+QUOTIENT(ROW()-2,COUNTA('Form Responses 1'!$1:$1)-4),3,,TRUE,"Form Responses 1"))</f>
        <v>I Gusti Agung Ayu Eka Sri Wahyuni</v>
      </c>
      <c r="D323" s="10">
        <f>INDIRECT(ADDRESS(2+QUOTIENT(ROW()-2,COUNTA('Form Responses 1'!$1:$1)-4),4,,TRUE,"Form Responses 1"))</f>
        <v>45034</v>
      </c>
      <c r="E323" s="11">
        <f t="shared" si="2"/>
        <v>2</v>
      </c>
      <c r="F323" s="9" t="str">
        <f>IF(ISBLANK(A323)," ",INDIRECT(ADDRESS(1,5+MOD(ROW()-2,COUNTA('Form Responses 1'!$1:$1)-4),,TRUE,"Form Responses 1")))</f>
        <v>Halaman [Parkir Mobil]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Halaman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16</v>
      </c>
      <c r="L323" s="9" t="str">
        <f t="shared" si="6"/>
        <v>2023 - WEEK 16</v>
      </c>
      <c r="M323" s="9" t="str">
        <f t="shared" si="7"/>
        <v>2023 - MONTH 04</v>
      </c>
      <c r="N323" s="12">
        <f t="shared" ref="N323:O323" si="332">IFERROR(AVERAGEIF(L:L,L323,$J:$J)," ")</f>
        <v>0.997826087</v>
      </c>
      <c r="O323" s="12">
        <f t="shared" si="332"/>
        <v>0.997826087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45034.57452</v>
      </c>
      <c r="B324" s="9" t="str">
        <f>INDIRECT(ADDRESS(2+QUOTIENT(ROW()-2,COUNTA('Form Responses 1'!$1:$1)-4),2,,TRUE,"Form Responses 1"))</f>
        <v>ecca.wahyunie@gmail.com</v>
      </c>
      <c r="C324" s="9" t="str">
        <f>INDIRECT(ADDRESS(2+QUOTIENT(ROW()-2,COUNTA('Form Responses 1'!$1:$1)-4),3,,TRUE,"Form Responses 1"))</f>
        <v>i Gusti Agung AYu Eka Sri Wahyuni</v>
      </c>
      <c r="D324" s="10">
        <f>INDIRECT(ADDRESS(2+QUOTIENT(ROW()-2,COUNTA('Form Responses 1'!$1:$1)-4),4,,TRUE,"Form Responses 1"))</f>
        <v>44957</v>
      </c>
      <c r="E324" s="11">
        <f t="shared" si="2"/>
        <v>2</v>
      </c>
      <c r="F324" s="9" t="str">
        <f>IF(ISBLANK(A324)," ",INDIRECT(ADDRESS(1,5+MOD(ROW()-2,COUNTA('Form Responses 1'!$1:$1)-4),,TRUE,"Form Responses 1")))</f>
        <v>Security [Security Functions]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Security</v>
      </c>
      <c r="I324" s="12" t="str">
        <f t="shared" si="4"/>
        <v>SECURITY SERVICE</v>
      </c>
      <c r="J324" s="12">
        <f t="array" ref="J324">IFERROR(INDEX(MASTER!B:B,MATCH(G324,MASTER!A:A,0))/100," ")</f>
        <v>1</v>
      </c>
      <c r="K324" s="9">
        <f t="shared" si="5"/>
        <v>5</v>
      </c>
      <c r="L324" s="9" t="str">
        <f t="shared" si="6"/>
        <v>2023 - WEEK 05</v>
      </c>
      <c r="M324" s="9" t="str">
        <f t="shared" si="7"/>
        <v>2023 - MONTH 01</v>
      </c>
      <c r="N324" s="12">
        <f t="shared" ref="N324:O324" si="333">IFERROR(AVERAGEIF(L:L,L324,$J:$J)," ")</f>
        <v>0.9525</v>
      </c>
      <c r="O324" s="12">
        <f t="shared" si="333"/>
        <v>0.9532608696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45034.57452</v>
      </c>
      <c r="B325" s="9" t="str">
        <f>INDIRECT(ADDRESS(2+QUOTIENT(ROW()-2,COUNTA('Form Responses 1'!$1:$1)-4),2,,TRUE,"Form Responses 1"))</f>
        <v>ecca.wahyunie@gmail.com</v>
      </c>
      <c r="C325" s="9" t="str">
        <f>INDIRECT(ADDRESS(2+QUOTIENT(ROW()-2,COUNTA('Form Responses 1'!$1:$1)-4),3,,TRUE,"Form Responses 1"))</f>
        <v>i Gusti Agung AYu Eka Sri Wahyuni</v>
      </c>
      <c r="D325" s="10">
        <f>INDIRECT(ADDRESS(2+QUOTIENT(ROW()-2,COUNTA('Form Responses 1'!$1:$1)-4),4,,TRUE,"Form Responses 1"))</f>
        <v>44957</v>
      </c>
      <c r="E325" s="11">
        <f t="shared" si="2"/>
        <v>2</v>
      </c>
      <c r="F325" s="9" t="str">
        <f>IF(ISBLANK(A325)," ",INDIRECT(ADDRESS(1,5+MOD(ROW()-2,COUNTA('Form Responses 1'!$1:$1)-4),,TRUE,"Form Responses 1")))</f>
        <v>Driver [Driving Safety]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Driver</v>
      </c>
      <c r="I325" s="12" t="str">
        <f t="shared" si="4"/>
        <v>LABOR SERVICE</v>
      </c>
      <c r="J325" s="12">
        <f t="array" ref="J325">IFERROR(INDEX(MASTER!B:B,MATCH(G325,MASTER!A:A,0))/100," ")</f>
        <v>1</v>
      </c>
      <c r="K325" s="9">
        <f t="shared" si="5"/>
        <v>5</v>
      </c>
      <c r="L325" s="9" t="str">
        <f t="shared" si="6"/>
        <v>2023 - WEEK 05</v>
      </c>
      <c r="M325" s="9" t="str">
        <f t="shared" si="7"/>
        <v>2023 - MONTH 01</v>
      </c>
      <c r="N325" s="12">
        <f t="shared" ref="N325:O325" si="334">IFERROR(AVERAGEIF(L:L,L325,$J:$J)," ")</f>
        <v>0.9525</v>
      </c>
      <c r="O325" s="12">
        <f t="shared" si="334"/>
        <v>0.9532608696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45034.57452</v>
      </c>
      <c r="B326" s="9" t="str">
        <f>INDIRECT(ADDRESS(2+QUOTIENT(ROW()-2,COUNTA('Form Responses 1'!$1:$1)-4),2,,TRUE,"Form Responses 1"))</f>
        <v>ecca.wahyunie@gmail.com</v>
      </c>
      <c r="C326" s="9" t="str">
        <f>INDIRECT(ADDRESS(2+QUOTIENT(ROW()-2,COUNTA('Form Responses 1'!$1:$1)-4),3,,TRUE,"Form Responses 1"))</f>
        <v>i Gusti Agung AYu Eka Sri Wahyuni</v>
      </c>
      <c r="D326" s="10">
        <f>INDIRECT(ADDRESS(2+QUOTIENT(ROW()-2,COUNTA('Form Responses 1'!$1:$1)-4),4,,TRUE,"Form Responses 1"))</f>
        <v>44957</v>
      </c>
      <c r="E326" s="11">
        <f t="shared" si="2"/>
        <v>2</v>
      </c>
      <c r="F326" s="9" t="str">
        <f>IF(ISBLANK(A326)," ",INDIRECT(ADDRESS(1,5+MOD(ROW()-2,COUNTA('Form Responses 1'!$1:$1)-4),,TRUE,"Form Responses 1")))</f>
        <v>Driver [ Attendance]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Driver</v>
      </c>
      <c r="I326" s="12" t="str">
        <f t="shared" si="4"/>
        <v>LABOR SERVICE</v>
      </c>
      <c r="J326" s="12">
        <f t="array" ref="J326">IFERROR(INDEX(MASTER!B:B,MATCH(G326,MASTER!A:A,0))/100," ")</f>
        <v>1</v>
      </c>
      <c r="K326" s="9">
        <f t="shared" si="5"/>
        <v>5</v>
      </c>
      <c r="L326" s="9" t="str">
        <f t="shared" si="6"/>
        <v>2023 - WEEK 05</v>
      </c>
      <c r="M326" s="9" t="str">
        <f t="shared" si="7"/>
        <v>2023 - MONTH 01</v>
      </c>
      <c r="N326" s="12">
        <f t="shared" ref="N326:O326" si="335">IFERROR(AVERAGEIF(L:L,L326,$J:$J)," ")</f>
        <v>0.9525</v>
      </c>
      <c r="O326" s="12">
        <f t="shared" si="335"/>
        <v>0.9532608696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45034.57452</v>
      </c>
      <c r="B327" s="9" t="str">
        <f>INDIRECT(ADDRESS(2+QUOTIENT(ROW()-2,COUNTA('Form Responses 1'!$1:$1)-4),2,,TRUE,"Form Responses 1"))</f>
        <v>ecca.wahyunie@gmail.com</v>
      </c>
      <c r="C327" s="9" t="str">
        <f>INDIRECT(ADDRESS(2+QUOTIENT(ROW()-2,COUNTA('Form Responses 1'!$1:$1)-4),3,,TRUE,"Form Responses 1"))</f>
        <v>i Gusti Agung AYu Eka Sri Wahyuni</v>
      </c>
      <c r="D327" s="10">
        <f>INDIRECT(ADDRESS(2+QUOTIENT(ROW()-2,COUNTA('Form Responses 1'!$1:$1)-4),4,,TRUE,"Form Responses 1"))</f>
        <v>44957</v>
      </c>
      <c r="E327" s="11">
        <f t="shared" si="2"/>
        <v>2</v>
      </c>
      <c r="F327" s="9" t="str">
        <f>IF(ISBLANK(A327)," ",INDIRECT(ADDRESS(1,5+MOD(ROW()-2,COUNTA('Form Responses 1'!$1:$1)-4),,TRUE,"Form Responses 1")))</f>
        <v>Gedung Utama Lt.1 [Lobby]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Utama Lt.1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5</v>
      </c>
      <c r="L327" s="9" t="str">
        <f t="shared" si="6"/>
        <v>2023 - WEEK 05</v>
      </c>
      <c r="M327" s="9" t="str">
        <f t="shared" si="7"/>
        <v>2023 - MONTH 01</v>
      </c>
      <c r="N327" s="12">
        <f t="shared" ref="N327:O327" si="336">IFERROR(AVERAGEIF(L:L,L327,$J:$J)," ")</f>
        <v>0.9525</v>
      </c>
      <c r="O327" s="12">
        <f t="shared" si="336"/>
        <v>0.9532608696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45034.57452</v>
      </c>
      <c r="B328" s="9" t="str">
        <f>INDIRECT(ADDRESS(2+QUOTIENT(ROW()-2,COUNTA('Form Responses 1'!$1:$1)-4),2,,TRUE,"Form Responses 1"))</f>
        <v>ecca.wahyunie@gmail.com</v>
      </c>
      <c r="C328" s="9" t="str">
        <f>INDIRECT(ADDRESS(2+QUOTIENT(ROW()-2,COUNTA('Form Responses 1'!$1:$1)-4),3,,TRUE,"Form Responses 1"))</f>
        <v>i Gusti Agung AYu Eka Sri Wahyuni</v>
      </c>
      <c r="D328" s="10">
        <f>INDIRECT(ADDRESS(2+QUOTIENT(ROW()-2,COUNTA('Form Responses 1'!$1:$1)-4),4,,TRUE,"Form Responses 1"))</f>
        <v>44957</v>
      </c>
      <c r="E328" s="11">
        <f t="shared" si="2"/>
        <v>2</v>
      </c>
      <c r="F328" s="9" t="str">
        <f>IF(ISBLANK(A328)," ",INDIRECT(ADDRESS(1,5+MOD(ROW()-2,COUNTA('Form Responses 1'!$1:$1)-4),,TRUE,"Form Responses 1")))</f>
        <v>Gedung Utama Lt.1 [R Kasubag]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 Utama Lt.1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5</v>
      </c>
      <c r="L328" s="9" t="str">
        <f t="shared" si="6"/>
        <v>2023 - WEEK 05</v>
      </c>
      <c r="M328" s="9" t="str">
        <f t="shared" si="7"/>
        <v>2023 - MONTH 01</v>
      </c>
      <c r="N328" s="12">
        <f t="shared" ref="N328:O328" si="337">IFERROR(AVERAGEIF(L:L,L328,$J:$J)," ")</f>
        <v>0.9525</v>
      </c>
      <c r="O328" s="12">
        <f t="shared" si="337"/>
        <v>0.9532608696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45034.57452</v>
      </c>
      <c r="B329" s="9" t="str">
        <f>INDIRECT(ADDRESS(2+QUOTIENT(ROW()-2,COUNTA('Form Responses 1'!$1:$1)-4),2,,TRUE,"Form Responses 1"))</f>
        <v>ecca.wahyunie@gmail.com</v>
      </c>
      <c r="C329" s="9" t="str">
        <f>INDIRECT(ADDRESS(2+QUOTIENT(ROW()-2,COUNTA('Form Responses 1'!$1:$1)-4),3,,TRUE,"Form Responses 1"))</f>
        <v>i Gusti Agung AYu Eka Sri Wahyuni</v>
      </c>
      <c r="D329" s="10">
        <f>INDIRECT(ADDRESS(2+QUOTIENT(ROW()-2,COUNTA('Form Responses 1'!$1:$1)-4),4,,TRUE,"Form Responses 1"))</f>
        <v>44957</v>
      </c>
      <c r="E329" s="11">
        <f t="shared" si="2"/>
        <v>2</v>
      </c>
      <c r="F329" s="9" t="str">
        <f>IF(ISBLANK(A329)," ",INDIRECT(ADDRESS(1,5+MOD(ROW()-2,COUNTA('Form Responses 1'!$1:$1)-4),,TRUE,"Form Responses 1")))</f>
        <v>Gedung Utama Lt.1 [R Tata Usaha]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Utama Lt.1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5</v>
      </c>
      <c r="L329" s="9" t="str">
        <f t="shared" si="6"/>
        <v>2023 - WEEK 05</v>
      </c>
      <c r="M329" s="9" t="str">
        <f t="shared" si="7"/>
        <v>2023 - MONTH 01</v>
      </c>
      <c r="N329" s="12">
        <f t="shared" ref="N329:O329" si="338">IFERROR(AVERAGEIF(L:L,L329,$J:$J)," ")</f>
        <v>0.9525</v>
      </c>
      <c r="O329" s="12">
        <f t="shared" si="338"/>
        <v>0.9532608696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45034.57452</v>
      </c>
      <c r="B330" s="9" t="str">
        <f>INDIRECT(ADDRESS(2+QUOTIENT(ROW()-2,COUNTA('Form Responses 1'!$1:$1)-4),2,,TRUE,"Form Responses 1"))</f>
        <v>ecca.wahyunie@gmail.com</v>
      </c>
      <c r="C330" s="9" t="str">
        <f>INDIRECT(ADDRESS(2+QUOTIENT(ROW()-2,COUNTA('Form Responses 1'!$1:$1)-4),3,,TRUE,"Form Responses 1"))</f>
        <v>i Gusti Agung AYu Eka Sri Wahyuni</v>
      </c>
      <c r="D330" s="10">
        <f>INDIRECT(ADDRESS(2+QUOTIENT(ROW()-2,COUNTA('Form Responses 1'!$1:$1)-4),4,,TRUE,"Form Responses 1"))</f>
        <v>44957</v>
      </c>
      <c r="E330" s="11">
        <f t="shared" si="2"/>
        <v>2</v>
      </c>
      <c r="F330" s="9" t="str">
        <f>IF(ISBLANK(A330)," ",INDIRECT(ADDRESS(1,5+MOD(ROW()-2,COUNTA('Form Responses 1'!$1:$1)-4),,TRUE,"Form Responses 1")))</f>
        <v>Gedung Utama Lt.1 [R Keuangan]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Utama Lt.1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5</v>
      </c>
      <c r="L330" s="9" t="str">
        <f t="shared" si="6"/>
        <v>2023 - WEEK 05</v>
      </c>
      <c r="M330" s="9" t="str">
        <f t="shared" si="7"/>
        <v>2023 - MONTH 01</v>
      </c>
      <c r="N330" s="12">
        <f t="shared" ref="N330:O330" si="339">IFERROR(AVERAGEIF(L:L,L330,$J:$J)," ")</f>
        <v>0.9525</v>
      </c>
      <c r="O330" s="12">
        <f t="shared" si="339"/>
        <v>0.9532608696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45034.57452</v>
      </c>
      <c r="B331" s="9" t="str">
        <f>INDIRECT(ADDRESS(2+QUOTIENT(ROW()-2,COUNTA('Form Responses 1'!$1:$1)-4),2,,TRUE,"Form Responses 1"))</f>
        <v>ecca.wahyunie@gmail.com</v>
      </c>
      <c r="C331" s="9" t="str">
        <f>INDIRECT(ADDRESS(2+QUOTIENT(ROW()-2,COUNTA('Form Responses 1'!$1:$1)-4),3,,TRUE,"Form Responses 1"))</f>
        <v>i Gusti Agung AYu Eka Sri Wahyuni</v>
      </c>
      <c r="D331" s="10">
        <f>INDIRECT(ADDRESS(2+QUOTIENT(ROW()-2,COUNTA('Form Responses 1'!$1:$1)-4),4,,TRUE,"Form Responses 1"))</f>
        <v>44957</v>
      </c>
      <c r="E331" s="11">
        <f t="shared" si="2"/>
        <v>2</v>
      </c>
      <c r="F331" s="9" t="str">
        <f>IF(ISBLANK(A331)," ",INDIRECT(ADDRESS(1,5+MOD(ROW()-2,COUNTA('Form Responses 1'!$1:$1)-4),,TRUE,"Form Responses 1")))</f>
        <v>Gedung Utama Lt.1 [Pantry]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Utama Lt.1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5</v>
      </c>
      <c r="L331" s="9" t="str">
        <f t="shared" si="6"/>
        <v>2023 - WEEK 05</v>
      </c>
      <c r="M331" s="9" t="str">
        <f t="shared" si="7"/>
        <v>2023 - MONTH 01</v>
      </c>
      <c r="N331" s="12">
        <f t="shared" ref="N331:O331" si="340">IFERROR(AVERAGEIF(L:L,L331,$J:$J)," ")</f>
        <v>0.9525</v>
      </c>
      <c r="O331" s="12">
        <f t="shared" si="340"/>
        <v>0.9532608696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45034.57452</v>
      </c>
      <c r="B332" s="9" t="str">
        <f>INDIRECT(ADDRESS(2+QUOTIENT(ROW()-2,COUNTA('Form Responses 1'!$1:$1)-4),2,,TRUE,"Form Responses 1"))</f>
        <v>ecca.wahyunie@gmail.com</v>
      </c>
      <c r="C332" s="9" t="str">
        <f>INDIRECT(ADDRESS(2+QUOTIENT(ROW()-2,COUNTA('Form Responses 1'!$1:$1)-4),3,,TRUE,"Form Responses 1"))</f>
        <v>i Gusti Agung AYu Eka Sri Wahyuni</v>
      </c>
      <c r="D332" s="10">
        <f>INDIRECT(ADDRESS(2+QUOTIENT(ROW()-2,COUNTA('Form Responses 1'!$1:$1)-4),4,,TRUE,"Form Responses 1"))</f>
        <v>44957</v>
      </c>
      <c r="E332" s="11">
        <f t="shared" si="2"/>
        <v>2</v>
      </c>
      <c r="F332" s="9" t="str">
        <f>IF(ISBLANK(A332)," ",INDIRECT(ADDRESS(1,5+MOD(ROW()-2,COUNTA('Form Responses 1'!$1:$1)-4),,TRUE,"Form Responses 1")))</f>
        <v>Gedung Utama Lt.1 [Toilet Pria &amp; Wanita 1]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 Utama Lt.1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5</v>
      </c>
      <c r="L332" s="9" t="str">
        <f t="shared" si="6"/>
        <v>2023 - WEEK 05</v>
      </c>
      <c r="M332" s="9" t="str">
        <f t="shared" si="7"/>
        <v>2023 - MONTH 01</v>
      </c>
      <c r="N332" s="12">
        <f t="shared" ref="N332:O332" si="341">IFERROR(AVERAGEIF(L:L,L332,$J:$J)," ")</f>
        <v>0.9525</v>
      </c>
      <c r="O332" s="12">
        <f t="shared" si="341"/>
        <v>0.9532608696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45034.57452</v>
      </c>
      <c r="B333" s="9" t="str">
        <f>INDIRECT(ADDRESS(2+QUOTIENT(ROW()-2,COUNTA('Form Responses 1'!$1:$1)-4),2,,TRUE,"Form Responses 1"))</f>
        <v>ecca.wahyunie@gmail.com</v>
      </c>
      <c r="C333" s="9" t="str">
        <f>INDIRECT(ADDRESS(2+QUOTIENT(ROW()-2,COUNTA('Form Responses 1'!$1:$1)-4),3,,TRUE,"Form Responses 1"))</f>
        <v>i Gusti Agung AYu Eka Sri Wahyuni</v>
      </c>
      <c r="D333" s="10">
        <f>INDIRECT(ADDRESS(2+QUOTIENT(ROW()-2,COUNTA('Form Responses 1'!$1:$1)-4),4,,TRUE,"Form Responses 1"))</f>
        <v>44957</v>
      </c>
      <c r="E333" s="11">
        <f t="shared" si="2"/>
        <v>2</v>
      </c>
      <c r="F333" s="9" t="str">
        <f>IF(ISBLANK(A333)," ",INDIRECT(ADDRESS(1,5+MOD(ROW()-2,COUNTA('Form Responses 1'!$1:$1)-4),,TRUE,"Form Responses 1")))</f>
        <v>Gedung Utama Lt.1 [Toilet Pria &amp; Wanita 2]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Utama Lt.1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5</v>
      </c>
      <c r="L333" s="9" t="str">
        <f t="shared" si="6"/>
        <v>2023 - WEEK 05</v>
      </c>
      <c r="M333" s="9" t="str">
        <f t="shared" si="7"/>
        <v>2023 - MONTH 01</v>
      </c>
      <c r="N333" s="12">
        <f t="shared" ref="N333:O333" si="342">IFERROR(AVERAGEIF(L:L,L333,$J:$J)," ")</f>
        <v>0.9525</v>
      </c>
      <c r="O333" s="12">
        <f t="shared" si="342"/>
        <v>0.9532608696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45034.57452</v>
      </c>
      <c r="B334" s="9" t="str">
        <f>INDIRECT(ADDRESS(2+QUOTIENT(ROW()-2,COUNTA('Form Responses 1'!$1:$1)-4),2,,TRUE,"Form Responses 1"))</f>
        <v>ecca.wahyunie@gmail.com</v>
      </c>
      <c r="C334" s="9" t="str">
        <f>INDIRECT(ADDRESS(2+QUOTIENT(ROW()-2,COUNTA('Form Responses 1'!$1:$1)-4),3,,TRUE,"Form Responses 1"))</f>
        <v>i Gusti Agung AYu Eka Sri Wahyuni</v>
      </c>
      <c r="D334" s="10">
        <f>INDIRECT(ADDRESS(2+QUOTIENT(ROW()-2,COUNTA('Form Responses 1'!$1:$1)-4),4,,TRUE,"Form Responses 1"))</f>
        <v>44957</v>
      </c>
      <c r="E334" s="11">
        <f t="shared" si="2"/>
        <v>2</v>
      </c>
      <c r="F334" s="9" t="str">
        <f>IF(ISBLANK(A334)," ",INDIRECT(ADDRESS(1,5+MOD(ROW()-2,COUNTA('Form Responses 1'!$1:$1)-4),,TRUE,"Form Responses 1")))</f>
        <v>Gedung Utama Lt.2 [R Kepala]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Gedung Utama Lt.2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5</v>
      </c>
      <c r="L334" s="9" t="str">
        <f t="shared" si="6"/>
        <v>2023 - WEEK 05</v>
      </c>
      <c r="M334" s="9" t="str">
        <f t="shared" si="7"/>
        <v>2023 - MONTH 01</v>
      </c>
      <c r="N334" s="12">
        <f t="shared" ref="N334:O334" si="343">IFERROR(AVERAGEIF(L:L,L334,$J:$J)," ")</f>
        <v>0.9525</v>
      </c>
      <c r="O334" s="12">
        <f t="shared" si="343"/>
        <v>0.9532608696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45034.57452</v>
      </c>
      <c r="B335" s="9" t="str">
        <f>INDIRECT(ADDRESS(2+QUOTIENT(ROW()-2,COUNTA('Form Responses 1'!$1:$1)-4),2,,TRUE,"Form Responses 1"))</f>
        <v>ecca.wahyunie@gmail.com</v>
      </c>
      <c r="C335" s="9" t="str">
        <f>INDIRECT(ADDRESS(2+QUOTIENT(ROW()-2,COUNTA('Form Responses 1'!$1:$1)-4),3,,TRUE,"Form Responses 1"))</f>
        <v>i Gusti Agung AYu Eka Sri Wahyuni</v>
      </c>
      <c r="D335" s="10">
        <f>INDIRECT(ADDRESS(2+QUOTIENT(ROW()-2,COUNTA('Form Responses 1'!$1:$1)-4),4,,TRUE,"Form Responses 1"))</f>
        <v>44957</v>
      </c>
      <c r="E335" s="11">
        <f t="shared" si="2"/>
        <v>2</v>
      </c>
      <c r="F335" s="9" t="str">
        <f>IF(ISBLANK(A335)," ",INDIRECT(ADDRESS(1,5+MOD(ROW()-2,COUNTA('Form Responses 1'!$1:$1)-4),,TRUE,"Form Responses 1")))</f>
        <v>Gedung Utama Lt.2 [R Peneliti 1 ]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Utama Lt.2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5</v>
      </c>
      <c r="L335" s="9" t="str">
        <f t="shared" si="6"/>
        <v>2023 - WEEK 05</v>
      </c>
      <c r="M335" s="9" t="str">
        <f t="shared" si="7"/>
        <v>2023 - MONTH 01</v>
      </c>
      <c r="N335" s="12">
        <f t="shared" ref="N335:O335" si="344">IFERROR(AVERAGEIF(L:L,L335,$J:$J)," ")</f>
        <v>0.9525</v>
      </c>
      <c r="O335" s="12">
        <f t="shared" si="344"/>
        <v>0.9532608696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45034.57452</v>
      </c>
      <c r="B336" s="9" t="str">
        <f>INDIRECT(ADDRESS(2+QUOTIENT(ROW()-2,COUNTA('Form Responses 1'!$1:$1)-4),2,,TRUE,"Form Responses 1"))</f>
        <v>ecca.wahyunie@gmail.com</v>
      </c>
      <c r="C336" s="9" t="str">
        <f>INDIRECT(ADDRESS(2+QUOTIENT(ROW()-2,COUNTA('Form Responses 1'!$1:$1)-4),3,,TRUE,"Form Responses 1"))</f>
        <v>i Gusti Agung AYu Eka Sri Wahyuni</v>
      </c>
      <c r="D336" s="10">
        <f>INDIRECT(ADDRESS(2+QUOTIENT(ROW()-2,COUNTA('Form Responses 1'!$1:$1)-4),4,,TRUE,"Form Responses 1"))</f>
        <v>44957</v>
      </c>
      <c r="E336" s="11">
        <f t="shared" si="2"/>
        <v>2</v>
      </c>
      <c r="F336" s="9" t="str">
        <f>IF(ISBLANK(A336)," ",INDIRECT(ADDRESS(1,5+MOD(ROW()-2,COUNTA('Form Responses 1'!$1:$1)-4),,TRUE,"Form Responses 1")))</f>
        <v>Gedung Utama Lt.2 [R Peneliti 2]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Gedung Utama Lt.2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5</v>
      </c>
      <c r="L336" s="9" t="str">
        <f t="shared" si="6"/>
        <v>2023 - WEEK 05</v>
      </c>
      <c r="M336" s="9" t="str">
        <f t="shared" si="7"/>
        <v>2023 - MONTH 01</v>
      </c>
      <c r="N336" s="12">
        <f t="shared" ref="N336:O336" si="345">IFERROR(AVERAGEIF(L:L,L336,$J:$J)," ")</f>
        <v>0.9525</v>
      </c>
      <c r="O336" s="12">
        <f t="shared" si="345"/>
        <v>0.9532608696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45034.57452</v>
      </c>
      <c r="B337" s="9" t="str">
        <f>INDIRECT(ADDRESS(2+QUOTIENT(ROW()-2,COUNTA('Form Responses 1'!$1:$1)-4),2,,TRUE,"Form Responses 1"))</f>
        <v>ecca.wahyunie@gmail.com</v>
      </c>
      <c r="C337" s="9" t="str">
        <f>INDIRECT(ADDRESS(2+QUOTIENT(ROW()-2,COUNTA('Form Responses 1'!$1:$1)-4),3,,TRUE,"Form Responses 1"))</f>
        <v>i Gusti Agung AYu Eka Sri Wahyuni</v>
      </c>
      <c r="D337" s="10">
        <f>INDIRECT(ADDRESS(2+QUOTIENT(ROW()-2,COUNTA('Form Responses 1'!$1:$1)-4),4,,TRUE,"Form Responses 1"))</f>
        <v>44957</v>
      </c>
      <c r="E337" s="11">
        <f t="shared" si="2"/>
        <v>2</v>
      </c>
      <c r="F337" s="9" t="str">
        <f>IF(ISBLANK(A337)," ",INDIRECT(ADDRESS(1,5+MOD(ROW()-2,COUNTA('Form Responses 1'!$1:$1)-4),,TRUE,"Form Responses 1")))</f>
        <v>Gedung Utama Lt.2 [R Peneliti 3]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Gedung Utama Lt.2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5</v>
      </c>
      <c r="L337" s="9" t="str">
        <f t="shared" si="6"/>
        <v>2023 - WEEK 05</v>
      </c>
      <c r="M337" s="9" t="str">
        <f t="shared" si="7"/>
        <v>2023 - MONTH 01</v>
      </c>
      <c r="N337" s="12">
        <f t="shared" ref="N337:O337" si="346">IFERROR(AVERAGEIF(L:L,L337,$J:$J)," ")</f>
        <v>0.9525</v>
      </c>
      <c r="O337" s="12">
        <f t="shared" si="346"/>
        <v>0.9532608696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45034.57452</v>
      </c>
      <c r="B338" s="9" t="str">
        <f>INDIRECT(ADDRESS(2+QUOTIENT(ROW()-2,COUNTA('Form Responses 1'!$1:$1)-4),2,,TRUE,"Form Responses 1"))</f>
        <v>ecca.wahyunie@gmail.com</v>
      </c>
      <c r="C338" s="9" t="str">
        <f>INDIRECT(ADDRESS(2+QUOTIENT(ROW()-2,COUNTA('Form Responses 1'!$1:$1)-4),3,,TRUE,"Form Responses 1"))</f>
        <v>i Gusti Agung AYu Eka Sri Wahyuni</v>
      </c>
      <c r="D338" s="10">
        <f>INDIRECT(ADDRESS(2+QUOTIENT(ROW()-2,COUNTA('Form Responses 1'!$1:$1)-4),4,,TRUE,"Form Responses 1"))</f>
        <v>44957</v>
      </c>
      <c r="E338" s="11">
        <f t="shared" si="2"/>
        <v>2</v>
      </c>
      <c r="F338" s="9" t="str">
        <f>IF(ISBLANK(A338)," ",INDIRECT(ADDRESS(1,5+MOD(ROW()-2,COUNTA('Form Responses 1'!$1:$1)-4),,TRUE,"Form Responses 1")))</f>
        <v>Gedung Utama Lt.2 [R Peneliti 4]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Gedung Utama Lt.2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5</v>
      </c>
      <c r="L338" s="9" t="str">
        <f t="shared" si="6"/>
        <v>2023 - WEEK 05</v>
      </c>
      <c r="M338" s="9" t="str">
        <f t="shared" si="7"/>
        <v>2023 - MONTH 01</v>
      </c>
      <c r="N338" s="12">
        <f t="shared" ref="N338:O338" si="347">IFERROR(AVERAGEIF(L:L,L338,$J:$J)," ")</f>
        <v>0.9525</v>
      </c>
      <c r="O338" s="12">
        <f t="shared" si="347"/>
        <v>0.9532608696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45034.57452</v>
      </c>
      <c r="B339" s="9" t="str">
        <f>INDIRECT(ADDRESS(2+QUOTIENT(ROW()-2,COUNTA('Form Responses 1'!$1:$1)-4),2,,TRUE,"Form Responses 1"))</f>
        <v>ecca.wahyunie@gmail.com</v>
      </c>
      <c r="C339" s="9" t="str">
        <f>INDIRECT(ADDRESS(2+QUOTIENT(ROW()-2,COUNTA('Form Responses 1'!$1:$1)-4),3,,TRUE,"Form Responses 1"))</f>
        <v>i Gusti Agung AYu Eka Sri Wahyuni</v>
      </c>
      <c r="D339" s="10">
        <f>INDIRECT(ADDRESS(2+QUOTIENT(ROW()-2,COUNTA('Form Responses 1'!$1:$1)-4),4,,TRUE,"Form Responses 1"))</f>
        <v>44957</v>
      </c>
      <c r="E339" s="11">
        <f t="shared" si="2"/>
        <v>2</v>
      </c>
      <c r="F339" s="9" t="str">
        <f>IF(ISBLANK(A339)," ",INDIRECT(ADDRESS(1,5+MOD(ROW()-2,COUNTA('Form Responses 1'!$1:$1)-4),,TRUE,"Form Responses 1")))</f>
        <v>Gedung Utama Lt.2 [Pantry]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Utama Lt.2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5</v>
      </c>
      <c r="L339" s="9" t="str">
        <f t="shared" si="6"/>
        <v>2023 - WEEK 05</v>
      </c>
      <c r="M339" s="9" t="str">
        <f t="shared" si="7"/>
        <v>2023 - MONTH 01</v>
      </c>
      <c r="N339" s="12">
        <f t="shared" ref="N339:O339" si="348">IFERROR(AVERAGEIF(L:L,L339,$J:$J)," ")</f>
        <v>0.9525</v>
      </c>
      <c r="O339" s="12">
        <f t="shared" si="348"/>
        <v>0.9532608696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45034.57452</v>
      </c>
      <c r="B340" s="9" t="str">
        <f>INDIRECT(ADDRESS(2+QUOTIENT(ROW()-2,COUNTA('Form Responses 1'!$1:$1)-4),2,,TRUE,"Form Responses 1"))</f>
        <v>ecca.wahyunie@gmail.com</v>
      </c>
      <c r="C340" s="9" t="str">
        <f>INDIRECT(ADDRESS(2+QUOTIENT(ROW()-2,COUNTA('Form Responses 1'!$1:$1)-4),3,,TRUE,"Form Responses 1"))</f>
        <v>i Gusti Agung AYu Eka Sri Wahyuni</v>
      </c>
      <c r="D340" s="10">
        <f>INDIRECT(ADDRESS(2+QUOTIENT(ROW()-2,COUNTA('Form Responses 1'!$1:$1)-4),4,,TRUE,"Form Responses 1"))</f>
        <v>44957</v>
      </c>
      <c r="E340" s="11">
        <f t="shared" si="2"/>
        <v>2</v>
      </c>
      <c r="F340" s="9" t="str">
        <f>IF(ISBLANK(A340)," ",INDIRECT(ADDRESS(1,5+MOD(ROW()-2,COUNTA('Form Responses 1'!$1:$1)-4),,TRUE,"Form Responses 1")))</f>
        <v>Gedung Utama Lt.2 [R Rapat Kecil 1]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Gedung Utama Lt.2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5</v>
      </c>
      <c r="L340" s="9" t="str">
        <f t="shared" si="6"/>
        <v>2023 - WEEK 05</v>
      </c>
      <c r="M340" s="9" t="str">
        <f t="shared" si="7"/>
        <v>2023 - MONTH 01</v>
      </c>
      <c r="N340" s="12">
        <f t="shared" ref="N340:O340" si="349">IFERROR(AVERAGEIF(L:L,L340,$J:$J)," ")</f>
        <v>0.9525</v>
      </c>
      <c r="O340" s="12">
        <f t="shared" si="349"/>
        <v>0.9532608696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45034.57452</v>
      </c>
      <c r="B341" s="9" t="str">
        <f>INDIRECT(ADDRESS(2+QUOTIENT(ROW()-2,COUNTA('Form Responses 1'!$1:$1)-4),2,,TRUE,"Form Responses 1"))</f>
        <v>ecca.wahyunie@gmail.com</v>
      </c>
      <c r="C341" s="9" t="str">
        <f>INDIRECT(ADDRESS(2+QUOTIENT(ROW()-2,COUNTA('Form Responses 1'!$1:$1)-4),3,,TRUE,"Form Responses 1"))</f>
        <v>i Gusti Agung AYu Eka Sri Wahyuni</v>
      </c>
      <c r="D341" s="10">
        <f>INDIRECT(ADDRESS(2+QUOTIENT(ROW()-2,COUNTA('Form Responses 1'!$1:$1)-4),4,,TRUE,"Form Responses 1"))</f>
        <v>44957</v>
      </c>
      <c r="E341" s="11">
        <f t="shared" si="2"/>
        <v>2</v>
      </c>
      <c r="F341" s="9" t="str">
        <f>IF(ISBLANK(A341)," ",INDIRECT(ADDRESS(1,5+MOD(ROW()-2,COUNTA('Form Responses 1'!$1:$1)-4),,TRUE,"Form Responses 1")))</f>
        <v>Gedung Utama Lt.2 [R Rapat Kecil  2]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Utama Lt.2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5</v>
      </c>
      <c r="L341" s="9" t="str">
        <f t="shared" si="6"/>
        <v>2023 - WEEK 05</v>
      </c>
      <c r="M341" s="9" t="str">
        <f t="shared" si="7"/>
        <v>2023 - MONTH 01</v>
      </c>
      <c r="N341" s="12">
        <f t="shared" ref="N341:O341" si="350">IFERROR(AVERAGEIF(L:L,L341,$J:$J)," ")</f>
        <v>0.9525</v>
      </c>
      <c r="O341" s="12">
        <f t="shared" si="350"/>
        <v>0.9532608696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45034.57452</v>
      </c>
      <c r="B342" s="9" t="str">
        <f>INDIRECT(ADDRESS(2+QUOTIENT(ROW()-2,COUNTA('Form Responses 1'!$1:$1)-4),2,,TRUE,"Form Responses 1"))</f>
        <v>ecca.wahyunie@gmail.com</v>
      </c>
      <c r="C342" s="9" t="str">
        <f>INDIRECT(ADDRESS(2+QUOTIENT(ROW()-2,COUNTA('Form Responses 1'!$1:$1)-4),3,,TRUE,"Form Responses 1"))</f>
        <v>i Gusti Agung AYu Eka Sri Wahyuni</v>
      </c>
      <c r="D342" s="10">
        <f>INDIRECT(ADDRESS(2+QUOTIENT(ROW()-2,COUNTA('Form Responses 1'!$1:$1)-4),4,,TRUE,"Form Responses 1"))</f>
        <v>44957</v>
      </c>
      <c r="E342" s="11">
        <f t="shared" si="2"/>
        <v>2</v>
      </c>
      <c r="F342" s="9" t="str">
        <f>IF(ISBLANK(A342)," ",INDIRECT(ADDRESS(1,5+MOD(ROW()-2,COUNTA('Form Responses 1'!$1:$1)-4),,TRUE,"Form Responses 1")))</f>
        <v>Gedung Utama Lt.2 [Co Working Space]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Gedung Utama Lt.2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5</v>
      </c>
      <c r="L342" s="9" t="str">
        <f t="shared" si="6"/>
        <v>2023 - WEEK 05</v>
      </c>
      <c r="M342" s="9" t="str">
        <f t="shared" si="7"/>
        <v>2023 - MONTH 01</v>
      </c>
      <c r="N342" s="12">
        <f t="shared" ref="N342:O342" si="351">IFERROR(AVERAGEIF(L:L,L342,$J:$J)," ")</f>
        <v>0.9525</v>
      </c>
      <c r="O342" s="12">
        <f t="shared" si="351"/>
        <v>0.9532608696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45034.57452</v>
      </c>
      <c r="B343" s="9" t="str">
        <f>INDIRECT(ADDRESS(2+QUOTIENT(ROW()-2,COUNTA('Form Responses 1'!$1:$1)-4),2,,TRUE,"Form Responses 1"))</f>
        <v>ecca.wahyunie@gmail.com</v>
      </c>
      <c r="C343" s="9" t="str">
        <f>INDIRECT(ADDRESS(2+QUOTIENT(ROW()-2,COUNTA('Form Responses 1'!$1:$1)-4),3,,TRUE,"Form Responses 1"))</f>
        <v>i Gusti Agung AYu Eka Sri Wahyuni</v>
      </c>
      <c r="D343" s="10">
        <f>INDIRECT(ADDRESS(2+QUOTIENT(ROW()-2,COUNTA('Form Responses 1'!$1:$1)-4),4,,TRUE,"Form Responses 1"))</f>
        <v>44957</v>
      </c>
      <c r="E343" s="11">
        <f t="shared" si="2"/>
        <v>2</v>
      </c>
      <c r="F343" s="9" t="str">
        <f>IF(ISBLANK(A343)," ",INDIRECT(ADDRESS(1,5+MOD(ROW()-2,COUNTA('Form Responses 1'!$1:$1)-4),,TRUE,"Form Responses 1")))</f>
        <v>Gedung Utama Lt.2 [Toilet Pria &amp; Wanita 1]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Utama Lt.2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5</v>
      </c>
      <c r="L343" s="9" t="str">
        <f t="shared" si="6"/>
        <v>2023 - WEEK 05</v>
      </c>
      <c r="M343" s="9" t="str">
        <f t="shared" si="7"/>
        <v>2023 - MONTH 01</v>
      </c>
      <c r="N343" s="12">
        <f t="shared" ref="N343:O343" si="352">IFERROR(AVERAGEIF(L:L,L343,$J:$J)," ")</f>
        <v>0.9525</v>
      </c>
      <c r="O343" s="12">
        <f t="shared" si="352"/>
        <v>0.9532608696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45034.57452</v>
      </c>
      <c r="B344" s="9" t="str">
        <f>INDIRECT(ADDRESS(2+QUOTIENT(ROW()-2,COUNTA('Form Responses 1'!$1:$1)-4),2,,TRUE,"Form Responses 1"))</f>
        <v>ecca.wahyunie@gmail.com</v>
      </c>
      <c r="C344" s="9" t="str">
        <f>INDIRECT(ADDRESS(2+QUOTIENT(ROW()-2,COUNTA('Form Responses 1'!$1:$1)-4),3,,TRUE,"Form Responses 1"))</f>
        <v>i Gusti Agung AYu Eka Sri Wahyuni</v>
      </c>
      <c r="D344" s="10">
        <f>INDIRECT(ADDRESS(2+QUOTIENT(ROW()-2,COUNTA('Form Responses 1'!$1:$1)-4),4,,TRUE,"Form Responses 1"))</f>
        <v>44957</v>
      </c>
      <c r="E344" s="11">
        <f t="shared" si="2"/>
        <v>2</v>
      </c>
      <c r="F344" s="9" t="str">
        <f>IF(ISBLANK(A344)," ",INDIRECT(ADDRESS(1,5+MOD(ROW()-2,COUNTA('Form Responses 1'!$1:$1)-4),,TRUE,"Form Responses 1")))</f>
        <v>Gedung Utama Lt.2 [Toilet Pria &amp; Wanita 2]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Gedung Utama Lt.2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5</v>
      </c>
      <c r="L344" s="9" t="str">
        <f t="shared" si="6"/>
        <v>2023 - WEEK 05</v>
      </c>
      <c r="M344" s="9" t="str">
        <f t="shared" si="7"/>
        <v>2023 - MONTH 01</v>
      </c>
      <c r="N344" s="12">
        <f t="shared" ref="N344:O344" si="353">IFERROR(AVERAGEIF(L:L,L344,$J:$J)," ")</f>
        <v>0.9525</v>
      </c>
      <c r="O344" s="12">
        <f t="shared" si="353"/>
        <v>0.9532608696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45034.57452</v>
      </c>
      <c r="B345" s="9" t="str">
        <f>INDIRECT(ADDRESS(2+QUOTIENT(ROW()-2,COUNTA('Form Responses 1'!$1:$1)-4),2,,TRUE,"Form Responses 1"))</f>
        <v>ecca.wahyunie@gmail.com</v>
      </c>
      <c r="C345" s="9" t="str">
        <f>INDIRECT(ADDRESS(2+QUOTIENT(ROW()-2,COUNTA('Form Responses 1'!$1:$1)-4),3,,TRUE,"Form Responses 1"))</f>
        <v>i Gusti Agung AYu Eka Sri Wahyuni</v>
      </c>
      <c r="D345" s="10">
        <f>INDIRECT(ADDRESS(2+QUOTIENT(ROW()-2,COUNTA('Form Responses 1'!$1:$1)-4),4,,TRUE,"Form Responses 1"))</f>
        <v>44957</v>
      </c>
      <c r="E345" s="11">
        <f t="shared" si="2"/>
        <v>2</v>
      </c>
      <c r="F345" s="9" t="str">
        <f>IF(ISBLANK(A345)," ",INDIRECT(ADDRESS(1,5+MOD(ROW()-2,COUNTA('Form Responses 1'!$1:$1)-4),,TRUE,"Form Responses 1")))</f>
        <v>Gedung Blok Barat Lt.1 [Ruang perlengkapan]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Gedung Blok Barat Lt.1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5</v>
      </c>
      <c r="L345" s="9" t="str">
        <f t="shared" si="6"/>
        <v>2023 - WEEK 05</v>
      </c>
      <c r="M345" s="9" t="str">
        <f t="shared" si="7"/>
        <v>2023 - MONTH 01</v>
      </c>
      <c r="N345" s="12">
        <f t="shared" ref="N345:O345" si="354">IFERROR(AVERAGEIF(L:L,L345,$J:$J)," ")</f>
        <v>0.9525</v>
      </c>
      <c r="O345" s="12">
        <f t="shared" si="354"/>
        <v>0.9532608696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45034.57452</v>
      </c>
      <c r="B346" s="9" t="str">
        <f>INDIRECT(ADDRESS(2+QUOTIENT(ROW()-2,COUNTA('Form Responses 1'!$1:$1)-4),2,,TRUE,"Form Responses 1"))</f>
        <v>ecca.wahyunie@gmail.com</v>
      </c>
      <c r="C346" s="9" t="str">
        <f>INDIRECT(ADDRESS(2+QUOTIENT(ROW()-2,COUNTA('Form Responses 1'!$1:$1)-4),3,,TRUE,"Form Responses 1"))</f>
        <v>i Gusti Agung AYu Eka Sri Wahyuni</v>
      </c>
      <c r="D346" s="10">
        <f>INDIRECT(ADDRESS(2+QUOTIENT(ROW()-2,COUNTA('Form Responses 1'!$1:$1)-4),4,,TRUE,"Form Responses 1"))</f>
        <v>44957</v>
      </c>
      <c r="E346" s="11">
        <f t="shared" si="2"/>
        <v>2</v>
      </c>
      <c r="F346" s="9" t="str">
        <f>IF(ISBLANK(A346)," ",INDIRECT(ADDRESS(1,5+MOD(ROW()-2,COUNTA('Form Responses 1'!$1:$1)-4),,TRUE,"Form Responses 1")))</f>
        <v>Gedung Blok Barat Lt.1 [R Dokumentasi]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Blok Barat Lt.1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5</v>
      </c>
      <c r="L346" s="9" t="str">
        <f t="shared" si="6"/>
        <v>2023 - WEEK 05</v>
      </c>
      <c r="M346" s="9" t="str">
        <f t="shared" si="7"/>
        <v>2023 - MONTH 01</v>
      </c>
      <c r="N346" s="12">
        <f t="shared" ref="N346:O346" si="355">IFERROR(AVERAGEIF(L:L,L346,$J:$J)," ")</f>
        <v>0.9525</v>
      </c>
      <c r="O346" s="12">
        <f t="shared" si="355"/>
        <v>0.9532608696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45034.57452</v>
      </c>
      <c r="B347" s="9" t="str">
        <f>INDIRECT(ADDRESS(2+QUOTIENT(ROW()-2,COUNTA('Form Responses 1'!$1:$1)-4),2,,TRUE,"Form Responses 1"))</f>
        <v>ecca.wahyunie@gmail.com</v>
      </c>
      <c r="C347" s="9" t="str">
        <f>INDIRECT(ADDRESS(2+QUOTIENT(ROW()-2,COUNTA('Form Responses 1'!$1:$1)-4),3,,TRUE,"Form Responses 1"))</f>
        <v>i Gusti Agung AYu Eka Sri Wahyuni</v>
      </c>
      <c r="D347" s="10">
        <f>INDIRECT(ADDRESS(2+QUOTIENT(ROW()-2,COUNTA('Form Responses 1'!$1:$1)-4),4,,TRUE,"Form Responses 1"))</f>
        <v>44957</v>
      </c>
      <c r="E347" s="11">
        <f t="shared" si="2"/>
        <v>2</v>
      </c>
      <c r="F347" s="9" t="str">
        <f>IF(ISBLANK(A347)," ",INDIRECT(ADDRESS(1,5+MOD(ROW()-2,COUNTA('Form Responses 1'!$1:$1)-4),,TRUE,"Form Responses 1")))</f>
        <v>Gedung Blok Barat Lt.1 [R Penggambaran]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Blok Barat Lt.1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5</v>
      </c>
      <c r="L347" s="9" t="str">
        <f t="shared" si="6"/>
        <v>2023 - WEEK 05</v>
      </c>
      <c r="M347" s="9" t="str">
        <f t="shared" si="7"/>
        <v>2023 - MONTH 01</v>
      </c>
      <c r="N347" s="12">
        <f t="shared" ref="N347:O347" si="356">IFERROR(AVERAGEIF(L:L,L347,$J:$J)," ")</f>
        <v>0.9525</v>
      </c>
      <c r="O347" s="12">
        <f t="shared" si="356"/>
        <v>0.9532608696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45034.57452</v>
      </c>
      <c r="B348" s="9" t="str">
        <f>INDIRECT(ADDRESS(2+QUOTIENT(ROW()-2,COUNTA('Form Responses 1'!$1:$1)-4),2,,TRUE,"Form Responses 1"))</f>
        <v>ecca.wahyunie@gmail.com</v>
      </c>
      <c r="C348" s="9" t="str">
        <f>INDIRECT(ADDRESS(2+QUOTIENT(ROW()-2,COUNTA('Form Responses 1'!$1:$1)-4),3,,TRUE,"Form Responses 1"))</f>
        <v>i Gusti Agung AYu Eka Sri Wahyuni</v>
      </c>
      <c r="D348" s="10">
        <f>INDIRECT(ADDRESS(2+QUOTIENT(ROW()-2,COUNTA('Form Responses 1'!$1:$1)-4),4,,TRUE,"Form Responses 1"))</f>
        <v>44957</v>
      </c>
      <c r="E348" s="11">
        <f t="shared" si="2"/>
        <v>2</v>
      </c>
      <c r="F348" s="9" t="str">
        <f>IF(ISBLANK(A348)," ",INDIRECT(ADDRESS(1,5+MOD(ROW()-2,COUNTA('Form Responses 1'!$1:$1)-4),,TRUE,"Form Responses 1")))</f>
        <v>Gedung Blok Barat Lt.1 [Gudang 1]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 Blok Barat Lt.1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5</v>
      </c>
      <c r="L348" s="9" t="str">
        <f t="shared" si="6"/>
        <v>2023 - WEEK 05</v>
      </c>
      <c r="M348" s="9" t="str">
        <f t="shared" si="7"/>
        <v>2023 - MONTH 01</v>
      </c>
      <c r="N348" s="12">
        <f t="shared" ref="N348:O348" si="357">IFERROR(AVERAGEIF(L:L,L348,$J:$J)," ")</f>
        <v>0.9525</v>
      </c>
      <c r="O348" s="12">
        <f t="shared" si="357"/>
        <v>0.9532608696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45034.57452</v>
      </c>
      <c r="B349" s="9" t="str">
        <f>INDIRECT(ADDRESS(2+QUOTIENT(ROW()-2,COUNTA('Form Responses 1'!$1:$1)-4),2,,TRUE,"Form Responses 1"))</f>
        <v>ecca.wahyunie@gmail.com</v>
      </c>
      <c r="C349" s="9" t="str">
        <f>INDIRECT(ADDRESS(2+QUOTIENT(ROW()-2,COUNTA('Form Responses 1'!$1:$1)-4),3,,TRUE,"Form Responses 1"))</f>
        <v>i Gusti Agung AYu Eka Sri Wahyuni</v>
      </c>
      <c r="D349" s="10">
        <f>INDIRECT(ADDRESS(2+QUOTIENT(ROW()-2,COUNTA('Form Responses 1'!$1:$1)-4),4,,TRUE,"Form Responses 1"))</f>
        <v>44957</v>
      </c>
      <c r="E349" s="11">
        <f t="shared" si="2"/>
        <v>2</v>
      </c>
      <c r="F349" s="9" t="str">
        <f>IF(ISBLANK(A349)," ",INDIRECT(ADDRESS(1,5+MOD(ROW()-2,COUNTA('Form Responses 1'!$1:$1)-4),,TRUE,"Form Responses 1")))</f>
        <v>Gedung Blok Barat Lt.1 [Gudang 2]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Blok Barat Lt.1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5</v>
      </c>
      <c r="L349" s="9" t="str">
        <f t="shared" si="6"/>
        <v>2023 - WEEK 05</v>
      </c>
      <c r="M349" s="9" t="str">
        <f t="shared" si="7"/>
        <v>2023 - MONTH 01</v>
      </c>
      <c r="N349" s="12">
        <f t="shared" ref="N349:O349" si="358">IFERROR(AVERAGEIF(L:L,L349,$J:$J)," ")</f>
        <v>0.9525</v>
      </c>
      <c r="O349" s="12">
        <f t="shared" si="358"/>
        <v>0.9532608696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45034.57452</v>
      </c>
      <c r="B350" s="9" t="str">
        <f>INDIRECT(ADDRESS(2+QUOTIENT(ROW()-2,COUNTA('Form Responses 1'!$1:$1)-4),2,,TRUE,"Form Responses 1"))</f>
        <v>ecca.wahyunie@gmail.com</v>
      </c>
      <c r="C350" s="9" t="str">
        <f>INDIRECT(ADDRESS(2+QUOTIENT(ROW()-2,COUNTA('Form Responses 1'!$1:$1)-4),3,,TRUE,"Form Responses 1"))</f>
        <v>i Gusti Agung AYu Eka Sri Wahyuni</v>
      </c>
      <c r="D350" s="10">
        <f>INDIRECT(ADDRESS(2+QUOTIENT(ROW()-2,COUNTA('Form Responses 1'!$1:$1)-4),4,,TRUE,"Form Responses 1"))</f>
        <v>44957</v>
      </c>
      <c r="E350" s="11">
        <f t="shared" si="2"/>
        <v>2</v>
      </c>
      <c r="F350" s="9" t="str">
        <f>IF(ISBLANK(A350)," ",INDIRECT(ADDRESS(1,5+MOD(ROW()-2,COUNTA('Form Responses 1'!$1:$1)-4),,TRUE,"Form Responses 1")))</f>
        <v>Gedung Blok Barat Lt.1 [Co Working Space]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 Blok Barat Lt.1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5</v>
      </c>
      <c r="L350" s="9" t="str">
        <f t="shared" si="6"/>
        <v>2023 - WEEK 05</v>
      </c>
      <c r="M350" s="9" t="str">
        <f t="shared" si="7"/>
        <v>2023 - MONTH 01</v>
      </c>
      <c r="N350" s="12">
        <f t="shared" ref="N350:O350" si="359">IFERROR(AVERAGEIF(L:L,L350,$J:$J)," ")</f>
        <v>0.9525</v>
      </c>
      <c r="O350" s="12">
        <f t="shared" si="359"/>
        <v>0.9532608696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45034.57452</v>
      </c>
      <c r="B351" s="9" t="str">
        <f>INDIRECT(ADDRESS(2+QUOTIENT(ROW()-2,COUNTA('Form Responses 1'!$1:$1)-4),2,,TRUE,"Form Responses 1"))</f>
        <v>ecca.wahyunie@gmail.com</v>
      </c>
      <c r="C351" s="9" t="str">
        <f>INDIRECT(ADDRESS(2+QUOTIENT(ROW()-2,COUNTA('Form Responses 1'!$1:$1)-4),3,,TRUE,"Form Responses 1"))</f>
        <v>i Gusti Agung AYu Eka Sri Wahyuni</v>
      </c>
      <c r="D351" s="10">
        <f>INDIRECT(ADDRESS(2+QUOTIENT(ROW()-2,COUNTA('Form Responses 1'!$1:$1)-4),4,,TRUE,"Form Responses 1"))</f>
        <v>44957</v>
      </c>
      <c r="E351" s="11">
        <f t="shared" si="2"/>
        <v>2</v>
      </c>
      <c r="F351" s="9" t="str">
        <f>IF(ISBLANK(A351)," ",INDIRECT(ADDRESS(1,5+MOD(ROW()-2,COUNTA('Form Responses 1'!$1:$1)-4),,TRUE,"Form Responses 1")))</f>
        <v>Gedung Blok Barat Lt.1 [Toilet Pria &amp; Wanita 1]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Blok Barat Lt.1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5</v>
      </c>
      <c r="L351" s="9" t="str">
        <f t="shared" si="6"/>
        <v>2023 - WEEK 05</v>
      </c>
      <c r="M351" s="9" t="str">
        <f t="shared" si="7"/>
        <v>2023 - MONTH 01</v>
      </c>
      <c r="N351" s="12">
        <f t="shared" ref="N351:O351" si="360">IFERROR(AVERAGEIF(L:L,L351,$J:$J)," ")</f>
        <v>0.9525</v>
      </c>
      <c r="O351" s="12">
        <f t="shared" si="360"/>
        <v>0.9532608696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45034.57452</v>
      </c>
      <c r="B352" s="9" t="str">
        <f>INDIRECT(ADDRESS(2+QUOTIENT(ROW()-2,COUNTA('Form Responses 1'!$1:$1)-4),2,,TRUE,"Form Responses 1"))</f>
        <v>ecca.wahyunie@gmail.com</v>
      </c>
      <c r="C352" s="9" t="str">
        <f>INDIRECT(ADDRESS(2+QUOTIENT(ROW()-2,COUNTA('Form Responses 1'!$1:$1)-4),3,,TRUE,"Form Responses 1"))</f>
        <v>i Gusti Agung AYu Eka Sri Wahyuni</v>
      </c>
      <c r="D352" s="10">
        <f>INDIRECT(ADDRESS(2+QUOTIENT(ROW()-2,COUNTA('Form Responses 1'!$1:$1)-4),4,,TRUE,"Form Responses 1"))</f>
        <v>44957</v>
      </c>
      <c r="E352" s="11">
        <f t="shared" si="2"/>
        <v>2</v>
      </c>
      <c r="F352" s="9" t="str">
        <f>IF(ISBLANK(A352)," ",INDIRECT(ADDRESS(1,5+MOD(ROW()-2,COUNTA('Form Responses 1'!$1:$1)-4),,TRUE,"Form Responses 1")))</f>
        <v>Gedung Blok Barat Lt.1 [Toilet Pria &amp; Wanita 2]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Gedung Blok Barat Lt.1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5</v>
      </c>
      <c r="L352" s="9" t="str">
        <f t="shared" si="6"/>
        <v>2023 - WEEK 05</v>
      </c>
      <c r="M352" s="9" t="str">
        <f t="shared" si="7"/>
        <v>2023 - MONTH 01</v>
      </c>
      <c r="N352" s="12">
        <f t="shared" ref="N352:O352" si="361">IFERROR(AVERAGEIF(L:L,L352,$J:$J)," ")</f>
        <v>0.9525</v>
      </c>
      <c r="O352" s="12">
        <f t="shared" si="361"/>
        <v>0.9532608696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45034.57452</v>
      </c>
      <c r="B353" s="9" t="str">
        <f>INDIRECT(ADDRESS(2+QUOTIENT(ROW()-2,COUNTA('Form Responses 1'!$1:$1)-4),2,,TRUE,"Form Responses 1"))</f>
        <v>ecca.wahyunie@gmail.com</v>
      </c>
      <c r="C353" s="9" t="str">
        <f>INDIRECT(ADDRESS(2+QUOTIENT(ROW()-2,COUNTA('Form Responses 1'!$1:$1)-4),3,,TRUE,"Form Responses 1"))</f>
        <v>i Gusti Agung AYu Eka Sri Wahyuni</v>
      </c>
      <c r="D353" s="10">
        <f>INDIRECT(ADDRESS(2+QUOTIENT(ROW()-2,COUNTA('Form Responses 1'!$1:$1)-4),4,,TRUE,"Form Responses 1"))</f>
        <v>44957</v>
      </c>
      <c r="E353" s="11">
        <f t="shared" si="2"/>
        <v>2</v>
      </c>
      <c r="F353" s="9" t="str">
        <f>IF(ISBLANK(A353)," ",INDIRECT(ADDRESS(1,5+MOD(ROW()-2,COUNTA('Form Responses 1'!$1:$1)-4),,TRUE,"Form Responses 1")))</f>
        <v>Gedung Blok Barat Lt.2 [Ruang Rapat Besar]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Gedung Blok Barat Lt.2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5</v>
      </c>
      <c r="L353" s="9" t="str">
        <f t="shared" si="6"/>
        <v>2023 - WEEK 05</v>
      </c>
      <c r="M353" s="9" t="str">
        <f t="shared" si="7"/>
        <v>2023 - MONTH 01</v>
      </c>
      <c r="N353" s="12">
        <f t="shared" ref="N353:O353" si="362">IFERROR(AVERAGEIF(L:L,L353,$J:$J)," ")</f>
        <v>0.9525</v>
      </c>
      <c r="O353" s="12">
        <f t="shared" si="362"/>
        <v>0.9532608696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45034.57452</v>
      </c>
      <c r="B354" s="9" t="str">
        <f>INDIRECT(ADDRESS(2+QUOTIENT(ROW()-2,COUNTA('Form Responses 1'!$1:$1)-4),2,,TRUE,"Form Responses 1"))</f>
        <v>ecca.wahyunie@gmail.com</v>
      </c>
      <c r="C354" s="9" t="str">
        <f>INDIRECT(ADDRESS(2+QUOTIENT(ROW()-2,COUNTA('Form Responses 1'!$1:$1)-4),3,,TRUE,"Form Responses 1"))</f>
        <v>i Gusti Agung AYu Eka Sri Wahyuni</v>
      </c>
      <c r="D354" s="10">
        <f>INDIRECT(ADDRESS(2+QUOTIENT(ROW()-2,COUNTA('Form Responses 1'!$1:$1)-4),4,,TRUE,"Form Responses 1"))</f>
        <v>44957</v>
      </c>
      <c r="E354" s="11">
        <f t="shared" si="2"/>
        <v>2</v>
      </c>
      <c r="F354" s="9" t="str">
        <f>IF(ISBLANK(A354)," ",INDIRECT(ADDRESS(1,5+MOD(ROW()-2,COUNTA('Form Responses 1'!$1:$1)-4),,TRUE,"Form Responses 1")))</f>
        <v>Gedung Blok Barat Lt.2 [Ruang Redaksi]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 Blok Barat Lt.2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5</v>
      </c>
      <c r="L354" s="9" t="str">
        <f t="shared" si="6"/>
        <v>2023 - WEEK 05</v>
      </c>
      <c r="M354" s="9" t="str">
        <f t="shared" si="7"/>
        <v>2023 - MONTH 01</v>
      </c>
      <c r="N354" s="12">
        <f t="shared" ref="N354:O354" si="363">IFERROR(AVERAGEIF(L:L,L354,$J:$J)," ")</f>
        <v>0.9525</v>
      </c>
      <c r="O354" s="12">
        <f t="shared" si="363"/>
        <v>0.9532608696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45034.57452</v>
      </c>
      <c r="B355" s="9" t="str">
        <f>INDIRECT(ADDRESS(2+QUOTIENT(ROW()-2,COUNTA('Form Responses 1'!$1:$1)-4),2,,TRUE,"Form Responses 1"))</f>
        <v>ecca.wahyunie@gmail.com</v>
      </c>
      <c r="C355" s="9" t="str">
        <f>INDIRECT(ADDRESS(2+QUOTIENT(ROW()-2,COUNTA('Form Responses 1'!$1:$1)-4),3,,TRUE,"Form Responses 1"))</f>
        <v>i Gusti Agung AYu Eka Sri Wahyuni</v>
      </c>
      <c r="D355" s="10">
        <f>INDIRECT(ADDRESS(2+QUOTIENT(ROW()-2,COUNTA('Form Responses 1'!$1:$1)-4),4,,TRUE,"Form Responses 1"))</f>
        <v>44957</v>
      </c>
      <c r="E355" s="11">
        <f t="shared" si="2"/>
        <v>2</v>
      </c>
      <c r="F355" s="9" t="str">
        <f>IF(ISBLANK(A355)," ",INDIRECT(ADDRESS(1,5+MOD(ROW()-2,COUNTA('Form Responses 1'!$1:$1)-4),,TRUE,"Form Responses 1")))</f>
        <v>Gedung Blok Barat Lt.2 [Ruang Peneliti 1]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Gedung Blok Barat Lt.2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5</v>
      </c>
      <c r="L355" s="9" t="str">
        <f t="shared" si="6"/>
        <v>2023 - WEEK 05</v>
      </c>
      <c r="M355" s="9" t="str">
        <f t="shared" si="7"/>
        <v>2023 - MONTH 01</v>
      </c>
      <c r="N355" s="12">
        <f t="shared" ref="N355:O355" si="364">IFERROR(AVERAGEIF(L:L,L355,$J:$J)," ")</f>
        <v>0.9525</v>
      </c>
      <c r="O355" s="12">
        <f t="shared" si="364"/>
        <v>0.9532608696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45034.57452</v>
      </c>
      <c r="B356" s="9" t="str">
        <f>INDIRECT(ADDRESS(2+QUOTIENT(ROW()-2,COUNTA('Form Responses 1'!$1:$1)-4),2,,TRUE,"Form Responses 1"))</f>
        <v>ecca.wahyunie@gmail.com</v>
      </c>
      <c r="C356" s="9" t="str">
        <f>INDIRECT(ADDRESS(2+QUOTIENT(ROW()-2,COUNTA('Form Responses 1'!$1:$1)-4),3,,TRUE,"Form Responses 1"))</f>
        <v>i Gusti Agung AYu Eka Sri Wahyuni</v>
      </c>
      <c r="D356" s="10">
        <f>INDIRECT(ADDRESS(2+QUOTIENT(ROW()-2,COUNTA('Form Responses 1'!$1:$1)-4),4,,TRUE,"Form Responses 1"))</f>
        <v>44957</v>
      </c>
      <c r="E356" s="11">
        <f t="shared" si="2"/>
        <v>2</v>
      </c>
      <c r="F356" s="9" t="str">
        <f>IF(ISBLANK(A356)," ",INDIRECT(ADDRESS(1,5+MOD(ROW()-2,COUNTA('Form Responses 1'!$1:$1)-4),,TRUE,"Form Responses 1")))</f>
        <v>Gedung Blok Barat Lt.2 [Ruang Peneliti 2]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 Blok Barat Lt.2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5</v>
      </c>
      <c r="L356" s="9" t="str">
        <f t="shared" si="6"/>
        <v>2023 - WEEK 05</v>
      </c>
      <c r="M356" s="9" t="str">
        <f t="shared" si="7"/>
        <v>2023 - MONTH 01</v>
      </c>
      <c r="N356" s="12">
        <f t="shared" ref="N356:O356" si="365">IFERROR(AVERAGEIF(L:L,L356,$J:$J)," ")</f>
        <v>0.9525</v>
      </c>
      <c r="O356" s="12">
        <f t="shared" si="365"/>
        <v>0.9532608696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45034.57452</v>
      </c>
      <c r="B357" s="9" t="str">
        <f>INDIRECT(ADDRESS(2+QUOTIENT(ROW()-2,COUNTA('Form Responses 1'!$1:$1)-4),2,,TRUE,"Form Responses 1"))</f>
        <v>ecca.wahyunie@gmail.com</v>
      </c>
      <c r="C357" s="9" t="str">
        <f>INDIRECT(ADDRESS(2+QUOTIENT(ROW()-2,COUNTA('Form Responses 1'!$1:$1)-4),3,,TRUE,"Form Responses 1"))</f>
        <v>i Gusti Agung AYu Eka Sri Wahyuni</v>
      </c>
      <c r="D357" s="10">
        <f>INDIRECT(ADDRESS(2+QUOTIENT(ROW()-2,COUNTA('Form Responses 1'!$1:$1)-4),4,,TRUE,"Form Responses 1"))</f>
        <v>44957</v>
      </c>
      <c r="E357" s="11">
        <f t="shared" si="2"/>
        <v>2</v>
      </c>
      <c r="F357" s="9" t="str">
        <f>IF(ISBLANK(A357)," ",INDIRECT(ADDRESS(1,5+MOD(ROW()-2,COUNTA('Form Responses 1'!$1:$1)-4),,TRUE,"Form Responses 1")))</f>
        <v>Gedung Blok Barat Lt.2 [Ruang Peneliti 3]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 Blok Barat Lt.2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5</v>
      </c>
      <c r="L357" s="9" t="str">
        <f t="shared" si="6"/>
        <v>2023 - WEEK 05</v>
      </c>
      <c r="M357" s="9" t="str">
        <f t="shared" si="7"/>
        <v>2023 - MONTH 01</v>
      </c>
      <c r="N357" s="12">
        <f t="shared" ref="N357:O357" si="366">IFERROR(AVERAGEIF(L:L,L357,$J:$J)," ")</f>
        <v>0.9525</v>
      </c>
      <c r="O357" s="12">
        <f t="shared" si="366"/>
        <v>0.9532608696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45034.57452</v>
      </c>
      <c r="B358" s="9" t="str">
        <f>INDIRECT(ADDRESS(2+QUOTIENT(ROW()-2,COUNTA('Form Responses 1'!$1:$1)-4),2,,TRUE,"Form Responses 1"))</f>
        <v>ecca.wahyunie@gmail.com</v>
      </c>
      <c r="C358" s="9" t="str">
        <f>INDIRECT(ADDRESS(2+QUOTIENT(ROW()-2,COUNTA('Form Responses 1'!$1:$1)-4),3,,TRUE,"Form Responses 1"))</f>
        <v>i Gusti Agung AYu Eka Sri Wahyuni</v>
      </c>
      <c r="D358" s="10">
        <f>INDIRECT(ADDRESS(2+QUOTIENT(ROW()-2,COUNTA('Form Responses 1'!$1:$1)-4),4,,TRUE,"Form Responses 1"))</f>
        <v>44957</v>
      </c>
      <c r="E358" s="11">
        <f t="shared" si="2"/>
        <v>2</v>
      </c>
      <c r="F358" s="9" t="str">
        <f>IF(ISBLANK(A358)," ",INDIRECT(ADDRESS(1,5+MOD(ROW()-2,COUNTA('Form Responses 1'!$1:$1)-4),,TRUE,"Form Responses 1")))</f>
        <v>Gedung Blok Barat Lt.2 [Toilet Pria &amp; Wanita]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Blok Barat Lt.2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5</v>
      </c>
      <c r="L358" s="9" t="str">
        <f t="shared" si="6"/>
        <v>2023 - WEEK 05</v>
      </c>
      <c r="M358" s="9" t="str">
        <f t="shared" si="7"/>
        <v>2023 - MONTH 01</v>
      </c>
      <c r="N358" s="12">
        <f t="shared" ref="N358:O358" si="367">IFERROR(AVERAGEIF(L:L,L358,$J:$J)," ")</f>
        <v>0.9525</v>
      </c>
      <c r="O358" s="12">
        <f t="shared" si="367"/>
        <v>0.9532608696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45034.57452</v>
      </c>
      <c r="B359" s="9" t="str">
        <f>INDIRECT(ADDRESS(2+QUOTIENT(ROW()-2,COUNTA('Form Responses 1'!$1:$1)-4),2,,TRUE,"Form Responses 1"))</f>
        <v>ecca.wahyunie@gmail.com</v>
      </c>
      <c r="C359" s="9" t="str">
        <f>INDIRECT(ADDRESS(2+QUOTIENT(ROW()-2,COUNTA('Form Responses 1'!$1:$1)-4),3,,TRUE,"Form Responses 1"))</f>
        <v>i Gusti Agung AYu Eka Sri Wahyuni</v>
      </c>
      <c r="D359" s="10">
        <f>INDIRECT(ADDRESS(2+QUOTIENT(ROW()-2,COUNTA('Form Responses 1'!$1:$1)-4),4,,TRUE,"Form Responses 1"))</f>
        <v>44957</v>
      </c>
      <c r="E359" s="11">
        <f t="shared" si="2"/>
        <v>2</v>
      </c>
      <c r="F359" s="9" t="str">
        <f>IF(ISBLANK(A359)," ",INDIRECT(ADDRESS(1,5+MOD(ROW()-2,COUNTA('Form Responses 1'!$1:$1)-4),,TRUE,"Form Responses 1")))</f>
        <v>Gedung Blok Barat Lt.2 [Toilet Pria &amp; Wanita 2]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Blok Barat Lt.2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5</v>
      </c>
      <c r="L359" s="9" t="str">
        <f t="shared" si="6"/>
        <v>2023 - WEEK 05</v>
      </c>
      <c r="M359" s="9" t="str">
        <f t="shared" si="7"/>
        <v>2023 - MONTH 01</v>
      </c>
      <c r="N359" s="12">
        <f t="shared" ref="N359:O359" si="368">IFERROR(AVERAGEIF(L:L,L359,$J:$J)," ")</f>
        <v>0.9525</v>
      </c>
      <c r="O359" s="12">
        <f t="shared" si="368"/>
        <v>0.9532608696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45034.57452</v>
      </c>
      <c r="B360" s="9" t="str">
        <f>INDIRECT(ADDRESS(2+QUOTIENT(ROW()-2,COUNTA('Form Responses 1'!$1:$1)-4),2,,TRUE,"Form Responses 1"))</f>
        <v>ecca.wahyunie@gmail.com</v>
      </c>
      <c r="C360" s="9" t="str">
        <f>INDIRECT(ADDRESS(2+QUOTIENT(ROW()-2,COUNTA('Form Responses 1'!$1:$1)-4),3,,TRUE,"Form Responses 1"))</f>
        <v>i Gusti Agung AYu Eka Sri Wahyuni</v>
      </c>
      <c r="D360" s="10">
        <f>INDIRECT(ADDRESS(2+QUOTIENT(ROW()-2,COUNTA('Form Responses 1'!$1:$1)-4),4,,TRUE,"Form Responses 1"))</f>
        <v>44957</v>
      </c>
      <c r="E360" s="11">
        <f t="shared" si="2"/>
        <v>2</v>
      </c>
      <c r="F360" s="9" t="str">
        <f>IF(ISBLANK(A360)," ",INDIRECT(ADDRESS(1,5+MOD(ROW()-2,COUNTA('Form Responses 1'!$1:$1)-4),,TRUE,"Form Responses 1")))</f>
        <v>Gedung Pameran [Ruang Pameran]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 Pameran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5</v>
      </c>
      <c r="L360" s="9" t="str">
        <f t="shared" si="6"/>
        <v>2023 - WEEK 05</v>
      </c>
      <c r="M360" s="9" t="str">
        <f t="shared" si="7"/>
        <v>2023 - MONTH 01</v>
      </c>
      <c r="N360" s="12">
        <f t="shared" ref="N360:O360" si="369">IFERROR(AVERAGEIF(L:L,L360,$J:$J)," ")</f>
        <v>0.9525</v>
      </c>
      <c r="O360" s="12">
        <f t="shared" si="369"/>
        <v>0.9532608696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45034.57452</v>
      </c>
      <c r="B361" s="9" t="str">
        <f>INDIRECT(ADDRESS(2+QUOTIENT(ROW()-2,COUNTA('Form Responses 1'!$1:$1)-4),2,,TRUE,"Form Responses 1"))</f>
        <v>ecca.wahyunie@gmail.com</v>
      </c>
      <c r="C361" s="9" t="str">
        <f>INDIRECT(ADDRESS(2+QUOTIENT(ROW()-2,COUNTA('Form Responses 1'!$1:$1)-4),3,,TRUE,"Form Responses 1"))</f>
        <v>i Gusti Agung AYu Eka Sri Wahyuni</v>
      </c>
      <c r="D361" s="10">
        <f>INDIRECT(ADDRESS(2+QUOTIENT(ROW()-2,COUNTA('Form Responses 1'!$1:$1)-4),4,,TRUE,"Form Responses 1"))</f>
        <v>44957</v>
      </c>
      <c r="E361" s="11">
        <f t="shared" si="2"/>
        <v>2</v>
      </c>
      <c r="F361" s="9" t="str">
        <f>IF(ISBLANK(A361)," ",INDIRECT(ADDRESS(1,5+MOD(ROW()-2,COUNTA('Form Responses 1'!$1:$1)-4),,TRUE,"Form Responses 1")))</f>
        <v>Gedung Pameran [Ruang Mess]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Pameran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5</v>
      </c>
      <c r="L361" s="9" t="str">
        <f t="shared" si="6"/>
        <v>2023 - WEEK 05</v>
      </c>
      <c r="M361" s="9" t="str">
        <f t="shared" si="7"/>
        <v>2023 - MONTH 01</v>
      </c>
      <c r="N361" s="12">
        <f t="shared" ref="N361:O361" si="370">IFERROR(AVERAGEIF(L:L,L361,$J:$J)," ")</f>
        <v>0.9525</v>
      </c>
      <c r="O361" s="12">
        <f t="shared" si="370"/>
        <v>0.9532608696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45034.57452</v>
      </c>
      <c r="B362" s="9" t="str">
        <f>INDIRECT(ADDRESS(2+QUOTIENT(ROW()-2,COUNTA('Form Responses 1'!$1:$1)-4),2,,TRUE,"Form Responses 1"))</f>
        <v>ecca.wahyunie@gmail.com</v>
      </c>
      <c r="C362" s="9" t="str">
        <f>INDIRECT(ADDRESS(2+QUOTIENT(ROW()-2,COUNTA('Form Responses 1'!$1:$1)-4),3,,TRUE,"Form Responses 1"))</f>
        <v>i Gusti Agung AYu Eka Sri Wahyuni</v>
      </c>
      <c r="D362" s="10">
        <f>INDIRECT(ADDRESS(2+QUOTIENT(ROW()-2,COUNTA('Form Responses 1'!$1:$1)-4),4,,TRUE,"Form Responses 1"))</f>
        <v>44957</v>
      </c>
      <c r="E362" s="11">
        <f t="shared" si="2"/>
        <v>2</v>
      </c>
      <c r="F362" s="9" t="str">
        <f>IF(ISBLANK(A362)," ",INDIRECT(ADDRESS(1,5+MOD(ROW()-2,COUNTA('Form Responses 1'!$1:$1)-4),,TRUE,"Form Responses 1")))</f>
        <v>Gedung Pameran [Toilet Pria / Wanita]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Pameran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5</v>
      </c>
      <c r="L362" s="9" t="str">
        <f t="shared" si="6"/>
        <v>2023 - WEEK 05</v>
      </c>
      <c r="M362" s="9" t="str">
        <f t="shared" si="7"/>
        <v>2023 - MONTH 01</v>
      </c>
      <c r="N362" s="12">
        <f t="shared" ref="N362:O362" si="371">IFERROR(AVERAGEIF(L:L,L362,$J:$J)," ")</f>
        <v>0.9525</v>
      </c>
      <c r="O362" s="12">
        <f t="shared" si="371"/>
        <v>0.9532608696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45034.57452</v>
      </c>
      <c r="B363" s="9" t="str">
        <f>INDIRECT(ADDRESS(2+QUOTIENT(ROW()-2,COUNTA('Form Responses 1'!$1:$1)-4),2,,TRUE,"Form Responses 1"))</f>
        <v>ecca.wahyunie@gmail.com</v>
      </c>
      <c r="C363" s="9" t="str">
        <f>INDIRECT(ADDRESS(2+QUOTIENT(ROW()-2,COUNTA('Form Responses 1'!$1:$1)-4),3,,TRUE,"Form Responses 1"))</f>
        <v>i Gusti Agung AYu Eka Sri Wahyuni</v>
      </c>
      <c r="D363" s="10">
        <f>INDIRECT(ADDRESS(2+QUOTIENT(ROW()-2,COUNTA('Form Responses 1'!$1:$1)-4),4,,TRUE,"Form Responses 1"))</f>
        <v>44957</v>
      </c>
      <c r="E363" s="11">
        <f t="shared" si="2"/>
        <v>2</v>
      </c>
      <c r="F363" s="9" t="str">
        <f>IF(ISBLANK(A363)," ",INDIRECT(ADDRESS(1,5+MOD(ROW()-2,COUNTA('Form Responses 1'!$1:$1)-4),,TRUE,"Form Responses 1")))</f>
        <v>Gedung Perpustakaan Lt.1 [Ruang Laboratorium]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 Perpustakaan Lt.1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5</v>
      </c>
      <c r="L363" s="9" t="str">
        <f t="shared" si="6"/>
        <v>2023 - WEEK 05</v>
      </c>
      <c r="M363" s="9" t="str">
        <f t="shared" si="7"/>
        <v>2023 - MONTH 01</v>
      </c>
      <c r="N363" s="12">
        <f t="shared" ref="N363:O363" si="372">IFERROR(AVERAGEIF(L:L,L363,$J:$J)," ")</f>
        <v>0.9525</v>
      </c>
      <c r="O363" s="12">
        <f t="shared" si="372"/>
        <v>0.9532608696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45034.57452</v>
      </c>
      <c r="B364" s="9" t="str">
        <f>INDIRECT(ADDRESS(2+QUOTIENT(ROW()-2,COUNTA('Form Responses 1'!$1:$1)-4),2,,TRUE,"Form Responses 1"))</f>
        <v>ecca.wahyunie@gmail.com</v>
      </c>
      <c r="C364" s="9" t="str">
        <f>INDIRECT(ADDRESS(2+QUOTIENT(ROW()-2,COUNTA('Form Responses 1'!$1:$1)-4),3,,TRUE,"Form Responses 1"))</f>
        <v>i Gusti Agung AYu Eka Sri Wahyuni</v>
      </c>
      <c r="D364" s="10">
        <f>INDIRECT(ADDRESS(2+QUOTIENT(ROW()-2,COUNTA('Form Responses 1'!$1:$1)-4),4,,TRUE,"Form Responses 1"))</f>
        <v>44957</v>
      </c>
      <c r="E364" s="11">
        <f t="shared" si="2"/>
        <v>2</v>
      </c>
      <c r="F364" s="9" t="str">
        <f>IF(ISBLANK(A364)," ",INDIRECT(ADDRESS(1,5+MOD(ROW()-2,COUNTA('Form Responses 1'!$1:$1)-4),,TRUE,"Form Responses 1")))</f>
        <v>Gedung Perpustakaan Lt.1 [Toilet Pria &amp; Wanita 1]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 Perpustakaan Lt.1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5</v>
      </c>
      <c r="L364" s="9" t="str">
        <f t="shared" si="6"/>
        <v>2023 - WEEK 05</v>
      </c>
      <c r="M364" s="9" t="str">
        <f t="shared" si="7"/>
        <v>2023 - MONTH 01</v>
      </c>
      <c r="N364" s="12">
        <f t="shared" ref="N364:O364" si="373">IFERROR(AVERAGEIF(L:L,L364,$J:$J)," ")</f>
        <v>0.9525</v>
      </c>
      <c r="O364" s="12">
        <f t="shared" si="373"/>
        <v>0.9532608696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45034.57452</v>
      </c>
      <c r="B365" s="9" t="str">
        <f>INDIRECT(ADDRESS(2+QUOTIENT(ROW()-2,COUNTA('Form Responses 1'!$1:$1)-4),2,,TRUE,"Form Responses 1"))</f>
        <v>ecca.wahyunie@gmail.com</v>
      </c>
      <c r="C365" s="9" t="str">
        <f>INDIRECT(ADDRESS(2+QUOTIENT(ROW()-2,COUNTA('Form Responses 1'!$1:$1)-4),3,,TRUE,"Form Responses 1"))</f>
        <v>i Gusti Agung AYu Eka Sri Wahyuni</v>
      </c>
      <c r="D365" s="10">
        <f>INDIRECT(ADDRESS(2+QUOTIENT(ROW()-2,COUNTA('Form Responses 1'!$1:$1)-4),4,,TRUE,"Form Responses 1"))</f>
        <v>44957</v>
      </c>
      <c r="E365" s="11">
        <f t="shared" si="2"/>
        <v>2</v>
      </c>
      <c r="F365" s="9" t="str">
        <f>IF(ISBLANK(A365)," ",INDIRECT(ADDRESS(1,5+MOD(ROW()-2,COUNTA('Form Responses 1'!$1:$1)-4),,TRUE,"Form Responses 1")))</f>
        <v>Gedung Perpustakaan Lt.1 [Toilet Pria &amp; Wanita 2]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 Perpustakaan Lt.1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5</v>
      </c>
      <c r="L365" s="9" t="str">
        <f t="shared" si="6"/>
        <v>2023 - WEEK 05</v>
      </c>
      <c r="M365" s="9" t="str">
        <f t="shared" si="7"/>
        <v>2023 - MONTH 01</v>
      </c>
      <c r="N365" s="12">
        <f t="shared" ref="N365:O365" si="374">IFERROR(AVERAGEIF(L:L,L365,$J:$J)," ")</f>
        <v>0.9525</v>
      </c>
      <c r="O365" s="12">
        <f t="shared" si="374"/>
        <v>0.9532608696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45034.57452</v>
      </c>
      <c r="B366" s="9" t="str">
        <f>INDIRECT(ADDRESS(2+QUOTIENT(ROW()-2,COUNTA('Form Responses 1'!$1:$1)-4),2,,TRUE,"Form Responses 1"))</f>
        <v>ecca.wahyunie@gmail.com</v>
      </c>
      <c r="C366" s="9" t="str">
        <f>INDIRECT(ADDRESS(2+QUOTIENT(ROW()-2,COUNTA('Form Responses 1'!$1:$1)-4),3,,TRUE,"Form Responses 1"))</f>
        <v>i Gusti Agung AYu Eka Sri Wahyuni</v>
      </c>
      <c r="D366" s="10">
        <f>INDIRECT(ADDRESS(2+QUOTIENT(ROW()-2,COUNTA('Form Responses 1'!$1:$1)-4),4,,TRUE,"Form Responses 1"))</f>
        <v>44957</v>
      </c>
      <c r="E366" s="11">
        <f t="shared" si="2"/>
        <v>2</v>
      </c>
      <c r="F366" s="9" t="str">
        <f>IF(ISBLANK(A366)," ",INDIRECT(ADDRESS(1,5+MOD(ROW()-2,COUNTA('Form Responses 1'!$1:$1)-4),,TRUE,"Form Responses 1")))</f>
        <v>Gedung Perpustakaan Lt.2 [Ruang Perpustakaan]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 Perpustakaan Lt.2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5</v>
      </c>
      <c r="L366" s="9" t="str">
        <f t="shared" si="6"/>
        <v>2023 - WEEK 05</v>
      </c>
      <c r="M366" s="9" t="str">
        <f t="shared" si="7"/>
        <v>2023 - MONTH 01</v>
      </c>
      <c r="N366" s="12">
        <f t="shared" ref="N366:O366" si="375">IFERROR(AVERAGEIF(L:L,L366,$J:$J)," ")</f>
        <v>0.9525</v>
      </c>
      <c r="O366" s="12">
        <f t="shared" si="375"/>
        <v>0.9532608696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45034.57452</v>
      </c>
      <c r="B367" s="9" t="str">
        <f>INDIRECT(ADDRESS(2+QUOTIENT(ROW()-2,COUNTA('Form Responses 1'!$1:$1)-4),2,,TRUE,"Form Responses 1"))</f>
        <v>ecca.wahyunie@gmail.com</v>
      </c>
      <c r="C367" s="9" t="str">
        <f>INDIRECT(ADDRESS(2+QUOTIENT(ROW()-2,COUNTA('Form Responses 1'!$1:$1)-4),3,,TRUE,"Form Responses 1"))</f>
        <v>i Gusti Agung AYu Eka Sri Wahyuni</v>
      </c>
      <c r="D367" s="10">
        <f>INDIRECT(ADDRESS(2+QUOTIENT(ROW()-2,COUNTA('Form Responses 1'!$1:$1)-4),4,,TRUE,"Form Responses 1"))</f>
        <v>44957</v>
      </c>
      <c r="E367" s="11">
        <f t="shared" si="2"/>
        <v>2</v>
      </c>
      <c r="F367" s="9" t="str">
        <f>IF(ISBLANK(A367)," ",INDIRECT(ADDRESS(1,5+MOD(ROW()-2,COUNTA('Form Responses 1'!$1:$1)-4),,TRUE,"Form Responses 1")))</f>
        <v>Gedung Perpustakaan Lt.2 [Toilet Pria &amp; Wanita]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Gedung Perpustakaan Lt.2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5</v>
      </c>
      <c r="L367" s="9" t="str">
        <f t="shared" si="6"/>
        <v>2023 - WEEK 05</v>
      </c>
      <c r="M367" s="9" t="str">
        <f t="shared" si="7"/>
        <v>2023 - MONTH 01</v>
      </c>
      <c r="N367" s="12">
        <f t="shared" ref="N367:O367" si="376">IFERROR(AVERAGEIF(L:L,L367,$J:$J)," ")</f>
        <v>0.9525</v>
      </c>
      <c r="O367" s="12">
        <f t="shared" si="376"/>
        <v>0.9532608696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45034.57452</v>
      </c>
      <c r="B368" s="9" t="str">
        <f>INDIRECT(ADDRESS(2+QUOTIENT(ROW()-2,COUNTA('Form Responses 1'!$1:$1)-4),2,,TRUE,"Form Responses 1"))</f>
        <v>ecca.wahyunie@gmail.com</v>
      </c>
      <c r="C368" s="9" t="str">
        <f>INDIRECT(ADDRESS(2+QUOTIENT(ROW()-2,COUNTA('Form Responses 1'!$1:$1)-4),3,,TRUE,"Form Responses 1"))</f>
        <v>i Gusti Agung AYu Eka Sri Wahyuni</v>
      </c>
      <c r="D368" s="10">
        <f>INDIRECT(ADDRESS(2+QUOTIENT(ROW()-2,COUNTA('Form Responses 1'!$1:$1)-4),4,,TRUE,"Form Responses 1"))</f>
        <v>44957</v>
      </c>
      <c r="E368" s="11">
        <f t="shared" si="2"/>
        <v>2</v>
      </c>
      <c r="F368" s="9" t="str">
        <f>IF(ISBLANK(A368)," ",INDIRECT(ADDRESS(1,5+MOD(ROW()-2,COUNTA('Form Responses 1'!$1:$1)-4),,TRUE,"Form Responses 1")))</f>
        <v>Halaman [Taman]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Halaman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5</v>
      </c>
      <c r="L368" s="9" t="str">
        <f t="shared" si="6"/>
        <v>2023 - WEEK 05</v>
      </c>
      <c r="M368" s="9" t="str">
        <f t="shared" si="7"/>
        <v>2023 - MONTH 01</v>
      </c>
      <c r="N368" s="12">
        <f t="shared" ref="N368:O368" si="377">IFERROR(AVERAGEIF(L:L,L368,$J:$J)," ")</f>
        <v>0.9525</v>
      </c>
      <c r="O368" s="12">
        <f t="shared" si="377"/>
        <v>0.9532608696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45034.57452</v>
      </c>
      <c r="B369" s="9" t="str">
        <f>INDIRECT(ADDRESS(2+QUOTIENT(ROW()-2,COUNTA('Form Responses 1'!$1:$1)-4),2,,TRUE,"Form Responses 1"))</f>
        <v>ecca.wahyunie@gmail.com</v>
      </c>
      <c r="C369" s="9" t="str">
        <f>INDIRECT(ADDRESS(2+QUOTIENT(ROW()-2,COUNTA('Form Responses 1'!$1:$1)-4),3,,TRUE,"Form Responses 1"))</f>
        <v>i Gusti Agung AYu Eka Sri Wahyuni</v>
      </c>
      <c r="D369" s="10">
        <f>INDIRECT(ADDRESS(2+QUOTIENT(ROW()-2,COUNTA('Form Responses 1'!$1:$1)-4),4,,TRUE,"Form Responses 1"))</f>
        <v>44957</v>
      </c>
      <c r="E369" s="11">
        <f t="shared" si="2"/>
        <v>2</v>
      </c>
      <c r="F369" s="9" t="str">
        <f>IF(ISBLANK(A369)," ",INDIRECT(ADDRESS(1,5+MOD(ROW()-2,COUNTA('Form Responses 1'!$1:$1)-4),,TRUE,"Form Responses 1")))</f>
        <v>Halaman [Parkir Mobil]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Halaman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5</v>
      </c>
      <c r="L369" s="9" t="str">
        <f t="shared" si="6"/>
        <v>2023 - WEEK 05</v>
      </c>
      <c r="M369" s="9" t="str">
        <f t="shared" si="7"/>
        <v>2023 - MONTH 01</v>
      </c>
      <c r="N369" s="12">
        <f t="shared" ref="N369:O369" si="378">IFERROR(AVERAGEIF(L:L,L369,$J:$J)," ")</f>
        <v>0.9525</v>
      </c>
      <c r="O369" s="12">
        <f t="shared" si="378"/>
        <v>0.9532608696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172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174</v>
      </c>
      <c r="E3" s="20"/>
      <c r="F3" s="21">
        <v>2023.0</v>
      </c>
      <c r="G3" s="22"/>
      <c r="H3" s="20" t="s">
        <v>65</v>
      </c>
      <c r="I3" s="20"/>
      <c r="J3" s="21" t="s">
        <v>79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175</v>
      </c>
      <c r="E4" s="20"/>
      <c r="F4" s="25">
        <f t="array" ref="F4">DATE(F3,INDEX(MASTER!G:G,MATCH(J3,MASTER!F:F,0)),1)</f>
        <v>44986</v>
      </c>
      <c r="G4" s="26"/>
      <c r="H4" s="20" t="s">
        <v>176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178</v>
      </c>
      <c r="E5" s="20"/>
      <c r="F5" s="25">
        <f>EOMONTH(F4,0)</f>
        <v>45016</v>
      </c>
      <c r="G5" s="26"/>
      <c r="H5" s="20" t="s">
        <v>179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180</v>
      </c>
      <c r="E6" s="20"/>
      <c r="F6" s="27">
        <f>NETWORKDAYS(F4,F5)</f>
        <v>23</v>
      </c>
      <c r="G6" s="30"/>
      <c r="H6" s="20" t="s">
        <v>181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170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182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B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>
        <f>IFERROR(AVERAGEIFS(DATA!$J:$J,DATA!$L:$L,F11,DATA!$M:$M,$L$1,DATA!$I:$I,$B9,DATA!$E:$E,"&lt;=7")," ")</f>
        <v>0.95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182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8">
        <v>44999.0</v>
      </c>
      <c r="AK18" s="29">
        <v>2.0</v>
      </c>
      <c r="AL18" s="24">
        <v>11.0</v>
      </c>
      <c r="AM18" s="24" t="s">
        <v>78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SB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8">
        <v>45004.0</v>
      </c>
      <c r="AK19" s="29">
        <v>7.0</v>
      </c>
      <c r="AL19" s="24">
        <v>12.0</v>
      </c>
      <c r="AM19" s="24" t="s">
        <v>78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>
        <f>IFERROR(AVERAGEIFS(DATA!$J:$J,DATA!$L:$L,F18,DATA!$M:$M,$L$1,DATA!$I:$I,$B16,DATA!$E:$E,"&lt;=7")," ")</f>
        <v>0.9602325581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0.9602325581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182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8">
        <v>44999.0</v>
      </c>
      <c r="AK25" s="29">
        <v>2.0</v>
      </c>
      <c r="AL25" s="24">
        <v>11.0</v>
      </c>
      <c r="AM25" s="24" t="s">
        <v>78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C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8">
        <v>45004.0</v>
      </c>
      <c r="AK26" s="29">
        <v>7.0</v>
      </c>
      <c r="AL26" s="24">
        <v>12.0</v>
      </c>
      <c r="AM26" s="24" t="s">
        <v>78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>
        <f>IFERROR(AVERAGEIFS(DATA!$J:$J,DATA!$L:$L,F25,DATA!$M:$M,$L$1,DATA!$I:$I,$B23,DATA!$E:$E,"&lt;=7")," ")</f>
        <v>0.89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0.89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174</v>
      </c>
      <c r="E3" s="20"/>
      <c r="F3" s="21">
        <f>DASHBOARD!F3</f>
        <v>2023</v>
      </c>
      <c r="G3" s="22"/>
      <c r="H3" s="20" t="s">
        <v>65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175</v>
      </c>
      <c r="E4" s="20"/>
      <c r="F4" s="25">
        <f t="array" ref="F4">DATE(F3,INDEX(MASTER!G:G,MATCH(J3,MASTER!F:F,0)),1)</f>
        <v>44986</v>
      </c>
      <c r="G4" s="26"/>
      <c r="H4" s="20" t="s">
        <v>176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178</v>
      </c>
      <c r="E5" s="20"/>
      <c r="F5" s="25">
        <f>EOMONTH(F4,0)</f>
        <v>45016</v>
      </c>
      <c r="G5" s="26"/>
      <c r="H5" s="20" t="s">
        <v>179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180</v>
      </c>
      <c r="E6" s="20"/>
      <c r="F6" s="27">
        <f>NETWORKDAYS(F4,F5)</f>
        <v>23</v>
      </c>
      <c r="G6" s="30"/>
      <c r="H6" s="20" t="s">
        <v>181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0.9569565217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170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168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C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C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166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30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SB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28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SB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26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27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25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31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SB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32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35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36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37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33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34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39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SB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38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SB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41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SB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40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SB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42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SB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43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C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44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45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SB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46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47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7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SB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11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C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8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SB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10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5" t="s">
        <v>9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5" t="s">
        <v>12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C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13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22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SB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19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C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14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SB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5" t="s">
        <v>15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B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5" t="s">
        <v>16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B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35"/>
      <c r="B53" s="55" t="s">
        <v>17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B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15"/>
      <c r="B54" s="55" t="s">
        <v>18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C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5" t="s">
        <v>21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B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5" t="s">
        <v>20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B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5" t="s">
        <v>23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SB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5" t="s">
        <v>24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SB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5" t="s">
        <v>49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B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5" t="s">
        <v>48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C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35"/>
      <c r="C61" s="15"/>
      <c r="D61" s="35"/>
      <c r="E61" s="15"/>
      <c r="F61" s="35"/>
      <c r="G61" s="15"/>
      <c r="H61" s="35"/>
      <c r="I61" s="15"/>
      <c r="J61" s="35"/>
      <c r="K61" s="15"/>
      <c r="L61" s="35"/>
      <c r="M61" s="15"/>
      <c r="N61" s="51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9"/>
      <c r="C62" s="15"/>
      <c r="D62" s="59"/>
      <c r="E62" s="15"/>
      <c r="F62" s="59"/>
      <c r="G62" s="15"/>
      <c r="H62" s="59"/>
      <c r="I62" s="15"/>
      <c r="J62" s="59"/>
      <c r="K62" s="15"/>
      <c r="L62" s="59"/>
      <c r="M62" s="15"/>
      <c r="N62" s="60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35"/>
      <c r="B63" s="61"/>
      <c r="C63" s="35"/>
      <c r="D63" s="61"/>
      <c r="E63" s="35"/>
      <c r="F63" s="61"/>
      <c r="G63" s="35"/>
      <c r="H63" s="61"/>
      <c r="I63" s="35"/>
      <c r="J63" s="61"/>
      <c r="K63" s="35"/>
      <c r="L63" s="61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</row>
    <row r="64">
      <c r="A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62" t="s">
        <v>184</v>
      </c>
      <c r="C66" s="15"/>
      <c r="E66" s="15"/>
      <c r="F66" s="62" t="s">
        <v>185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4" t="s">
        <v>186</v>
      </c>
      <c r="C75" s="15"/>
      <c r="D75" s="15"/>
      <c r="E75" s="15"/>
      <c r="F75" s="14" t="s">
        <v>186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4" t="s">
        <v>187</v>
      </c>
      <c r="C76" s="15"/>
      <c r="D76" s="15"/>
      <c r="E76" s="15"/>
      <c r="F76" s="14" t="s">
        <v>187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