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<sst xmlns="http://schemas.openxmlformats.org/spreadsheetml/2006/main" count="313" uniqueCount="150">
  <si>
    <t>Timestamp</t>
  </si>
  <si>
    <t>Email Address</t>
  </si>
  <si>
    <t>Full Name</t>
  </si>
  <si>
    <t>Penilaian untuk pekerjaan tanggal</t>
  </si>
  <si>
    <t>Security [Security Functions]</t>
  </si>
  <si>
    <t>Gedung [Ruang Pamer]</t>
  </si>
  <si>
    <t>Gedung [Gedung Artefak]</t>
  </si>
  <si>
    <t>Gedung [Gedung Serbaguna]</t>
  </si>
  <si>
    <t>Gedung [Toilet]</t>
  </si>
  <si>
    <t>Halaman [Taman ]</t>
  </si>
  <si>
    <t>Halaman [Halaman Utama Depan]</t>
  </si>
  <si>
    <t>Halaman [Halaman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</si>
  <si>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</si>
  <si>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</si>
  <si>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</si>
  <si>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</si>
  <si>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</si>
  <si>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</si>
  <si>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SANGATBAIK</t>
  </si>
  <si>
    <t>theresia2@gmail.com</t>
  </si>
  <si>
    <t>theresia3@gmail.com</t>
  </si>
  <si>
    <t>CUKUP BAIK</t>
  </si>
  <si>
    <t>theresia4@gmail.com</t>
  </si>
  <si>
    <t>dwisuswianto1971@gmail.com</t>
  </si>
  <si>
    <t>Dwi Suswianto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</si>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</sst>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49:00Z"/>
        <d v="2023-03-20T17:49:35Z"/>
        <d v="2023-03-20T17:49:57Z"/>
        <d v="2023-03-20T17:50:21Z"/>
        <d v="2023-03-20T17:50:51Z"/>
        <d v="2023-04-18T12:29:48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4@gmail.com"/>
        <s v="dwisuswianto1971@gmail.com"/>
        <m/>
      </sharedItems>
    </cacheField>
    <cacheField name="Full Name" numFmtId="0">
      <sharedItems containsBlank="1">
        <s v="Jumadi"/>
        <s v="theresia"/>
        <s v="Dwi Suswianto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15T00:00:00Z"/>
        <d v="2023-02-22T00:00:00Z"/>
        <d v="2023-03-01T00:00:00Z"/>
        <d v="2023-01-31T00:00:00Z"/>
        <m/>
      </sharedItems>
    </cacheField>
    <cacheField name="weekday">
      <sharedItems containsMixedTypes="1" containsNumber="1" containsInteger="1">
        <n v="5.0"/>
        <n v="3.0"/>
        <n v="2.0"/>
        <s v=" "/>
      </sharedItems>
    </cacheField>
    <cacheField name="Sub Area" numFmtId="0">
      <sharedItems>
        <s v="Security [Security Functions]"/>
        <s v="Gedung [Ruang Pamer]"/>
        <s v="Gedung [Gedung Artefak]"/>
        <s v="Gedung [Gedung Serbaguna]"/>
        <s v="Gedung [Toilet]"/>
        <s v="Halaman [Taman ]"/>
        <s v="Halaman [Halaman Utama Depan]"/>
        <s v="Halaman [Halaman samping dan belakang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Gedung"/>
        <s v="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5.0"/>
        <n v="7.0"/>
        <n v="8.0"/>
        <s v=" "/>
      </sharedItems>
    </cacheField>
    <cacheField name="Week" numFmtId="0">
      <sharedItems>
        <s v="2023 - WEEK 09"/>
        <s v="2023 - WEEK 05"/>
        <s v="2023 - WEEK 07"/>
        <s v="2023 - WEEK 08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83333333333331"/>
        <n v="0.9449999999999998"/>
        <n v="0.9666666666666666"/>
        <n v="0.9366666666666666"/>
        <s v=" "/>
      </sharedItems>
    </cacheField>
    <cacheField name="Average Value Month">
      <sharedItems containsMixedTypes="1" containsNumber="1">
        <n v="0.9583333333333331"/>
        <n v="0.9566666666666663"/>
        <n v="0.9233333333333333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6"/>
        <item x="5"/>
        <item x="1"/>
        <item x="2"/>
        <item x="3"/>
        <item x="4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9"/>
        <item x="2"/>
        <item x="3"/>
        <item x="1"/>
        <item x="4"/>
        <item x="7"/>
        <item x="6"/>
        <item x="5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9"/>
        <item x="2"/>
        <item x="3"/>
        <item x="1"/>
        <item x="4"/>
        <item x="7"/>
        <item x="6"/>
        <item x="5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1"/>
        <item x="2"/>
        <item x="3"/>
        <item x="4"/>
        <item x="0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1"/>
        <item x="2"/>
        <item x="3"/>
        <item x="4"/>
        <item x="0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44988.99237039352</v>
      </c>
      <c r="B2" s="3" t="s">
        <v>13</v>
      </c>
      <c r="C2" s="3" t="s">
        <v>14</v>
      </c>
      <c r="D2" s="4">
        <v>44988.0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45005.742774259255</v>
      </c>
      <c r="B3" s="3" t="s">
        <v>16</v>
      </c>
      <c r="C3" s="3" t="s">
        <v>17</v>
      </c>
      <c r="D3" s="4">
        <v>44958.0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18</v>
      </c>
      <c r="J3" s="3" t="s">
        <v>15</v>
      </c>
      <c r="K3" s="3" t="s">
        <v>15</v>
      </c>
      <c r="L3" s="3" t="s">
        <v>18</v>
      </c>
      <c r="M3" s="3" t="s">
        <v>18</v>
      </c>
    </row>
    <row r="4">
      <c r="A4" s="2">
        <v>45005.74302386574</v>
      </c>
      <c r="B4" s="3" t="s">
        <v>19</v>
      </c>
      <c r="C4" s="3" t="s">
        <v>17</v>
      </c>
      <c r="D4" s="4">
        <v>44972.0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18</v>
      </c>
      <c r="J4" s="3" t="s">
        <v>15</v>
      </c>
      <c r="K4" s="3" t="s">
        <v>15</v>
      </c>
      <c r="L4" s="3" t="s">
        <v>18</v>
      </c>
      <c r="M4" s="3" t="s">
        <v>18</v>
      </c>
    </row>
    <row r="5">
      <c r="A5" s="2">
        <v>45005.74330965278</v>
      </c>
      <c r="B5" s="3" t="s">
        <v>20</v>
      </c>
      <c r="C5" s="3" t="s">
        <v>17</v>
      </c>
      <c r="D5" s="4">
        <v>44979.0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21</v>
      </c>
      <c r="K5" s="3" t="s">
        <v>21</v>
      </c>
      <c r="L5" s="3" t="s">
        <v>15</v>
      </c>
      <c r="M5" s="3" t="s">
        <v>15</v>
      </c>
    </row>
    <row r="6">
      <c r="A6" s="2">
        <v>45005.74365484953</v>
      </c>
      <c r="B6" s="3" t="s">
        <v>22</v>
      </c>
      <c r="C6" s="3" t="s">
        <v>17</v>
      </c>
      <c r="D6" s="4">
        <v>44986.0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18</v>
      </c>
      <c r="K6" s="3" t="s">
        <v>18</v>
      </c>
      <c r="L6" s="3" t="s">
        <v>18</v>
      </c>
      <c r="M6" s="3" t="s">
        <v>15</v>
      </c>
    </row>
    <row r="7">
      <c r="A7" s="2">
        <v>45034.52070559028</v>
      </c>
      <c r="B7" s="3" t="s">
        <v>23</v>
      </c>
      <c r="C7" s="3" t="s">
        <v>24</v>
      </c>
      <c r="D7" s="4">
        <v>44957.0</v>
      </c>
      <c r="E7" s="3" t="s">
        <v>15</v>
      </c>
      <c r="F7" s="3" t="s">
        <v>15</v>
      </c>
      <c r="G7" s="3" t="s">
        <v>15</v>
      </c>
      <c r="H7" s="3" t="s">
        <v>21</v>
      </c>
      <c r="I7" s="3" t="s">
        <v>21</v>
      </c>
      <c r="J7" s="3" t="s">
        <v>15</v>
      </c>
      <c r="K7" s="3" t="s">
        <v>15</v>
      </c>
      <c r="L7" s="3" t="s">
        <v>21</v>
      </c>
      <c r="M7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25</v>
      </c>
      <c r="B1" s="3" t="s">
        <v>26</v>
      </c>
      <c r="C1" s="3" t="s">
        <v>27</v>
      </c>
      <c r="E1" s="3" t="s">
        <v>28</v>
      </c>
      <c r="F1" s="3" t="s">
        <v>29</v>
      </c>
      <c r="G1" s="3" t="s">
        <v>30</v>
      </c>
      <c r="I1" s="3" t="s">
        <v>31</v>
      </c>
    </row>
    <row r="2">
      <c r="A2" s="3" t="s">
        <v>18</v>
      </c>
      <c r="B2" s="3">
        <v>100.0</v>
      </c>
      <c r="C2" s="3" t="s">
        <v>32</v>
      </c>
      <c r="E2" s="3" t="s">
        <v>33</v>
      </c>
      <c r="F2" s="3" t="s">
        <v>34</v>
      </c>
      <c r="G2" s="3">
        <v>1.0</v>
      </c>
      <c r="I2" s="5" t="s">
        <v>35</v>
      </c>
    </row>
    <row r="3">
      <c r="A3" s="3" t="s">
        <v>15</v>
      </c>
      <c r="B3" s="3">
        <v>95.0</v>
      </c>
      <c r="C3" s="3" t="s">
        <v>36</v>
      </c>
      <c r="E3" s="3" t="s">
        <v>37</v>
      </c>
      <c r="F3" s="3" t="s">
        <v>38</v>
      </c>
      <c r="G3" s="3">
        <v>2.0</v>
      </c>
      <c r="I3" s="5" t="s">
        <v>39</v>
      </c>
    </row>
    <row r="4">
      <c r="A4" s="3" t="s">
        <v>21</v>
      </c>
      <c r="B4" s="3">
        <v>89.0</v>
      </c>
      <c r="C4" s="3" t="s">
        <v>40</v>
      </c>
      <c r="E4" s="3" t="s">
        <v>41</v>
      </c>
      <c r="F4" s="3" t="s">
        <v>42</v>
      </c>
      <c r="G4" s="3">
        <v>3.0</v>
      </c>
      <c r="I4" s="5" t="s">
        <v>43</v>
      </c>
    </row>
    <row r="5">
      <c r="A5" s="3" t="s">
        <v>44</v>
      </c>
      <c r="B5" s="3">
        <v>74.0</v>
      </c>
      <c r="C5" s="3" t="s">
        <v>45</v>
      </c>
      <c r="E5" s="3" t="s">
        <v>46</v>
      </c>
      <c r="F5" s="3" t="s">
        <v>47</v>
      </c>
      <c r="G5" s="3">
        <v>4.0</v>
      </c>
      <c r="I5" s="5" t="s">
        <v>48</v>
      </c>
    </row>
    <row r="6">
      <c r="E6" s="3" t="s">
        <v>49</v>
      </c>
      <c r="F6" s="3" t="s">
        <v>50</v>
      </c>
      <c r="G6" s="3">
        <v>5.0</v>
      </c>
      <c r="I6" s="5" t="s">
        <v>51</v>
      </c>
    </row>
    <row r="7">
      <c r="E7" s="3" t="s">
        <v>52</v>
      </c>
      <c r="F7" s="3" t="s">
        <v>53</v>
      </c>
      <c r="G7" s="3">
        <v>6.0</v>
      </c>
      <c r="I7" s="5" t="s">
        <v>54</v>
      </c>
    </row>
    <row r="8">
      <c r="E8" s="3" t="s">
        <v>55</v>
      </c>
      <c r="F8" s="3" t="s">
        <v>56</v>
      </c>
      <c r="G8" s="3">
        <v>7.0</v>
      </c>
      <c r="I8" s="5" t="s">
        <v>57</v>
      </c>
    </row>
    <row r="9">
      <c r="E9" s="3" t="s">
        <v>58</v>
      </c>
      <c r="F9" s="3" t="s">
        <v>59</v>
      </c>
      <c r="G9" s="3">
        <v>8.0</v>
      </c>
      <c r="I9" s="5" t="s">
        <v>60</v>
      </c>
    </row>
    <row r="10">
      <c r="E10" s="3" t="s">
        <v>61</v>
      </c>
      <c r="F10" s="3" t="s">
        <v>62</v>
      </c>
      <c r="G10" s="3">
        <v>9.0</v>
      </c>
      <c r="I10" s="5" t="s">
        <v>63</v>
      </c>
    </row>
    <row r="11">
      <c r="E11" s="3" t="s">
        <v>64</v>
      </c>
      <c r="F11" s="3" t="s">
        <v>65</v>
      </c>
      <c r="G11" s="3">
        <v>10.0</v>
      </c>
      <c r="I11" s="5" t="s">
        <v>66</v>
      </c>
    </row>
    <row r="12">
      <c r="E12" s="3" t="s">
        <v>67</v>
      </c>
      <c r="F12" s="3" t="s">
        <v>68</v>
      </c>
      <c r="G12" s="3">
        <v>11.0</v>
      </c>
      <c r="I12" s="5" t="s">
        <v>69</v>
      </c>
    </row>
    <row r="13">
      <c r="E13" s="3" t="s">
        <v>70</v>
      </c>
      <c r="F13" s="3" t="s">
        <v>71</v>
      </c>
      <c r="G13" s="3">
        <v>12.0</v>
      </c>
      <c r="I13" s="5" t="s">
        <v>72</v>
      </c>
    </row>
    <row r="14">
      <c r="I14" s="5" t="s">
        <v>73</v>
      </c>
    </row>
    <row r="15">
      <c r="I15" s="5" t="s">
        <v>74</v>
      </c>
    </row>
    <row r="16">
      <c r="I16" s="5" t="s">
        <v>75</v>
      </c>
    </row>
    <row r="17">
      <c r="I17" s="5" t="s">
        <v>76</v>
      </c>
    </row>
    <row r="18">
      <c r="I18" s="5" t="s">
        <v>77</v>
      </c>
    </row>
    <row r="19">
      <c r="I19" s="5" t="s">
        <v>78</v>
      </c>
    </row>
    <row r="20">
      <c r="I20" s="5" t="s">
        <v>79</v>
      </c>
    </row>
    <row r="21">
      <c r="I21" s="5" t="s">
        <v>80</v>
      </c>
    </row>
    <row r="22">
      <c r="I22" s="5" t="s">
        <v>81</v>
      </c>
    </row>
    <row r="23">
      <c r="I23" s="5" t="s">
        <v>82</v>
      </c>
    </row>
    <row r="24">
      <c r="I24" s="5" t="s">
        <v>83</v>
      </c>
    </row>
    <row r="25">
      <c r="I25" s="5" t="s">
        <v>84</v>
      </c>
    </row>
    <row r="26">
      <c r="I26" s="5" t="s">
        <v>85</v>
      </c>
    </row>
    <row r="27">
      <c r="I27" s="5" t="s">
        <v>86</v>
      </c>
    </row>
    <row r="28">
      <c r="I28" s="5" t="s">
        <v>87</v>
      </c>
    </row>
    <row r="29">
      <c r="I29" s="5" t="s">
        <v>88</v>
      </c>
    </row>
    <row r="30">
      <c r="I30" s="5" t="s">
        <v>89</v>
      </c>
    </row>
    <row r="31">
      <c r="I31" s="5" t="s">
        <v>90</v>
      </c>
    </row>
    <row r="32">
      <c r="I32" s="5" t="s">
        <v>91</v>
      </c>
    </row>
    <row r="33">
      <c r="I33" s="5" t="s">
        <v>92</v>
      </c>
    </row>
    <row r="34">
      <c r="I34" s="5" t="s">
        <v>93</v>
      </c>
    </row>
    <row r="35">
      <c r="I35" s="5" t="s">
        <v>94</v>
      </c>
    </row>
    <row r="36">
      <c r="I36" s="5" t="s">
        <v>95</v>
      </c>
    </row>
    <row r="37">
      <c r="I37" s="5" t="s">
        <v>96</v>
      </c>
    </row>
    <row r="38">
      <c r="I38" s="5" t="s">
        <v>97</v>
      </c>
    </row>
    <row r="39">
      <c r="I39" s="5" t="s">
        <v>98</v>
      </c>
    </row>
    <row r="40">
      <c r="I40" s="5" t="s">
        <v>99</v>
      </c>
    </row>
    <row r="41">
      <c r="I41" s="5" t="s">
        <v>100</v>
      </c>
    </row>
    <row r="42">
      <c r="I42" s="5" t="s">
        <v>101</v>
      </c>
    </row>
    <row r="43">
      <c r="I43" s="5" t="s">
        <v>102</v>
      </c>
    </row>
    <row r="44">
      <c r="I44" s="5" t="s">
        <v>103</v>
      </c>
    </row>
    <row r="45">
      <c r="I45" s="5" t="s">
        <v>104</v>
      </c>
    </row>
    <row r="46">
      <c r="I46" s="5" t="s">
        <v>105</v>
      </c>
    </row>
    <row r="47">
      <c r="I47" s="5" t="s">
        <v>106</v>
      </c>
    </row>
    <row r="48">
      <c r="I48" s="5" t="s">
        <v>107</v>
      </c>
    </row>
    <row r="49">
      <c r="I49" s="5" t="s">
        <v>108</v>
      </c>
    </row>
    <row r="50">
      <c r="I50" s="5" t="s">
        <v>109</v>
      </c>
    </row>
    <row r="51">
      <c r="I51" s="5" t="s">
        <v>110</v>
      </c>
    </row>
    <row r="52">
      <c r="I52" s="5" t="s">
        <v>111</v>
      </c>
    </row>
    <row r="53">
      <c r="I53" s="5" t="s">
        <v>112</v>
      </c>
    </row>
    <row r="54">
      <c r="I54" s="5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114</v>
      </c>
      <c r="F1" s="6" t="s">
        <v>115</v>
      </c>
      <c r="G1" s="6" t="s">
        <v>116</v>
      </c>
      <c r="H1" s="6" t="s">
        <v>117</v>
      </c>
      <c r="I1" s="6" t="s">
        <v>118</v>
      </c>
      <c r="J1" s="7" t="s">
        <v>119</v>
      </c>
      <c r="K1" s="6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1"/>
      <c r="S1" s="1"/>
    </row>
    <row r="2">
      <c r="A2" s="8">
        <f>INDIRECT(ADDRESS(2+QUOTIENT(ROW()-2,COUNTA('Form Responses 1'!$1:$1)-4),1,,TRUE,"Form Responses 1"))</f>
        <v>44988.99237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0.9583333333</v>
      </c>
      <c r="O2" s="12">
        <f t="shared" si="1"/>
        <v>0.9583333333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44988.99237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[Ruang Pamer]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0.9583333333</v>
      </c>
      <c r="O3" s="12">
        <f t="shared" si="8"/>
        <v>0.9583333333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44988.99237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[Gedung Artefak]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0.9583333333</v>
      </c>
      <c r="O4" s="12">
        <f t="shared" si="9"/>
        <v>0.9583333333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44988.99237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[Gedung Serbaguna]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0.9583333333</v>
      </c>
      <c r="O5" s="12">
        <f t="shared" si="10"/>
        <v>0.9583333333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44988.99237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[Toilet]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0.9583333333</v>
      </c>
      <c r="O6" s="12">
        <f t="shared" si="11"/>
        <v>0.9583333333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44988.99237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Halaman [Taman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Halaman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0.9583333333</v>
      </c>
      <c r="O7" s="12">
        <f t="shared" si="12"/>
        <v>0.9583333333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44988.99237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Halaman [Halaman Utama Depan]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Halaman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0.9583333333</v>
      </c>
      <c r="O8" s="12">
        <f t="shared" si="13"/>
        <v>0.9583333333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44988.99237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Halaman [Halaman samping dan belakang]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Halaman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0.9583333333</v>
      </c>
      <c r="O9" s="12">
        <f t="shared" si="18"/>
        <v>0.9583333333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44988.99237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Halaman [TPS]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0.9583333333</v>
      </c>
      <c r="O10" s="12">
        <f t="shared" si="19"/>
        <v>0.9583333333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45005.74277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0.945</v>
      </c>
      <c r="O11" s="12">
        <f t="shared" si="20"/>
        <v>0.9566666667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45005.74277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[Ruang Pamer]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0.945</v>
      </c>
      <c r="O12" s="12">
        <f t="shared" si="21"/>
        <v>0.9566666667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45005.74277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[Gedung Artefak]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0.945</v>
      </c>
      <c r="O13" s="12">
        <f t="shared" si="22"/>
        <v>0.9566666667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45005.74277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[Gedung Serbaguna]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0.945</v>
      </c>
      <c r="O14" s="12">
        <f t="shared" si="23"/>
        <v>0.9566666667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45005.74277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[Toilet]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0.945</v>
      </c>
      <c r="O15" s="12">
        <f t="shared" si="24"/>
        <v>0.9566666667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45005.74277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0.945</v>
      </c>
      <c r="O16" s="12">
        <f t="shared" si="25"/>
        <v>0.9566666667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45005.74277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Halaman [Halaman Utama Depan]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0.945</v>
      </c>
      <c r="O17" s="12">
        <f t="shared" si="26"/>
        <v>0.9566666667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45005.74277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Halaman [Halaman samping dan belakang]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0.945</v>
      </c>
      <c r="O18" s="12">
        <f t="shared" si="27"/>
        <v>0.9566666667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45005.74277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Halaman [TPS]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Halaman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0.945</v>
      </c>
      <c r="O19" s="12">
        <f t="shared" si="28"/>
        <v>0.9566666667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45005.74302</v>
      </c>
      <c r="B20" s="9" t="str">
        <f>INDIRECT(ADDRESS(2+QUOTIENT(ROW()-2,COUNTA('Form Responses 1'!$1:$1)-4),2,,TRUE,"Form Responses 1"))</f>
        <v>theresia2@gmail.com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44972</v>
      </c>
      <c r="E20" s="11">
        <f t="shared" si="2"/>
        <v>3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7</v>
      </c>
      <c r="L20" s="9" t="str">
        <f t="shared" si="6"/>
        <v>2023 - WEEK 07</v>
      </c>
      <c r="M20" s="9" t="str">
        <f t="shared" si="7"/>
        <v>2023 - MONTH 02</v>
      </c>
      <c r="N20" s="12">
        <f t="shared" ref="N20:O20" si="29">IFERROR(AVERAGEIF(L:L,L20,$J:$J)," ")</f>
        <v>0.9666666667</v>
      </c>
      <c r="O20" s="12">
        <f t="shared" si="29"/>
        <v>0.9566666667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7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45005.74302</v>
      </c>
      <c r="B21" s="9" t="str">
        <f>INDIRECT(ADDRESS(2+QUOTIENT(ROW()-2,COUNTA('Form Responses 1'!$1:$1)-4),2,,TRUE,"Form Responses 1"))</f>
        <v>theresia2@gmail.com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44972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[Ruang Pamer]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7</v>
      </c>
      <c r="L21" s="9" t="str">
        <f t="shared" si="6"/>
        <v>2023 - WEEK 07</v>
      </c>
      <c r="M21" s="9" t="str">
        <f t="shared" si="7"/>
        <v>2023 - MONTH 02</v>
      </c>
      <c r="N21" s="12">
        <f t="shared" ref="N21:O21" si="30">IFERROR(AVERAGEIF(L:L,L21,$J:$J)," ")</f>
        <v>0.9666666667</v>
      </c>
      <c r="O21" s="12">
        <f t="shared" si="30"/>
        <v>0.9566666667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7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45005.74302</v>
      </c>
      <c r="B22" s="9" t="str">
        <f>INDIRECT(ADDRESS(2+QUOTIENT(ROW()-2,COUNTA('Form Responses 1'!$1:$1)-4),2,,TRUE,"Form Responses 1"))</f>
        <v>theresia2@gmail.com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44972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[Gedung Artefak]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7</v>
      </c>
      <c r="L22" s="9" t="str">
        <f t="shared" si="6"/>
        <v>2023 - WEEK 07</v>
      </c>
      <c r="M22" s="9" t="str">
        <f t="shared" si="7"/>
        <v>2023 - MONTH 02</v>
      </c>
      <c r="N22" s="12">
        <f t="shared" ref="N22:O22" si="31">IFERROR(AVERAGEIF(L:L,L22,$J:$J)," ")</f>
        <v>0.9666666667</v>
      </c>
      <c r="O22" s="12">
        <f t="shared" si="31"/>
        <v>0.9566666667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7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45005.74302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44972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[Gedung Serbaguna]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7</v>
      </c>
      <c r="L23" s="9" t="str">
        <f t="shared" si="6"/>
        <v>2023 - WEEK 07</v>
      </c>
      <c r="M23" s="9" t="str">
        <f t="shared" si="7"/>
        <v>2023 - MONTH 02</v>
      </c>
      <c r="N23" s="12">
        <f t="shared" ref="N23:O23" si="32">IFERROR(AVERAGEIF(L:L,L23,$J:$J)," ")</f>
        <v>0.9666666667</v>
      </c>
      <c r="O23" s="12">
        <f t="shared" si="32"/>
        <v>0.9566666667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7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45005.74302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44972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[Toilet]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7</v>
      </c>
      <c r="L24" s="9" t="str">
        <f t="shared" si="6"/>
        <v>2023 - WEEK 07</v>
      </c>
      <c r="M24" s="9" t="str">
        <f t="shared" si="7"/>
        <v>2023 - MONTH 02</v>
      </c>
      <c r="N24" s="12">
        <f t="shared" ref="N24:O24" si="33">IFERROR(AVERAGEIF(L:L,L24,$J:$J)," ")</f>
        <v>0.9666666667</v>
      </c>
      <c r="O24" s="12">
        <f t="shared" si="33"/>
        <v>0.9566666667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7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45005.74302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44972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7</v>
      </c>
      <c r="L25" s="9" t="str">
        <f t="shared" si="6"/>
        <v>2023 - WEEK 07</v>
      </c>
      <c r="M25" s="9" t="str">
        <f t="shared" si="7"/>
        <v>2023 - MONTH 02</v>
      </c>
      <c r="N25" s="12">
        <f t="shared" ref="N25:O25" si="34">IFERROR(AVERAGEIF(L:L,L25,$J:$J)," ")</f>
        <v>0.9666666667</v>
      </c>
      <c r="O25" s="12">
        <f t="shared" si="34"/>
        <v>0.9566666667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7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45005.74302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44972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[Halaman Utama Depan]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7</v>
      </c>
      <c r="L26" s="9" t="str">
        <f t="shared" si="6"/>
        <v>2023 - WEEK 07</v>
      </c>
      <c r="M26" s="9" t="str">
        <f t="shared" si="7"/>
        <v>2023 - MONTH 02</v>
      </c>
      <c r="N26" s="12">
        <f t="shared" ref="N26:O26" si="35">IFERROR(AVERAGEIF(L:L,L26,$J:$J)," ")</f>
        <v>0.9666666667</v>
      </c>
      <c r="O26" s="12">
        <f t="shared" si="35"/>
        <v>0.9566666667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7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45005.74302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44972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[Halaman samping dan belakang]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7</v>
      </c>
      <c r="L27" s="9" t="str">
        <f t="shared" si="6"/>
        <v>2023 - WEEK 07</v>
      </c>
      <c r="M27" s="9" t="str">
        <f t="shared" si="7"/>
        <v>2023 - MONTH 02</v>
      </c>
      <c r="N27" s="12">
        <f t="shared" ref="N27:O27" si="36">IFERROR(AVERAGEIF(L:L,L27,$J:$J)," ")</f>
        <v>0.9666666667</v>
      </c>
      <c r="O27" s="12">
        <f t="shared" si="36"/>
        <v>0.9566666667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7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45005.74302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44972</v>
      </c>
      <c r="E28" s="11">
        <f t="shared" si="2"/>
        <v>3</v>
      </c>
      <c r="F28" s="9" t="str">
        <f>IF(ISBLANK(A28)," ",INDIRECT(ADDRESS(1,5+MOD(ROW()-2,COUNTA('Form Responses 1'!$1:$1)-4),,TRUE,"Form Responses 1")))</f>
        <v>Halaman [TPS]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7</v>
      </c>
      <c r="L28" s="9" t="str">
        <f t="shared" si="6"/>
        <v>2023 - WEEK 07</v>
      </c>
      <c r="M28" s="9" t="str">
        <f t="shared" si="7"/>
        <v>2023 - MONTH 02</v>
      </c>
      <c r="N28" s="12">
        <f t="shared" ref="N28:O28" si="37">IFERROR(AVERAGEIF(L:L,L28,$J:$J)," ")</f>
        <v>0.9666666667</v>
      </c>
      <c r="O28" s="12">
        <f t="shared" si="37"/>
        <v>0.9566666667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7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45005.74331</v>
      </c>
      <c r="B29" s="9" t="str">
        <f>INDIRECT(ADDRESS(2+QUOTIENT(ROW()-2,COUNTA('Form Responses 1'!$1:$1)-4),2,,TRUE,"Form Responses 1"))</f>
        <v>theresia3@gmail.com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44979</v>
      </c>
      <c r="E29" s="11">
        <f t="shared" si="2"/>
        <v>3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8</v>
      </c>
      <c r="L29" s="9" t="str">
        <f t="shared" si="6"/>
        <v>2023 - WEEK 08</v>
      </c>
      <c r="M29" s="9" t="str">
        <f t="shared" si="7"/>
        <v>2023 - MONTH 02</v>
      </c>
      <c r="N29" s="12">
        <f t="shared" ref="N29:O29" si="38">IFERROR(AVERAGEIF(L:L,L29,$J:$J)," ")</f>
        <v>0.9366666667</v>
      </c>
      <c r="O29" s="12">
        <f t="shared" si="38"/>
        <v>0.9566666667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8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45005.74331</v>
      </c>
      <c r="B30" s="9" t="str">
        <f>INDIRECT(ADDRESS(2+QUOTIENT(ROW()-2,COUNTA('Form Responses 1'!$1:$1)-4),2,,TRUE,"Form Responses 1"))</f>
        <v>theresia3@gmail.com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44979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[Ruang Pamer]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8</v>
      </c>
      <c r="L30" s="9" t="str">
        <f t="shared" si="6"/>
        <v>2023 - WEEK 08</v>
      </c>
      <c r="M30" s="9" t="str">
        <f t="shared" si="7"/>
        <v>2023 - MONTH 02</v>
      </c>
      <c r="N30" s="12">
        <f t="shared" ref="N30:O30" si="39">IFERROR(AVERAGEIF(L:L,L30,$J:$J)," ")</f>
        <v>0.9366666667</v>
      </c>
      <c r="O30" s="12">
        <f t="shared" si="39"/>
        <v>0.9566666667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8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45005.74331</v>
      </c>
      <c r="B31" s="9" t="str">
        <f>INDIRECT(ADDRESS(2+QUOTIENT(ROW()-2,COUNTA('Form Responses 1'!$1:$1)-4),2,,TRUE,"Form Responses 1"))</f>
        <v>theresia3@gmail.com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44979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[Gedung Artefak]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8</v>
      </c>
      <c r="L31" s="9" t="str">
        <f t="shared" si="6"/>
        <v>2023 - WEEK 08</v>
      </c>
      <c r="M31" s="9" t="str">
        <f t="shared" si="7"/>
        <v>2023 - MONTH 02</v>
      </c>
      <c r="N31" s="12">
        <f t="shared" ref="N31:O31" si="40">IFERROR(AVERAGEIF(L:L,L31,$J:$J)," ")</f>
        <v>0.9366666667</v>
      </c>
      <c r="O31" s="12">
        <f t="shared" si="40"/>
        <v>0.9566666667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8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45005.74331</v>
      </c>
      <c r="B32" s="9" t="str">
        <f>INDIRECT(ADDRESS(2+QUOTIENT(ROW()-2,COUNTA('Form Responses 1'!$1:$1)-4),2,,TRUE,"Form Responses 1"))</f>
        <v>theresia3@gmail.com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44979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[Gedung Serbaguna]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0.9366666667</v>
      </c>
      <c r="O32" s="12">
        <f t="shared" si="41"/>
        <v>0.9566666667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45005.74331</v>
      </c>
      <c r="B33" s="9" t="str">
        <f>INDIRECT(ADDRESS(2+QUOTIENT(ROW()-2,COUNTA('Form Responses 1'!$1:$1)-4),2,,TRUE,"Form Responses 1"))</f>
        <v>theresia3@gmail.com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44979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[Toilet]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0.9366666667</v>
      </c>
      <c r="O33" s="12">
        <f t="shared" si="42"/>
        <v>0.9566666667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45005.74331</v>
      </c>
      <c r="B34" s="9" t="str">
        <f>INDIRECT(ADDRESS(2+QUOTIENT(ROW()-2,COUNTA('Form Responses 1'!$1:$1)-4),2,,TRUE,"Form Responses 1"))</f>
        <v>theresia3@gmail.com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44979</v>
      </c>
      <c r="E34" s="11">
        <f t="shared" si="2"/>
        <v>3</v>
      </c>
      <c r="F34" s="9" t="str">
        <f>IF(ISBLANK(A34)," ",INDIRECT(ADDRESS(1,5+MOD(ROW()-2,COUNTA('Form Responses 1'!$1:$1)-4),,TRUE,"Form Responses 1")))</f>
        <v>Halaman [Taman 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0.9366666667</v>
      </c>
      <c r="O34" s="12">
        <f t="shared" si="43"/>
        <v>0.9566666667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45005.74331</v>
      </c>
      <c r="B35" s="9" t="str">
        <f>INDIRECT(ADDRESS(2+QUOTIENT(ROW()-2,COUNTA('Form Responses 1'!$1:$1)-4),2,,TRUE,"Form Responses 1"))</f>
        <v>theresia3@gmail.com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44979</v>
      </c>
      <c r="E35" s="11">
        <f t="shared" si="2"/>
        <v>3</v>
      </c>
      <c r="F35" s="9" t="str">
        <f>IF(ISBLANK(A35)," ",INDIRECT(ADDRESS(1,5+MOD(ROW()-2,COUNTA('Form Responses 1'!$1:$1)-4),,TRUE,"Form Responses 1")))</f>
        <v>Halaman [Halaman Utama Depan]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0.9366666667</v>
      </c>
      <c r="O35" s="12">
        <f t="shared" si="44"/>
        <v>0.9566666667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45005.74331</v>
      </c>
      <c r="B36" s="9" t="str">
        <f>INDIRECT(ADDRESS(2+QUOTIENT(ROW()-2,COUNTA('Form Responses 1'!$1:$1)-4),2,,TRUE,"Form Responses 1"))</f>
        <v>theresia3@gmail.com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44979</v>
      </c>
      <c r="E36" s="11">
        <f t="shared" si="2"/>
        <v>3</v>
      </c>
      <c r="F36" s="9" t="str">
        <f>IF(ISBLANK(A36)," ",INDIRECT(ADDRESS(1,5+MOD(ROW()-2,COUNTA('Form Responses 1'!$1:$1)-4),,TRUE,"Form Responses 1")))</f>
        <v>Halaman [Halaman samping dan belakang]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0.9366666667</v>
      </c>
      <c r="O36" s="12">
        <f t="shared" si="45"/>
        <v>0.9566666667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45005.74331</v>
      </c>
      <c r="B37" s="9" t="str">
        <f>INDIRECT(ADDRESS(2+QUOTIENT(ROW()-2,COUNTA('Form Responses 1'!$1:$1)-4),2,,TRUE,"Form Responses 1"))</f>
        <v>theresia3@gmail.com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44979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0.9366666667</v>
      </c>
      <c r="O37" s="12">
        <f t="shared" si="46"/>
        <v>0.9566666667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45005.74365</v>
      </c>
      <c r="B38" s="9" t="str">
        <f>INDIRECT(ADDRESS(2+QUOTIENT(ROW()-2,COUNTA('Form Responses 1'!$1:$1)-4),2,,TRUE,"Form Responses 1"))</f>
        <v>theresia4@gmail.com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0.9583333333</v>
      </c>
      <c r="O38" s="12">
        <f t="shared" si="47"/>
        <v>0.9583333333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45005.74365</v>
      </c>
      <c r="B39" s="9" t="str">
        <f>INDIRECT(ADDRESS(2+QUOTIENT(ROW()-2,COUNTA('Form Responses 1'!$1:$1)-4),2,,TRUE,"Form Responses 1"))</f>
        <v>theresia4@gmail.com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[Ruang Pamer]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0.9583333333</v>
      </c>
      <c r="O39" s="12">
        <f t="shared" si="48"/>
        <v>0.9583333333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45005.74365</v>
      </c>
      <c r="B40" s="9" t="str">
        <f>INDIRECT(ADDRESS(2+QUOTIENT(ROW()-2,COUNTA('Form Responses 1'!$1:$1)-4),2,,TRUE,"Form Responses 1"))</f>
        <v>theresia4@gmail.com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[Gedung Artefak]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0.9583333333</v>
      </c>
      <c r="O40" s="12">
        <f t="shared" si="49"/>
        <v>0.9583333333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45005.74365</v>
      </c>
      <c r="B41" s="9" t="str">
        <f>INDIRECT(ADDRESS(2+QUOTIENT(ROW()-2,COUNTA('Form Responses 1'!$1:$1)-4),2,,TRUE,"Form Responses 1"))</f>
        <v>theresia4@gmail.com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[Gedung Serbaguna]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0.9583333333</v>
      </c>
      <c r="O41" s="12">
        <f t="shared" si="50"/>
        <v>0.9583333333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45005.74365</v>
      </c>
      <c r="B42" s="9" t="str">
        <f>INDIRECT(ADDRESS(2+QUOTIENT(ROW()-2,COUNTA('Form Responses 1'!$1:$1)-4),2,,TRUE,"Form Responses 1"))</f>
        <v>theresia4@gmail.com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[Toilet]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0.9583333333</v>
      </c>
      <c r="O42" s="12">
        <f t="shared" si="51"/>
        <v>0.9583333333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45005.74365</v>
      </c>
      <c r="B43" s="9" t="str">
        <f>INDIRECT(ADDRESS(2+QUOTIENT(ROW()-2,COUNTA('Form Responses 1'!$1:$1)-4),2,,TRUE,"Form Responses 1"))</f>
        <v>theresia4@gmail.com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[Taman 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0.9583333333</v>
      </c>
      <c r="O43" s="12">
        <f t="shared" si="52"/>
        <v>0.9583333333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45005.74365</v>
      </c>
      <c r="B44" s="9" t="str">
        <f>INDIRECT(ADDRESS(2+QUOTIENT(ROW()-2,COUNTA('Form Responses 1'!$1:$1)-4),2,,TRUE,"Form Responses 1"))</f>
        <v>theresia4@gmail.com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44986</v>
      </c>
      <c r="E44" s="11">
        <f t="shared" si="2"/>
        <v>3</v>
      </c>
      <c r="F44" s="9" t="str">
        <f>IF(ISBLANK(A44)," ",INDIRECT(ADDRESS(1,5+MOD(ROW()-2,COUNTA('Form Responses 1'!$1:$1)-4),,TRUE,"Form Responses 1")))</f>
        <v>Halaman [Halaman Utama Depan]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Halaman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0.9583333333</v>
      </c>
      <c r="O44" s="12">
        <f t="shared" si="53"/>
        <v>0.9583333333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45005.74365</v>
      </c>
      <c r="B45" s="9" t="str">
        <f>INDIRECT(ADDRESS(2+QUOTIENT(ROW()-2,COUNTA('Form Responses 1'!$1:$1)-4),2,,TRUE,"Form Responses 1"))</f>
        <v>theresia4@gmail.com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44986</v>
      </c>
      <c r="E45" s="11">
        <f t="shared" si="2"/>
        <v>3</v>
      </c>
      <c r="F45" s="9" t="str">
        <f>IF(ISBLANK(A45)," ",INDIRECT(ADDRESS(1,5+MOD(ROW()-2,COUNTA('Form Responses 1'!$1:$1)-4),,TRUE,"Form Responses 1")))</f>
        <v>Halaman [Halaman samping dan belakang]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0.9583333333</v>
      </c>
      <c r="O45" s="12">
        <f t="shared" si="54"/>
        <v>0.9583333333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45005.74365</v>
      </c>
      <c r="B46" s="9" t="str">
        <f>INDIRECT(ADDRESS(2+QUOTIENT(ROW()-2,COUNTA('Form Responses 1'!$1:$1)-4),2,,TRUE,"Form Responses 1"))</f>
        <v>theresia4@gmail.com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44986</v>
      </c>
      <c r="E46" s="11">
        <f t="shared" si="2"/>
        <v>3</v>
      </c>
      <c r="F46" s="9" t="str">
        <f>IF(ISBLANK(A46)," ",INDIRECT(ADDRESS(1,5+MOD(ROW()-2,COUNTA('Form Responses 1'!$1:$1)-4),,TRUE,"Form Responses 1")))</f>
        <v>Halaman [TPS]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0.9583333333</v>
      </c>
      <c r="O46" s="12">
        <f t="shared" si="55"/>
        <v>0.9583333333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45034.52071</v>
      </c>
      <c r="B47" s="9" t="str">
        <f>INDIRECT(ADDRESS(2+QUOTIENT(ROW()-2,COUNTA('Form Responses 1'!$1:$1)-4),2,,TRUE,"Form Responses 1"))</f>
        <v>dwisuswianto1971@gmail.com</v>
      </c>
      <c r="C47" s="9" t="str">
        <f>INDIRECT(ADDRESS(2+QUOTIENT(ROW()-2,COUNTA('Form Responses 1'!$1:$1)-4),3,,TRUE,"Form Responses 1"))</f>
        <v>Dwi Suswianto</v>
      </c>
      <c r="D47" s="10">
        <f>INDIRECT(ADDRESS(2+QUOTIENT(ROW()-2,COUNTA('Form Responses 1'!$1:$1)-4),4,,TRUE,"Form Responses 1"))</f>
        <v>44957</v>
      </c>
      <c r="E47" s="11">
        <f t="shared" si="2"/>
        <v>2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01</v>
      </c>
      <c r="N47" s="12">
        <f t="shared" ref="N47:O47" si="56">IFERROR(AVERAGEIF(L:L,L47,$J:$J)," ")</f>
        <v>0.945</v>
      </c>
      <c r="O47" s="12">
        <f t="shared" si="56"/>
        <v>0.9233333333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45034.52071</v>
      </c>
      <c r="B48" s="9" t="str">
        <f>INDIRECT(ADDRESS(2+QUOTIENT(ROW()-2,COUNTA('Form Responses 1'!$1:$1)-4),2,,TRUE,"Form Responses 1"))</f>
        <v>dwisuswianto1971@gmail.com</v>
      </c>
      <c r="C48" s="9" t="str">
        <f>INDIRECT(ADDRESS(2+QUOTIENT(ROW()-2,COUNTA('Form Responses 1'!$1:$1)-4),3,,TRUE,"Form Responses 1"))</f>
        <v>Dwi Suswianto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[Ruang Pamer]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0.945</v>
      </c>
      <c r="O48" s="12">
        <f t="shared" si="57"/>
        <v>0.9233333333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45034.52071</v>
      </c>
      <c r="B49" s="9" t="str">
        <f>INDIRECT(ADDRESS(2+QUOTIENT(ROW()-2,COUNTA('Form Responses 1'!$1:$1)-4),2,,TRUE,"Form Responses 1"))</f>
        <v>dwisuswianto1971@gmail.com</v>
      </c>
      <c r="C49" s="9" t="str">
        <f>INDIRECT(ADDRESS(2+QUOTIENT(ROW()-2,COUNTA('Form Responses 1'!$1:$1)-4),3,,TRUE,"Form Responses 1"))</f>
        <v>Dwi Suswianto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[Gedung Artefak]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0.945</v>
      </c>
      <c r="O49" s="12">
        <f t="shared" si="58"/>
        <v>0.9233333333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45034.52071</v>
      </c>
      <c r="B50" s="9" t="str">
        <f>INDIRECT(ADDRESS(2+QUOTIENT(ROW()-2,COUNTA('Form Responses 1'!$1:$1)-4),2,,TRUE,"Form Responses 1"))</f>
        <v>dwisuswianto1971@gmail.com</v>
      </c>
      <c r="C50" s="9" t="str">
        <f>INDIRECT(ADDRESS(2+QUOTIENT(ROW()-2,COUNTA('Form Responses 1'!$1:$1)-4),3,,TRUE,"Form Responses 1"))</f>
        <v>Dwi Suswianto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[Gedung Serbaguna]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0.945</v>
      </c>
      <c r="O50" s="12">
        <f t="shared" si="59"/>
        <v>0.9233333333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45034.52071</v>
      </c>
      <c r="B51" s="9" t="str">
        <f>INDIRECT(ADDRESS(2+QUOTIENT(ROW()-2,COUNTA('Form Responses 1'!$1:$1)-4),2,,TRUE,"Form Responses 1"))</f>
        <v>dwisuswianto1971@gmail.com</v>
      </c>
      <c r="C51" s="9" t="str">
        <f>INDIRECT(ADDRESS(2+QUOTIENT(ROW()-2,COUNTA('Form Responses 1'!$1:$1)-4),3,,TRUE,"Form Responses 1"))</f>
        <v>Dwi Suswianto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[Toilet]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0.945</v>
      </c>
      <c r="O51" s="12">
        <f t="shared" si="60"/>
        <v>0.9233333333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45034.52071</v>
      </c>
      <c r="B52" s="9" t="str">
        <f>INDIRECT(ADDRESS(2+QUOTIENT(ROW()-2,COUNTA('Form Responses 1'!$1:$1)-4),2,,TRUE,"Form Responses 1"))</f>
        <v>dwisuswianto1971@gmail.com</v>
      </c>
      <c r="C52" s="9" t="str">
        <f>INDIRECT(ADDRESS(2+QUOTIENT(ROW()-2,COUNTA('Form Responses 1'!$1:$1)-4),3,,TRUE,"Form Responses 1"))</f>
        <v>Dwi Suswianto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Halaman [Taman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0.945</v>
      </c>
      <c r="O52" s="12">
        <f t="shared" si="61"/>
        <v>0.9233333333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45034.52071</v>
      </c>
      <c r="B53" s="9" t="str">
        <f>INDIRECT(ADDRESS(2+QUOTIENT(ROW()-2,COUNTA('Form Responses 1'!$1:$1)-4),2,,TRUE,"Form Responses 1"))</f>
        <v>dwisuswianto1971@gmail.com</v>
      </c>
      <c r="C53" s="9" t="str">
        <f>INDIRECT(ADDRESS(2+QUOTIENT(ROW()-2,COUNTA('Form Responses 1'!$1:$1)-4),3,,TRUE,"Form Responses 1"))</f>
        <v>Dwi Suswianto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Halaman [Halaman Utama Depan]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0.945</v>
      </c>
      <c r="O53" s="12">
        <f t="shared" si="62"/>
        <v>0.9233333333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45034.52071</v>
      </c>
      <c r="B54" s="9" t="str">
        <f>INDIRECT(ADDRESS(2+QUOTIENT(ROW()-2,COUNTA('Form Responses 1'!$1:$1)-4),2,,TRUE,"Form Responses 1"))</f>
        <v>dwisuswianto1971@gmail.com</v>
      </c>
      <c r="C54" s="9" t="str">
        <f>INDIRECT(ADDRESS(2+QUOTIENT(ROW()-2,COUNTA('Form Responses 1'!$1:$1)-4),3,,TRUE,"Form Responses 1"))</f>
        <v>Dwi Suswianto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Halaman [Halaman samping dan belakang]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Halaman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0.945</v>
      </c>
      <c r="O54" s="12">
        <f t="shared" si="63"/>
        <v>0.9233333333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45034.52071</v>
      </c>
      <c r="B55" s="9" t="str">
        <f>INDIRECT(ADDRESS(2+QUOTIENT(ROW()-2,COUNTA('Form Responses 1'!$1:$1)-4),2,,TRUE,"Form Responses 1"))</f>
        <v>dwisuswianto1971@gmail.com</v>
      </c>
      <c r="C55" s="9" t="str">
        <f>INDIRECT(ADDRESS(2+QUOTIENT(ROW()-2,COUNTA('Form Responses 1'!$1:$1)-4),3,,TRUE,"Form Responses 1"))</f>
        <v>Dwi Suswianto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Halaman [TPS]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0.945</v>
      </c>
      <c r="O55" s="12">
        <f t="shared" si="64"/>
        <v>0.9233333333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v>2023.0</v>
      </c>
      <c r="G3" s="22"/>
      <c r="H3" s="20" t="s">
        <v>28</v>
      </c>
      <c r="I3" s="20"/>
      <c r="J3" s="21" t="s">
        <v>42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44986</v>
      </c>
      <c r="G4" s="26"/>
      <c r="H4" s="20" t="s">
        <v>137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45016</v>
      </c>
      <c r="G5" s="26"/>
      <c r="H5" s="20" t="s">
        <v>140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23</v>
      </c>
      <c r="G6" s="30"/>
      <c r="H6" s="20" t="s">
        <v>142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0.959375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0.959375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f>DASHBOARD!F3</f>
        <v>2023</v>
      </c>
      <c r="G3" s="22"/>
      <c r="H3" s="20" t="s">
        <v>28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44986</v>
      </c>
      <c r="G4" s="26"/>
      <c r="H4" s="20" t="s">
        <v>137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45016</v>
      </c>
      <c r="G5" s="26"/>
      <c r="H5" s="20" t="s">
        <v>140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23</v>
      </c>
      <c r="G6" s="30"/>
      <c r="H6" s="20" t="s">
        <v>142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0.9583333333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129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6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7</v>
      </c>
      <c r="C18" s="57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8" t="s">
        <v>5</v>
      </c>
      <c r="C19" s="57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6" t="s">
        <v>8</v>
      </c>
      <c r="C20" s="59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6" t="s">
        <v>11</v>
      </c>
      <c r="C21" s="57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10</v>
      </c>
      <c r="C22" s="57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9</v>
      </c>
      <c r="C23" s="57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12</v>
      </c>
      <c r="C24" s="57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5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0"/>
      <c r="C26" s="15"/>
      <c r="D26" s="60"/>
      <c r="E26" s="15"/>
      <c r="F26" s="60"/>
      <c r="G26" s="15"/>
      <c r="H26" s="60"/>
      <c r="I26" s="15"/>
      <c r="J26" s="60"/>
      <c r="K26" s="15"/>
      <c r="L26" s="60"/>
      <c r="M26" s="15"/>
      <c r="N26" s="6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2"/>
      <c r="C27" s="35"/>
      <c r="D27" s="62"/>
      <c r="E27" s="35"/>
      <c r="F27" s="62"/>
      <c r="G27" s="35"/>
      <c r="H27" s="62"/>
      <c r="I27" s="35"/>
      <c r="J27" s="62"/>
      <c r="K27" s="35"/>
      <c r="L27" s="62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3" t="s">
        <v>146</v>
      </c>
      <c r="C30" s="15"/>
      <c r="E30" s="15"/>
      <c r="F30" s="63" t="s">
        <v>147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148</v>
      </c>
      <c r="C39" s="15"/>
      <c r="D39" s="15"/>
      <c r="E39" s="15"/>
      <c r="F39" s="14" t="s">
        <v>148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149</v>
      </c>
      <c r="C40" s="15"/>
      <c r="D40" s="15"/>
      <c r="E40" s="15"/>
      <c r="F40" s="14" t="s">
        <v>149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