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<sst xmlns="http://schemas.openxmlformats.org/spreadsheetml/2006/main" count="1945" uniqueCount="305">
  <si>
    <t>Timestamp</t>
  </si>
  <si>
    <t>Email Address</t>
  </si>
  <si>
    <t>Full Name</t>
  </si>
  <si>
    <t>Penilaian untuk pekerjaan tanggal</t>
  </si>
  <si>
    <t>Security [PUSTEKDATA LAPAN - Security Functions]</t>
  </si>
  <si>
    <t>Security [ PUSFATJA  - Security Function]</t>
  </si>
  <si>
    <t>Security [ INSPEKTORAT - Security Function]</t>
  </si>
  <si>
    <t>PUSTEKDATA LAPAN - Gedung 3 Lt. 2 [Ruang Staff]</t>
  </si>
  <si>
    <t>PUSTEKDATA LAPAN - Gedung 3 Lt. 2 [Pantry]</t>
  </si>
  <si>
    <t>PUSTEKDATA LAPAN - Gedung 3 Lt. 2 [Ruang Lab]</t>
  </si>
  <si>
    <t>PUSTEKDATA LAPAN - Gedung 3 Lt. 2 [Ruang Rapat]</t>
  </si>
  <si>
    <t>PUSTEKDATA LAPAN - Gedung 3 Lt. 2 [Toilet pria/wanita]</t>
  </si>
  <si>
    <t>PUSTEKDATA LAPAN - Gedung 3 Lt. 2 [Ruang Kepala bidang program]</t>
  </si>
  <si>
    <t>PUSTEKDATA LAPAN - Gedung 3 Lt. 1 [Ruang Staff ]</t>
  </si>
  <si>
    <t>PUSTEKDATA LAPAN - Gedung 3 Lt. 1 [Ruang Staff]</t>
  </si>
  <si>
    <t>PUSTEKDATA LAPAN - Gedung 3 Lt. 1 [Pantry]</t>
  </si>
  <si>
    <t>PUSTEKDATA LAPAN - Gedung 3 Lt. 1 [Ruang Neptunus]</t>
  </si>
  <si>
    <t>PUSTEKDATA LAPAN - Gedung 3 Lt. 1 [Ruang tunggu]</t>
  </si>
  <si>
    <t>PUSTEKDATA LAPAN - Gedung 3 Lt. 1 [Ruang Lab Komputer]</t>
  </si>
  <si>
    <t>PUSTEKDATA LAPAN - Gedung 3 Lt. 1 [Toilet pria/wanita]</t>
  </si>
  <si>
    <t>PUSTEKDATA LAPAN - Gedung 3 Lt. 1 [Musholla]</t>
  </si>
  <si>
    <t>PUSTEKDATA LAPAN - Gedung 3 Lt. 1 [Ruang Rapat Uranus]</t>
  </si>
  <si>
    <t>PUSTEKDATA LAPAN - Gedung 3 Lt. 1 [Ruang Indrianaguana/ Ruang serbaguna]</t>
  </si>
  <si>
    <t>PUSTEKDATA LAPAN - Gedung 3 Lt. 1 [Ruang Operator]</t>
  </si>
  <si>
    <t>PUSTEKDATA LAPAN - Halaman Gedung 3 [Taman ]</t>
  </si>
  <si>
    <t>PUSTEKDATA LAPAN - Halaman Gedung 3 [Parkir Motor ]</t>
  </si>
  <si>
    <t>PUSTEKDATA LAPAN - Halaman Gedung 3 [Parkir Mobil]</t>
  </si>
  <si>
    <t>PUSTEKDATA LAPAN - Halaman Gedung 3 [Halaman depan samping dan belakang]</t>
  </si>
  <si>
    <t>PUSTEKDATA LAPAN - Halaman Gedung 3 [TPS]</t>
  </si>
  <si>
    <t>PUSTEKDATA LAPAN - Gedung 2 Lt. 2 [Ruang Staff]</t>
  </si>
  <si>
    <t>PUSTEKDATA LAPAN - Gedung 2 Lt. 2 [Pantry ]</t>
  </si>
  <si>
    <t>PUSTEKDATA LAPAN - Gedung 2 Lt. 2 [Toilet pria/wanita]</t>
  </si>
  <si>
    <t>PUSTEKDATA LAPAN - Gedung 2 Lt. 2 [Ruang Rapat]</t>
  </si>
  <si>
    <t>PUSTEKDATA LAPAN - Gedung 2 Lt. 2 [Ruang Kepala Kapus]</t>
  </si>
  <si>
    <t>PUSTEKDATA LAPAN - Gedung 2 Lt. 2 [Ruang Rapat Bumi]</t>
  </si>
  <si>
    <t>PUSTEKDATA LAPAN - Gedung 2 Lt. 2 [Lobby/Ruang tunggu]</t>
  </si>
  <si>
    <t>PUSTEKDATA LAPAN - Gedung 2 Lt. 2 [Ruang Sekretaris]</t>
  </si>
  <si>
    <t>PUSTEKDATA LAPAN - Gedung 2 Lt. 1 [Ruang Staff]</t>
  </si>
  <si>
    <t>PUSTEKDATA LAPAN - Gedung 2 Lt. 1 [Ruang Bendahara]</t>
  </si>
  <si>
    <t>PUSTEKDATA LAPAN - Gedung 2 Lt. 1 [Perpustakaan]</t>
  </si>
  <si>
    <t>PUSTEKDATA LAPAN - Gedung 2 Lt. 1 [Lobby]</t>
  </si>
  <si>
    <t>PUSTEKDATA LAPAN - Gedung 2 Lt. 1 [Pantry]</t>
  </si>
  <si>
    <t>PUSTEKDATA LAPAN - Gedung 2 Lt. 1 [Musholla]</t>
  </si>
  <si>
    <t>PUSTEKDATA LAPAN - Gedung 2 Lt. 1 [Toilet pria/wanita]</t>
  </si>
  <si>
    <t>PUSTEKDATA LAPAN - Gedung 1 Lt. 2 [Ruang Staff Kepala]</t>
  </si>
  <si>
    <t>PUSTEKDATA LAPAN - Gedung 1 Lt. 2 [Ruang Rapat Merkurius]</t>
  </si>
  <si>
    <t>PUSTEKDATA LAPAN - Gedung 1 Lt. 2 [Ruang Arsip]</t>
  </si>
  <si>
    <t>PUSTEKDATA LAPAN - Gedung 1 Lt. 2 [Ruang Staff]</t>
  </si>
  <si>
    <t>PUSTEKDATA LAPAN - Gedung 1 Lt. 2 [Ruang Lab Pengelola]</t>
  </si>
  <si>
    <t>PUSTEKDATA LAPAN - Gedung 1 Lt. 2 [Pantry]</t>
  </si>
  <si>
    <t>PUSTEKDATA LAPAN - Gedung 1 Lt. 2 [Toilet]</t>
  </si>
  <si>
    <t>PUSTEKDATA LAPAN - Gedung 1 Lt. 2 [Tangga luar gedung]</t>
  </si>
  <si>
    <t>PUSTEKDATA LAPAN - Gedung 1 Lt. 1 [Ruang Diseminasi]</t>
  </si>
  <si>
    <t>PUSTEKDATA LAPAN - Gedung 1 Lt. 1 [Lobby]</t>
  </si>
  <si>
    <t>PUSTEKDATA LAPAN - Gedung 1 Lt. 1 [Ruang Pelayanan]</t>
  </si>
  <si>
    <t>PUSTEKDATA LAPAN - Gedung 1 Lt. 1 [PPID]</t>
  </si>
  <si>
    <t>PUSTEKDATA LAPAN - Gedung 1 Lt. 1 [Ruang Rapat Jupiter]</t>
  </si>
  <si>
    <t>PUSTEKDATA LAPAN - Gedung 1 Lt. 1 [Ruang Staff TU]</t>
  </si>
  <si>
    <t>PUSTEKDATA LAPAN - Gedung 1 Lt. 1 [Ruang Kepala Subag BMN]</t>
  </si>
  <si>
    <t>PUSTEKDATA LAPAN - Gedung 1 Lt. 1 [Ruang kepala Subag SDM &amp; Tatausaha]</t>
  </si>
  <si>
    <t>PUSTEKDATA LAPAN - Gedung 1 Lt. 1 [Ruang Rapat Venus]</t>
  </si>
  <si>
    <t>PUSTEKDATA LAPAN - Gedung 1 Lt. 1 [Ruang Kepala Administrasi]</t>
  </si>
  <si>
    <t>PUSTEKDATA LAPAN - Gedung 1 Lt. 1 [Toilet pria/wanita]</t>
  </si>
  <si>
    <t>PUSTEKDATA LAPAN - Gedung 1 Lt. 1 [Pantry]</t>
  </si>
  <si>
    <t>PUSTEKDATA LAPAN - Gedung 1 Lt. 1 [Kantin Candra Bhuana]</t>
  </si>
  <si>
    <t>PUSTEKDATA LAPAN - Gedung 1 Lt. 1 [Musholla]</t>
  </si>
  <si>
    <t>PUSTEKDATA LAPAN - Gedung 1 Lt. 1 [Tangga luar gedung]</t>
  </si>
  <si>
    <t>PUSTEKDATA LAPAN - Halaman Gedung 1 [Taman ]</t>
  </si>
  <si>
    <t>PUSTEKDATA LAPAN - Halaman Gedung 1 [Parkir Motor ]</t>
  </si>
  <si>
    <t>PUSTEKDATA LAPAN - Halaman Gedung 1 [Parkir Mobil]</t>
  </si>
  <si>
    <t>PUSTEKDATA LAPAN - Halaman Gedung 1 [Halaman depan samping dan belakang]</t>
  </si>
  <si>
    <t>PUSTEKDATA LAPAN - Halaman Gedung 1 [TPS]</t>
  </si>
  <si>
    <t>PUSFATJA  - Gedung D Lt. 4 [Lobby]</t>
  </si>
  <si>
    <t>PUSFATJA  - Gedung D Lt. 4 [Ruang Rapat A]</t>
  </si>
  <si>
    <t>PUSFATJA  - Gedung D Lt. 4 [Toilet pria/wanita]</t>
  </si>
  <si>
    <t>PUSFATJA  - Gedung D Lt. 4 [Pantry]</t>
  </si>
  <si>
    <t>PUSFATJA  - Gedung D Lt. 4 [Ruang Staff]</t>
  </si>
  <si>
    <t>PUSFATJA  - Gedung D Lt. 4 [Ruang Kapokat Smart]</t>
  </si>
  <si>
    <t>PUSFATJA  - Gedung D Lt. 4 [Ruang Kapokat Laut]</t>
  </si>
  <si>
    <t>PUSFATJA  - Gedung D Lt. 4 [Ruang Kapokat Ekosistem Pesisir]</t>
  </si>
  <si>
    <t>PUSFATJA  - Gedung D Lt. 4 [Ruang Lactation/ Ruang Menyusui]</t>
  </si>
  <si>
    <t>PUSFATJA  - Gedung D Lt. 4 [Ruang Rapat B]</t>
  </si>
  <si>
    <t>PUSFATJA  - Gedung D Lt. 4 [Ruang Rapat C]</t>
  </si>
  <si>
    <t>PUSFATJA  - Gedung D Lt. 4 [Teras]</t>
  </si>
  <si>
    <t>PUSFATJA  - Gedung D Lt. 4 [Balkon(depan dan belakang)]</t>
  </si>
  <si>
    <t>PUSFATJA  - Gedung D Lt. 4 [Lift]</t>
  </si>
  <si>
    <t>PUSFATJA  - Gedung D Lt. 4 [Tangga]</t>
  </si>
  <si>
    <t>PUSFATJA  - Gedung D Lt. 3 [Lobby]</t>
  </si>
  <si>
    <t>PUSFATJA  - Gedung D Lt. 3 [Ruang Staff]</t>
  </si>
  <si>
    <t>PUSFATJA  - Gedung D Lt. 3 [Ruang Rapat Auditorium]</t>
  </si>
  <si>
    <t>PUSFATJA  - Gedung D Lt. 3 [Pantry ]</t>
  </si>
  <si>
    <t>PUSFATJA  - Gedung D Lt. 3 [Toilet pria/wanita]</t>
  </si>
  <si>
    <t>PUSFATJA  - Gedung D Lt. 3 [Ruang Kepala LMB]</t>
  </si>
  <si>
    <t>PUSFATJA  - Gedung D Lt. 3 [Ruang Kepala]</t>
  </si>
  <si>
    <t>PUSFATJA  - Gedung D Lt. 3 [Ruang Lactation/ Ruang Menyusui]</t>
  </si>
  <si>
    <t>PUSFATJA  - Gedung D Lt. 3 [Ruang Rapat B]</t>
  </si>
  <si>
    <t>PUSFATJA  - Gedung D Lt. 3 [Ruang Rapat C]</t>
  </si>
  <si>
    <t>PUSFATJA  - Gedung D Lt. 3 [Balkon(depan dan belakang)]</t>
  </si>
  <si>
    <t>PUSFATJA  - Gedung D Lt. 3 [Lift]</t>
  </si>
  <si>
    <t>PUSFATJA  - Gedung D Lt. 3 [Tangga]</t>
  </si>
  <si>
    <t>PUSFATJA  - Gedung D Lt. 2 [Ruang Auditorium]</t>
  </si>
  <si>
    <t>PUSFATJA  - Gedung D Lt. 2 [Ruang Rapat Auditorium]</t>
  </si>
  <si>
    <t>PUSFATJA  - Gedung D Lt. 2 [Ruang VIP Auditorium]</t>
  </si>
  <si>
    <t>PUSFATJA  - Gedung D Lt. 2 [Ruang Kepala Bidang]</t>
  </si>
  <si>
    <t>PUSFATJA  - Gedung D Lt. 2 [Ruang Staff Propas]</t>
  </si>
  <si>
    <t>PUSFATJA  - Gedung D Lt. 2 [Toilet pria/wanita]</t>
  </si>
  <si>
    <t>PUSFATJA  - Gedung D Lt. 2 [Pantry]</t>
  </si>
  <si>
    <t>PUSFATJA  - Gedung D Lt. 2 [Lift]</t>
  </si>
  <si>
    <t>PUSFATJA  - Gedung D Lt. 2 [Tangga]</t>
  </si>
  <si>
    <t>PUSFATJA  - Gedung D Lt. 1 [Basement]</t>
  </si>
  <si>
    <t>PUSFATJA  - Gedung D Lt. 1 [Musholla]</t>
  </si>
  <si>
    <t>PUSFATJA  - Gedung D Lt. 1 [Pantry]</t>
  </si>
  <si>
    <t>PUSFATJA  - Gedung D Lt. 1 [Toilet pria/wanita]</t>
  </si>
  <si>
    <t>PUSFATJA  - Gedung D Lt. 1 [Ruang Arsip]</t>
  </si>
  <si>
    <t>PUSFATJA  - Gedung D Lt. 1 [Lift]</t>
  </si>
  <si>
    <t>PUSFATJA  - Gedung D Lt. 1 [Tangga]</t>
  </si>
  <si>
    <t>PUSFATJA  - Gedung C Lt. 2 [Ruang Bisang Desimasi]</t>
  </si>
  <si>
    <t>PUSFATJA  - Gedung C Lt. 2 [Ruang Staff]</t>
  </si>
  <si>
    <t>PUSFATJA  - Gedung C Lt. 2 [Ruang RSO(Regional Support Office)]</t>
  </si>
  <si>
    <t>PUSFATJA  - Gedung C Lt. 2 [Ruang Produksi Informasi]</t>
  </si>
  <si>
    <t>PUSFATJA  - Gedung C Lt. 2 [Toilet pria/wanita]</t>
  </si>
  <si>
    <t>PUSFATJA  - Gedung C Lt. 2 [Pantry]</t>
  </si>
  <si>
    <t>PUSFATJA  - Gedung C Lt. 2 [Tangga]</t>
  </si>
  <si>
    <t>PUSFATJA  - Gedung C Lt. 1 [Lobby]</t>
  </si>
  <si>
    <t>PUSFATJA  - Gedung C Lt. 1 [Ruang Server]</t>
  </si>
  <si>
    <t>PUSFATJA  - Gedung C Lt. 1 [Ruang IT]</t>
  </si>
  <si>
    <t>PUSFATJA  - Gedung C Lt. 1 [Ruang Perekayasa Muda]</t>
  </si>
  <si>
    <t>PUSFATJA  - Gedung C Lt. 1 [Ruang Fungsional Rekayasa]</t>
  </si>
  <si>
    <t>PUSFATJA  - Gedung C Lt. 1 [Toilet pria/wanita]</t>
  </si>
  <si>
    <t>PUSFATJA  - Gedung C Lt. 1 [Pantry]</t>
  </si>
  <si>
    <t>PUSFATJA  - Gedung C Lt. 1 [Ruang Panel]</t>
  </si>
  <si>
    <t>PUSFATJA  - Gedung C Lt. 1 [Tangga]</t>
  </si>
  <si>
    <t>PUSFATJA  - Gedung A Lt. 3 [Ruang Kelas]</t>
  </si>
  <si>
    <t>PUSFATJA  - Gedung A Lt. 3 [Ruang Bimbingan]</t>
  </si>
  <si>
    <t>PUSFATJA  - Gedung A Lt. 3 [Ruang Gudang Komputer]</t>
  </si>
  <si>
    <t>PUSFATJA  - Gedung A Lt. 3 [Toilet pria/wanita]</t>
  </si>
  <si>
    <t>PUSFATJA  - Gedung A Lt. 3 [Ruang Lab]</t>
  </si>
  <si>
    <t>PUSFATJA  - Gedung A Lt. 3 [Tangga]</t>
  </si>
  <si>
    <t>PUSFATJA  - Gedung A Lt. 2 [Ruang Admin]</t>
  </si>
  <si>
    <t>PUSFATJA  - Gedung A Lt. 2 [Ruang TU ]</t>
  </si>
  <si>
    <t>PUSFATJA  - Gedung A Lt. 2 [Ruang Bendahara]</t>
  </si>
  <si>
    <t>PUSFATJA  - Gedung A Lt. 2 [Toilet pria/wanita]</t>
  </si>
  <si>
    <t>PUSFATJA  - Gedung A Lt. 2 [Pantry]</t>
  </si>
  <si>
    <t>PUSFATJA  - Gedung A Lt. 2 [Tangga]</t>
  </si>
  <si>
    <t>PUSFATJA  - Gedung A Lt. 1 [Resepsionis]</t>
  </si>
  <si>
    <t>PUSFATJA  - Gedung A Lt. 1 [Ruang Lobby/Ruang tunggu]</t>
  </si>
  <si>
    <t>PUSFATJA  - Gedung A Lt. 1 [Ruang Kepala OR]</t>
  </si>
  <si>
    <t>PUSFATJA  - Gedung A Lt. 1 [Ruang Rapat]</t>
  </si>
  <si>
    <t>PUSFATJA  - Gedung A Lt. 1 [Toilet pria/wanita]</t>
  </si>
  <si>
    <t>PUSFATJA  - Gedung A Lt. 1 [Ruang Staff]</t>
  </si>
  <si>
    <t>PUSFATJA  - Gedung A Lt. 1 [Tangga]</t>
  </si>
  <si>
    <t>PUSFATJA  - Halaman Gedung [Taman ]</t>
  </si>
  <si>
    <t>PUSFATJA  - Halaman Gedung [Parkir Motor ]</t>
  </si>
  <si>
    <t>PUSFATJA  - Halaman Gedung [Parkir Mobil]</t>
  </si>
  <si>
    <t>PUSFATJA  - Halaman Gedung [Halaman depan samping dan belakang]</t>
  </si>
  <si>
    <t>PUSFATJA  - Halaman Gedung [TPS]</t>
  </si>
  <si>
    <t>INSPEKTORAT - Gedung [Lobby]</t>
  </si>
  <si>
    <t>INSPEKTORAT - Gedung [Ruang Inspektur]</t>
  </si>
  <si>
    <t>INSPEKTORAT - Gedung [Truang rapat/Ruang Arsip]</t>
  </si>
  <si>
    <t>INSPEKTORAT - Gedung [Ruang TU]</t>
  </si>
  <si>
    <t>INSPEKTORAT - Gedung [Pantry]</t>
  </si>
  <si>
    <t>INSPEKTORAT - Gedung [Toilet Pria/Wanita]</t>
  </si>
  <si>
    <t>INSPEKTORAT - Gedung [Ruang Auditor]</t>
  </si>
  <si>
    <t>INSPEKTORAT - Gedung [Ruang Arsip]</t>
  </si>
  <si>
    <t>INSPEKTORAT - Gedung [Musholla]</t>
  </si>
  <si>
    <t>INSPEKTORAT - Halaman Gedung [Taman ]</t>
  </si>
  <si>
    <t>INSPEKTORAT - Halaman Gedung [Parkir Motor ]</t>
  </si>
  <si>
    <t>INSPEKTORAT - Halaman Gedung [Parkir Mobil]</t>
  </si>
  <si>
    <t>INSPEKTORAT - Halaman Gedung [Halaman depan samping dan belakang]</t>
  </si>
  <si>
    <t>INSPEKTORAT - Halaman Gedung [TPS]</t>
  </si>
  <si>
    <t>theresia1@gmail.com</t>
  </si>
  <si>
    <t>theresia</t>
  </si>
  <si>
    <t>CUKUP BAIK</t>
  </si>
  <si>
    <t>BAIK</t>
  </si>
  <si>
    <t>SANGATBAIK</t>
  </si>
  <si>
    <t>yheresia@gmail.com</t>
  </si>
  <si>
    <t>theressai@gmail.com</t>
  </si>
  <si>
    <t>theresia2@gmail.com</t>
  </si>
  <si>
    <t>suha025@brin.go.id</t>
  </si>
  <si>
    <t>Suhartono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</si>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</sst>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21T15:23:28Z"/>
        <d v="2023-03-21T15:26:26Z"/>
        <d v="2023-03-21T15:29:36Z"/>
        <d v="2023-04-10T11:36:44Z"/>
        <d v="2023-04-10T11:42:13Z"/>
        <d v="2023-04-10T11:46:04Z"/>
      </sharedItems>
    </cacheField>
    <cacheField name="Email Address" numFmtId="0">
      <sharedItems>
        <s v="theresia1@gmail.com"/>
        <s v="yheresia@gmail.com"/>
        <s v="theressai@gmail.com"/>
        <s v="suha025@brin.go.id"/>
      </sharedItems>
    </cacheField>
    <cacheField name="Full Name" numFmtId="0">
      <sharedItems>
        <s v="theresia"/>
        <s v="theresia2@gmail.com"/>
        <s v="Suhartono"/>
      </sharedItems>
    </cacheField>
    <cacheField name="Penilaian untuk pekerjaan tanggal" numFmtId="14">
      <sharedItems containsSemiMixedTypes="0" containsDate="1" containsString="0">
        <d v="2023-02-01T00:00:00Z"/>
        <d v="2023-03-01T00:00:00Z"/>
        <d v="2023-01-25T00:00:00Z"/>
        <d v="2023-02-24T00:00:00Z"/>
        <d v="2023-03-24T00:00:00Z"/>
      </sharedItems>
    </cacheField>
    <cacheField name="weekday" numFmtId="49">
      <sharedItems containsSemiMixedTypes="0" containsString="0" containsNumber="1" containsInteger="1">
        <n v="3.0"/>
        <n v="5.0"/>
      </sharedItems>
    </cacheField>
    <cacheField name="Sub Area" numFmtId="0">
      <sharedItems>
        <s v="Security [PUSTEKDATA LAPAN - Security Functions]"/>
        <s v="Security [ PUSFATJA  - Security Function]"/>
        <s v="Security [ INSPEKTORAT - Security Function]"/>
        <s v="PUSTEKDATA LAPAN - Gedung 3 Lt. 2 [Ruang Staff]"/>
        <s v="PUSTEKDATA LAPAN - Gedung 3 Lt. 2 [Pantry]"/>
        <s v="PUSTEKDATA LAPAN - Gedung 3 Lt. 2 [Ruang Lab]"/>
        <s v="PUSTEKDATA LAPAN - Gedung 3 Lt. 2 [Ruang Rapat]"/>
        <s v="PUSTEKDATA LAPAN - Gedung 3 Lt. 2 [Toilet pria/wanita]"/>
        <s v="PUSTEKDATA LAPAN - Gedung 3 Lt. 2 [Ruang Kepala bidang program]"/>
        <s v="PUSTEKDATA LAPAN - Gedung 3 Lt. 1 [Ruang Staff ]"/>
        <s v="PUSTEKDATA LAPAN - Gedung 3 Lt. 1 [Ruang Staff]"/>
        <s v="PUSTEKDATA LAPAN - Gedung 3 Lt. 1 [Pantry]"/>
        <s v="PUSTEKDATA LAPAN - Gedung 3 Lt. 1 [Ruang Neptunus]"/>
        <s v="PUSTEKDATA LAPAN - Gedung 3 Lt. 1 [Ruang tunggu]"/>
        <s v="PUSTEKDATA LAPAN - Gedung 3 Lt. 1 [Ruang Lab Komputer]"/>
        <s v="PUSTEKDATA LAPAN - Gedung 3 Lt. 1 [Toilet pria/wanita]"/>
        <s v="PUSTEKDATA LAPAN - Gedung 3 Lt. 1 [Musholla]"/>
        <s v="PUSTEKDATA LAPAN - Gedung 3 Lt. 1 [Ruang Rapat Uranus]"/>
        <s v="PUSTEKDATA LAPAN - Gedung 3 Lt. 1 [Ruang Indrianaguana/ Ruang serbaguna]"/>
        <s v="PUSTEKDATA LAPAN - Gedung 3 Lt. 1 [Ruang Operator]"/>
        <s v="PUSTEKDATA LAPAN - Halaman Gedung 3 [Taman ]"/>
        <s v="PUSTEKDATA LAPAN - Halaman Gedung 3 [Parkir Motor ]"/>
        <s v="PUSTEKDATA LAPAN - Halaman Gedung 3 [Parkir Mobil]"/>
        <s v="PUSTEKDATA LAPAN - Halaman Gedung 3 [Halaman depan samping dan belakang]"/>
        <s v="PUSTEKDATA LAPAN - Halaman Gedung 3 [TPS]"/>
        <s v="PUSTEKDATA LAPAN - Gedung 2 Lt. 2 [Ruang Staff]"/>
        <s v="PUSTEKDATA LAPAN - Gedung 2 Lt. 2 [Pantry ]"/>
        <s v="PUSTEKDATA LAPAN - Gedung 2 Lt. 2 [Toilet pria/wanita]"/>
        <s v="PUSTEKDATA LAPAN - Gedung 2 Lt. 2 [Ruang Rapat]"/>
        <s v="PUSTEKDATA LAPAN - Gedung 2 Lt. 2 [Ruang Kepala Kapus]"/>
        <s v="PUSTEKDATA LAPAN - Gedung 2 Lt. 2 [Ruang Rapat Bumi]"/>
        <s v="PUSTEKDATA LAPAN - Gedung 2 Lt. 2 [Lobby/Ruang tunggu]"/>
        <s v="PUSTEKDATA LAPAN - Gedung 2 Lt. 2 [Ruang Sekretaris]"/>
        <s v="PUSTEKDATA LAPAN - Gedung 2 Lt. 1 [Ruang Staff]"/>
        <s v="PUSTEKDATA LAPAN - Gedung 2 Lt. 1 [Ruang Bendahara]"/>
        <s v="PUSTEKDATA LAPAN - Gedung 2 Lt. 1 [Perpustakaan]"/>
        <s v="PUSTEKDATA LAPAN - Gedung 2 Lt. 1 [Lobby]"/>
        <s v="PUSTEKDATA LAPAN - Gedung 2 Lt. 1 [Pantry]"/>
        <s v="PUSTEKDATA LAPAN - Gedung 2 Lt. 1 [Musholla]"/>
        <s v="PUSTEKDATA LAPAN - Gedung 2 Lt. 1 [Toilet pria/wanita]"/>
        <s v="PUSTEKDATA LAPAN - Gedung 1 Lt. 2 [Ruang Staff Kepala]"/>
        <s v="PUSTEKDATA LAPAN - Gedung 1 Lt. 2 [Ruang Rapat Merkurius]"/>
        <s v="PUSTEKDATA LAPAN - Gedung 1 Lt. 2 [Ruang Arsip]"/>
        <s v="PUSTEKDATA LAPAN - Gedung 1 Lt. 2 [Ruang Staff]"/>
        <s v="PUSTEKDATA LAPAN - Gedung 1 Lt. 2 [Ruang Lab Pengelola]"/>
        <s v="PUSTEKDATA LAPAN - Gedung 1 Lt. 2 [Pantry]"/>
        <s v="PUSTEKDATA LAPAN - Gedung 1 Lt. 2 [Toilet]"/>
        <s v="PUSTEKDATA LAPAN - Gedung 1 Lt. 2 [Tangga luar gedung]"/>
        <s v="PUSTEKDATA LAPAN - Gedung 1 Lt. 1 [Ruang Diseminasi]"/>
        <s v="PUSTEKDATA LAPAN - Gedung 1 Lt. 1 [Lobby]"/>
        <s v="PUSTEKDATA LAPAN - Gedung 1 Lt. 1 [Ruang Pelayanan]"/>
        <s v="PUSTEKDATA LAPAN - Gedung 1 Lt. 1 [PPID]"/>
        <s v="PUSTEKDATA LAPAN - Gedung 1 Lt. 1 [Ruang Rapat Jupiter]"/>
        <s v="PUSTEKDATA LAPAN - Gedung 1 Lt. 1 [Ruang Staff TU]"/>
        <s v="PUSTEKDATA LAPAN - Gedung 1 Lt. 1 [Ruang Kepala Subag BMN]"/>
        <s v="PUSTEKDATA LAPAN - Gedung 1 Lt. 1 [Ruang kepala Subag SDM &amp; Tatausaha]"/>
        <s v="PUSTEKDATA LAPAN - Gedung 1 Lt. 1 [Ruang Rapat Venus]"/>
        <s v="PUSTEKDATA LAPAN - Gedung 1 Lt. 1 [Ruang Kepala Administrasi]"/>
        <s v="PUSTEKDATA LAPAN - Gedung 1 Lt. 1 [Toilet pria/wanita]"/>
        <s v="PUSTEKDATA LAPAN - Gedung 1 Lt. 1 [Pantry]"/>
        <s v="PUSTEKDATA LAPAN - Gedung 1 Lt. 1 [Kantin Candra Bhuana]"/>
        <s v="PUSTEKDATA LAPAN - Gedung 1 Lt. 1 [Musholla]"/>
        <s v="PUSTEKDATA LAPAN - Gedung 1 Lt. 1 [Tangga luar gedung]"/>
        <s v="PUSTEKDATA LAPAN - Halaman Gedung 1 [Taman ]"/>
        <s v="PUSTEKDATA LAPAN - Halaman Gedung 1 [Parkir Motor ]"/>
        <s v="PUSTEKDATA LAPAN - Halaman Gedung 1 [Parkir Mobil]"/>
        <s v="PUSTEKDATA LAPAN - Halaman Gedung 1 [Halaman depan samping dan belakang]"/>
        <s v="PUSTEKDATA LAPAN - Halaman Gedung 1 [TPS]"/>
        <s v="PUSFATJA  - Gedung D Lt. 4 [Lobby]"/>
        <s v="PUSFATJA  - Gedung D Lt. 4 [Ruang Rapat A]"/>
        <s v="PUSFATJA  - Gedung D Lt. 4 [Toilet pria/wanita]"/>
        <s v="PUSFATJA  - Gedung D Lt. 4 [Pantry]"/>
        <s v="PUSFATJA  - Gedung D Lt. 4 [Ruang Staff]"/>
        <s v="PUSFATJA  - Gedung D Lt. 4 [Ruang Kapokat Smart]"/>
        <s v="PUSFATJA  - Gedung D Lt. 4 [Ruang Kapokat Laut]"/>
        <s v="PUSFATJA  - Gedung D Lt. 4 [Ruang Kapokat Ekosistem Pesisir]"/>
        <s v="PUSFATJA  - Gedung D Lt. 4 [Ruang Lactation/ Ruang Menyusui]"/>
        <s v="PUSFATJA  - Gedung D Lt. 4 [Ruang Rapat B]"/>
        <s v="PUSFATJA  - Gedung D Lt. 4 [Ruang Rapat C]"/>
        <s v="PUSFATJA  - Gedung D Lt. 4 [Teras]"/>
        <s v="PUSFATJA  - Gedung D Lt. 4 [Balkon(depan dan belakang)]"/>
        <s v="PUSFATJA  - Gedung D Lt. 4 [Lift]"/>
        <s v="PUSFATJA  - Gedung D Lt. 4 [Tangga]"/>
        <s v="PUSFATJA  - Gedung D Lt. 3 [Lobby]"/>
        <s v="PUSFATJA  - Gedung D Lt. 3 [Ruang Staff]"/>
        <s v="PUSFATJA  - Gedung D Lt. 3 [Ruang Rapat Auditorium]"/>
        <s v="PUSFATJA  - Gedung D Lt. 3 [Pantry ]"/>
        <s v="PUSFATJA  - Gedung D Lt. 3 [Toilet pria/wanita]"/>
        <s v="PUSFATJA  - Gedung D Lt. 3 [Ruang Kepala LMB]"/>
        <s v="PUSFATJA  - Gedung D Lt. 3 [Ruang Kepala]"/>
        <s v="PUSFATJA  - Gedung D Lt. 3 [Ruang Lactation/ Ruang Menyusui]"/>
        <s v="PUSFATJA  - Gedung D Lt. 3 [Ruang Rapat B]"/>
        <s v="PUSFATJA  - Gedung D Lt. 3 [Ruang Rapat C]"/>
        <s v="PUSFATJA  - Gedung D Lt. 3 [Balkon(depan dan belakang)]"/>
        <s v="PUSFATJA  - Gedung D Lt. 3 [Lift]"/>
        <s v="PUSFATJA  - Gedung D Lt. 3 [Tangga]"/>
        <s v="PUSFATJA  - Gedung D Lt. 2 [Ruang Auditorium]"/>
        <s v="PUSFATJA  - Gedung D Lt. 2 [Ruang Rapat Auditorium]"/>
        <s v="PUSFATJA  - Gedung D Lt. 2 [Ruang VIP Auditorium]"/>
        <s v="PUSFATJA  - Gedung D Lt. 2 [Ruang Kepala Bidang]"/>
        <s v="PUSFATJA  - Gedung D Lt. 2 [Ruang Staff Propas]"/>
        <s v="PUSFATJA  - Gedung D Lt. 2 [Toilet pria/wanita]"/>
        <s v="PUSFATJA  - Gedung D Lt. 2 [Pantry]"/>
        <s v="PUSFATJA  - Gedung D Lt. 2 [Lift]"/>
        <s v="PUSFATJA  - Gedung D Lt. 2 [Tangga]"/>
        <s v="PUSFATJA  - Gedung D Lt. 1 [Basement]"/>
        <s v="PUSFATJA  - Gedung D Lt. 1 [Musholla]"/>
        <s v="PUSFATJA  - Gedung D Lt. 1 [Pantry]"/>
        <s v="PUSFATJA  - Gedung D Lt. 1 [Toilet pria/wanita]"/>
        <s v="PUSFATJA  - Gedung D Lt. 1 [Ruang Arsip]"/>
        <s v="PUSFATJA  - Gedung D Lt. 1 [Lift]"/>
        <s v="PUSFATJA  - Gedung D Lt. 1 [Tangga]"/>
        <s v="PUSFATJA  - Gedung C Lt. 2 [Ruang Bisang Desimasi]"/>
        <s v="PUSFATJA  - Gedung C Lt. 2 [Ruang Staff]"/>
        <s v="PUSFATJA  - Gedung C Lt. 2 [Ruang RSO(Regional Support Office)]"/>
        <s v="PUSFATJA  - Gedung C Lt. 2 [Ruang Produksi Informasi]"/>
        <s v="PUSFATJA  - Gedung C Lt. 2 [Toilet pria/wanita]"/>
        <s v="PUSFATJA  - Gedung C Lt. 2 [Pantry]"/>
        <s v="PUSFATJA  - Gedung C Lt. 2 [Tangga]"/>
        <s v="PUSFATJA  - Gedung C Lt. 1 [Lobby]"/>
        <s v="PUSFATJA  - Gedung C Lt. 1 [Ruang Server]"/>
        <s v="PUSFATJA  - Gedung C Lt. 1 [Ruang IT]"/>
        <s v="PUSFATJA  - Gedung C Lt. 1 [Ruang Perekayasa Muda]"/>
        <s v="PUSFATJA  - Gedung C Lt. 1 [Ruang Fungsional Rekayasa]"/>
        <s v="PUSFATJA  - Gedung C Lt. 1 [Toilet pria/wanita]"/>
        <s v="PUSFATJA  - Gedung C Lt. 1 [Pantry]"/>
        <s v="PUSFATJA  - Gedung C Lt. 1 [Ruang Panel]"/>
        <s v="PUSFATJA  - Gedung C Lt. 1 [Tangga]"/>
        <s v="PUSFATJA  - Gedung A Lt. 3 [Ruang Kelas]"/>
        <s v="PUSFATJA  - Gedung A Lt. 3 [Ruang Bimbingan]"/>
        <s v="PUSFATJA  - Gedung A Lt. 3 [Ruang Gudang Komputer]"/>
        <s v="PUSFATJA  - Gedung A Lt. 3 [Toilet pria/wanita]"/>
        <s v="PUSFATJA  - Gedung A Lt. 3 [Ruang Lab]"/>
        <s v="PUSFATJA  - Gedung A Lt. 3 [Tangga]"/>
        <s v="PUSFATJA  - Gedung A Lt. 2 [Ruang Admin]"/>
        <s v="PUSFATJA  - Gedung A Lt. 2 [Ruang TU ]"/>
        <s v="PUSFATJA  - Gedung A Lt. 2 [Ruang Bendahara]"/>
        <s v="PUSFATJA  - Gedung A Lt. 2 [Toilet pria/wanita]"/>
        <s v="PUSFATJA  - Gedung A Lt. 2 [Pantry]"/>
        <s v="PUSFATJA  - Gedung A Lt. 2 [Tangga]"/>
        <s v="PUSFATJA  - Gedung A Lt. 1 [Resepsionis]"/>
        <s v="PUSFATJA  - Gedung A Lt. 1 [Ruang Lobby/Ruang tunggu]"/>
        <s v="PUSFATJA  - Gedung A Lt. 1 [Ruang Kepala OR]"/>
        <s v="PUSFATJA  - Gedung A Lt. 1 [Ruang Rapat]"/>
        <s v="PUSFATJA  - Gedung A Lt. 1 [Toilet pria/wanita]"/>
        <s v="PUSFATJA  - Gedung A Lt. 1 [Ruang Staff]"/>
        <s v="PUSFATJA  - Gedung A Lt. 1 [Tangga]"/>
        <s v="PUSFATJA  - Halaman Gedung [Taman ]"/>
        <s v="PUSFATJA  - Halaman Gedung [Parkir Motor ]"/>
        <s v="PUSFATJA  - Halaman Gedung [Parkir Mobil]"/>
        <s v="PUSFATJA  - Halaman Gedung [Halaman depan samping dan belakang]"/>
        <s v="PUSFATJA  - Halaman Gedung [TPS]"/>
        <s v="INSPEKTORAT - Gedung [Lobby]"/>
        <s v="INSPEKTORAT - Gedung [Ruang Inspektur]"/>
        <s v="INSPEKTORAT - Gedung [Truang rapat/Ruang Arsip]"/>
        <s v="INSPEKTORAT - Gedung [Ruang TU]"/>
        <s v="INSPEKTORAT - Gedung [Pantry]"/>
        <s v="INSPEKTORAT - Gedung [Toilet Pria/Wanita]"/>
        <s v="INSPEKTORAT - Gedung [Ruang Auditor]"/>
        <s v="INSPEKTORAT - Gedung [Ruang Arsip]"/>
        <s v="INSPEKTORAT - Gedung [Musholla]"/>
        <s v="INSPEKTORAT - Halaman Gedung [Taman ]"/>
        <s v="INSPEKTORAT - Halaman Gedung [Parkir Motor ]"/>
        <s v="INSPEKTORAT - Halaman Gedung [Parkir Mobil]"/>
        <s v="INSPEKTORAT - Halaman Gedung [Halaman depan samping dan belakang]"/>
        <s v="INSPEKTORAT - Halaman Gedung [TPS]"/>
      </sharedItems>
    </cacheField>
    <cacheField name="Value" numFmtId="0">
      <sharedItems>
        <s v="CUKUP BAIK"/>
        <s v="BAIK"/>
        <s v="SANGATBAIK"/>
      </sharedItems>
    </cacheField>
    <cacheField name="Area" numFmtId="10">
      <sharedItems>
        <s v="Security"/>
        <s v="PUSTEKDATA LAPAN - Gedung 3 Lt. 2"/>
        <s v="PUSTEKDATA LAPAN - Gedung 3 Lt. 1"/>
        <s v="PUSTEKDATA LAPAN - Halaman Gedung 3"/>
        <s v="PUSTEKDATA LAPAN - Gedung 2 Lt. 2"/>
        <s v="PUSTEKDATA LAPAN - Gedung 2 Lt. 1"/>
        <s v="PUSTEKDATA LAPAN - Gedung 1 Lt. 2"/>
        <s v="PUSTEKDATA LAPAN - Gedung 1 Lt. 1"/>
        <s v="PUSTEKDATA LAPAN - Halaman Gedung 1"/>
        <s v="PUSFATJA  - Gedung D Lt. 4"/>
        <s v="PUSFATJA  - Gedung D Lt. 3"/>
        <s v="PUSFATJA  - Gedung D Lt. 2"/>
        <s v="PUSFATJA  - Gedung D Lt. 1"/>
        <s v="PUSFATJA  - Gedung C Lt. 2"/>
        <s v="PUSFATJA  - Gedung C Lt. 1"/>
        <s v="PUSFATJA  - Gedung A Lt. 3"/>
        <s v="PUSFATJA  - Gedung A Lt. 2"/>
        <s v="PUSFATJA  - Gedung A Lt. 1"/>
        <s v="PUSFATJA  - Halaman Gedung"/>
        <s v="INSPEKTORAT - Gedung"/>
        <s v="INSPEKTORAT - Halaman Gedung"/>
      </sharedItems>
    </cacheField>
    <cacheField name="Category" numFmtId="10">
      <sharedItems>
        <s v="SECURITY SERVICE"/>
        <s v="CLEANING SERVICE"/>
      </sharedItems>
    </cacheField>
    <cacheField name="Score" numFmtId="10">
      <sharedItems containsSemiMixedTypes="0" containsString="0" containsNumber="1">
        <n v="0.89"/>
        <n v="0.95"/>
        <n v="1.0"/>
      </sharedItems>
    </cacheField>
    <cacheField name="WeekNum" numFmtId="0">
      <sharedItems containsSemiMixedTypes="0" containsString="0" containsNumber="1" containsInteger="1">
        <n v="5.0"/>
        <n v="9.0"/>
        <n v="4.0"/>
        <n v="8.0"/>
        <n v="12.0"/>
      </sharedItems>
    </cacheField>
    <cacheField name="Week" numFmtId="0">
      <sharedItems>
        <s v="2023 - WEEK 05"/>
        <s v="2023 - WEEK 09"/>
        <s v="2023 - WEEK 04"/>
        <s v="2023 - WEEK 08"/>
        <s v="2023 - WEEK 12"/>
      </sharedItems>
    </cacheField>
    <cacheField name="Month" numFmtId="0">
      <sharedItems>
        <s v="2023 - MONTH 02"/>
        <s v="2023 - MONTH 03"/>
        <s v="2023 - MONTH 01"/>
      </sharedItems>
    </cacheField>
    <cacheField name="Average Week" numFmtId="10">
      <sharedItems containsSemiMixedTypes="0" containsString="0" containsNumber="1">
        <n v="0.9576136363636345"/>
        <n v="0.9782670454545435"/>
        <n v="0.9479545454545444"/>
        <n v="0.9496590909090897"/>
        <n v="0.9500000000000018"/>
      </sharedItems>
    </cacheField>
    <cacheField name="Average Value Month" numFmtId="10">
      <sharedItems containsSemiMixedTypes="0" containsString="0" containsNumber="1">
        <n v="0.9536363636363571"/>
        <n v="0.9711252653927769"/>
        <n v="0.9479545454545444"/>
      </sharedItems>
    </cacheField>
    <cacheField name="Value Week" numFmtId="0">
      <sharedItems>
        <s v="SB"/>
        <s v="B"/>
      </sharedItems>
    </cacheField>
    <cacheField name="Value Month" numFmtId="0">
      <sharedItems>
        <s v="SB"/>
        <s v="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FO9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Email Address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2"/>
        <item x="0"/>
        <item x="3"/>
        <item x="1"/>
        <item x="4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Col" compact="0" outline="0" multipleItemSelectionAllowed="1" showAll="0" sortType="ascending">
      <items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G17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numFmtId="49" outline="0" multipleItemSelectionAllowed="1" showAll="0">
      <items>
        <item x="0"/>
        <item x="1"/>
        <item t="default"/>
      </items>
    </pivotField>
    <pivotField name="Sub Area" axis="axisRow" compact="0" outline="0" multipleItemSelectionAllowed="1" showAll="0" sortType="ascending">
      <items>
        <item x="152"/>
        <item x="160"/>
        <item x="156"/>
        <item x="159"/>
        <item x="158"/>
        <item x="153"/>
        <item x="155"/>
        <item x="157"/>
        <item x="154"/>
        <item x="164"/>
        <item x="163"/>
        <item x="162"/>
        <item x="161"/>
        <item x="165"/>
        <item x="140"/>
        <item x="142"/>
        <item x="141"/>
        <item x="143"/>
        <item x="145"/>
        <item x="146"/>
        <item x="144"/>
        <item x="138"/>
        <item x="134"/>
        <item x="136"/>
        <item x="135"/>
        <item x="139"/>
        <item x="137"/>
        <item x="129"/>
        <item x="130"/>
        <item x="128"/>
        <item x="132"/>
        <item x="133"/>
        <item x="131"/>
        <item x="119"/>
        <item x="125"/>
        <item x="123"/>
        <item x="121"/>
        <item x="126"/>
        <item x="122"/>
        <item x="120"/>
        <item x="127"/>
        <item x="124"/>
        <item x="117"/>
        <item x="112"/>
        <item x="115"/>
        <item x="114"/>
        <item x="113"/>
        <item x="118"/>
        <item x="116"/>
        <item x="105"/>
        <item x="110"/>
        <item x="106"/>
        <item x="107"/>
        <item x="109"/>
        <item x="111"/>
        <item x="108"/>
        <item x="103"/>
        <item x="102"/>
        <item x="96"/>
        <item x="99"/>
        <item x="97"/>
        <item x="100"/>
        <item x="98"/>
        <item x="104"/>
        <item x="101"/>
        <item x="93"/>
        <item x="94"/>
        <item x="83"/>
        <item x="86"/>
        <item x="88"/>
        <item x="89"/>
        <item x="90"/>
        <item x="85"/>
        <item x="91"/>
        <item x="92"/>
        <item x="84"/>
        <item x="95"/>
        <item x="87"/>
        <item x="80"/>
        <item x="81"/>
        <item x="68"/>
        <item x="71"/>
        <item x="75"/>
        <item x="74"/>
        <item x="73"/>
        <item x="76"/>
        <item x="69"/>
        <item x="77"/>
        <item x="78"/>
        <item x="72"/>
        <item x="82"/>
        <item x="79"/>
        <item x="70"/>
        <item x="150"/>
        <item x="149"/>
        <item x="148"/>
        <item x="147"/>
        <item x="151"/>
        <item x="60"/>
        <item x="49"/>
        <item x="61"/>
        <item x="59"/>
        <item x="51"/>
        <item x="48"/>
        <item x="57"/>
        <item x="54"/>
        <item x="55"/>
        <item x="50"/>
        <item x="52"/>
        <item x="56"/>
        <item x="53"/>
        <item x="62"/>
        <item x="58"/>
        <item x="45"/>
        <item x="42"/>
        <item x="44"/>
        <item x="41"/>
        <item x="40"/>
        <item x="43"/>
        <item x="47"/>
        <item x="46"/>
        <item x="36"/>
        <item x="38"/>
        <item x="37"/>
        <item x="35"/>
        <item x="34"/>
        <item x="33"/>
        <item x="39"/>
        <item x="31"/>
        <item x="26"/>
        <item x="29"/>
        <item x="30"/>
        <item x="28"/>
        <item x="32"/>
        <item x="25"/>
        <item x="27"/>
        <item x="16"/>
        <item x="11"/>
        <item x="18"/>
        <item x="14"/>
        <item x="12"/>
        <item x="19"/>
        <item x="17"/>
        <item x="9"/>
        <item x="10"/>
        <item x="13"/>
        <item x="15"/>
        <item x="4"/>
        <item x="8"/>
        <item x="5"/>
        <item x="6"/>
        <item x="3"/>
        <item x="7"/>
        <item x="66"/>
        <item x="65"/>
        <item x="64"/>
        <item x="63"/>
        <item x="67"/>
        <item x="23"/>
        <item x="22"/>
        <item x="21"/>
        <item x="20"/>
        <item x="24"/>
        <item x="2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2"/>
        <item x="0"/>
        <item x="3"/>
        <item x="1"/>
        <item x="4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numFmtId="1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day" axis="axisRow" compact="0" numFmtId="49" outline="0" multipleItemSelectionAllowed="1" showAll="0" sortType="ascending" defaultSubtotal="0">
      <items>
        <item x="0"/>
        <item x="1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numFmtId="1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0"/>
        <item x="3"/>
        <item x="1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2"/>
        <item x="0"/>
        <item x="1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19</v>
      </c>
      <c r="Z1" s="1" t="s">
        <v>23</v>
      </c>
      <c r="AA1" s="1" t="s">
        <v>15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29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31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52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117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161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</row>
    <row r="2">
      <c r="A2" s="2">
        <v>45006.64129681713</v>
      </c>
      <c r="B2" s="3" t="s">
        <v>170</v>
      </c>
      <c r="C2" s="3" t="s">
        <v>171</v>
      </c>
      <c r="D2" s="4">
        <v>44958.0</v>
      </c>
      <c r="E2" s="3" t="s">
        <v>172</v>
      </c>
      <c r="F2" s="3" t="s">
        <v>172</v>
      </c>
      <c r="G2" s="3" t="s">
        <v>172</v>
      </c>
      <c r="H2" s="3" t="s">
        <v>172</v>
      </c>
      <c r="I2" s="3" t="s">
        <v>172</v>
      </c>
      <c r="J2" s="3" t="s">
        <v>172</v>
      </c>
      <c r="K2" s="3" t="s">
        <v>172</v>
      </c>
      <c r="L2" s="3" t="s">
        <v>172</v>
      </c>
      <c r="M2" s="3" t="s">
        <v>172</v>
      </c>
      <c r="N2" s="3" t="s">
        <v>172</v>
      </c>
      <c r="O2" s="3" t="s">
        <v>173</v>
      </c>
      <c r="P2" s="3" t="s">
        <v>173</v>
      </c>
      <c r="Q2" s="3" t="s">
        <v>173</v>
      </c>
      <c r="R2" s="3" t="s">
        <v>173</v>
      </c>
      <c r="S2" s="3" t="s">
        <v>173</v>
      </c>
      <c r="T2" s="3" t="s">
        <v>173</v>
      </c>
      <c r="U2" s="3" t="s">
        <v>173</v>
      </c>
      <c r="V2" s="3" t="s">
        <v>173</v>
      </c>
      <c r="W2" s="3" t="s">
        <v>173</v>
      </c>
      <c r="X2" s="3" t="s">
        <v>173</v>
      </c>
      <c r="Y2" s="3" t="s">
        <v>173</v>
      </c>
      <c r="Z2" s="3" t="s">
        <v>173</v>
      </c>
      <c r="AA2" s="3" t="s">
        <v>173</v>
      </c>
      <c r="AB2" s="3" t="s">
        <v>174</v>
      </c>
      <c r="AC2" s="3" t="s">
        <v>174</v>
      </c>
      <c r="AD2" s="3" t="s">
        <v>174</v>
      </c>
      <c r="AE2" s="3" t="s">
        <v>174</v>
      </c>
      <c r="AF2" s="3" t="s">
        <v>174</v>
      </c>
      <c r="AG2" s="3" t="s">
        <v>172</v>
      </c>
      <c r="AH2" s="3" t="s">
        <v>172</v>
      </c>
      <c r="AI2" s="3" t="s">
        <v>172</v>
      </c>
      <c r="AJ2" s="3" t="s">
        <v>172</v>
      </c>
      <c r="AK2" s="3" t="s">
        <v>172</v>
      </c>
      <c r="AL2" s="3" t="s">
        <v>172</v>
      </c>
      <c r="AM2" s="3" t="s">
        <v>173</v>
      </c>
      <c r="AN2" s="3" t="s">
        <v>173</v>
      </c>
      <c r="AO2" s="3" t="s">
        <v>173</v>
      </c>
      <c r="AP2" s="3" t="s">
        <v>173</v>
      </c>
      <c r="AQ2" s="3" t="s">
        <v>173</v>
      </c>
      <c r="AR2" s="3" t="s">
        <v>173</v>
      </c>
      <c r="AS2" s="3" t="s">
        <v>173</v>
      </c>
      <c r="AT2" s="3" t="s">
        <v>173</v>
      </c>
      <c r="AU2" s="3" t="s">
        <v>173</v>
      </c>
      <c r="AV2" s="3" t="s">
        <v>173</v>
      </c>
      <c r="AW2" s="3" t="s">
        <v>173</v>
      </c>
      <c r="AX2" s="3" t="s">
        <v>174</v>
      </c>
      <c r="AY2" s="3" t="s">
        <v>174</v>
      </c>
      <c r="AZ2" s="3" t="s">
        <v>174</v>
      </c>
      <c r="BA2" s="3" t="s">
        <v>174</v>
      </c>
      <c r="BB2" s="3" t="s">
        <v>174</v>
      </c>
      <c r="BC2" s="3" t="s">
        <v>174</v>
      </c>
      <c r="BD2" s="3" t="s">
        <v>174</v>
      </c>
      <c r="BE2" s="3" t="s">
        <v>174</v>
      </c>
      <c r="BF2" s="3" t="s">
        <v>173</v>
      </c>
      <c r="BG2" s="3" t="s">
        <v>173</v>
      </c>
      <c r="BH2" s="3" t="s">
        <v>173</v>
      </c>
      <c r="BI2" s="3" t="s">
        <v>173</v>
      </c>
      <c r="BJ2" s="3" t="s">
        <v>173</v>
      </c>
      <c r="BK2" s="3" t="s">
        <v>173</v>
      </c>
      <c r="BL2" s="3" t="s">
        <v>174</v>
      </c>
      <c r="BM2" s="3" t="s">
        <v>174</v>
      </c>
      <c r="BN2" s="3" t="s">
        <v>174</v>
      </c>
      <c r="BO2" s="3" t="s">
        <v>174</v>
      </c>
      <c r="BP2" s="3" t="s">
        <v>174</v>
      </c>
      <c r="BQ2" s="3" t="s">
        <v>173</v>
      </c>
      <c r="BR2" s="3" t="s">
        <v>173</v>
      </c>
      <c r="BS2" s="3" t="s">
        <v>173</v>
      </c>
      <c r="BT2" s="3" t="s">
        <v>173</v>
      </c>
      <c r="BU2" s="3" t="s">
        <v>173</v>
      </c>
      <c r="BV2" s="3" t="s">
        <v>174</v>
      </c>
      <c r="BW2" s="3" t="s">
        <v>174</v>
      </c>
      <c r="BX2" s="3" t="s">
        <v>173</v>
      </c>
      <c r="BY2" s="3" t="s">
        <v>173</v>
      </c>
      <c r="BZ2" s="3" t="s">
        <v>173</v>
      </c>
      <c r="CA2" s="3" t="s">
        <v>174</v>
      </c>
      <c r="CB2" s="3" t="s">
        <v>174</v>
      </c>
      <c r="CC2" s="3" t="s">
        <v>174</v>
      </c>
      <c r="CD2" s="3" t="s">
        <v>174</v>
      </c>
      <c r="CE2" s="3" t="s">
        <v>174</v>
      </c>
      <c r="CF2" s="3" t="s">
        <v>174</v>
      </c>
      <c r="CG2" s="3" t="s">
        <v>174</v>
      </c>
      <c r="CH2" s="3" t="s">
        <v>173</v>
      </c>
      <c r="CI2" s="3" t="s">
        <v>173</v>
      </c>
      <c r="CJ2" s="3" t="s">
        <v>173</v>
      </c>
      <c r="CK2" s="3" t="s">
        <v>173</v>
      </c>
      <c r="CL2" s="3" t="s">
        <v>173</v>
      </c>
      <c r="CM2" s="3" t="s">
        <v>173</v>
      </c>
      <c r="CN2" s="3" t="s">
        <v>173</v>
      </c>
      <c r="CO2" s="3" t="s">
        <v>173</v>
      </c>
      <c r="CP2" s="3" t="s">
        <v>174</v>
      </c>
      <c r="CQ2" s="3" t="s">
        <v>174</v>
      </c>
      <c r="CR2" s="3" t="s">
        <v>174</v>
      </c>
      <c r="CS2" s="3" t="s">
        <v>173</v>
      </c>
      <c r="CT2" s="3" t="s">
        <v>173</v>
      </c>
      <c r="CU2" s="3" t="s">
        <v>173</v>
      </c>
      <c r="CV2" s="3" t="s">
        <v>174</v>
      </c>
      <c r="CW2" s="3" t="s">
        <v>174</v>
      </c>
      <c r="CX2" s="3" t="s">
        <v>174</v>
      </c>
      <c r="CY2" s="3" t="s">
        <v>174</v>
      </c>
      <c r="CZ2" s="3" t="s">
        <v>174</v>
      </c>
      <c r="DA2" s="3" t="s">
        <v>174</v>
      </c>
      <c r="DB2" s="3" t="s">
        <v>174</v>
      </c>
      <c r="DC2" s="3" t="s">
        <v>173</v>
      </c>
      <c r="DD2" s="3" t="s">
        <v>173</v>
      </c>
      <c r="DE2" s="3" t="s">
        <v>173</v>
      </c>
      <c r="DF2" s="3" t="s">
        <v>173</v>
      </c>
      <c r="DG2" s="3" t="s">
        <v>173</v>
      </c>
      <c r="DH2" s="3" t="s">
        <v>173</v>
      </c>
      <c r="DI2" s="3" t="s">
        <v>173</v>
      </c>
      <c r="DJ2" s="3" t="s">
        <v>173</v>
      </c>
      <c r="DK2" s="3" t="s">
        <v>173</v>
      </c>
      <c r="DL2" s="3" t="s">
        <v>173</v>
      </c>
      <c r="DM2" s="3" t="s">
        <v>173</v>
      </c>
      <c r="DN2" s="3" t="s">
        <v>173</v>
      </c>
      <c r="DO2" s="3" t="s">
        <v>173</v>
      </c>
      <c r="DP2" s="3" t="s">
        <v>173</v>
      </c>
      <c r="DQ2" s="3" t="s">
        <v>173</v>
      </c>
      <c r="DR2" s="3" t="s">
        <v>174</v>
      </c>
      <c r="DS2" s="3" t="s">
        <v>174</v>
      </c>
      <c r="DT2" s="3" t="s">
        <v>173</v>
      </c>
      <c r="DU2" s="3" t="s">
        <v>173</v>
      </c>
      <c r="DV2" s="3" t="s">
        <v>173</v>
      </c>
      <c r="DW2" s="3" t="s">
        <v>174</v>
      </c>
      <c r="DX2" s="3" t="s">
        <v>174</v>
      </c>
      <c r="DY2" s="3" t="s">
        <v>174</v>
      </c>
      <c r="DZ2" s="3" t="s">
        <v>173</v>
      </c>
      <c r="EA2" s="3" t="s">
        <v>173</v>
      </c>
      <c r="EB2" s="3" t="s">
        <v>174</v>
      </c>
      <c r="EC2" s="3" t="s">
        <v>174</v>
      </c>
      <c r="ED2" s="3" t="s">
        <v>174</v>
      </c>
      <c r="EE2" s="3" t="s">
        <v>174</v>
      </c>
      <c r="EF2" s="3" t="s">
        <v>173</v>
      </c>
      <c r="EG2" s="3" t="s">
        <v>173</v>
      </c>
      <c r="EH2" s="3" t="s">
        <v>173</v>
      </c>
      <c r="EI2" s="3" t="s">
        <v>173</v>
      </c>
      <c r="EJ2" s="3" t="s">
        <v>173</v>
      </c>
      <c r="EK2" s="3" t="s">
        <v>173</v>
      </c>
      <c r="EL2" s="3" t="s">
        <v>173</v>
      </c>
      <c r="EM2" s="3" t="s">
        <v>173</v>
      </c>
      <c r="EN2" s="3" t="s">
        <v>173</v>
      </c>
      <c r="EO2" s="3" t="s">
        <v>173</v>
      </c>
      <c r="EP2" s="3" t="s">
        <v>173</v>
      </c>
      <c r="EQ2" s="3" t="s">
        <v>173</v>
      </c>
      <c r="ER2" s="3" t="s">
        <v>173</v>
      </c>
      <c r="ES2" s="3" t="s">
        <v>173</v>
      </c>
      <c r="ET2" s="3" t="s">
        <v>173</v>
      </c>
      <c r="EU2" s="3" t="s">
        <v>173</v>
      </c>
      <c r="EV2" s="3" t="s">
        <v>173</v>
      </c>
      <c r="EW2" s="3" t="s">
        <v>173</v>
      </c>
      <c r="EX2" s="3" t="s">
        <v>173</v>
      </c>
      <c r="EY2" s="3" t="s">
        <v>173</v>
      </c>
      <c r="EZ2" s="3" t="s">
        <v>173</v>
      </c>
      <c r="FA2" s="3" t="s">
        <v>173</v>
      </c>
      <c r="FB2" s="3" t="s">
        <v>173</v>
      </c>
      <c r="FC2" s="3" t="s">
        <v>173</v>
      </c>
      <c r="FD2" s="3" t="s">
        <v>173</v>
      </c>
      <c r="FE2" s="3" t="s">
        <v>173</v>
      </c>
      <c r="FF2" s="3" t="s">
        <v>173</v>
      </c>
      <c r="FG2" s="3" t="s">
        <v>173</v>
      </c>
      <c r="FH2" s="3" t="s">
        <v>173</v>
      </c>
      <c r="FI2" s="3" t="s">
        <v>173</v>
      </c>
      <c r="FJ2" s="3" t="s">
        <v>173</v>
      </c>
      <c r="FK2" s="3" t="s">
        <v>173</v>
      </c>
      <c r="FL2" s="3" t="s">
        <v>173</v>
      </c>
      <c r="FM2" s="3" t="s">
        <v>173</v>
      </c>
      <c r="FN2" s="3" t="s">
        <v>173</v>
      </c>
      <c r="FO2" s="3" t="s">
        <v>173</v>
      </c>
      <c r="FP2" s="3" t="s">
        <v>173</v>
      </c>
      <c r="FQ2" s="3" t="s">
        <v>173</v>
      </c>
      <c r="FR2" s="3" t="s">
        <v>173</v>
      </c>
      <c r="FS2" s="3" t="s">
        <v>173</v>
      </c>
      <c r="FT2" s="3" t="s">
        <v>173</v>
      </c>
      <c r="FU2" s="3" t="s">
        <v>173</v>
      </c>
      <c r="FV2" s="3" t="s">
        <v>173</v>
      </c>
      <c r="FW2" s="3" t="s">
        <v>173</v>
      </c>
      <c r="FX2" s="3" t="s">
        <v>173</v>
      </c>
    </row>
    <row r="3">
      <c r="A3" s="2">
        <v>45006.643364143514</v>
      </c>
      <c r="B3" s="3" t="s">
        <v>175</v>
      </c>
      <c r="C3" s="3" t="s">
        <v>171</v>
      </c>
      <c r="D3" s="4">
        <v>44986.0</v>
      </c>
      <c r="E3" s="3" t="s">
        <v>174</v>
      </c>
      <c r="F3" s="3" t="s">
        <v>174</v>
      </c>
      <c r="G3" s="3" t="s">
        <v>174</v>
      </c>
      <c r="H3" s="3" t="s">
        <v>174</v>
      </c>
      <c r="I3" s="3" t="s">
        <v>174</v>
      </c>
      <c r="J3" s="3" t="s">
        <v>174</v>
      </c>
      <c r="K3" s="3" t="s">
        <v>174</v>
      </c>
      <c r="L3" s="3" t="s">
        <v>174</v>
      </c>
      <c r="M3" s="3" t="s">
        <v>174</v>
      </c>
      <c r="N3" s="3" t="s">
        <v>174</v>
      </c>
      <c r="O3" s="3" t="s">
        <v>173</v>
      </c>
      <c r="P3" s="3" t="s">
        <v>173</v>
      </c>
      <c r="Q3" s="3" t="s">
        <v>173</v>
      </c>
      <c r="R3" s="3" t="s">
        <v>173</v>
      </c>
      <c r="S3" s="3" t="s">
        <v>173</v>
      </c>
      <c r="T3" s="3" t="s">
        <v>173</v>
      </c>
      <c r="U3" s="3" t="s">
        <v>173</v>
      </c>
      <c r="V3" s="3" t="s">
        <v>173</v>
      </c>
      <c r="W3" s="3" t="s">
        <v>173</v>
      </c>
      <c r="X3" s="3" t="s">
        <v>173</v>
      </c>
      <c r="Y3" s="3" t="s">
        <v>173</v>
      </c>
      <c r="Z3" s="3" t="s">
        <v>173</v>
      </c>
      <c r="AA3" s="3" t="s">
        <v>173</v>
      </c>
      <c r="AB3" s="3" t="s">
        <v>173</v>
      </c>
      <c r="AC3" s="3" t="s">
        <v>173</v>
      </c>
      <c r="AD3" s="3" t="s">
        <v>173</v>
      </c>
      <c r="AE3" s="3" t="s">
        <v>173</v>
      </c>
      <c r="AF3" s="3" t="s">
        <v>173</v>
      </c>
      <c r="AG3" s="3" t="s">
        <v>174</v>
      </c>
      <c r="AH3" s="3" t="s">
        <v>174</v>
      </c>
      <c r="AI3" s="3" t="s">
        <v>174</v>
      </c>
      <c r="AJ3" s="3" t="s">
        <v>174</v>
      </c>
      <c r="AK3" s="3" t="s">
        <v>174</v>
      </c>
      <c r="AL3" s="3" t="s">
        <v>174</v>
      </c>
      <c r="AM3" s="3" t="s">
        <v>174</v>
      </c>
      <c r="AN3" s="3" t="s">
        <v>174</v>
      </c>
      <c r="AO3" s="3" t="s">
        <v>174</v>
      </c>
      <c r="AP3" s="3" t="s">
        <v>174</v>
      </c>
      <c r="AQ3" s="3" t="s">
        <v>173</v>
      </c>
      <c r="AR3" s="3" t="s">
        <v>173</v>
      </c>
      <c r="AS3" s="3" t="s">
        <v>173</v>
      </c>
      <c r="AT3" s="3" t="s">
        <v>173</v>
      </c>
      <c r="AU3" s="3" t="s">
        <v>173</v>
      </c>
      <c r="AV3" s="3" t="s">
        <v>173</v>
      </c>
      <c r="AW3" s="3" t="s">
        <v>173</v>
      </c>
      <c r="AX3" s="3" t="s">
        <v>173</v>
      </c>
      <c r="AY3" s="3" t="s">
        <v>173</v>
      </c>
      <c r="AZ3" s="3" t="s">
        <v>173</v>
      </c>
      <c r="BA3" s="3" t="s">
        <v>173</v>
      </c>
      <c r="BB3" s="3" t="s">
        <v>173</v>
      </c>
      <c r="BC3" s="3" t="s">
        <v>173</v>
      </c>
      <c r="BD3" s="3" t="s">
        <v>173</v>
      </c>
      <c r="BE3" s="3" t="s">
        <v>173</v>
      </c>
      <c r="BF3" s="3" t="s">
        <v>173</v>
      </c>
      <c r="BG3" s="3" t="s">
        <v>173</v>
      </c>
      <c r="BH3" s="3" t="s">
        <v>173</v>
      </c>
      <c r="BI3" s="3" t="s">
        <v>173</v>
      </c>
      <c r="BJ3" s="3" t="s">
        <v>173</v>
      </c>
      <c r="BK3" s="3" t="s">
        <v>173</v>
      </c>
      <c r="BL3" s="3" t="s">
        <v>173</v>
      </c>
      <c r="BM3" s="3" t="s">
        <v>174</v>
      </c>
      <c r="BN3" s="3" t="s">
        <v>174</v>
      </c>
      <c r="BO3" s="3" t="s">
        <v>174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173</v>
      </c>
      <c r="BU3" s="3" t="s">
        <v>173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173</v>
      </c>
      <c r="CB3" s="3" t="s">
        <v>173</v>
      </c>
      <c r="CC3" s="3" t="s">
        <v>173</v>
      </c>
      <c r="CD3" s="3" t="s">
        <v>173</v>
      </c>
      <c r="CE3" s="3" t="s">
        <v>173</v>
      </c>
      <c r="CF3" s="3" t="s">
        <v>173</v>
      </c>
      <c r="CG3" s="3" t="s">
        <v>173</v>
      </c>
      <c r="CH3" s="3" t="s">
        <v>173</v>
      </c>
      <c r="CI3" s="3" t="s">
        <v>173</v>
      </c>
      <c r="CJ3" s="3" t="s">
        <v>173</v>
      </c>
      <c r="CK3" s="3" t="s">
        <v>173</v>
      </c>
      <c r="CL3" s="3" t="s">
        <v>173</v>
      </c>
      <c r="CM3" s="3" t="s">
        <v>173</v>
      </c>
      <c r="CN3" s="3" t="s">
        <v>173</v>
      </c>
      <c r="CO3" s="3" t="s">
        <v>173</v>
      </c>
      <c r="CP3" s="3" t="s">
        <v>174</v>
      </c>
      <c r="CQ3" s="3" t="s">
        <v>174</v>
      </c>
      <c r="CR3" s="3" t="s">
        <v>174</v>
      </c>
      <c r="CS3" s="3" t="s">
        <v>174</v>
      </c>
      <c r="CT3" s="3" t="s">
        <v>174</v>
      </c>
      <c r="CU3" s="3" t="s">
        <v>174</v>
      </c>
      <c r="CV3" s="3" t="s">
        <v>174</v>
      </c>
      <c r="CW3" s="3" t="s">
        <v>174</v>
      </c>
      <c r="CX3" s="3" t="s">
        <v>174</v>
      </c>
      <c r="CY3" s="3" t="s">
        <v>174</v>
      </c>
      <c r="CZ3" s="3" t="s">
        <v>174</v>
      </c>
      <c r="DA3" s="3" t="s">
        <v>174</v>
      </c>
      <c r="DB3" s="3" t="s">
        <v>174</v>
      </c>
      <c r="DC3" s="3" t="s">
        <v>174</v>
      </c>
      <c r="DD3" s="3" t="s">
        <v>173</v>
      </c>
      <c r="DE3" s="3" t="s">
        <v>173</v>
      </c>
      <c r="DF3" s="3" t="s">
        <v>173</v>
      </c>
      <c r="DG3" s="3" t="s">
        <v>173</v>
      </c>
      <c r="DH3" s="3" t="s">
        <v>173</v>
      </c>
      <c r="DI3" s="3" t="s">
        <v>173</v>
      </c>
      <c r="DJ3" s="3" t="s">
        <v>173</v>
      </c>
      <c r="DK3" s="3" t="s">
        <v>173</v>
      </c>
      <c r="DL3" s="3" t="s">
        <v>173</v>
      </c>
      <c r="DM3" s="3" t="s">
        <v>174</v>
      </c>
      <c r="DN3" s="3" t="s">
        <v>174</v>
      </c>
      <c r="DO3" s="3" t="s">
        <v>174</v>
      </c>
      <c r="DP3" s="3" t="s">
        <v>174</v>
      </c>
      <c r="DQ3" s="3" t="s">
        <v>174</v>
      </c>
      <c r="DR3" s="3" t="s">
        <v>174</v>
      </c>
      <c r="DS3" s="3" t="s">
        <v>174</v>
      </c>
      <c r="DT3" s="3" t="s">
        <v>173</v>
      </c>
      <c r="DU3" s="3" t="s">
        <v>173</v>
      </c>
      <c r="DV3" s="3" t="s">
        <v>173</v>
      </c>
      <c r="DW3" s="3" t="s">
        <v>173</v>
      </c>
      <c r="DX3" s="3" t="s">
        <v>173</v>
      </c>
      <c r="DY3" s="3" t="s">
        <v>173</v>
      </c>
      <c r="DZ3" s="3" t="s">
        <v>174</v>
      </c>
      <c r="EA3" s="3" t="s">
        <v>174</v>
      </c>
      <c r="EB3" s="3" t="s">
        <v>174</v>
      </c>
      <c r="EC3" s="3" t="s">
        <v>174</v>
      </c>
      <c r="ED3" s="3" t="s">
        <v>174</v>
      </c>
      <c r="EE3" s="3" t="s">
        <v>174</v>
      </c>
      <c r="EF3" s="3" t="s">
        <v>174</v>
      </c>
      <c r="EG3" s="3" t="s">
        <v>174</v>
      </c>
      <c r="EH3" s="3" t="s">
        <v>174</v>
      </c>
      <c r="EI3" s="3" t="s">
        <v>174</v>
      </c>
      <c r="EJ3" s="3" t="s">
        <v>174</v>
      </c>
      <c r="EK3" s="3" t="s">
        <v>174</v>
      </c>
      <c r="EL3" s="3" t="s">
        <v>174</v>
      </c>
      <c r="EM3" s="3" t="s">
        <v>174</v>
      </c>
      <c r="EN3" s="3" t="s">
        <v>174</v>
      </c>
      <c r="EO3" s="3" t="s">
        <v>174</v>
      </c>
      <c r="EP3" s="3" t="s">
        <v>174</v>
      </c>
      <c r="EQ3" s="3" t="s">
        <v>174</v>
      </c>
      <c r="ER3" s="3" t="s">
        <v>174</v>
      </c>
      <c r="ES3" s="3" t="s">
        <v>174</v>
      </c>
      <c r="ET3" s="3" t="s">
        <v>174</v>
      </c>
      <c r="EU3" s="3" t="s">
        <v>174</v>
      </c>
      <c r="EV3" s="3" t="s">
        <v>174</v>
      </c>
      <c r="EW3" s="3" t="s">
        <v>174</v>
      </c>
      <c r="EX3" s="3" t="s">
        <v>174</v>
      </c>
      <c r="EY3" s="3" t="s">
        <v>174</v>
      </c>
      <c r="EZ3" s="3" t="s">
        <v>174</v>
      </c>
      <c r="FA3" s="3" t="s">
        <v>174</v>
      </c>
      <c r="FB3" s="3" t="s">
        <v>174</v>
      </c>
      <c r="FC3" s="3" t="s">
        <v>174</v>
      </c>
      <c r="FD3" s="3" t="s">
        <v>173</v>
      </c>
      <c r="FE3" s="3" t="s">
        <v>173</v>
      </c>
      <c r="FF3" s="3" t="s">
        <v>173</v>
      </c>
      <c r="FG3" s="3" t="s">
        <v>174</v>
      </c>
      <c r="FH3" s="3" t="s">
        <v>174</v>
      </c>
      <c r="FI3" s="3" t="s">
        <v>174</v>
      </c>
      <c r="FJ3" s="3" t="s">
        <v>174</v>
      </c>
      <c r="FK3" s="3" t="s">
        <v>174</v>
      </c>
      <c r="FL3" s="3" t="s">
        <v>174</v>
      </c>
      <c r="FM3" s="3" t="s">
        <v>174</v>
      </c>
      <c r="FN3" s="3" t="s">
        <v>174</v>
      </c>
      <c r="FO3" s="3" t="s">
        <v>174</v>
      </c>
      <c r="FP3" s="3" t="s">
        <v>173</v>
      </c>
      <c r="FQ3" s="3" t="s">
        <v>173</v>
      </c>
      <c r="FR3" s="3" t="s">
        <v>173</v>
      </c>
      <c r="FS3" s="3" t="s">
        <v>173</v>
      </c>
      <c r="FT3" s="3" t="s">
        <v>173</v>
      </c>
      <c r="FU3" s="3" t="s">
        <v>173</v>
      </c>
      <c r="FV3" s="3" t="s">
        <v>173</v>
      </c>
      <c r="FW3" s="3" t="s">
        <v>173</v>
      </c>
      <c r="FX3" s="3" t="s">
        <v>173</v>
      </c>
    </row>
    <row r="4">
      <c r="A4" s="2">
        <v>45006.64556512731</v>
      </c>
      <c r="B4" s="3" t="s">
        <v>176</v>
      </c>
      <c r="C4" s="3" t="s">
        <v>177</v>
      </c>
      <c r="D4" s="4">
        <v>44986.0</v>
      </c>
      <c r="E4" s="3" t="s">
        <v>173</v>
      </c>
      <c r="F4" s="3" t="s">
        <v>173</v>
      </c>
      <c r="G4" s="3" t="s">
        <v>173</v>
      </c>
      <c r="H4" s="3" t="s">
        <v>174</v>
      </c>
      <c r="I4" s="3" t="s">
        <v>174</v>
      </c>
      <c r="J4" s="3" t="s">
        <v>174</v>
      </c>
      <c r="K4" s="3" t="s">
        <v>174</v>
      </c>
      <c r="L4" s="3" t="s">
        <v>174</v>
      </c>
      <c r="M4" s="3" t="s">
        <v>174</v>
      </c>
      <c r="N4" s="3" t="s">
        <v>174</v>
      </c>
      <c r="O4" s="3" t="s">
        <v>174</v>
      </c>
      <c r="P4" s="3" t="s">
        <v>174</v>
      </c>
      <c r="Q4" s="3" t="s">
        <v>174</v>
      </c>
      <c r="R4" s="3" t="s">
        <v>174</v>
      </c>
      <c r="S4" s="3" t="s">
        <v>174</v>
      </c>
      <c r="T4" s="3" t="s">
        <v>174</v>
      </c>
      <c r="U4" s="3" t="s">
        <v>174</v>
      </c>
      <c r="V4" s="3" t="s">
        <v>174</v>
      </c>
      <c r="W4" s="3" t="s">
        <v>174</v>
      </c>
      <c r="X4" s="3" t="s">
        <v>174</v>
      </c>
      <c r="Y4" s="3" t="s">
        <v>174</v>
      </c>
      <c r="Z4" s="3" t="s">
        <v>174</v>
      </c>
      <c r="AA4" s="3" t="s">
        <v>174</v>
      </c>
      <c r="AB4" s="3" t="s">
        <v>174</v>
      </c>
      <c r="AC4" s="3" t="s">
        <v>174</v>
      </c>
      <c r="AD4" s="3" t="s">
        <v>174</v>
      </c>
      <c r="AE4" s="3" t="s">
        <v>174</v>
      </c>
      <c r="AF4" s="3" t="s">
        <v>174</v>
      </c>
      <c r="AG4" s="3" t="s">
        <v>173</v>
      </c>
      <c r="AH4" s="3" t="s">
        <v>173</v>
      </c>
      <c r="AI4" s="3" t="s">
        <v>173</v>
      </c>
      <c r="AJ4" s="3" t="s">
        <v>173</v>
      </c>
      <c r="AK4" s="3" t="s">
        <v>173</v>
      </c>
      <c r="AL4" s="3" t="s">
        <v>173</v>
      </c>
      <c r="AM4" s="3" t="s">
        <v>173</v>
      </c>
      <c r="AN4" s="3" t="s">
        <v>173</v>
      </c>
      <c r="AO4" s="3" t="s">
        <v>173</v>
      </c>
      <c r="AP4" s="3" t="s">
        <v>173</v>
      </c>
      <c r="AQ4" s="3" t="s">
        <v>174</v>
      </c>
      <c r="AR4" s="3" t="s">
        <v>174</v>
      </c>
      <c r="AS4" s="3" t="s">
        <v>174</v>
      </c>
      <c r="AT4" s="3" t="s">
        <v>174</v>
      </c>
      <c r="AU4" s="3" t="s">
        <v>174</v>
      </c>
      <c r="AV4" s="3" t="s">
        <v>174</v>
      </c>
      <c r="AW4" s="3" t="s">
        <v>174</v>
      </c>
      <c r="AX4" s="3" t="s">
        <v>174</v>
      </c>
      <c r="AY4" s="3" t="s">
        <v>174</v>
      </c>
      <c r="AZ4" s="3" t="s">
        <v>174</v>
      </c>
      <c r="BA4" s="3" t="s">
        <v>174</v>
      </c>
      <c r="BB4" s="3" t="s">
        <v>174</v>
      </c>
      <c r="BC4" s="3" t="s">
        <v>174</v>
      </c>
      <c r="BD4" s="3" t="s">
        <v>174</v>
      </c>
      <c r="BE4" s="3" t="s">
        <v>174</v>
      </c>
      <c r="BF4" s="3" t="s">
        <v>174</v>
      </c>
      <c r="BG4" s="3" t="s">
        <v>174</v>
      </c>
      <c r="BH4" s="3" t="s">
        <v>174</v>
      </c>
      <c r="BI4" s="3" t="s">
        <v>174</v>
      </c>
      <c r="BJ4" s="3" t="s">
        <v>174</v>
      </c>
      <c r="BK4" s="3" t="s">
        <v>174</v>
      </c>
      <c r="BL4" s="3" t="s">
        <v>174</v>
      </c>
      <c r="BM4" s="3" t="s">
        <v>174</v>
      </c>
      <c r="BN4" s="3" t="s">
        <v>174</v>
      </c>
      <c r="BO4" s="3" t="s">
        <v>174</v>
      </c>
      <c r="BP4" s="3" t="s">
        <v>174</v>
      </c>
      <c r="BQ4" s="3" t="s">
        <v>174</v>
      </c>
      <c r="BR4" s="3" t="s">
        <v>174</v>
      </c>
      <c r="BS4" s="3" t="s">
        <v>174</v>
      </c>
      <c r="BT4" s="3" t="s">
        <v>174</v>
      </c>
      <c r="BU4" s="3" t="s">
        <v>174</v>
      </c>
      <c r="BV4" s="3" t="s">
        <v>174</v>
      </c>
      <c r="BW4" s="3" t="s">
        <v>174</v>
      </c>
      <c r="BX4" s="3" t="s">
        <v>174</v>
      </c>
      <c r="BY4" s="3" t="s">
        <v>174</v>
      </c>
      <c r="BZ4" s="3" t="s">
        <v>174</v>
      </c>
      <c r="CA4" s="3" t="s">
        <v>173</v>
      </c>
      <c r="CB4" s="3" t="s">
        <v>173</v>
      </c>
      <c r="CC4" s="3" t="s">
        <v>173</v>
      </c>
      <c r="CD4" s="3" t="s">
        <v>173</v>
      </c>
      <c r="CE4" s="3" t="s">
        <v>173</v>
      </c>
      <c r="CF4" s="3" t="s">
        <v>173</v>
      </c>
      <c r="CG4" s="3" t="s">
        <v>174</v>
      </c>
      <c r="CH4" s="3" t="s">
        <v>174</v>
      </c>
      <c r="CI4" s="3" t="s">
        <v>174</v>
      </c>
      <c r="CJ4" s="3" t="s">
        <v>174</v>
      </c>
      <c r="CK4" s="3" t="s">
        <v>174</v>
      </c>
      <c r="CL4" s="3" t="s">
        <v>174</v>
      </c>
      <c r="CM4" s="3" t="s">
        <v>174</v>
      </c>
      <c r="CN4" s="3" t="s">
        <v>174</v>
      </c>
      <c r="CO4" s="3" t="s">
        <v>174</v>
      </c>
      <c r="CP4" s="3" t="s">
        <v>174</v>
      </c>
      <c r="CQ4" s="3" t="s">
        <v>174</v>
      </c>
      <c r="CR4" s="3" t="s">
        <v>174</v>
      </c>
      <c r="CS4" s="3" t="s">
        <v>174</v>
      </c>
      <c r="CT4" s="3" t="s">
        <v>174</v>
      </c>
      <c r="CU4" s="3" t="s">
        <v>174</v>
      </c>
      <c r="CV4" s="3" t="s">
        <v>174</v>
      </c>
      <c r="CW4" s="3" t="s">
        <v>174</v>
      </c>
      <c r="CX4" s="3" t="s">
        <v>174</v>
      </c>
      <c r="CY4" s="3" t="s">
        <v>174</v>
      </c>
      <c r="CZ4" s="3" t="s">
        <v>174</v>
      </c>
      <c r="DA4" s="3" t="s">
        <v>174</v>
      </c>
      <c r="DB4" s="3" t="s">
        <v>174</v>
      </c>
      <c r="DC4" s="3" t="s">
        <v>174</v>
      </c>
      <c r="DD4" s="3" t="s">
        <v>174</v>
      </c>
      <c r="DE4" s="3" t="s">
        <v>174</v>
      </c>
      <c r="DF4" s="3" t="s">
        <v>174</v>
      </c>
      <c r="DG4" s="3" t="s">
        <v>174</v>
      </c>
      <c r="DH4" s="3" t="s">
        <v>174</v>
      </c>
      <c r="DI4" s="3" t="s">
        <v>174</v>
      </c>
      <c r="DJ4" s="3" t="s">
        <v>174</v>
      </c>
      <c r="DK4" s="3" t="s">
        <v>174</v>
      </c>
      <c r="DL4" s="3" t="s">
        <v>174</v>
      </c>
      <c r="DM4" s="3" t="s">
        <v>174</v>
      </c>
      <c r="DN4" s="3" t="s">
        <v>174</v>
      </c>
      <c r="DO4" s="3" t="s">
        <v>174</v>
      </c>
      <c r="DP4" s="3" t="s">
        <v>174</v>
      </c>
      <c r="DQ4" s="3" t="s">
        <v>174</v>
      </c>
      <c r="DR4" s="3" t="s">
        <v>174</v>
      </c>
      <c r="DS4" s="3" t="s">
        <v>174</v>
      </c>
      <c r="DT4" s="3" t="s">
        <v>174</v>
      </c>
      <c r="DU4" s="3" t="s">
        <v>174</v>
      </c>
      <c r="DV4" s="3" t="s">
        <v>174</v>
      </c>
      <c r="DW4" s="3" t="s">
        <v>174</v>
      </c>
      <c r="DX4" s="3" t="s">
        <v>174</v>
      </c>
      <c r="DY4" s="3" t="s">
        <v>174</v>
      </c>
      <c r="DZ4" s="3" t="s">
        <v>174</v>
      </c>
      <c r="EA4" s="3" t="s">
        <v>174</v>
      </c>
      <c r="EB4" s="3" t="s">
        <v>173</v>
      </c>
      <c r="EC4" s="3" t="s">
        <v>173</v>
      </c>
      <c r="ED4" s="3" t="s">
        <v>173</v>
      </c>
      <c r="EE4" s="3" t="s">
        <v>173</v>
      </c>
      <c r="EF4" s="3" t="s">
        <v>173</v>
      </c>
      <c r="EG4" s="3" t="s">
        <v>173</v>
      </c>
      <c r="EH4" s="3" t="s">
        <v>173</v>
      </c>
      <c r="EI4" s="3" t="s">
        <v>173</v>
      </c>
      <c r="EJ4" s="3" t="s">
        <v>173</v>
      </c>
      <c r="EK4" s="3" t="s">
        <v>173</v>
      </c>
      <c r="EL4" s="3" t="s">
        <v>173</v>
      </c>
      <c r="EM4" s="3" t="s">
        <v>173</v>
      </c>
      <c r="EN4" s="3" t="s">
        <v>173</v>
      </c>
      <c r="EO4" s="3" t="s">
        <v>173</v>
      </c>
      <c r="EP4" s="3" t="s">
        <v>173</v>
      </c>
      <c r="EQ4" s="3" t="s">
        <v>173</v>
      </c>
      <c r="ER4" s="3" t="s">
        <v>173</v>
      </c>
      <c r="ES4" s="3" t="s">
        <v>173</v>
      </c>
      <c r="ET4" s="3" t="s">
        <v>173</v>
      </c>
      <c r="EU4" s="3" t="s">
        <v>173</v>
      </c>
      <c r="EV4" s="3" t="s">
        <v>173</v>
      </c>
      <c r="EW4" s="3" t="s">
        <v>173</v>
      </c>
      <c r="EX4" s="3" t="s">
        <v>173</v>
      </c>
      <c r="EY4" s="3" t="s">
        <v>173</v>
      </c>
      <c r="EZ4" s="3" t="s">
        <v>173</v>
      </c>
      <c r="FA4" s="3" t="s">
        <v>173</v>
      </c>
      <c r="FB4" s="3" t="s">
        <v>173</v>
      </c>
      <c r="FC4" s="3" t="s">
        <v>173</v>
      </c>
      <c r="FD4" s="3" t="s">
        <v>173</v>
      </c>
      <c r="FE4" s="3" t="s">
        <v>173</v>
      </c>
      <c r="FF4" s="3" t="s">
        <v>173</v>
      </c>
      <c r="FG4" s="3" t="s">
        <v>173</v>
      </c>
      <c r="FH4" s="3" t="s">
        <v>173</v>
      </c>
      <c r="FI4" s="3" t="s">
        <v>172</v>
      </c>
      <c r="FJ4" s="3" t="s">
        <v>172</v>
      </c>
      <c r="FK4" s="3" t="s">
        <v>172</v>
      </c>
      <c r="FL4" s="3" t="s">
        <v>172</v>
      </c>
      <c r="FM4" s="3" t="s">
        <v>172</v>
      </c>
      <c r="FN4" s="3" t="s">
        <v>173</v>
      </c>
      <c r="FO4" s="3" t="s">
        <v>173</v>
      </c>
      <c r="FP4" s="3" t="s">
        <v>173</v>
      </c>
      <c r="FQ4" s="3" t="s">
        <v>173</v>
      </c>
      <c r="FR4" s="3" t="s">
        <v>173</v>
      </c>
      <c r="FS4" s="3" t="s">
        <v>173</v>
      </c>
      <c r="FT4" s="3" t="s">
        <v>174</v>
      </c>
      <c r="FU4" s="3" t="s">
        <v>174</v>
      </c>
      <c r="FV4" s="3" t="s">
        <v>174</v>
      </c>
      <c r="FW4" s="3" t="s">
        <v>174</v>
      </c>
      <c r="FX4" s="3" t="s">
        <v>174</v>
      </c>
    </row>
    <row r="5">
      <c r="A5" s="2">
        <v>45026.48384689815</v>
      </c>
      <c r="B5" s="3" t="s">
        <v>178</v>
      </c>
      <c r="C5" s="3" t="s">
        <v>179</v>
      </c>
      <c r="D5" s="4">
        <v>44951.0</v>
      </c>
      <c r="E5" s="3" t="s">
        <v>173</v>
      </c>
      <c r="F5" s="3" t="s">
        <v>173</v>
      </c>
      <c r="G5" s="3" t="s">
        <v>173</v>
      </c>
      <c r="H5" s="3" t="s">
        <v>173</v>
      </c>
      <c r="I5" s="3" t="s">
        <v>173</v>
      </c>
      <c r="J5" s="3" t="s">
        <v>172</v>
      </c>
      <c r="K5" s="3" t="s">
        <v>173</v>
      </c>
      <c r="L5" s="3" t="s">
        <v>173</v>
      </c>
      <c r="M5" s="3" t="s">
        <v>173</v>
      </c>
      <c r="N5" s="3" t="s">
        <v>173</v>
      </c>
      <c r="O5" s="3" t="s">
        <v>173</v>
      </c>
      <c r="P5" s="3" t="s">
        <v>173</v>
      </c>
      <c r="Q5" s="3" t="s">
        <v>173</v>
      </c>
      <c r="R5" s="3" t="s">
        <v>173</v>
      </c>
      <c r="S5" s="3" t="s">
        <v>173</v>
      </c>
      <c r="T5" s="3" t="s">
        <v>173</v>
      </c>
      <c r="U5" s="3" t="s">
        <v>173</v>
      </c>
      <c r="V5" s="3" t="s">
        <v>173</v>
      </c>
      <c r="W5" s="3" t="s">
        <v>173</v>
      </c>
      <c r="X5" s="3" t="s">
        <v>173</v>
      </c>
      <c r="Y5" s="3" t="s">
        <v>173</v>
      </c>
      <c r="Z5" s="3" t="s">
        <v>172</v>
      </c>
      <c r="AA5" s="3" t="s">
        <v>173</v>
      </c>
      <c r="AB5" s="3" t="s">
        <v>173</v>
      </c>
      <c r="AC5" s="3" t="s">
        <v>173</v>
      </c>
      <c r="AD5" s="3" t="s">
        <v>173</v>
      </c>
      <c r="AE5" s="3" t="s">
        <v>173</v>
      </c>
      <c r="AF5" s="3" t="s">
        <v>172</v>
      </c>
      <c r="AG5" s="3" t="s">
        <v>173</v>
      </c>
      <c r="AH5" s="3" t="s">
        <v>173</v>
      </c>
      <c r="AI5" s="3" t="s">
        <v>173</v>
      </c>
      <c r="AJ5" s="3" t="s">
        <v>173</v>
      </c>
      <c r="AK5" s="3" t="s">
        <v>173</v>
      </c>
      <c r="AL5" s="3" t="s">
        <v>173</v>
      </c>
      <c r="AM5" s="3" t="s">
        <v>173</v>
      </c>
      <c r="AN5" s="3" t="s">
        <v>173</v>
      </c>
      <c r="AO5" s="3" t="s">
        <v>173</v>
      </c>
      <c r="AP5" s="3" t="s">
        <v>173</v>
      </c>
      <c r="AQ5" s="3" t="s">
        <v>173</v>
      </c>
      <c r="AR5" s="3" t="s">
        <v>173</v>
      </c>
      <c r="AS5" s="3" t="s">
        <v>173</v>
      </c>
      <c r="AT5" s="3" t="s">
        <v>173</v>
      </c>
      <c r="AU5" s="3" t="s">
        <v>173</v>
      </c>
      <c r="AV5" s="3" t="s">
        <v>173</v>
      </c>
      <c r="AW5" s="3" t="s">
        <v>173</v>
      </c>
      <c r="AX5" s="3" t="s">
        <v>173</v>
      </c>
      <c r="AY5" s="3" t="s">
        <v>173</v>
      </c>
      <c r="AZ5" s="3" t="s">
        <v>173</v>
      </c>
      <c r="BA5" s="3" t="s">
        <v>173</v>
      </c>
      <c r="BB5" s="3" t="s">
        <v>173</v>
      </c>
      <c r="BC5" s="3" t="s">
        <v>173</v>
      </c>
      <c r="BD5" s="3" t="s">
        <v>173</v>
      </c>
      <c r="BE5" s="3" t="s">
        <v>173</v>
      </c>
      <c r="BF5" s="3" t="s">
        <v>173</v>
      </c>
      <c r="BG5" s="3" t="s">
        <v>173</v>
      </c>
      <c r="BH5" s="3" t="s">
        <v>173</v>
      </c>
      <c r="BI5" s="3" t="s">
        <v>173</v>
      </c>
      <c r="BJ5" s="3" t="s">
        <v>173</v>
      </c>
      <c r="BK5" s="3" t="s">
        <v>173</v>
      </c>
      <c r="BL5" s="3" t="s">
        <v>173</v>
      </c>
      <c r="BM5" s="3" t="s">
        <v>173</v>
      </c>
      <c r="BN5" s="3" t="s">
        <v>173</v>
      </c>
      <c r="BO5" s="3" t="s">
        <v>173</v>
      </c>
      <c r="BP5" s="3" t="s">
        <v>173</v>
      </c>
      <c r="BQ5" s="3" t="s">
        <v>173</v>
      </c>
      <c r="BR5" s="3" t="s">
        <v>173</v>
      </c>
      <c r="BS5" s="3" t="s">
        <v>173</v>
      </c>
      <c r="BT5" s="3" t="s">
        <v>173</v>
      </c>
      <c r="BU5" s="3" t="s">
        <v>173</v>
      </c>
      <c r="BV5" s="3" t="s">
        <v>173</v>
      </c>
      <c r="BW5" s="3" t="s">
        <v>173</v>
      </c>
      <c r="BX5" s="3" t="s">
        <v>173</v>
      </c>
      <c r="BY5" s="3" t="s">
        <v>173</v>
      </c>
      <c r="BZ5" s="3" t="s">
        <v>173</v>
      </c>
      <c r="CA5" s="3" t="s">
        <v>173</v>
      </c>
      <c r="CB5" s="3" t="s">
        <v>173</v>
      </c>
      <c r="CC5" s="3" t="s">
        <v>173</v>
      </c>
      <c r="CD5" s="3" t="s">
        <v>173</v>
      </c>
      <c r="CE5" s="3" t="s">
        <v>173</v>
      </c>
      <c r="CF5" s="3" t="s">
        <v>173</v>
      </c>
      <c r="CG5" s="3" t="s">
        <v>173</v>
      </c>
      <c r="CH5" s="3" t="s">
        <v>173</v>
      </c>
      <c r="CI5" s="3" t="s">
        <v>173</v>
      </c>
      <c r="CJ5" s="3" t="s">
        <v>173</v>
      </c>
      <c r="CK5" s="3" t="s">
        <v>173</v>
      </c>
      <c r="CL5" s="3" t="s">
        <v>173</v>
      </c>
      <c r="CM5" s="3" t="s">
        <v>173</v>
      </c>
      <c r="CN5" s="3" t="s">
        <v>173</v>
      </c>
      <c r="CO5" s="3" t="s">
        <v>173</v>
      </c>
      <c r="CP5" s="3" t="s">
        <v>173</v>
      </c>
      <c r="CQ5" s="3" t="s">
        <v>173</v>
      </c>
      <c r="CR5" s="3" t="s">
        <v>173</v>
      </c>
      <c r="CS5" s="3" t="s">
        <v>173</v>
      </c>
      <c r="CT5" s="3" t="s">
        <v>173</v>
      </c>
      <c r="CU5" s="3" t="s">
        <v>173</v>
      </c>
      <c r="CV5" s="3" t="s">
        <v>173</v>
      </c>
      <c r="CW5" s="3" t="s">
        <v>173</v>
      </c>
      <c r="CX5" s="3" t="s">
        <v>173</v>
      </c>
      <c r="CY5" s="3" t="s">
        <v>173</v>
      </c>
      <c r="CZ5" s="3" t="s">
        <v>173</v>
      </c>
      <c r="DA5" s="3" t="s">
        <v>173</v>
      </c>
      <c r="DB5" s="3" t="s">
        <v>173</v>
      </c>
      <c r="DC5" s="3" t="s">
        <v>173</v>
      </c>
      <c r="DD5" s="3" t="s">
        <v>173</v>
      </c>
      <c r="DE5" s="3" t="s">
        <v>173</v>
      </c>
      <c r="DF5" s="3" t="s">
        <v>173</v>
      </c>
      <c r="DG5" s="3" t="s">
        <v>173</v>
      </c>
      <c r="DH5" s="3" t="s">
        <v>173</v>
      </c>
      <c r="DI5" s="3" t="s">
        <v>173</v>
      </c>
      <c r="DJ5" s="3" t="s">
        <v>173</v>
      </c>
      <c r="DK5" s="3" t="s">
        <v>173</v>
      </c>
      <c r="DL5" s="3" t="s">
        <v>173</v>
      </c>
      <c r="DM5" s="3" t="s">
        <v>173</v>
      </c>
      <c r="DN5" s="3" t="s">
        <v>173</v>
      </c>
      <c r="DO5" s="3" t="s">
        <v>173</v>
      </c>
      <c r="DP5" s="3" t="s">
        <v>173</v>
      </c>
      <c r="DQ5" s="3" t="s">
        <v>172</v>
      </c>
      <c r="DR5" s="3" t="s">
        <v>173</v>
      </c>
      <c r="DS5" s="3" t="s">
        <v>173</v>
      </c>
      <c r="DT5" s="3" t="s">
        <v>173</v>
      </c>
      <c r="DU5" s="3" t="s">
        <v>173</v>
      </c>
      <c r="DV5" s="3" t="s">
        <v>173</v>
      </c>
      <c r="DW5" s="3" t="s">
        <v>173</v>
      </c>
      <c r="DX5" s="3" t="s">
        <v>173</v>
      </c>
      <c r="DY5" s="3" t="s">
        <v>173</v>
      </c>
      <c r="DZ5" s="3" t="s">
        <v>173</v>
      </c>
      <c r="EA5" s="3" t="s">
        <v>173</v>
      </c>
      <c r="EB5" s="3" t="s">
        <v>173</v>
      </c>
      <c r="EC5" s="3" t="s">
        <v>173</v>
      </c>
      <c r="ED5" s="3" t="s">
        <v>173</v>
      </c>
      <c r="EE5" s="3" t="s">
        <v>173</v>
      </c>
      <c r="EF5" s="3" t="s">
        <v>173</v>
      </c>
      <c r="EG5" s="3" t="s">
        <v>173</v>
      </c>
      <c r="EH5" s="3" t="s">
        <v>173</v>
      </c>
      <c r="EI5" s="3" t="s">
        <v>172</v>
      </c>
      <c r="EJ5" s="3" t="s">
        <v>173</v>
      </c>
      <c r="EK5" s="3" t="s">
        <v>172</v>
      </c>
      <c r="EL5" s="3" t="s">
        <v>173</v>
      </c>
      <c r="EM5" s="3" t="s">
        <v>173</v>
      </c>
      <c r="EN5" s="3" t="s">
        <v>173</v>
      </c>
      <c r="EO5" s="3" t="s">
        <v>173</v>
      </c>
      <c r="EP5" s="3" t="s">
        <v>173</v>
      </c>
      <c r="EQ5" s="3" t="s">
        <v>173</v>
      </c>
      <c r="ER5" s="3" t="s">
        <v>173</v>
      </c>
      <c r="ES5" s="3" t="s">
        <v>173</v>
      </c>
      <c r="ET5" s="3" t="s">
        <v>173</v>
      </c>
      <c r="EU5" s="3" t="s">
        <v>173</v>
      </c>
      <c r="EV5" s="3" t="s">
        <v>173</v>
      </c>
      <c r="EW5" s="3" t="s">
        <v>173</v>
      </c>
      <c r="EX5" s="3" t="s">
        <v>173</v>
      </c>
      <c r="EY5" s="3" t="s">
        <v>173</v>
      </c>
      <c r="EZ5" s="3" t="s">
        <v>173</v>
      </c>
      <c r="FA5" s="3" t="s">
        <v>173</v>
      </c>
      <c r="FB5" s="3" t="s">
        <v>173</v>
      </c>
      <c r="FC5" s="3" t="s">
        <v>173</v>
      </c>
      <c r="FD5" s="3" t="s">
        <v>173</v>
      </c>
      <c r="FE5" s="3" t="s">
        <v>173</v>
      </c>
      <c r="FF5" s="3" t="s">
        <v>173</v>
      </c>
      <c r="FG5" s="3" t="s">
        <v>173</v>
      </c>
      <c r="FH5" s="3" t="s">
        <v>173</v>
      </c>
      <c r="FI5" s="3" t="s">
        <v>173</v>
      </c>
      <c r="FJ5" s="3" t="s">
        <v>173</v>
      </c>
      <c r="FK5" s="3" t="s">
        <v>173</v>
      </c>
      <c r="FL5" s="3" t="s">
        <v>173</v>
      </c>
      <c r="FM5" s="3" t="s">
        <v>173</v>
      </c>
      <c r="FN5" s="3" t="s">
        <v>173</v>
      </c>
      <c r="FO5" s="3" t="s">
        <v>173</v>
      </c>
      <c r="FP5" s="3" t="s">
        <v>173</v>
      </c>
      <c r="FQ5" s="3" t="s">
        <v>173</v>
      </c>
      <c r="FR5" s="3" t="s">
        <v>173</v>
      </c>
      <c r="FS5" s="3" t="s">
        <v>173</v>
      </c>
      <c r="FT5" s="3" t="s">
        <v>173</v>
      </c>
      <c r="FU5" s="3" t="s">
        <v>173</v>
      </c>
      <c r="FV5" s="3" t="s">
        <v>173</v>
      </c>
      <c r="FW5" s="3" t="s">
        <v>173</v>
      </c>
      <c r="FX5" s="3" t="s">
        <v>173</v>
      </c>
    </row>
    <row r="6">
      <c r="A6" s="2">
        <v>45026.4876524537</v>
      </c>
      <c r="B6" s="3" t="s">
        <v>178</v>
      </c>
      <c r="C6" s="3" t="s">
        <v>179</v>
      </c>
      <c r="D6" s="4">
        <v>44981.0</v>
      </c>
      <c r="E6" s="3" t="s">
        <v>173</v>
      </c>
      <c r="F6" s="3" t="s">
        <v>173</v>
      </c>
      <c r="G6" s="3" t="s">
        <v>173</v>
      </c>
      <c r="H6" s="3" t="s">
        <v>173</v>
      </c>
      <c r="I6" s="3" t="s">
        <v>173</v>
      </c>
      <c r="J6" s="3" t="s">
        <v>173</v>
      </c>
      <c r="K6" s="3" t="s">
        <v>173</v>
      </c>
      <c r="L6" s="3" t="s">
        <v>173</v>
      </c>
      <c r="M6" s="3" t="s">
        <v>173</v>
      </c>
      <c r="N6" s="3" t="s">
        <v>173</v>
      </c>
      <c r="O6" s="3" t="s">
        <v>173</v>
      </c>
      <c r="P6" s="3" t="s">
        <v>173</v>
      </c>
      <c r="Q6" s="3" t="s">
        <v>173</v>
      </c>
      <c r="R6" s="3" t="s">
        <v>173</v>
      </c>
      <c r="S6" s="3" t="s">
        <v>173</v>
      </c>
      <c r="T6" s="3" t="s">
        <v>173</v>
      </c>
      <c r="U6" s="3" t="s">
        <v>173</v>
      </c>
      <c r="V6" s="3" t="s">
        <v>173</v>
      </c>
      <c r="W6" s="3" t="s">
        <v>173</v>
      </c>
      <c r="X6" s="3" t="s">
        <v>173</v>
      </c>
      <c r="Y6" s="3" t="s">
        <v>173</v>
      </c>
      <c r="Z6" s="3" t="s">
        <v>173</v>
      </c>
      <c r="AA6" s="3" t="s">
        <v>173</v>
      </c>
      <c r="AB6" s="3" t="s">
        <v>173</v>
      </c>
      <c r="AC6" s="3" t="s">
        <v>173</v>
      </c>
      <c r="AD6" s="3" t="s">
        <v>173</v>
      </c>
      <c r="AE6" s="3" t="s">
        <v>173</v>
      </c>
      <c r="AF6" s="3" t="s">
        <v>173</v>
      </c>
      <c r="AG6" s="3" t="s">
        <v>173</v>
      </c>
      <c r="AH6" s="3" t="s">
        <v>173</v>
      </c>
      <c r="AI6" s="3" t="s">
        <v>173</v>
      </c>
      <c r="AJ6" s="3" t="s">
        <v>173</v>
      </c>
      <c r="AK6" s="3" t="s">
        <v>173</v>
      </c>
      <c r="AL6" s="3" t="s">
        <v>173</v>
      </c>
      <c r="AM6" s="3" t="s">
        <v>173</v>
      </c>
      <c r="AN6" s="3" t="s">
        <v>173</v>
      </c>
      <c r="AO6" s="3" t="s">
        <v>173</v>
      </c>
      <c r="AP6" s="3" t="s">
        <v>173</v>
      </c>
      <c r="AQ6" s="3" t="s">
        <v>173</v>
      </c>
      <c r="AR6" s="3" t="s">
        <v>173</v>
      </c>
      <c r="AS6" s="3" t="s">
        <v>173</v>
      </c>
      <c r="AT6" s="3" t="s">
        <v>173</v>
      </c>
      <c r="AU6" s="3" t="s">
        <v>173</v>
      </c>
      <c r="AV6" s="3" t="s">
        <v>173</v>
      </c>
      <c r="AW6" s="3" t="s">
        <v>173</v>
      </c>
      <c r="AX6" s="3" t="s">
        <v>173</v>
      </c>
      <c r="AY6" s="3" t="s">
        <v>173</v>
      </c>
      <c r="AZ6" s="3" t="s">
        <v>173</v>
      </c>
      <c r="BA6" s="3" t="s">
        <v>173</v>
      </c>
      <c r="BB6" s="3" t="s">
        <v>173</v>
      </c>
      <c r="BC6" s="3" t="s">
        <v>173</v>
      </c>
      <c r="BD6" s="3" t="s">
        <v>173</v>
      </c>
      <c r="BE6" s="3" t="s">
        <v>173</v>
      </c>
      <c r="BF6" s="3" t="s">
        <v>173</v>
      </c>
      <c r="BG6" s="3" t="s">
        <v>173</v>
      </c>
      <c r="BH6" s="3" t="s">
        <v>173</v>
      </c>
      <c r="BI6" s="3" t="s">
        <v>173</v>
      </c>
      <c r="BJ6" s="3" t="s">
        <v>173</v>
      </c>
      <c r="BK6" s="3" t="s">
        <v>173</v>
      </c>
      <c r="BL6" s="3" t="s">
        <v>173</v>
      </c>
      <c r="BM6" s="3" t="s">
        <v>173</v>
      </c>
      <c r="BN6" s="3" t="s">
        <v>173</v>
      </c>
      <c r="BO6" s="3" t="s">
        <v>173</v>
      </c>
      <c r="BP6" s="3" t="s">
        <v>173</v>
      </c>
      <c r="BQ6" s="3" t="s">
        <v>173</v>
      </c>
      <c r="BR6" s="3" t="s">
        <v>173</v>
      </c>
      <c r="BS6" s="3" t="s">
        <v>173</v>
      </c>
      <c r="BT6" s="3" t="s">
        <v>173</v>
      </c>
      <c r="BU6" s="3" t="s">
        <v>173</v>
      </c>
      <c r="BV6" s="3" t="s">
        <v>173</v>
      </c>
      <c r="BW6" s="3" t="s">
        <v>173</v>
      </c>
      <c r="BX6" s="3" t="s">
        <v>173</v>
      </c>
      <c r="BY6" s="3" t="s">
        <v>173</v>
      </c>
      <c r="BZ6" s="3" t="s">
        <v>173</v>
      </c>
      <c r="CA6" s="3" t="s">
        <v>173</v>
      </c>
      <c r="CB6" s="3" t="s">
        <v>173</v>
      </c>
      <c r="CC6" s="3" t="s">
        <v>173</v>
      </c>
      <c r="CD6" s="3" t="s">
        <v>173</v>
      </c>
      <c r="CE6" s="3" t="s">
        <v>173</v>
      </c>
      <c r="CF6" s="3" t="s">
        <v>173</v>
      </c>
      <c r="CG6" s="3" t="s">
        <v>173</v>
      </c>
      <c r="CH6" s="3" t="s">
        <v>173</v>
      </c>
      <c r="CI6" s="3" t="s">
        <v>173</v>
      </c>
      <c r="CJ6" s="3" t="s">
        <v>173</v>
      </c>
      <c r="CK6" s="3" t="s">
        <v>173</v>
      </c>
      <c r="CL6" s="3" t="s">
        <v>173</v>
      </c>
      <c r="CM6" s="3" t="s">
        <v>173</v>
      </c>
      <c r="CN6" s="3" t="s">
        <v>173</v>
      </c>
      <c r="CO6" s="3" t="s">
        <v>173</v>
      </c>
      <c r="CP6" s="3" t="s">
        <v>173</v>
      </c>
      <c r="CQ6" s="3" t="s">
        <v>173</v>
      </c>
      <c r="CR6" s="3" t="s">
        <v>173</v>
      </c>
      <c r="CS6" s="3" t="s">
        <v>173</v>
      </c>
      <c r="CT6" s="3" t="s">
        <v>173</v>
      </c>
      <c r="CU6" s="3" t="s">
        <v>173</v>
      </c>
      <c r="CV6" s="3" t="s">
        <v>173</v>
      </c>
      <c r="CW6" s="3" t="s">
        <v>173</v>
      </c>
      <c r="CX6" s="3" t="s">
        <v>173</v>
      </c>
      <c r="CY6" s="3" t="s">
        <v>173</v>
      </c>
      <c r="CZ6" s="3" t="s">
        <v>173</v>
      </c>
      <c r="DA6" s="3" t="s">
        <v>173</v>
      </c>
      <c r="DB6" s="3" t="s">
        <v>173</v>
      </c>
      <c r="DC6" s="3" t="s">
        <v>173</v>
      </c>
      <c r="DD6" s="3" t="s">
        <v>173</v>
      </c>
      <c r="DE6" s="3" t="s">
        <v>173</v>
      </c>
      <c r="DF6" s="3" t="s">
        <v>173</v>
      </c>
      <c r="DG6" s="3" t="s">
        <v>173</v>
      </c>
      <c r="DH6" s="3" t="s">
        <v>173</v>
      </c>
      <c r="DI6" s="3" t="s">
        <v>173</v>
      </c>
      <c r="DJ6" s="3" t="s">
        <v>173</v>
      </c>
      <c r="DK6" s="3" t="s">
        <v>173</v>
      </c>
      <c r="DL6" s="3" t="s">
        <v>173</v>
      </c>
      <c r="DM6" s="3" t="s">
        <v>173</v>
      </c>
      <c r="DN6" s="3" t="s">
        <v>173</v>
      </c>
      <c r="DO6" s="3" t="s">
        <v>173</v>
      </c>
      <c r="DP6" s="3" t="s">
        <v>173</v>
      </c>
      <c r="DQ6" s="3" t="s">
        <v>172</v>
      </c>
      <c r="DR6" s="3" t="s">
        <v>173</v>
      </c>
      <c r="DS6" s="3" t="s">
        <v>173</v>
      </c>
      <c r="DT6" s="3" t="s">
        <v>173</v>
      </c>
      <c r="DU6" s="3" t="s">
        <v>173</v>
      </c>
      <c r="DV6" s="3" t="s">
        <v>173</v>
      </c>
      <c r="DW6" s="3" t="s">
        <v>173</v>
      </c>
      <c r="DX6" s="3" t="s">
        <v>173</v>
      </c>
      <c r="DY6" s="3" t="s">
        <v>173</v>
      </c>
      <c r="DZ6" s="3" t="s">
        <v>173</v>
      </c>
      <c r="EA6" s="3" t="s">
        <v>173</v>
      </c>
      <c r="EB6" s="3" t="s">
        <v>173</v>
      </c>
      <c r="EC6" s="3" t="s">
        <v>173</v>
      </c>
      <c r="ED6" s="3" t="s">
        <v>173</v>
      </c>
      <c r="EE6" s="3" t="s">
        <v>173</v>
      </c>
      <c r="EF6" s="3" t="s">
        <v>173</v>
      </c>
      <c r="EG6" s="3" t="s">
        <v>173</v>
      </c>
      <c r="EH6" s="3" t="s">
        <v>173</v>
      </c>
      <c r="EI6" s="3" t="s">
        <v>173</v>
      </c>
      <c r="EJ6" s="3" t="s">
        <v>173</v>
      </c>
      <c r="EK6" s="3" t="s">
        <v>173</v>
      </c>
      <c r="EL6" s="3" t="s">
        <v>173</v>
      </c>
      <c r="EM6" s="3" t="s">
        <v>173</v>
      </c>
      <c r="EN6" s="3" t="s">
        <v>173</v>
      </c>
      <c r="EO6" s="3" t="s">
        <v>173</v>
      </c>
      <c r="EP6" s="3" t="s">
        <v>173</v>
      </c>
      <c r="EQ6" s="3" t="s">
        <v>173</v>
      </c>
      <c r="ER6" s="3" t="s">
        <v>173</v>
      </c>
      <c r="ES6" s="3" t="s">
        <v>173</v>
      </c>
      <c r="ET6" s="3" t="s">
        <v>173</v>
      </c>
      <c r="EU6" s="3" t="s">
        <v>173</v>
      </c>
      <c r="EV6" s="3" t="s">
        <v>173</v>
      </c>
      <c r="EW6" s="3" t="s">
        <v>173</v>
      </c>
      <c r="EX6" s="3" t="s">
        <v>173</v>
      </c>
      <c r="EY6" s="3" t="s">
        <v>173</v>
      </c>
      <c r="EZ6" s="3" t="s">
        <v>173</v>
      </c>
      <c r="FA6" s="3" t="s">
        <v>173</v>
      </c>
      <c r="FB6" s="3" t="s">
        <v>173</v>
      </c>
      <c r="FC6" s="3" t="s">
        <v>173</v>
      </c>
      <c r="FD6" s="3" t="s">
        <v>173</v>
      </c>
      <c r="FE6" s="3" t="s">
        <v>173</v>
      </c>
      <c r="FF6" s="3" t="s">
        <v>173</v>
      </c>
      <c r="FG6" s="3" t="s">
        <v>173</v>
      </c>
      <c r="FH6" s="3" t="s">
        <v>173</v>
      </c>
      <c r="FI6" s="3" t="s">
        <v>173</v>
      </c>
      <c r="FJ6" s="3" t="s">
        <v>173</v>
      </c>
      <c r="FK6" s="3" t="s">
        <v>173</v>
      </c>
      <c r="FL6" s="3" t="s">
        <v>173</v>
      </c>
      <c r="FM6" s="3" t="s">
        <v>173</v>
      </c>
      <c r="FN6" s="3" t="s">
        <v>173</v>
      </c>
      <c r="FO6" s="3" t="s">
        <v>173</v>
      </c>
      <c r="FP6" s="3" t="s">
        <v>173</v>
      </c>
      <c r="FQ6" s="3" t="s">
        <v>173</v>
      </c>
      <c r="FR6" s="3" t="s">
        <v>173</v>
      </c>
      <c r="FS6" s="3" t="s">
        <v>173</v>
      </c>
      <c r="FT6" s="3" t="s">
        <v>173</v>
      </c>
      <c r="FU6" s="3" t="s">
        <v>173</v>
      </c>
      <c r="FV6" s="3" t="s">
        <v>173</v>
      </c>
      <c r="FW6" s="3" t="s">
        <v>173</v>
      </c>
      <c r="FX6" s="3" t="s">
        <v>173</v>
      </c>
    </row>
    <row r="7">
      <c r="A7" s="2">
        <v>45026.4903346412</v>
      </c>
      <c r="B7" s="3" t="s">
        <v>178</v>
      </c>
      <c r="C7" s="3" t="s">
        <v>179</v>
      </c>
      <c r="D7" s="4">
        <v>45009.0</v>
      </c>
      <c r="E7" s="3" t="s">
        <v>173</v>
      </c>
      <c r="F7" s="3" t="s">
        <v>173</v>
      </c>
      <c r="G7" s="3" t="s">
        <v>173</v>
      </c>
      <c r="H7" s="3" t="s">
        <v>173</v>
      </c>
      <c r="I7" s="3" t="s">
        <v>173</v>
      </c>
      <c r="J7" s="3" t="s">
        <v>173</v>
      </c>
      <c r="K7" s="3" t="s">
        <v>173</v>
      </c>
      <c r="L7" s="3" t="s">
        <v>173</v>
      </c>
      <c r="M7" s="3" t="s">
        <v>173</v>
      </c>
      <c r="N7" s="3" t="s">
        <v>173</v>
      </c>
      <c r="O7" s="3" t="s">
        <v>173</v>
      </c>
      <c r="P7" s="3" t="s">
        <v>173</v>
      </c>
      <c r="Q7" s="3" t="s">
        <v>173</v>
      </c>
      <c r="R7" s="3" t="s">
        <v>173</v>
      </c>
      <c r="S7" s="3" t="s">
        <v>173</v>
      </c>
      <c r="T7" s="3" t="s">
        <v>173</v>
      </c>
      <c r="U7" s="3" t="s">
        <v>173</v>
      </c>
      <c r="V7" s="3" t="s">
        <v>173</v>
      </c>
      <c r="W7" s="3" t="s">
        <v>173</v>
      </c>
      <c r="X7" s="3" t="s">
        <v>173</v>
      </c>
      <c r="Y7" s="3" t="s">
        <v>173</v>
      </c>
      <c r="Z7" s="3" t="s">
        <v>173</v>
      </c>
      <c r="AA7" s="3" t="s">
        <v>173</v>
      </c>
      <c r="AB7" s="3" t="s">
        <v>173</v>
      </c>
      <c r="AC7" s="3" t="s">
        <v>173</v>
      </c>
      <c r="AD7" s="3" t="s">
        <v>173</v>
      </c>
      <c r="AE7" s="3" t="s">
        <v>173</v>
      </c>
      <c r="AF7" s="3" t="s">
        <v>173</v>
      </c>
      <c r="AG7" s="3" t="s">
        <v>173</v>
      </c>
      <c r="AH7" s="3" t="s">
        <v>173</v>
      </c>
      <c r="AI7" s="3" t="s">
        <v>173</v>
      </c>
      <c r="AJ7" s="3" t="s">
        <v>173</v>
      </c>
      <c r="AK7" s="3" t="s">
        <v>173</v>
      </c>
      <c r="AL7" s="3" t="s">
        <v>173</v>
      </c>
      <c r="AM7" s="3" t="s">
        <v>173</v>
      </c>
      <c r="AN7" s="3" t="s">
        <v>173</v>
      </c>
      <c r="AO7" s="3" t="s">
        <v>173</v>
      </c>
      <c r="AP7" s="3" t="s">
        <v>173</v>
      </c>
      <c r="AQ7" s="3" t="s">
        <v>173</v>
      </c>
      <c r="AR7" s="3" t="s">
        <v>173</v>
      </c>
      <c r="AS7" s="3" t="s">
        <v>173</v>
      </c>
      <c r="AT7" s="3" t="s">
        <v>173</v>
      </c>
      <c r="AU7" s="3" t="s">
        <v>173</v>
      </c>
      <c r="AV7" s="3" t="s">
        <v>173</v>
      </c>
      <c r="AW7" s="3" t="s">
        <v>173</v>
      </c>
      <c r="AX7" s="3" t="s">
        <v>173</v>
      </c>
      <c r="AY7" s="3" t="s">
        <v>173</v>
      </c>
      <c r="AZ7" s="3" t="s">
        <v>173</v>
      </c>
      <c r="BA7" s="3" t="s">
        <v>173</v>
      </c>
      <c r="BB7" s="3" t="s">
        <v>173</v>
      </c>
      <c r="BC7" s="3" t="s">
        <v>173</v>
      </c>
      <c r="BD7" s="3" t="s">
        <v>173</v>
      </c>
      <c r="BE7" s="3" t="s">
        <v>173</v>
      </c>
      <c r="BF7" s="3" t="s">
        <v>173</v>
      </c>
      <c r="BG7" s="3" t="s">
        <v>173</v>
      </c>
      <c r="BH7" s="3" t="s">
        <v>173</v>
      </c>
      <c r="BI7" s="3" t="s">
        <v>173</v>
      </c>
      <c r="BJ7" s="3" t="s">
        <v>173</v>
      </c>
      <c r="BK7" s="3" t="s">
        <v>173</v>
      </c>
      <c r="BL7" s="3" t="s">
        <v>173</v>
      </c>
      <c r="BM7" s="3" t="s">
        <v>173</v>
      </c>
      <c r="BN7" s="3" t="s">
        <v>173</v>
      </c>
      <c r="BO7" s="3" t="s">
        <v>173</v>
      </c>
      <c r="BP7" s="3" t="s">
        <v>173</v>
      </c>
      <c r="BQ7" s="3" t="s">
        <v>173</v>
      </c>
      <c r="BR7" s="3" t="s">
        <v>173</v>
      </c>
      <c r="BS7" s="3" t="s">
        <v>173</v>
      </c>
      <c r="BT7" s="3" t="s">
        <v>173</v>
      </c>
      <c r="BU7" s="3" t="s">
        <v>173</v>
      </c>
      <c r="BV7" s="3" t="s">
        <v>173</v>
      </c>
      <c r="BW7" s="3" t="s">
        <v>173</v>
      </c>
      <c r="BX7" s="3" t="s">
        <v>173</v>
      </c>
      <c r="BY7" s="3" t="s">
        <v>173</v>
      </c>
      <c r="BZ7" s="3" t="s">
        <v>173</v>
      </c>
      <c r="CA7" s="3" t="s">
        <v>173</v>
      </c>
      <c r="CB7" s="3" t="s">
        <v>173</v>
      </c>
      <c r="CC7" s="3" t="s">
        <v>173</v>
      </c>
      <c r="CD7" s="3" t="s">
        <v>173</v>
      </c>
      <c r="CE7" s="3" t="s">
        <v>173</v>
      </c>
      <c r="CF7" s="3" t="s">
        <v>173</v>
      </c>
      <c r="CG7" s="3" t="s">
        <v>173</v>
      </c>
      <c r="CH7" s="3" t="s">
        <v>173</v>
      </c>
      <c r="CI7" s="3" t="s">
        <v>173</v>
      </c>
      <c r="CJ7" s="3" t="s">
        <v>173</v>
      </c>
      <c r="CK7" s="3" t="s">
        <v>173</v>
      </c>
      <c r="CL7" s="3" t="s">
        <v>173</v>
      </c>
      <c r="CM7" s="3" t="s">
        <v>173</v>
      </c>
      <c r="CN7" s="3" t="s">
        <v>173</v>
      </c>
      <c r="CO7" s="3" t="s">
        <v>173</v>
      </c>
      <c r="CP7" s="3" t="s">
        <v>173</v>
      </c>
      <c r="CQ7" s="3" t="s">
        <v>173</v>
      </c>
      <c r="CR7" s="3" t="s">
        <v>173</v>
      </c>
      <c r="CS7" s="3" t="s">
        <v>173</v>
      </c>
      <c r="CT7" s="3" t="s">
        <v>173</v>
      </c>
      <c r="CU7" s="3" t="s">
        <v>173</v>
      </c>
      <c r="CV7" s="3" t="s">
        <v>173</v>
      </c>
      <c r="CW7" s="3" t="s">
        <v>173</v>
      </c>
      <c r="CX7" s="3" t="s">
        <v>173</v>
      </c>
      <c r="CY7" s="3" t="s">
        <v>173</v>
      </c>
      <c r="CZ7" s="3" t="s">
        <v>173</v>
      </c>
      <c r="DA7" s="3" t="s">
        <v>173</v>
      </c>
      <c r="DB7" s="3" t="s">
        <v>173</v>
      </c>
      <c r="DC7" s="3" t="s">
        <v>173</v>
      </c>
      <c r="DD7" s="3" t="s">
        <v>173</v>
      </c>
      <c r="DE7" s="3" t="s">
        <v>173</v>
      </c>
      <c r="DF7" s="3" t="s">
        <v>173</v>
      </c>
      <c r="DG7" s="3" t="s">
        <v>173</v>
      </c>
      <c r="DH7" s="3" t="s">
        <v>173</v>
      </c>
      <c r="DI7" s="3" t="s">
        <v>173</v>
      </c>
      <c r="DJ7" s="3" t="s">
        <v>173</v>
      </c>
      <c r="DK7" s="3" t="s">
        <v>173</v>
      </c>
      <c r="DL7" s="3" t="s">
        <v>173</v>
      </c>
      <c r="DM7" s="3" t="s">
        <v>173</v>
      </c>
      <c r="DN7" s="3" t="s">
        <v>173</v>
      </c>
      <c r="DO7" s="3" t="s">
        <v>173</v>
      </c>
      <c r="DP7" s="3" t="s">
        <v>173</v>
      </c>
      <c r="DQ7" s="3" t="s">
        <v>173</v>
      </c>
      <c r="DR7" s="3" t="s">
        <v>173</v>
      </c>
      <c r="DS7" s="3" t="s">
        <v>173</v>
      </c>
      <c r="DT7" s="3" t="s">
        <v>173</v>
      </c>
      <c r="DU7" s="3" t="s">
        <v>173</v>
      </c>
      <c r="DV7" s="3" t="s">
        <v>173</v>
      </c>
      <c r="DW7" s="3" t="s">
        <v>173</v>
      </c>
      <c r="DX7" s="3" t="s">
        <v>173</v>
      </c>
      <c r="DY7" s="3" t="s">
        <v>173</v>
      </c>
      <c r="DZ7" s="3" t="s">
        <v>173</v>
      </c>
      <c r="EA7" s="3" t="s">
        <v>173</v>
      </c>
      <c r="EB7" s="3" t="s">
        <v>173</v>
      </c>
      <c r="EC7" s="3" t="s">
        <v>173</v>
      </c>
      <c r="ED7" s="3" t="s">
        <v>173</v>
      </c>
      <c r="EE7" s="3" t="s">
        <v>173</v>
      </c>
      <c r="EF7" s="3" t="s">
        <v>173</v>
      </c>
      <c r="EG7" s="3" t="s">
        <v>173</v>
      </c>
      <c r="EH7" s="3" t="s">
        <v>173</v>
      </c>
      <c r="EI7" s="3" t="s">
        <v>173</v>
      </c>
      <c r="EJ7" s="3" t="s">
        <v>173</v>
      </c>
      <c r="EK7" s="3" t="s">
        <v>173</v>
      </c>
      <c r="EL7" s="3" t="s">
        <v>173</v>
      </c>
      <c r="EM7" s="3" t="s">
        <v>173</v>
      </c>
      <c r="EN7" s="3" t="s">
        <v>173</v>
      </c>
      <c r="EO7" s="3" t="s">
        <v>173</v>
      </c>
      <c r="EP7" s="3" t="s">
        <v>173</v>
      </c>
      <c r="EQ7" s="3" t="s">
        <v>173</v>
      </c>
      <c r="ER7" s="3" t="s">
        <v>173</v>
      </c>
      <c r="ES7" s="3" t="s">
        <v>173</v>
      </c>
      <c r="ET7" s="3" t="s">
        <v>173</v>
      </c>
      <c r="EU7" s="3" t="s">
        <v>173</v>
      </c>
      <c r="EV7" s="3" t="s">
        <v>173</v>
      </c>
      <c r="EW7" s="3" t="s">
        <v>173</v>
      </c>
      <c r="EX7" s="3" t="s">
        <v>173</v>
      </c>
      <c r="EY7" s="3" t="s">
        <v>173</v>
      </c>
      <c r="EZ7" s="3" t="s">
        <v>173</v>
      </c>
      <c r="FA7" s="3" t="s">
        <v>173</v>
      </c>
      <c r="FB7" s="3" t="s">
        <v>173</v>
      </c>
      <c r="FC7" s="3" t="s">
        <v>173</v>
      </c>
      <c r="FD7" s="3" t="s">
        <v>173</v>
      </c>
      <c r="FE7" s="3" t="s">
        <v>173</v>
      </c>
      <c r="FF7" s="3" t="s">
        <v>173</v>
      </c>
      <c r="FG7" s="3" t="s">
        <v>173</v>
      </c>
      <c r="FH7" s="3" t="s">
        <v>173</v>
      </c>
      <c r="FI7" s="3" t="s">
        <v>173</v>
      </c>
      <c r="FJ7" s="3" t="s">
        <v>173</v>
      </c>
      <c r="FK7" s="3" t="s">
        <v>173</v>
      </c>
      <c r="FL7" s="3" t="s">
        <v>173</v>
      </c>
      <c r="FM7" s="3" t="s">
        <v>173</v>
      </c>
      <c r="FN7" s="3" t="s">
        <v>173</v>
      </c>
      <c r="FO7" s="3" t="s">
        <v>173</v>
      </c>
      <c r="FP7" s="3" t="s">
        <v>173</v>
      </c>
      <c r="FQ7" s="3" t="s">
        <v>173</v>
      </c>
      <c r="FR7" s="3" t="s">
        <v>173</v>
      </c>
      <c r="FS7" s="3" t="s">
        <v>173</v>
      </c>
      <c r="FT7" s="3" t="s">
        <v>173</v>
      </c>
      <c r="FU7" s="3" t="s">
        <v>173</v>
      </c>
      <c r="FV7" s="3" t="s">
        <v>173</v>
      </c>
      <c r="FW7" s="3" t="s">
        <v>173</v>
      </c>
      <c r="FX7" s="3" t="s">
        <v>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180</v>
      </c>
      <c r="B1" s="3" t="s">
        <v>181</v>
      </c>
      <c r="C1" s="3" t="s">
        <v>182</v>
      </c>
      <c r="E1" s="3" t="s">
        <v>183</v>
      </c>
      <c r="F1" s="3" t="s">
        <v>184</v>
      </c>
      <c r="G1" s="3" t="s">
        <v>185</v>
      </c>
      <c r="I1" s="3" t="s">
        <v>186</v>
      </c>
    </row>
    <row r="2">
      <c r="A2" s="3" t="s">
        <v>174</v>
      </c>
      <c r="B2" s="3">
        <v>100.0</v>
      </c>
      <c r="C2" s="3" t="s">
        <v>187</v>
      </c>
      <c r="E2" s="3" t="s">
        <v>188</v>
      </c>
      <c r="F2" s="3" t="s">
        <v>189</v>
      </c>
      <c r="G2" s="3">
        <v>1.0</v>
      </c>
      <c r="I2" s="5" t="s">
        <v>190</v>
      </c>
    </row>
    <row r="3">
      <c r="A3" s="3" t="s">
        <v>173</v>
      </c>
      <c r="B3" s="3">
        <v>95.0</v>
      </c>
      <c r="C3" s="3" t="s">
        <v>191</v>
      </c>
      <c r="E3" s="3" t="s">
        <v>192</v>
      </c>
      <c r="F3" s="3" t="s">
        <v>193</v>
      </c>
      <c r="G3" s="3">
        <v>2.0</v>
      </c>
      <c r="I3" s="5" t="s">
        <v>194</v>
      </c>
    </row>
    <row r="4">
      <c r="A4" s="3" t="s">
        <v>172</v>
      </c>
      <c r="B4" s="3">
        <v>89.0</v>
      </c>
      <c r="C4" s="3" t="s">
        <v>195</v>
      </c>
      <c r="E4" s="3" t="s">
        <v>196</v>
      </c>
      <c r="F4" s="3" t="s">
        <v>197</v>
      </c>
      <c r="G4" s="3">
        <v>3.0</v>
      </c>
      <c r="I4" s="5" t="s">
        <v>198</v>
      </c>
    </row>
    <row r="5">
      <c r="A5" s="3" t="s">
        <v>199</v>
      </c>
      <c r="B5" s="3">
        <v>74.0</v>
      </c>
      <c r="C5" s="3" t="s">
        <v>200</v>
      </c>
      <c r="E5" s="3" t="s">
        <v>201</v>
      </c>
      <c r="F5" s="3" t="s">
        <v>202</v>
      </c>
      <c r="G5" s="3">
        <v>4.0</v>
      </c>
      <c r="I5" s="5" t="s">
        <v>203</v>
      </c>
    </row>
    <row r="6">
      <c r="E6" s="3" t="s">
        <v>204</v>
      </c>
      <c r="F6" s="3" t="s">
        <v>205</v>
      </c>
      <c r="G6" s="3">
        <v>5.0</v>
      </c>
      <c r="I6" s="5" t="s">
        <v>206</v>
      </c>
    </row>
    <row r="7">
      <c r="E7" s="3" t="s">
        <v>207</v>
      </c>
      <c r="F7" s="3" t="s">
        <v>208</v>
      </c>
      <c r="G7" s="3">
        <v>6.0</v>
      </c>
      <c r="I7" s="5" t="s">
        <v>209</v>
      </c>
    </row>
    <row r="8">
      <c r="E8" s="3" t="s">
        <v>210</v>
      </c>
      <c r="F8" s="3" t="s">
        <v>211</v>
      </c>
      <c r="G8" s="3">
        <v>7.0</v>
      </c>
      <c r="I8" s="5" t="s">
        <v>212</v>
      </c>
    </row>
    <row r="9">
      <c r="E9" s="3" t="s">
        <v>213</v>
      </c>
      <c r="F9" s="3" t="s">
        <v>214</v>
      </c>
      <c r="G9" s="3">
        <v>8.0</v>
      </c>
      <c r="I9" s="5" t="s">
        <v>215</v>
      </c>
    </row>
    <row r="10">
      <c r="E10" s="3" t="s">
        <v>216</v>
      </c>
      <c r="F10" s="3" t="s">
        <v>217</v>
      </c>
      <c r="G10" s="3">
        <v>9.0</v>
      </c>
      <c r="I10" s="5" t="s">
        <v>218</v>
      </c>
    </row>
    <row r="11">
      <c r="E11" s="3" t="s">
        <v>219</v>
      </c>
      <c r="F11" s="3" t="s">
        <v>220</v>
      </c>
      <c r="G11" s="3">
        <v>10.0</v>
      </c>
      <c r="I11" s="5" t="s">
        <v>221</v>
      </c>
    </row>
    <row r="12">
      <c r="E12" s="3" t="s">
        <v>222</v>
      </c>
      <c r="F12" s="3" t="s">
        <v>223</v>
      </c>
      <c r="G12" s="3">
        <v>11.0</v>
      </c>
      <c r="I12" s="5" t="s">
        <v>224</v>
      </c>
    </row>
    <row r="13">
      <c r="E13" s="3" t="s">
        <v>225</v>
      </c>
      <c r="F13" s="3" t="s">
        <v>226</v>
      </c>
      <c r="G13" s="3">
        <v>12.0</v>
      </c>
      <c r="I13" s="5" t="s">
        <v>227</v>
      </c>
    </row>
    <row r="14">
      <c r="I14" s="5" t="s">
        <v>228</v>
      </c>
    </row>
    <row r="15">
      <c r="I15" s="5" t="s">
        <v>229</v>
      </c>
    </row>
    <row r="16">
      <c r="I16" s="5" t="s">
        <v>230</v>
      </c>
    </row>
    <row r="17">
      <c r="I17" s="5" t="s">
        <v>231</v>
      </c>
    </row>
    <row r="18">
      <c r="I18" s="5" t="s">
        <v>232</v>
      </c>
    </row>
    <row r="19">
      <c r="I19" s="5" t="s">
        <v>233</v>
      </c>
    </row>
    <row r="20">
      <c r="I20" s="5" t="s">
        <v>234</v>
      </c>
    </row>
    <row r="21">
      <c r="I21" s="5" t="s">
        <v>235</v>
      </c>
    </row>
    <row r="22">
      <c r="I22" s="5" t="s">
        <v>236</v>
      </c>
    </row>
    <row r="23">
      <c r="I23" s="5" t="s">
        <v>237</v>
      </c>
    </row>
    <row r="24">
      <c r="I24" s="5" t="s">
        <v>238</v>
      </c>
    </row>
    <row r="25">
      <c r="I25" s="5" t="s">
        <v>239</v>
      </c>
    </row>
    <row r="26">
      <c r="I26" s="5" t="s">
        <v>240</v>
      </c>
    </row>
    <row r="27">
      <c r="I27" s="5" t="s">
        <v>241</v>
      </c>
    </row>
    <row r="28">
      <c r="I28" s="5" t="s">
        <v>242</v>
      </c>
    </row>
    <row r="29">
      <c r="I29" s="5" t="s">
        <v>243</v>
      </c>
    </row>
    <row r="30">
      <c r="I30" s="5" t="s">
        <v>244</v>
      </c>
    </row>
    <row r="31">
      <c r="I31" s="5" t="s">
        <v>245</v>
      </c>
    </row>
    <row r="32">
      <c r="I32" s="5" t="s">
        <v>246</v>
      </c>
    </row>
    <row r="33">
      <c r="I33" s="5" t="s">
        <v>247</v>
      </c>
    </row>
    <row r="34">
      <c r="I34" s="5" t="s">
        <v>248</v>
      </c>
    </row>
    <row r="35">
      <c r="I35" s="5" t="s">
        <v>249</v>
      </c>
    </row>
    <row r="36">
      <c r="I36" s="5" t="s">
        <v>250</v>
      </c>
    </row>
    <row r="37">
      <c r="I37" s="5" t="s">
        <v>251</v>
      </c>
    </row>
    <row r="38">
      <c r="I38" s="5" t="s">
        <v>252</v>
      </c>
    </row>
    <row r="39">
      <c r="I39" s="5" t="s">
        <v>253</v>
      </c>
    </row>
    <row r="40">
      <c r="I40" s="5" t="s">
        <v>254</v>
      </c>
    </row>
    <row r="41">
      <c r="I41" s="5" t="s">
        <v>255</v>
      </c>
    </row>
    <row r="42">
      <c r="I42" s="5" t="s">
        <v>256</v>
      </c>
    </row>
    <row r="43">
      <c r="I43" s="5" t="s">
        <v>257</v>
      </c>
    </row>
    <row r="44">
      <c r="I44" s="5" t="s">
        <v>258</v>
      </c>
    </row>
    <row r="45">
      <c r="I45" s="5" t="s">
        <v>259</v>
      </c>
    </row>
    <row r="46">
      <c r="I46" s="5" t="s">
        <v>260</v>
      </c>
    </row>
    <row r="47">
      <c r="I47" s="5" t="s">
        <v>261</v>
      </c>
    </row>
    <row r="48">
      <c r="I48" s="5" t="s">
        <v>262</v>
      </c>
    </row>
    <row r="49">
      <c r="I49" s="5" t="s">
        <v>263</v>
      </c>
    </row>
    <row r="50">
      <c r="I50" s="5" t="s">
        <v>264</v>
      </c>
    </row>
    <row r="51">
      <c r="I51" s="5" t="s">
        <v>265</v>
      </c>
    </row>
    <row r="52">
      <c r="I52" s="5" t="s">
        <v>266</v>
      </c>
    </row>
    <row r="53">
      <c r="I53" s="5" t="s">
        <v>267</v>
      </c>
    </row>
    <row r="54">
      <c r="I54" s="5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269</v>
      </c>
      <c r="F1" s="6" t="s">
        <v>270</v>
      </c>
      <c r="G1" s="6" t="s">
        <v>271</v>
      </c>
      <c r="H1" s="6" t="s">
        <v>272</v>
      </c>
      <c r="I1" s="6" t="s">
        <v>273</v>
      </c>
      <c r="J1" s="7" t="s">
        <v>274</v>
      </c>
      <c r="K1" s="6" t="s">
        <v>275</v>
      </c>
      <c r="L1" s="6" t="s">
        <v>276</v>
      </c>
      <c r="M1" s="6" t="s">
        <v>277</v>
      </c>
      <c r="N1" s="6" t="s">
        <v>278</v>
      </c>
      <c r="O1" s="6" t="s">
        <v>279</v>
      </c>
      <c r="P1" s="6" t="s">
        <v>280</v>
      </c>
      <c r="Q1" s="6" t="s">
        <v>281</v>
      </c>
      <c r="R1" s="1"/>
      <c r="S1" s="1"/>
    </row>
    <row r="2">
      <c r="A2" s="8">
        <f>INDIRECT(ADDRESS(2+QUOTIENT(ROW()-2,COUNTA('Form Responses 1'!$1:$1)-4),1,,TRUE,"Form Responses 1"))</f>
        <v>45006.6413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</v>
      </c>
      <c r="D2" s="10">
        <f>INDIRECT(ADDRESS(2+QUOTIENT(ROW()-2,COUNTA('Form Responses 1'!$1:$1)-4),4,,TRUE,"Form Responses 1"))</f>
        <v>44958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[PUSTEKDATA LAPAN - 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0.9576136364</v>
      </c>
      <c r="O2" s="12">
        <f t="shared" si="1"/>
        <v>0.9536363636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45006.6413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</v>
      </c>
      <c r="D3" s="10">
        <f>INDIRECT(ADDRESS(2+QUOTIENT(ROW()-2,COUNTA('Form Responses 1'!$1:$1)-4),4,,TRUE,"Form Responses 1"))</f>
        <v>44958</v>
      </c>
      <c r="E3" s="11">
        <f t="shared" si="2"/>
        <v>3</v>
      </c>
      <c r="F3" s="9" t="str">
        <f>IF(ISBLANK(A3)," ",INDIRECT(ADDRESS(1,5+MOD(ROW()-2,COUNTA('Form Responses 1'!$1:$1)-4),,TRUE,"Form Responses 1")))</f>
        <v>Security [ PUSFATJA  - Security Function]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0.9576136364</v>
      </c>
      <c r="O3" s="12">
        <f t="shared" si="8"/>
        <v>0.9536363636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45006.6413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</v>
      </c>
      <c r="D4" s="10">
        <f>INDIRECT(ADDRESS(2+QUOTIENT(ROW()-2,COUNTA('Form Responses 1'!$1:$1)-4),4,,TRUE,"Form Responses 1"))</f>
        <v>44958</v>
      </c>
      <c r="E4" s="11">
        <f t="shared" si="2"/>
        <v>3</v>
      </c>
      <c r="F4" s="9" t="str">
        <f>IF(ISBLANK(A4)," ",INDIRECT(ADDRESS(1,5+MOD(ROW()-2,COUNTA('Form Responses 1'!$1:$1)-4),,TRUE,"Form Responses 1")))</f>
        <v>Security [ INSPEKTORAT - Security Function]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Security</v>
      </c>
      <c r="I4" s="12" t="str">
        <f t="shared" si="4"/>
        <v>SECURITY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0.9576136364</v>
      </c>
      <c r="O4" s="12">
        <f t="shared" si="9"/>
        <v>0.9536363636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45006.6413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</v>
      </c>
      <c r="D5" s="10">
        <f>INDIRECT(ADDRESS(2+QUOTIENT(ROW()-2,COUNTA('Form Responses 1'!$1:$1)-4),4,,TRUE,"Form Responses 1"))</f>
        <v>44958</v>
      </c>
      <c r="E5" s="11">
        <f t="shared" si="2"/>
        <v>3</v>
      </c>
      <c r="F5" s="9" t="str">
        <f>IF(ISBLANK(A5)," ",INDIRECT(ADDRESS(1,5+MOD(ROW()-2,COUNTA('Form Responses 1'!$1:$1)-4),,TRUE,"Form Responses 1")))</f>
        <v>PUSTEKDATA LAPAN - Gedung 3 Lt. 2 [Ruang Staff]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PUSTEKDATA LAPAN - Gedung 3 Lt. 2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0.9576136364</v>
      </c>
      <c r="O5" s="12">
        <f t="shared" si="10"/>
        <v>0.9536363636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45006.6413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</v>
      </c>
      <c r="D6" s="10">
        <f>INDIRECT(ADDRESS(2+QUOTIENT(ROW()-2,COUNTA('Form Responses 1'!$1:$1)-4),4,,TRUE,"Form Responses 1"))</f>
        <v>44958</v>
      </c>
      <c r="E6" s="11">
        <f t="shared" si="2"/>
        <v>3</v>
      </c>
      <c r="F6" s="9" t="str">
        <f>IF(ISBLANK(A6)," ",INDIRECT(ADDRESS(1,5+MOD(ROW()-2,COUNTA('Form Responses 1'!$1:$1)-4),,TRUE,"Form Responses 1")))</f>
        <v>PUSTEKDATA LAPAN - Gedung 3 Lt. 2 [Pantry]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PUSTEKDATA LAPAN - Gedung 3 Lt. 2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0.9576136364</v>
      </c>
      <c r="O6" s="12">
        <f t="shared" si="11"/>
        <v>0.9536363636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45006.6413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</v>
      </c>
      <c r="D7" s="10">
        <f>INDIRECT(ADDRESS(2+QUOTIENT(ROW()-2,COUNTA('Form Responses 1'!$1:$1)-4),4,,TRUE,"Form Responses 1"))</f>
        <v>44958</v>
      </c>
      <c r="E7" s="11">
        <f t="shared" si="2"/>
        <v>3</v>
      </c>
      <c r="F7" s="9" t="str">
        <f>IF(ISBLANK(A7)," ",INDIRECT(ADDRESS(1,5+MOD(ROW()-2,COUNTA('Form Responses 1'!$1:$1)-4),,TRUE,"Form Responses 1")))</f>
        <v>PUSTEKDATA LAPAN - Gedung 3 Lt. 2 [Ruang Lab]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PUSTEKDATA LAPAN - Gedung 3 Lt. 2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0.9576136364</v>
      </c>
      <c r="O7" s="12">
        <f t="shared" si="12"/>
        <v>0.9536363636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45006.6413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</v>
      </c>
      <c r="D8" s="10">
        <f>INDIRECT(ADDRESS(2+QUOTIENT(ROW()-2,COUNTA('Form Responses 1'!$1:$1)-4),4,,TRUE,"Form Responses 1"))</f>
        <v>44958</v>
      </c>
      <c r="E8" s="11">
        <f t="shared" si="2"/>
        <v>3</v>
      </c>
      <c r="F8" s="9" t="str">
        <f>IF(ISBLANK(A8)," ",INDIRECT(ADDRESS(1,5+MOD(ROW()-2,COUNTA('Form Responses 1'!$1:$1)-4),,TRUE,"Form Responses 1")))</f>
        <v>PUSTEKDATA LAPAN - Gedung 3 Lt. 2 [Ruang Staff]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PUSTEKDATA LAPAN - Gedung 3 Lt. 2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0.9576136364</v>
      </c>
      <c r="O8" s="12">
        <f t="shared" si="13"/>
        <v>0.9536363636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45006.6413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</v>
      </c>
      <c r="D9" s="10">
        <f>INDIRECT(ADDRESS(2+QUOTIENT(ROW()-2,COUNTA('Form Responses 1'!$1:$1)-4),4,,TRUE,"Form Responses 1"))</f>
        <v>44958</v>
      </c>
      <c r="E9" s="11">
        <f t="shared" si="2"/>
        <v>3</v>
      </c>
      <c r="F9" s="9" t="str">
        <f>IF(ISBLANK(A9)," ",INDIRECT(ADDRESS(1,5+MOD(ROW()-2,COUNTA('Form Responses 1'!$1:$1)-4),,TRUE,"Form Responses 1")))</f>
        <v>PUSTEKDATA LAPAN - Gedung 3 Lt. 2 [Ruang Rapat]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PUSTEKDATA LAPAN - Gedung 3 Lt. 2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0.9576136364</v>
      </c>
      <c r="O9" s="12">
        <f t="shared" si="18"/>
        <v>0.9536363636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45006.6413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</v>
      </c>
      <c r="D10" s="10">
        <f>INDIRECT(ADDRESS(2+QUOTIENT(ROW()-2,COUNTA('Form Responses 1'!$1:$1)-4),4,,TRUE,"Form Responses 1"))</f>
        <v>44958</v>
      </c>
      <c r="E10" s="11">
        <f t="shared" si="2"/>
        <v>3</v>
      </c>
      <c r="F10" s="9" t="str">
        <f>IF(ISBLANK(A10)," ",INDIRECT(ADDRESS(1,5+MOD(ROW()-2,COUNTA('Form Responses 1'!$1:$1)-4),,TRUE,"Form Responses 1")))</f>
        <v>PUSTEKDATA LAPAN - Gedung 3 Lt. 2 [Toilet pria/wanita]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PUSTEKDATA LAPAN - Gedung 3 Lt. 2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0.9576136364</v>
      </c>
      <c r="O10" s="12">
        <f t="shared" si="19"/>
        <v>0.9536363636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45006.6413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</v>
      </c>
      <c r="D11" s="10">
        <f>INDIRECT(ADDRESS(2+QUOTIENT(ROW()-2,COUNTA('Form Responses 1'!$1:$1)-4),4,,TRUE,"Form Responses 1"))</f>
        <v>44958</v>
      </c>
      <c r="E11" s="11">
        <f t="shared" si="2"/>
        <v>3</v>
      </c>
      <c r="F11" s="9" t="str">
        <f>IF(ISBLANK(A11)," ",INDIRECT(ADDRESS(1,5+MOD(ROW()-2,COUNTA('Form Responses 1'!$1:$1)-4),,TRUE,"Form Responses 1")))</f>
        <v>PUSTEKDATA LAPAN - Gedung 3 Lt. 2 [Ruang Kepala bidang program]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PUSTEKDATA LAPAN - Gedung 3 Lt. 2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0.9576136364</v>
      </c>
      <c r="O11" s="12">
        <f t="shared" si="20"/>
        <v>0.9536363636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45006.6413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</v>
      </c>
      <c r="D12" s="10">
        <f>INDIRECT(ADDRESS(2+QUOTIENT(ROW()-2,COUNTA('Form Responses 1'!$1:$1)-4),4,,TRUE,"Form Responses 1"))</f>
        <v>44958</v>
      </c>
      <c r="E12" s="11">
        <f t="shared" si="2"/>
        <v>3</v>
      </c>
      <c r="F12" s="9" t="str">
        <f>IF(ISBLANK(A12)," ",INDIRECT(ADDRESS(1,5+MOD(ROW()-2,COUNTA('Form Responses 1'!$1:$1)-4),,TRUE,"Form Responses 1")))</f>
        <v>PUSTEKDATA LAPAN - Gedung 3 Lt. 1 [Ruang Staff 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PUSTEKDATA LAPAN - Gedung 3 Lt.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0.9576136364</v>
      </c>
      <c r="O12" s="12">
        <f t="shared" si="21"/>
        <v>0.9536363636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45006.6413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</v>
      </c>
      <c r="D13" s="10">
        <f>INDIRECT(ADDRESS(2+QUOTIENT(ROW()-2,COUNTA('Form Responses 1'!$1:$1)-4),4,,TRUE,"Form Responses 1"))</f>
        <v>44958</v>
      </c>
      <c r="E13" s="11">
        <f t="shared" si="2"/>
        <v>3</v>
      </c>
      <c r="F13" s="9" t="str">
        <f>IF(ISBLANK(A13)," ",INDIRECT(ADDRESS(1,5+MOD(ROW()-2,COUNTA('Form Responses 1'!$1:$1)-4),,TRUE,"Form Responses 1")))</f>
        <v>PUSTEKDATA LAPAN - Gedung 3 Lt. 1 [Ruang Staff]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PUSTEKDATA LAPAN - Gedung 3 Lt.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0.9576136364</v>
      </c>
      <c r="O13" s="12">
        <f t="shared" si="22"/>
        <v>0.9536363636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45006.6413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</v>
      </c>
      <c r="D14" s="10">
        <f>INDIRECT(ADDRESS(2+QUOTIENT(ROW()-2,COUNTA('Form Responses 1'!$1:$1)-4),4,,TRUE,"Form Responses 1"))</f>
        <v>44958</v>
      </c>
      <c r="E14" s="11">
        <f t="shared" si="2"/>
        <v>3</v>
      </c>
      <c r="F14" s="9" t="str">
        <f>IF(ISBLANK(A14)," ",INDIRECT(ADDRESS(1,5+MOD(ROW()-2,COUNTA('Form Responses 1'!$1:$1)-4),,TRUE,"Form Responses 1")))</f>
        <v>PUSTEKDATA LAPAN - Gedung 3 Lt. 1 [Pantry]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PUSTEKDATA LAPAN - Gedung 3 Lt.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0.9576136364</v>
      </c>
      <c r="O14" s="12">
        <f t="shared" si="23"/>
        <v>0.9536363636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45006.6413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PUSTEKDATA LAPAN - Gedung 3 Lt. 1 [Ruang Neptunus]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PUSTEKDATA LAPAN - Gedung 3 Lt.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0.9576136364</v>
      </c>
      <c r="O15" s="12">
        <f t="shared" si="24"/>
        <v>0.9536363636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45006.6413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PUSTEKDATA LAPAN - Gedung 3 Lt. 1 [Ruang tunggu]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PUSTEKDATA LAPAN - Gedung 3 Lt.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0.9576136364</v>
      </c>
      <c r="O16" s="12">
        <f t="shared" si="25"/>
        <v>0.9536363636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45006.6413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PUSTEKDATA LAPAN - Gedung 3 Lt. 1 [Ruang Lab Komputer]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PUSTEKDATA LAPAN - Gedung 3 Lt.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0.9576136364</v>
      </c>
      <c r="O17" s="12">
        <f t="shared" si="26"/>
        <v>0.9536363636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45006.6413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PUSTEKDATA LAPAN - Gedung 3 Lt. 1 [Toilet pria/wanita]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PUSTEKDATA LAPAN - Gedung 3 Lt.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0.9576136364</v>
      </c>
      <c r="O18" s="12">
        <f t="shared" si="27"/>
        <v>0.9536363636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45006.6413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PUSTEKDATA LAPAN - Gedung 3 Lt. 1 [Musholla]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PUSTEKDATA LAPAN - Gedung 3 Lt.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0.9576136364</v>
      </c>
      <c r="O19" s="12">
        <f t="shared" si="28"/>
        <v>0.9536363636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45006.6413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PUSTEKDATA LAPAN - Gedung 3 Lt. 1 [Ruang Rapat Uranus]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PUSTEKDATA LAPAN - Gedung 3 Lt.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0.9576136364</v>
      </c>
      <c r="O20" s="12">
        <f t="shared" si="29"/>
        <v>0.9536363636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45006.6413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PUSTEKDATA LAPAN - Gedung 3 Lt. 1 [Ruang Indrianaguana/ Ruang serbaguna]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PUSTEKDATA LAPAN - Gedung 3 Lt.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0.9576136364</v>
      </c>
      <c r="O21" s="12">
        <f t="shared" si="30"/>
        <v>0.9536363636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45006.6413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PUSTEKDATA LAPAN - Gedung 3 Lt. 1 [Toilet pria/wanita]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PUSTEKDATA LAPAN - Gedung 3 Lt.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0.9576136364</v>
      </c>
      <c r="O22" s="12">
        <f t="shared" si="31"/>
        <v>0.9536363636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45006.6413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PUSTEKDATA LAPAN - Gedung 3 Lt. 1 [Ruang Operator]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PUSTEKDATA LAPAN - Gedung 3 Lt.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0.9576136364</v>
      </c>
      <c r="O23" s="12">
        <f t="shared" si="32"/>
        <v>0.9536363636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45006.6413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PUSTEKDATA LAPAN - Gedung 3 Lt. 1 [Pantry]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PUSTEKDATA LAPAN - Gedung 3 Lt.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0.9576136364</v>
      </c>
      <c r="O24" s="12">
        <f t="shared" si="33"/>
        <v>0.9536363636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45006.6413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PUSTEKDATA LAPAN - Halaman Gedung 3 [Taman 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PUSTEKDATA LAPAN - Halaman Gedung 3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0.9576136364</v>
      </c>
      <c r="O25" s="12">
        <f t="shared" si="34"/>
        <v>0.9536363636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45006.6413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PUSTEKDATA LAPAN - Halaman Gedung 3 [Parkir Motor 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PUSTEKDATA LAPAN - Halaman Gedung 3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0.9576136364</v>
      </c>
      <c r="O26" s="12">
        <f t="shared" si="35"/>
        <v>0.9536363636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45006.6413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PUSTEKDATA LAPAN - Halaman Gedung 3 [Parkir Mobil]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PUSTEKDATA LAPAN - Halaman Gedung 3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0.9576136364</v>
      </c>
      <c r="O27" s="12">
        <f t="shared" si="36"/>
        <v>0.9536363636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45006.6413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PUSTEKDATA LAPAN - Halaman Gedung 3 [Halaman depan samping dan belakang]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PUSTEKDATA LAPAN - Halaman Gedung 3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0.9576136364</v>
      </c>
      <c r="O28" s="12">
        <f t="shared" si="37"/>
        <v>0.9536363636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45006.6413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PUSTEKDATA LAPAN - Halaman Gedung 3 [TPS]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PUSTEKDATA LAPAN - Halaman Gedung 3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0.9576136364</v>
      </c>
      <c r="O29" s="12">
        <f t="shared" si="38"/>
        <v>0.9536363636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45006.6413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PUSTEKDATA LAPAN - Gedung 2 Lt. 2 [Ruang Staff]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PUSTEKDATA LAPAN - Gedung 2 Lt. 2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0.9576136364</v>
      </c>
      <c r="O30" s="12">
        <f t="shared" si="39"/>
        <v>0.9536363636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45006.6413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PUSTEKDATA LAPAN - Gedung 2 Lt. 2 [Pantry 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PUSTEKDATA LAPAN - Gedung 2 Lt. 2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0.9576136364</v>
      </c>
      <c r="O31" s="12">
        <f t="shared" si="40"/>
        <v>0.9536363636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45006.6413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PUSTEKDATA LAPAN - Gedung 2 Lt. 2 [Toilet pria/wanita]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PUSTEKDATA LAPAN - Gedung 2 Lt. 2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0.9576136364</v>
      </c>
      <c r="O32" s="12">
        <f t="shared" si="41"/>
        <v>0.9536363636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45006.6413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PUSTEKDATA LAPAN - Gedung 2 Lt. 2 [Ruang Staff]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PUSTEKDATA LAPAN - Gedung 2 Lt. 2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0.9576136364</v>
      </c>
      <c r="O33" s="12">
        <f t="shared" si="42"/>
        <v>0.9536363636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45006.6413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PUSTEKDATA LAPAN - Gedung 2 Lt. 2 [Ruang Rapat]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PUSTEKDATA LAPAN - Gedung 2 Lt. 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0.9576136364</v>
      </c>
      <c r="O34" s="12">
        <f t="shared" si="43"/>
        <v>0.9536363636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45006.6413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PUSTEKDATA LAPAN - Gedung 2 Lt. 2 [Ruang Kepala Kapus]</v>
      </c>
      <c r="G35" s="9" t="str">
        <f>IF(ISBLANK(A35)," ",INDIRECT(ADDRESS(MATCH(A35,'Form Responses 1'!A:A,0),5+MOD(ROW()-2,COUNTA('Form Responses 1'!$1:$1)-4),,TRUE,"Form Responses 1")))</f>
        <v>CUKUP BAIK</v>
      </c>
      <c r="H35" s="12" t="str">
        <f t="shared" si="3"/>
        <v>PUSTEKDATA LAPAN - Gedung 2 Lt. 2</v>
      </c>
      <c r="I35" s="12" t="str">
        <f t="shared" si="4"/>
        <v>CLEANING SERVICE</v>
      </c>
      <c r="J35" s="12">
        <f t="array" ref="J35">IFERROR(INDEX(MASTER!B:B,MATCH(G35,MASTER!A:A,0))/100," ")</f>
        <v>0.89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0.9576136364</v>
      </c>
      <c r="O35" s="12">
        <f t="shared" si="44"/>
        <v>0.9536363636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45006.6413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PUSTEKDATA LAPAN - Gedung 2 Lt. 2 [Ruang Rapat Bumi]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PUSTEKDATA LAPAN - Gedung 2 Lt.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0.9576136364</v>
      </c>
      <c r="O36" s="12">
        <f t="shared" si="45"/>
        <v>0.9536363636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45006.6413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PUSTEKDATA LAPAN - Gedung 2 Lt. 2 [Lobby/Ruang tunggu]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PUSTEKDATA LAPAN - Gedung 2 Lt.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0.9576136364</v>
      </c>
      <c r="O37" s="12">
        <f t="shared" si="46"/>
        <v>0.9536363636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45006.6413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PUSTEKDATA LAPAN - Gedung 2 Lt. 2 [Ruang Sekretaris]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PUSTEKDATA LAPAN - Gedung 2 Lt.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0.9576136364</v>
      </c>
      <c r="O38" s="12">
        <f t="shared" si="47"/>
        <v>0.9536363636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45006.6413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PUSTEKDATA LAPAN - Gedung 2 Lt. 2 [Toilet pria/wanita]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PUSTEKDATA LAPAN - Gedung 2 Lt.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0.9576136364</v>
      </c>
      <c r="O39" s="12">
        <f t="shared" si="48"/>
        <v>0.9536363636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45006.6413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PUSTEKDATA LAPAN - Gedung 2 Lt. 1 [Ruang Staff]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PUSTEKDATA LAPAN - Gedung 2 Lt.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0.9576136364</v>
      </c>
      <c r="O40" s="12">
        <f t="shared" si="49"/>
        <v>0.9536363636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45006.6413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PUSTEKDATA LAPAN - Gedung 2 Lt. 1 [Ruang Bendahara]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PUSTEKDATA LAPAN - Gedung 2 Lt.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0.9576136364</v>
      </c>
      <c r="O41" s="12">
        <f t="shared" si="50"/>
        <v>0.9536363636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45006.6413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PUSTEKDATA LAPAN - Gedung 2 Lt. 1 [Perpustakaan]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PUSTEKDATA LAPAN - Gedung 2 Lt.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0.9576136364</v>
      </c>
      <c r="O42" s="12">
        <f t="shared" si="51"/>
        <v>0.9536363636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45006.6413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PUSTEKDATA LAPAN - Gedung 2 Lt. 1 [Lobby]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PUSTEKDATA LAPAN - Gedung 2 Lt.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0.9576136364</v>
      </c>
      <c r="O43" s="12">
        <f t="shared" si="52"/>
        <v>0.9536363636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45006.6413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PUSTEKDATA LAPAN - Gedung 2 Lt. 1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PUSTEKDATA LAPAN - Gedung 2 Lt.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0.9576136364</v>
      </c>
      <c r="O44" s="12">
        <f t="shared" si="53"/>
        <v>0.9536363636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45006.6413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PUSTEKDATA LAPAN - Gedung 2 Lt. 1 [Musholla]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PUSTEKDATA LAPAN - Gedung 2 Lt.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0.9576136364</v>
      </c>
      <c r="O45" s="12">
        <f t="shared" si="54"/>
        <v>0.9536363636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45006.6413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PUSTEKDATA LAPAN - Gedung 2 Lt. 1 [Toilet pria/wanita]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PUSTEKDATA LAPAN - Gedung 2 Lt.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0.9576136364</v>
      </c>
      <c r="O46" s="12">
        <f t="shared" si="55"/>
        <v>0.9536363636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45006.6413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PUSTEKDATA LAPAN - Gedung 1 Lt. 2 [Ruang Staff Kepala]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PUSTEKDATA LAPAN - Gedung 1 Lt. 2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0.9576136364</v>
      </c>
      <c r="O47" s="12">
        <f t="shared" si="56"/>
        <v>0.9536363636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45006.6413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PUSTEKDATA LAPAN - Gedung 1 Lt. 2 [Ruang Rapat Merkurius]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PUSTEKDATA LAPAN - Gedung 1 Lt. 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0.9576136364</v>
      </c>
      <c r="O48" s="12">
        <f t="shared" si="57"/>
        <v>0.9536363636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45006.6413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PUSTEKDATA LAPAN - Gedung 1 Lt. 2 [Ruang Arsip]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PUSTEKDATA LAPAN - Gedung 1 Lt. 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0.9576136364</v>
      </c>
      <c r="O49" s="12">
        <f t="shared" si="58"/>
        <v>0.9536363636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45006.6413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PUSTEKDATA LAPAN - Gedung 1 Lt. 2 [Ruang Staff]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PUSTEKDATA LAPAN - Gedung 1 Lt. 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0.9576136364</v>
      </c>
      <c r="O50" s="12">
        <f t="shared" si="59"/>
        <v>0.9536363636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45006.6413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PUSTEKDATA LAPAN - Gedung 1 Lt. 2 [Ruang Lab Pengelola]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PUSTEKDATA LAPAN - Gedung 1 Lt. 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0.9576136364</v>
      </c>
      <c r="O51" s="12">
        <f t="shared" si="60"/>
        <v>0.9536363636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45006.6413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PUSTEKDATA LAPAN - Gedung 1 Lt. 2 [Pantry]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PUSTEKDATA LAPAN - Gedung 1 Lt. 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0.9576136364</v>
      </c>
      <c r="O52" s="12">
        <f t="shared" si="61"/>
        <v>0.9536363636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45006.6413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PUSTEKDATA LAPAN - Gedung 1 Lt. 2 [Toilet]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PUSTEKDATA LAPAN - Gedung 1 Lt. 2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0.9576136364</v>
      </c>
      <c r="O53" s="12">
        <f t="shared" si="62"/>
        <v>0.9536363636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45006.6413</v>
      </c>
      <c r="B54" s="9" t="str">
        <f>INDIRECT(ADDRESS(2+QUOTIENT(ROW()-2,COUNTA('Form Responses 1'!$1:$1)-4),2,,TRUE,"Form Responses 1"))</f>
        <v>theresia1@gmail.com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44958</v>
      </c>
      <c r="E54" s="11">
        <f t="shared" si="2"/>
        <v>3</v>
      </c>
      <c r="F54" s="9" t="str">
        <f>IF(ISBLANK(A54)," ",INDIRECT(ADDRESS(1,5+MOD(ROW()-2,COUNTA('Form Responses 1'!$1:$1)-4),,TRUE,"Form Responses 1")))</f>
        <v>PUSTEKDATA LAPAN - Gedung 1 Lt. 2 [Tangga luar gedung]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PUSTEKDATA LAPAN - Gedung 1 Lt. 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02</v>
      </c>
      <c r="N54" s="12">
        <f t="shared" ref="N54:O54" si="63">IFERROR(AVERAGEIF(L:L,L54,$J:$J)," ")</f>
        <v>0.9576136364</v>
      </c>
      <c r="O54" s="12">
        <f t="shared" si="63"/>
        <v>0.9536363636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45006.6413</v>
      </c>
      <c r="B55" s="9" t="str">
        <f>INDIRECT(ADDRESS(2+QUOTIENT(ROW()-2,COUNTA('Form Responses 1'!$1:$1)-4),2,,TRUE,"Form Responses 1"))</f>
        <v>theresia1@gmail.com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44958</v>
      </c>
      <c r="E55" s="11">
        <f t="shared" si="2"/>
        <v>3</v>
      </c>
      <c r="F55" s="9" t="str">
        <f>IF(ISBLANK(A55)," ",INDIRECT(ADDRESS(1,5+MOD(ROW()-2,COUNTA('Form Responses 1'!$1:$1)-4),,TRUE,"Form Responses 1")))</f>
        <v>PUSTEKDATA LAPAN - Gedung 1 Lt. 1 [Ruang Diseminasi]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PUSTEKDATA LAPAN - Gedung 1 Lt. 1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02</v>
      </c>
      <c r="N55" s="12">
        <f t="shared" ref="N55:O55" si="64">IFERROR(AVERAGEIF(L:L,L55,$J:$J)," ")</f>
        <v>0.9576136364</v>
      </c>
      <c r="O55" s="12">
        <f t="shared" si="64"/>
        <v>0.9536363636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45006.6413</v>
      </c>
      <c r="B56" s="9" t="str">
        <f>INDIRECT(ADDRESS(2+QUOTIENT(ROW()-2,COUNTA('Form Responses 1'!$1:$1)-4),2,,TRUE,"Form Responses 1"))</f>
        <v>theresia1@gmail.com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44958</v>
      </c>
      <c r="E56" s="11">
        <f t="shared" si="2"/>
        <v>3</v>
      </c>
      <c r="F56" s="9" t="str">
        <f>IF(ISBLANK(A56)," ",INDIRECT(ADDRESS(1,5+MOD(ROW()-2,COUNTA('Form Responses 1'!$1:$1)-4),,TRUE,"Form Responses 1")))</f>
        <v>PUSTEKDATA LAPAN - Gedung 1 Lt. 1 [Lobby]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PUSTEKDATA LAPAN - Gedung 1 Lt.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02</v>
      </c>
      <c r="N56" s="12">
        <f t="shared" ref="N56:O56" si="65">IFERROR(AVERAGEIF(L:L,L56,$J:$J)," ")</f>
        <v>0.9576136364</v>
      </c>
      <c r="O56" s="12">
        <f t="shared" si="65"/>
        <v>0.9536363636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45006.6413</v>
      </c>
      <c r="B57" s="9" t="str">
        <f>INDIRECT(ADDRESS(2+QUOTIENT(ROW()-2,COUNTA('Form Responses 1'!$1:$1)-4),2,,TRUE,"Form Responses 1"))</f>
        <v>theresia1@gmail.com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44958</v>
      </c>
      <c r="E57" s="11">
        <f t="shared" si="2"/>
        <v>3</v>
      </c>
      <c r="F57" s="9" t="str">
        <f>IF(ISBLANK(A57)," ",INDIRECT(ADDRESS(1,5+MOD(ROW()-2,COUNTA('Form Responses 1'!$1:$1)-4),,TRUE,"Form Responses 1")))</f>
        <v>PUSTEKDATA LAPAN - Gedung 1 Lt. 1 [Ruang Pelayanan]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PUSTEKDATA LAPAN - Gedung 1 Lt.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02</v>
      </c>
      <c r="N57" s="12">
        <f t="shared" ref="N57:O57" si="66">IFERROR(AVERAGEIF(L:L,L57,$J:$J)," ")</f>
        <v>0.9576136364</v>
      </c>
      <c r="O57" s="12">
        <f t="shared" si="66"/>
        <v>0.9536363636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45006.6413</v>
      </c>
      <c r="B58" s="9" t="str">
        <f>INDIRECT(ADDRESS(2+QUOTIENT(ROW()-2,COUNTA('Form Responses 1'!$1:$1)-4),2,,TRUE,"Form Responses 1"))</f>
        <v>theresia1@gmail.com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44958</v>
      </c>
      <c r="E58" s="11">
        <f t="shared" si="2"/>
        <v>3</v>
      </c>
      <c r="F58" s="9" t="str">
        <f>IF(ISBLANK(A58)," ",INDIRECT(ADDRESS(1,5+MOD(ROW()-2,COUNTA('Form Responses 1'!$1:$1)-4),,TRUE,"Form Responses 1")))</f>
        <v>PUSTEKDATA LAPAN - Gedung 1 Lt. 1 [PPID]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PUSTEKDATA LAPAN - Gedung 1 Lt.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02</v>
      </c>
      <c r="N58" s="12">
        <f t="shared" ref="N58:O58" si="67">IFERROR(AVERAGEIF(L:L,L58,$J:$J)," ")</f>
        <v>0.9576136364</v>
      </c>
      <c r="O58" s="12">
        <f t="shared" si="67"/>
        <v>0.9536363636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45006.6413</v>
      </c>
      <c r="B59" s="9" t="str">
        <f>INDIRECT(ADDRESS(2+QUOTIENT(ROW()-2,COUNTA('Form Responses 1'!$1:$1)-4),2,,TRUE,"Form Responses 1"))</f>
        <v>theresia1@gmail.com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44958</v>
      </c>
      <c r="E59" s="11">
        <f t="shared" si="2"/>
        <v>3</v>
      </c>
      <c r="F59" s="9" t="str">
        <f>IF(ISBLANK(A59)," ",INDIRECT(ADDRESS(1,5+MOD(ROW()-2,COUNTA('Form Responses 1'!$1:$1)-4),,TRUE,"Form Responses 1")))</f>
        <v>PUSTEKDATA LAPAN - Gedung 1 Lt. 1 [Ruang Rapat Jupiter]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PUSTEKDATA LAPAN - Gedung 1 Lt.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02</v>
      </c>
      <c r="N59" s="12">
        <f t="shared" ref="N59:O59" si="68">IFERROR(AVERAGEIF(L:L,L59,$J:$J)," ")</f>
        <v>0.9576136364</v>
      </c>
      <c r="O59" s="12">
        <f t="shared" si="68"/>
        <v>0.9536363636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45006.6413</v>
      </c>
      <c r="B60" s="9" t="str">
        <f>INDIRECT(ADDRESS(2+QUOTIENT(ROW()-2,COUNTA('Form Responses 1'!$1:$1)-4),2,,TRUE,"Form Responses 1"))</f>
        <v>theresia1@gmail.com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44958</v>
      </c>
      <c r="E60" s="11">
        <f t="shared" si="2"/>
        <v>3</v>
      </c>
      <c r="F60" s="9" t="str">
        <f>IF(ISBLANK(A60)," ",INDIRECT(ADDRESS(1,5+MOD(ROW()-2,COUNTA('Form Responses 1'!$1:$1)-4),,TRUE,"Form Responses 1")))</f>
        <v>PUSTEKDATA LAPAN - Gedung 1 Lt. 1 [Ruang Diseminasi]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PUSTEKDATA LAPAN - Gedung 1 Lt.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02</v>
      </c>
      <c r="N60" s="12">
        <f t="shared" ref="N60:O60" si="69">IFERROR(AVERAGEIF(L:L,L60,$J:$J)," ")</f>
        <v>0.9576136364</v>
      </c>
      <c r="O60" s="12">
        <f t="shared" si="69"/>
        <v>0.9536363636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45006.6413</v>
      </c>
      <c r="B61" s="9" t="str">
        <f>INDIRECT(ADDRESS(2+QUOTIENT(ROW()-2,COUNTA('Form Responses 1'!$1:$1)-4),2,,TRUE,"Form Responses 1"))</f>
        <v>theresia1@gmail.com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44958</v>
      </c>
      <c r="E61" s="11">
        <f t="shared" si="2"/>
        <v>3</v>
      </c>
      <c r="F61" s="9" t="str">
        <f>IF(ISBLANK(A61)," ",INDIRECT(ADDRESS(1,5+MOD(ROW()-2,COUNTA('Form Responses 1'!$1:$1)-4),,TRUE,"Form Responses 1")))</f>
        <v>PUSTEKDATA LAPAN - Gedung 1 Lt. 1 [Ruang Staff TU]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PUSTEKDATA LAPAN - Gedung 1 Lt. 1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02</v>
      </c>
      <c r="N61" s="12">
        <f t="shared" ref="N61:O61" si="70">IFERROR(AVERAGEIF(L:L,L61,$J:$J)," ")</f>
        <v>0.9576136364</v>
      </c>
      <c r="O61" s="12">
        <f t="shared" si="70"/>
        <v>0.9536363636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45006.6413</v>
      </c>
      <c r="B62" s="9" t="str">
        <f>INDIRECT(ADDRESS(2+QUOTIENT(ROW()-2,COUNTA('Form Responses 1'!$1:$1)-4),2,,TRUE,"Form Responses 1"))</f>
        <v>theresia1@gmail.com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44958</v>
      </c>
      <c r="E62" s="11">
        <f t="shared" si="2"/>
        <v>3</v>
      </c>
      <c r="F62" s="9" t="str">
        <f>IF(ISBLANK(A62)," ",INDIRECT(ADDRESS(1,5+MOD(ROW()-2,COUNTA('Form Responses 1'!$1:$1)-4),,TRUE,"Form Responses 1")))</f>
        <v>PUSTEKDATA LAPAN - Gedung 1 Lt. 1 [Ruang Kepala Subag BMN]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PUSTEKDATA LAPAN - Gedung 1 Lt. 1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02</v>
      </c>
      <c r="N62" s="12">
        <f t="shared" ref="N62:O62" si="71">IFERROR(AVERAGEIF(L:L,L62,$J:$J)," ")</f>
        <v>0.9576136364</v>
      </c>
      <c r="O62" s="12">
        <f t="shared" si="71"/>
        <v>0.9536363636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45006.6413</v>
      </c>
      <c r="B63" s="9" t="str">
        <f>INDIRECT(ADDRESS(2+QUOTIENT(ROW()-2,COUNTA('Form Responses 1'!$1:$1)-4),2,,TRUE,"Form Responses 1"))</f>
        <v>theresia1@gmail.com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44958</v>
      </c>
      <c r="E63" s="11">
        <f t="shared" si="2"/>
        <v>3</v>
      </c>
      <c r="F63" s="9" t="str">
        <f>IF(ISBLANK(A63)," ",INDIRECT(ADDRESS(1,5+MOD(ROW()-2,COUNTA('Form Responses 1'!$1:$1)-4),,TRUE,"Form Responses 1")))</f>
        <v>PUSTEKDATA LAPAN - Gedung 1 Lt. 1 [Ruang kepala Subag SDM &amp; Tatausaha]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PUSTEKDATA LAPAN - Gedung 1 Lt. 1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02</v>
      </c>
      <c r="N63" s="12">
        <f t="shared" ref="N63:O63" si="72">IFERROR(AVERAGEIF(L:L,L63,$J:$J)," ")</f>
        <v>0.9576136364</v>
      </c>
      <c r="O63" s="12">
        <f t="shared" si="72"/>
        <v>0.9536363636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45006.6413</v>
      </c>
      <c r="B64" s="9" t="str">
        <f>INDIRECT(ADDRESS(2+QUOTIENT(ROW()-2,COUNTA('Form Responses 1'!$1:$1)-4),2,,TRUE,"Form Responses 1"))</f>
        <v>theresia1@gmail.com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44958</v>
      </c>
      <c r="E64" s="11">
        <f t="shared" si="2"/>
        <v>3</v>
      </c>
      <c r="F64" s="9" t="str">
        <f>IF(ISBLANK(A64)," ",INDIRECT(ADDRESS(1,5+MOD(ROW()-2,COUNTA('Form Responses 1'!$1:$1)-4),,TRUE,"Form Responses 1")))</f>
        <v>PUSTEKDATA LAPAN - Gedung 1 Lt. 1 [Ruang Rapat Venus]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PUSTEKDATA LAPAN - Gedung 1 Lt. 1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02</v>
      </c>
      <c r="N64" s="12">
        <f t="shared" ref="N64:O64" si="73">IFERROR(AVERAGEIF(L:L,L64,$J:$J)," ")</f>
        <v>0.9576136364</v>
      </c>
      <c r="O64" s="12">
        <f t="shared" si="73"/>
        <v>0.9536363636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45006.6413</v>
      </c>
      <c r="B65" s="9" t="str">
        <f>INDIRECT(ADDRESS(2+QUOTIENT(ROW()-2,COUNTA('Form Responses 1'!$1:$1)-4),2,,TRUE,"Form Responses 1"))</f>
        <v>theresia1@gmail.com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44958</v>
      </c>
      <c r="E65" s="11">
        <f t="shared" si="2"/>
        <v>3</v>
      </c>
      <c r="F65" s="9" t="str">
        <f>IF(ISBLANK(A65)," ",INDIRECT(ADDRESS(1,5+MOD(ROW()-2,COUNTA('Form Responses 1'!$1:$1)-4),,TRUE,"Form Responses 1")))</f>
        <v>PUSTEKDATA LAPAN - Gedung 1 Lt. 1 [Ruang Kepala Administrasi]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PUSTEKDATA LAPAN - Gedung 1 Lt. 1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02</v>
      </c>
      <c r="N65" s="12">
        <f t="shared" ref="N65:O65" si="74">IFERROR(AVERAGEIF(L:L,L65,$J:$J)," ")</f>
        <v>0.9576136364</v>
      </c>
      <c r="O65" s="12">
        <f t="shared" si="74"/>
        <v>0.9536363636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45006.6413</v>
      </c>
      <c r="B66" s="9" t="str">
        <f>INDIRECT(ADDRESS(2+QUOTIENT(ROW()-2,COUNTA('Form Responses 1'!$1:$1)-4),2,,TRUE,"Form Responses 1"))</f>
        <v>theresia1@gmail.com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44958</v>
      </c>
      <c r="E66" s="11">
        <f t="shared" si="2"/>
        <v>3</v>
      </c>
      <c r="F66" s="9" t="str">
        <f>IF(ISBLANK(A66)," ",INDIRECT(ADDRESS(1,5+MOD(ROW()-2,COUNTA('Form Responses 1'!$1:$1)-4),,TRUE,"Form Responses 1")))</f>
        <v>PUSTEKDATA LAPAN - Gedung 1 Lt. 1 [Toilet pria/wanita]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PUSTEKDATA LAPAN - Gedung 1 Lt.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02</v>
      </c>
      <c r="N66" s="12">
        <f t="shared" ref="N66:O66" si="75">IFERROR(AVERAGEIF(L:L,L66,$J:$J)," ")</f>
        <v>0.9576136364</v>
      </c>
      <c r="O66" s="12">
        <f t="shared" si="75"/>
        <v>0.9536363636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45006.6413</v>
      </c>
      <c r="B67" s="9" t="str">
        <f>INDIRECT(ADDRESS(2+QUOTIENT(ROW()-2,COUNTA('Form Responses 1'!$1:$1)-4),2,,TRUE,"Form Responses 1"))</f>
        <v>theresia1@gmail.com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44958</v>
      </c>
      <c r="E67" s="11">
        <f t="shared" si="2"/>
        <v>3</v>
      </c>
      <c r="F67" s="9" t="str">
        <f>IF(ISBLANK(A67)," ",INDIRECT(ADDRESS(1,5+MOD(ROW()-2,COUNTA('Form Responses 1'!$1:$1)-4),,TRUE,"Form Responses 1")))</f>
        <v>PUSTEKDATA LAPAN - Gedung 1 Lt. 1 [Pantry]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PUSTEKDATA LAPAN - Gedung 1 Lt.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02</v>
      </c>
      <c r="N67" s="12">
        <f t="shared" ref="N67:O67" si="76">IFERROR(AVERAGEIF(L:L,L67,$J:$J)," ")</f>
        <v>0.9576136364</v>
      </c>
      <c r="O67" s="12">
        <f t="shared" si="76"/>
        <v>0.9536363636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45006.6413</v>
      </c>
      <c r="B68" s="9" t="str">
        <f>INDIRECT(ADDRESS(2+QUOTIENT(ROW()-2,COUNTA('Form Responses 1'!$1:$1)-4),2,,TRUE,"Form Responses 1"))</f>
        <v>theresia1@gmail.com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44958</v>
      </c>
      <c r="E68" s="11">
        <f t="shared" si="2"/>
        <v>3</v>
      </c>
      <c r="F68" s="9" t="str">
        <f>IF(ISBLANK(A68)," ",INDIRECT(ADDRESS(1,5+MOD(ROW()-2,COUNTA('Form Responses 1'!$1:$1)-4),,TRUE,"Form Responses 1")))</f>
        <v>PUSTEKDATA LAPAN - Gedung 1 Lt. 1 [Kantin Candra Bhuana]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PUSTEKDATA LAPAN - Gedung 1 Lt.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02</v>
      </c>
      <c r="N68" s="12">
        <f t="shared" ref="N68:O68" si="77">IFERROR(AVERAGEIF(L:L,L68,$J:$J)," ")</f>
        <v>0.9576136364</v>
      </c>
      <c r="O68" s="12">
        <f t="shared" si="77"/>
        <v>0.9536363636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45006.6413</v>
      </c>
      <c r="B69" s="9" t="str">
        <f>INDIRECT(ADDRESS(2+QUOTIENT(ROW()-2,COUNTA('Form Responses 1'!$1:$1)-4),2,,TRUE,"Form Responses 1"))</f>
        <v>theresia1@gmail.com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44958</v>
      </c>
      <c r="E69" s="11">
        <f t="shared" si="2"/>
        <v>3</v>
      </c>
      <c r="F69" s="9" t="str">
        <f>IF(ISBLANK(A69)," ",INDIRECT(ADDRESS(1,5+MOD(ROW()-2,COUNTA('Form Responses 1'!$1:$1)-4),,TRUE,"Form Responses 1")))</f>
        <v>PUSTEKDATA LAPAN - Gedung 1 Lt. 1 [Musholla]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PUSTEKDATA LAPAN - Gedung 1 Lt.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02</v>
      </c>
      <c r="N69" s="12">
        <f t="shared" ref="N69:O69" si="78">IFERROR(AVERAGEIF(L:L,L69,$J:$J)," ")</f>
        <v>0.9576136364</v>
      </c>
      <c r="O69" s="12">
        <f t="shared" si="78"/>
        <v>0.9536363636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45006.6413</v>
      </c>
      <c r="B70" s="9" t="str">
        <f>INDIRECT(ADDRESS(2+QUOTIENT(ROW()-2,COUNTA('Form Responses 1'!$1:$1)-4),2,,TRUE,"Form Responses 1"))</f>
        <v>theresia1@gmail.com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44958</v>
      </c>
      <c r="E70" s="11">
        <f t="shared" si="2"/>
        <v>3</v>
      </c>
      <c r="F70" s="9" t="str">
        <f>IF(ISBLANK(A70)," ",INDIRECT(ADDRESS(1,5+MOD(ROW()-2,COUNTA('Form Responses 1'!$1:$1)-4),,TRUE,"Form Responses 1")))</f>
        <v>PUSTEKDATA LAPAN - Gedung 1 Lt. 1 [Tangga luar gedung]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PUSTEKDATA LAPAN - Gedung 1 Lt.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02</v>
      </c>
      <c r="N70" s="12">
        <f t="shared" ref="N70:O70" si="79">IFERROR(AVERAGEIF(L:L,L70,$J:$J)," ")</f>
        <v>0.9576136364</v>
      </c>
      <c r="O70" s="12">
        <f t="shared" si="79"/>
        <v>0.9536363636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45006.6413</v>
      </c>
      <c r="B71" s="9" t="str">
        <f>INDIRECT(ADDRESS(2+QUOTIENT(ROW()-2,COUNTA('Form Responses 1'!$1:$1)-4),2,,TRUE,"Form Responses 1"))</f>
        <v>theresia1@gmail.com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44958</v>
      </c>
      <c r="E71" s="11">
        <f t="shared" si="2"/>
        <v>3</v>
      </c>
      <c r="F71" s="9" t="str">
        <f>IF(ISBLANK(A71)," ",INDIRECT(ADDRESS(1,5+MOD(ROW()-2,COUNTA('Form Responses 1'!$1:$1)-4),,TRUE,"Form Responses 1")))</f>
        <v>PUSTEKDATA LAPAN - Halaman Gedung 1 [Taman 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PUSTEKDATA LAPAN - Halaman Gedung 1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02</v>
      </c>
      <c r="N71" s="12">
        <f t="shared" ref="N71:O71" si="80">IFERROR(AVERAGEIF(L:L,L71,$J:$J)," ")</f>
        <v>0.9576136364</v>
      </c>
      <c r="O71" s="12">
        <f t="shared" si="80"/>
        <v>0.9536363636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45006.6413</v>
      </c>
      <c r="B72" s="9" t="str">
        <f>INDIRECT(ADDRESS(2+QUOTIENT(ROW()-2,COUNTA('Form Responses 1'!$1:$1)-4),2,,TRUE,"Form Responses 1"))</f>
        <v>theresia1@gmail.com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44958</v>
      </c>
      <c r="E72" s="11">
        <f t="shared" si="2"/>
        <v>3</v>
      </c>
      <c r="F72" s="9" t="str">
        <f>IF(ISBLANK(A72)," ",INDIRECT(ADDRESS(1,5+MOD(ROW()-2,COUNTA('Form Responses 1'!$1:$1)-4),,TRUE,"Form Responses 1")))</f>
        <v>PUSTEKDATA LAPAN - Halaman Gedung 1 [Parkir Motor 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PUSTEKDATA LAPAN - Halaman Gedung 1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02</v>
      </c>
      <c r="N72" s="12">
        <f t="shared" ref="N72:O72" si="81">IFERROR(AVERAGEIF(L:L,L72,$J:$J)," ")</f>
        <v>0.9576136364</v>
      </c>
      <c r="O72" s="12">
        <f t="shared" si="81"/>
        <v>0.9536363636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45006.6413</v>
      </c>
      <c r="B73" s="9" t="str">
        <f>INDIRECT(ADDRESS(2+QUOTIENT(ROW()-2,COUNTA('Form Responses 1'!$1:$1)-4),2,,TRUE,"Form Responses 1"))</f>
        <v>theresia1@gmail.com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44958</v>
      </c>
      <c r="E73" s="11">
        <f t="shared" si="2"/>
        <v>3</v>
      </c>
      <c r="F73" s="9" t="str">
        <f>IF(ISBLANK(A73)," ",INDIRECT(ADDRESS(1,5+MOD(ROW()-2,COUNTA('Form Responses 1'!$1:$1)-4),,TRUE,"Form Responses 1")))</f>
        <v>PUSTEKDATA LAPAN - Halaman Gedung 1 [Parkir Mobil]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PUSTEKDATA LAPAN - Halaman Gedung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02</v>
      </c>
      <c r="N73" s="12">
        <f t="shared" ref="N73:O73" si="82">IFERROR(AVERAGEIF(L:L,L73,$J:$J)," ")</f>
        <v>0.9576136364</v>
      </c>
      <c r="O73" s="12">
        <f t="shared" si="82"/>
        <v>0.9536363636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45006.6413</v>
      </c>
      <c r="B74" s="9" t="str">
        <f>INDIRECT(ADDRESS(2+QUOTIENT(ROW()-2,COUNTA('Form Responses 1'!$1:$1)-4),2,,TRUE,"Form Responses 1"))</f>
        <v>theresia1@gmail.com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44958</v>
      </c>
      <c r="E74" s="11">
        <f t="shared" si="2"/>
        <v>3</v>
      </c>
      <c r="F74" s="9" t="str">
        <f>IF(ISBLANK(A74)," ",INDIRECT(ADDRESS(1,5+MOD(ROW()-2,COUNTA('Form Responses 1'!$1:$1)-4),,TRUE,"Form Responses 1")))</f>
        <v>PUSTEKDATA LAPAN - Halaman Gedung 1 [Halaman depan samping dan belakang]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PUSTEKDATA LAPAN - Halaman Gedung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02</v>
      </c>
      <c r="N74" s="12">
        <f t="shared" ref="N74:O74" si="83">IFERROR(AVERAGEIF(L:L,L74,$J:$J)," ")</f>
        <v>0.9576136364</v>
      </c>
      <c r="O74" s="12">
        <f t="shared" si="83"/>
        <v>0.9536363636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45006.6413</v>
      </c>
      <c r="B75" s="9" t="str">
        <f>INDIRECT(ADDRESS(2+QUOTIENT(ROW()-2,COUNTA('Form Responses 1'!$1:$1)-4),2,,TRUE,"Form Responses 1"))</f>
        <v>theresia1@gmail.com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44958</v>
      </c>
      <c r="E75" s="11">
        <f t="shared" si="2"/>
        <v>3</v>
      </c>
      <c r="F75" s="9" t="str">
        <f>IF(ISBLANK(A75)," ",INDIRECT(ADDRESS(1,5+MOD(ROW()-2,COUNTA('Form Responses 1'!$1:$1)-4),,TRUE,"Form Responses 1")))</f>
        <v>PUSTEKDATA LAPAN - Halaman Gedung 1 [TPS]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PUSTEKDATA LAPAN - Halaman Gedung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02</v>
      </c>
      <c r="N75" s="12">
        <f t="shared" ref="N75:O75" si="84">IFERROR(AVERAGEIF(L:L,L75,$J:$J)," ")</f>
        <v>0.9576136364</v>
      </c>
      <c r="O75" s="12">
        <f t="shared" si="84"/>
        <v>0.9536363636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45006.6413</v>
      </c>
      <c r="B76" s="9" t="str">
        <f>INDIRECT(ADDRESS(2+QUOTIENT(ROW()-2,COUNTA('Form Responses 1'!$1:$1)-4),2,,TRUE,"Form Responses 1"))</f>
        <v>theresia1@gmail.com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44958</v>
      </c>
      <c r="E76" s="11">
        <f t="shared" si="2"/>
        <v>3</v>
      </c>
      <c r="F76" s="9" t="str">
        <f>IF(ISBLANK(A76)," ",INDIRECT(ADDRESS(1,5+MOD(ROW()-2,COUNTA('Form Responses 1'!$1:$1)-4),,TRUE,"Form Responses 1")))</f>
        <v>PUSFATJA  - Gedung D Lt. 4 [Lobby]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PUSFATJA  - Gedung D Lt. 4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02</v>
      </c>
      <c r="N76" s="12">
        <f t="shared" ref="N76:O76" si="85">IFERROR(AVERAGEIF(L:L,L76,$J:$J)," ")</f>
        <v>0.9576136364</v>
      </c>
      <c r="O76" s="12">
        <f t="shared" si="85"/>
        <v>0.9536363636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45006.6413</v>
      </c>
      <c r="B77" s="9" t="str">
        <f>INDIRECT(ADDRESS(2+QUOTIENT(ROW()-2,COUNTA('Form Responses 1'!$1:$1)-4),2,,TRUE,"Form Responses 1"))</f>
        <v>theresia1@gmail.com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44958</v>
      </c>
      <c r="E77" s="11">
        <f t="shared" si="2"/>
        <v>3</v>
      </c>
      <c r="F77" s="9" t="str">
        <f>IF(ISBLANK(A77)," ",INDIRECT(ADDRESS(1,5+MOD(ROW()-2,COUNTA('Form Responses 1'!$1:$1)-4),,TRUE,"Form Responses 1")))</f>
        <v>PUSFATJA  - Gedung D Lt. 4 [Ruang Rapat A]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PUSFATJA  - Gedung D Lt. 4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02</v>
      </c>
      <c r="N77" s="12">
        <f t="shared" ref="N77:O77" si="86">IFERROR(AVERAGEIF(L:L,L77,$J:$J)," ")</f>
        <v>0.9576136364</v>
      </c>
      <c r="O77" s="12">
        <f t="shared" si="86"/>
        <v>0.9536363636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45006.6413</v>
      </c>
      <c r="B78" s="9" t="str">
        <f>INDIRECT(ADDRESS(2+QUOTIENT(ROW()-2,COUNTA('Form Responses 1'!$1:$1)-4),2,,TRUE,"Form Responses 1"))</f>
        <v>theresia1@gmail.com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44958</v>
      </c>
      <c r="E78" s="11">
        <f t="shared" si="2"/>
        <v>3</v>
      </c>
      <c r="F78" s="9" t="str">
        <f>IF(ISBLANK(A78)," ",INDIRECT(ADDRESS(1,5+MOD(ROW()-2,COUNTA('Form Responses 1'!$1:$1)-4),,TRUE,"Form Responses 1")))</f>
        <v>PUSFATJA  - Gedung D Lt. 4 [Toilet pria/wanita]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PUSFATJA  - Gedung D Lt. 4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02</v>
      </c>
      <c r="N78" s="12">
        <f t="shared" ref="N78:O78" si="87">IFERROR(AVERAGEIF(L:L,L78,$J:$J)," ")</f>
        <v>0.9576136364</v>
      </c>
      <c r="O78" s="12">
        <f t="shared" si="87"/>
        <v>0.9536363636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45006.6413</v>
      </c>
      <c r="B79" s="9" t="str">
        <f>INDIRECT(ADDRESS(2+QUOTIENT(ROW()-2,COUNTA('Form Responses 1'!$1:$1)-4),2,,TRUE,"Form Responses 1"))</f>
        <v>theresia1@gmail.com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44958</v>
      </c>
      <c r="E79" s="11">
        <f t="shared" si="2"/>
        <v>3</v>
      </c>
      <c r="F79" s="9" t="str">
        <f>IF(ISBLANK(A79)," ",INDIRECT(ADDRESS(1,5+MOD(ROW()-2,COUNTA('Form Responses 1'!$1:$1)-4),,TRUE,"Form Responses 1")))</f>
        <v>PUSFATJA  - Gedung D Lt. 4 [Pantry]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PUSFATJA  - Gedung D Lt. 4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02</v>
      </c>
      <c r="N79" s="12">
        <f t="shared" ref="N79:O79" si="88">IFERROR(AVERAGEIF(L:L,L79,$J:$J)," ")</f>
        <v>0.9576136364</v>
      </c>
      <c r="O79" s="12">
        <f t="shared" si="88"/>
        <v>0.9536363636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45006.6413</v>
      </c>
      <c r="B80" s="9" t="str">
        <f>INDIRECT(ADDRESS(2+QUOTIENT(ROW()-2,COUNTA('Form Responses 1'!$1:$1)-4),2,,TRUE,"Form Responses 1"))</f>
        <v>theresia1@gmail.com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44958</v>
      </c>
      <c r="E80" s="11">
        <f t="shared" si="2"/>
        <v>3</v>
      </c>
      <c r="F80" s="9" t="str">
        <f>IF(ISBLANK(A80)," ",INDIRECT(ADDRESS(1,5+MOD(ROW()-2,COUNTA('Form Responses 1'!$1:$1)-4),,TRUE,"Form Responses 1")))</f>
        <v>PUSFATJA  - Gedung D Lt. 4 [Ruang Staff]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PUSFATJA  - Gedung D Lt. 4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5</v>
      </c>
      <c r="L80" s="9" t="str">
        <f t="shared" si="6"/>
        <v>2023 - WEEK 05</v>
      </c>
      <c r="M80" s="9" t="str">
        <f t="shared" si="7"/>
        <v>2023 - MONTH 02</v>
      </c>
      <c r="N80" s="12">
        <f t="shared" ref="N80:O80" si="89">IFERROR(AVERAGEIF(L:L,L80,$J:$J)," ")</f>
        <v>0.9576136364</v>
      </c>
      <c r="O80" s="12">
        <f t="shared" si="89"/>
        <v>0.9536363636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5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45006.6413</v>
      </c>
      <c r="B81" s="9" t="str">
        <f>INDIRECT(ADDRESS(2+QUOTIENT(ROW()-2,COUNTA('Form Responses 1'!$1:$1)-4),2,,TRUE,"Form Responses 1"))</f>
        <v>theresia1@gmail.com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44958</v>
      </c>
      <c r="E81" s="11">
        <f t="shared" si="2"/>
        <v>3</v>
      </c>
      <c r="F81" s="9" t="str">
        <f>IF(ISBLANK(A81)," ",INDIRECT(ADDRESS(1,5+MOD(ROW()-2,COUNTA('Form Responses 1'!$1:$1)-4),,TRUE,"Form Responses 1")))</f>
        <v>PUSFATJA  - Gedung D Lt. 4 [Ruang Kapokat Smart]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PUSFATJA  - Gedung D Lt. 4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5</v>
      </c>
      <c r="L81" s="9" t="str">
        <f t="shared" si="6"/>
        <v>2023 - WEEK 05</v>
      </c>
      <c r="M81" s="9" t="str">
        <f t="shared" si="7"/>
        <v>2023 - MONTH 02</v>
      </c>
      <c r="N81" s="12">
        <f t="shared" ref="N81:O81" si="90">IFERROR(AVERAGEIF(L:L,L81,$J:$J)," ")</f>
        <v>0.9576136364</v>
      </c>
      <c r="O81" s="12">
        <f t="shared" si="90"/>
        <v>0.9536363636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5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45006.6413</v>
      </c>
      <c r="B82" s="9" t="str">
        <f>INDIRECT(ADDRESS(2+QUOTIENT(ROW()-2,COUNTA('Form Responses 1'!$1:$1)-4),2,,TRUE,"Form Responses 1"))</f>
        <v>theresia1@gmail.com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44958</v>
      </c>
      <c r="E82" s="11">
        <f t="shared" si="2"/>
        <v>3</v>
      </c>
      <c r="F82" s="9" t="str">
        <f>IF(ISBLANK(A82)," ",INDIRECT(ADDRESS(1,5+MOD(ROW()-2,COUNTA('Form Responses 1'!$1:$1)-4),,TRUE,"Form Responses 1")))</f>
        <v>PUSFATJA  - Gedung D Lt. 4 [Ruang Kapokat Laut]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PUSFATJA  - Gedung D Lt. 4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5</v>
      </c>
      <c r="L82" s="9" t="str">
        <f t="shared" si="6"/>
        <v>2023 - WEEK 05</v>
      </c>
      <c r="M82" s="9" t="str">
        <f t="shared" si="7"/>
        <v>2023 - MONTH 02</v>
      </c>
      <c r="N82" s="12">
        <f t="shared" ref="N82:O82" si="91">IFERROR(AVERAGEIF(L:L,L82,$J:$J)," ")</f>
        <v>0.9576136364</v>
      </c>
      <c r="O82" s="12">
        <f t="shared" si="91"/>
        <v>0.9536363636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5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45006.6413</v>
      </c>
      <c r="B83" s="9" t="str">
        <f>INDIRECT(ADDRESS(2+QUOTIENT(ROW()-2,COUNTA('Form Responses 1'!$1:$1)-4),2,,TRUE,"Form Responses 1"))</f>
        <v>theresia1@gmail.com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44958</v>
      </c>
      <c r="E83" s="11">
        <f t="shared" si="2"/>
        <v>3</v>
      </c>
      <c r="F83" s="9" t="str">
        <f>IF(ISBLANK(A83)," ",INDIRECT(ADDRESS(1,5+MOD(ROW()-2,COUNTA('Form Responses 1'!$1:$1)-4),,TRUE,"Form Responses 1")))</f>
        <v>PUSFATJA  - Gedung D Lt. 4 [Ruang Kapokat Ekosistem Pesisir]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PUSFATJA  - Gedung D Lt. 4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5</v>
      </c>
      <c r="L83" s="9" t="str">
        <f t="shared" si="6"/>
        <v>2023 - WEEK 05</v>
      </c>
      <c r="M83" s="9" t="str">
        <f t="shared" si="7"/>
        <v>2023 - MONTH 02</v>
      </c>
      <c r="N83" s="12">
        <f t="shared" ref="N83:O83" si="92">IFERROR(AVERAGEIF(L:L,L83,$J:$J)," ")</f>
        <v>0.9576136364</v>
      </c>
      <c r="O83" s="12">
        <f t="shared" si="92"/>
        <v>0.9536363636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5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45006.6413</v>
      </c>
      <c r="B84" s="9" t="str">
        <f>INDIRECT(ADDRESS(2+QUOTIENT(ROW()-2,COUNTA('Form Responses 1'!$1:$1)-4),2,,TRUE,"Form Responses 1"))</f>
        <v>theresia1@gmail.com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44958</v>
      </c>
      <c r="E84" s="11">
        <f t="shared" si="2"/>
        <v>3</v>
      </c>
      <c r="F84" s="9" t="str">
        <f>IF(ISBLANK(A84)," ",INDIRECT(ADDRESS(1,5+MOD(ROW()-2,COUNTA('Form Responses 1'!$1:$1)-4),,TRUE,"Form Responses 1")))</f>
        <v>PUSFATJA  - Gedung D Lt. 4 [Ruang Lactation/ Ruang Menyusui]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PUSFATJA  - Gedung D Lt. 4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5</v>
      </c>
      <c r="L84" s="9" t="str">
        <f t="shared" si="6"/>
        <v>2023 - WEEK 05</v>
      </c>
      <c r="M84" s="9" t="str">
        <f t="shared" si="7"/>
        <v>2023 - MONTH 02</v>
      </c>
      <c r="N84" s="12">
        <f t="shared" ref="N84:O84" si="93">IFERROR(AVERAGEIF(L:L,L84,$J:$J)," ")</f>
        <v>0.9576136364</v>
      </c>
      <c r="O84" s="12">
        <f t="shared" si="93"/>
        <v>0.9536363636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5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45006.6413</v>
      </c>
      <c r="B85" s="9" t="str">
        <f>INDIRECT(ADDRESS(2+QUOTIENT(ROW()-2,COUNTA('Form Responses 1'!$1:$1)-4),2,,TRUE,"Form Responses 1"))</f>
        <v>theresia1@gmail.com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44958</v>
      </c>
      <c r="E85" s="11">
        <f t="shared" si="2"/>
        <v>3</v>
      </c>
      <c r="F85" s="9" t="str">
        <f>IF(ISBLANK(A85)," ",INDIRECT(ADDRESS(1,5+MOD(ROW()-2,COUNTA('Form Responses 1'!$1:$1)-4),,TRUE,"Form Responses 1")))</f>
        <v>PUSFATJA  - Gedung D Lt. 4 [Ruang Rapat B]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PUSFATJA  - Gedung D Lt. 4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5</v>
      </c>
      <c r="L85" s="9" t="str">
        <f t="shared" si="6"/>
        <v>2023 - WEEK 05</v>
      </c>
      <c r="M85" s="9" t="str">
        <f t="shared" si="7"/>
        <v>2023 - MONTH 02</v>
      </c>
      <c r="N85" s="12">
        <f t="shared" ref="N85:O85" si="94">IFERROR(AVERAGEIF(L:L,L85,$J:$J)," ")</f>
        <v>0.9576136364</v>
      </c>
      <c r="O85" s="12">
        <f t="shared" si="94"/>
        <v>0.9536363636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5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45006.6413</v>
      </c>
      <c r="B86" s="9" t="str">
        <f>INDIRECT(ADDRESS(2+QUOTIENT(ROW()-2,COUNTA('Form Responses 1'!$1:$1)-4),2,,TRUE,"Form Responses 1"))</f>
        <v>theresia1@gmail.com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44958</v>
      </c>
      <c r="E86" s="11">
        <f t="shared" si="2"/>
        <v>3</v>
      </c>
      <c r="F86" s="9" t="str">
        <f>IF(ISBLANK(A86)," ",INDIRECT(ADDRESS(1,5+MOD(ROW()-2,COUNTA('Form Responses 1'!$1:$1)-4),,TRUE,"Form Responses 1")))</f>
        <v>PUSFATJA  - Gedung D Lt. 4 [Ruang Rapat C]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PUSFATJA  - Gedung D Lt. 4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5</v>
      </c>
      <c r="L86" s="9" t="str">
        <f t="shared" si="6"/>
        <v>2023 - WEEK 05</v>
      </c>
      <c r="M86" s="9" t="str">
        <f t="shared" si="7"/>
        <v>2023 - MONTH 02</v>
      </c>
      <c r="N86" s="12">
        <f t="shared" ref="N86:O86" si="95">IFERROR(AVERAGEIF(L:L,L86,$J:$J)," ")</f>
        <v>0.9576136364</v>
      </c>
      <c r="O86" s="12">
        <f t="shared" si="95"/>
        <v>0.9536363636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5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45006.6413</v>
      </c>
      <c r="B87" s="9" t="str">
        <f>INDIRECT(ADDRESS(2+QUOTIENT(ROW()-2,COUNTA('Form Responses 1'!$1:$1)-4),2,,TRUE,"Form Responses 1"))</f>
        <v>theresia1@gmail.com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44958</v>
      </c>
      <c r="E87" s="11">
        <f t="shared" si="2"/>
        <v>3</v>
      </c>
      <c r="F87" s="9" t="str">
        <f>IF(ISBLANK(A87)," ",INDIRECT(ADDRESS(1,5+MOD(ROW()-2,COUNTA('Form Responses 1'!$1:$1)-4),,TRUE,"Form Responses 1")))</f>
        <v>PUSFATJA  - Gedung D Lt. 4 [Teras]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PUSFATJA  - Gedung D Lt. 4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5</v>
      </c>
      <c r="L87" s="9" t="str">
        <f t="shared" si="6"/>
        <v>2023 - WEEK 05</v>
      </c>
      <c r="M87" s="9" t="str">
        <f t="shared" si="7"/>
        <v>2023 - MONTH 02</v>
      </c>
      <c r="N87" s="12">
        <f t="shared" ref="N87:O87" si="96">IFERROR(AVERAGEIF(L:L,L87,$J:$J)," ")</f>
        <v>0.9576136364</v>
      </c>
      <c r="O87" s="12">
        <f t="shared" si="96"/>
        <v>0.9536363636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5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45006.6413</v>
      </c>
      <c r="B88" s="9" t="str">
        <f>INDIRECT(ADDRESS(2+QUOTIENT(ROW()-2,COUNTA('Form Responses 1'!$1:$1)-4),2,,TRUE,"Form Responses 1"))</f>
        <v>theresia1@gmail.com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44958</v>
      </c>
      <c r="E88" s="11">
        <f t="shared" si="2"/>
        <v>3</v>
      </c>
      <c r="F88" s="9" t="str">
        <f>IF(ISBLANK(A88)," ",INDIRECT(ADDRESS(1,5+MOD(ROW()-2,COUNTA('Form Responses 1'!$1:$1)-4),,TRUE,"Form Responses 1")))</f>
        <v>PUSFATJA  - Gedung D Lt. 4 [Balkon(depan dan belakang)]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PUSFATJA  - Gedung D Lt. 4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5</v>
      </c>
      <c r="L88" s="9" t="str">
        <f t="shared" si="6"/>
        <v>2023 - WEEK 05</v>
      </c>
      <c r="M88" s="9" t="str">
        <f t="shared" si="7"/>
        <v>2023 - MONTH 02</v>
      </c>
      <c r="N88" s="12">
        <f t="shared" ref="N88:O88" si="97">IFERROR(AVERAGEIF(L:L,L88,$J:$J)," ")</f>
        <v>0.9576136364</v>
      </c>
      <c r="O88" s="12">
        <f t="shared" si="97"/>
        <v>0.9536363636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5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45006.6413</v>
      </c>
      <c r="B89" s="9" t="str">
        <f>INDIRECT(ADDRESS(2+QUOTIENT(ROW()-2,COUNTA('Form Responses 1'!$1:$1)-4),2,,TRUE,"Form Responses 1"))</f>
        <v>theresia1@gmail.com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44958</v>
      </c>
      <c r="E89" s="11">
        <f t="shared" si="2"/>
        <v>3</v>
      </c>
      <c r="F89" s="9" t="str">
        <f>IF(ISBLANK(A89)," ",INDIRECT(ADDRESS(1,5+MOD(ROW()-2,COUNTA('Form Responses 1'!$1:$1)-4),,TRUE,"Form Responses 1")))</f>
        <v>PUSFATJA  - Gedung D Lt. 4 [Lift]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PUSFATJA  - Gedung D Lt. 4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5</v>
      </c>
      <c r="L89" s="9" t="str">
        <f t="shared" si="6"/>
        <v>2023 - WEEK 05</v>
      </c>
      <c r="M89" s="9" t="str">
        <f t="shared" si="7"/>
        <v>2023 - MONTH 02</v>
      </c>
      <c r="N89" s="12">
        <f t="shared" ref="N89:O89" si="98">IFERROR(AVERAGEIF(L:L,L89,$J:$J)," ")</f>
        <v>0.9576136364</v>
      </c>
      <c r="O89" s="12">
        <f t="shared" si="98"/>
        <v>0.9536363636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5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45006.6413</v>
      </c>
      <c r="B90" s="9" t="str">
        <f>INDIRECT(ADDRESS(2+QUOTIENT(ROW()-2,COUNTA('Form Responses 1'!$1:$1)-4),2,,TRUE,"Form Responses 1"))</f>
        <v>theresia1@gmail.com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44958</v>
      </c>
      <c r="E90" s="11">
        <f t="shared" si="2"/>
        <v>3</v>
      </c>
      <c r="F90" s="9" t="str">
        <f>IF(ISBLANK(A90)," ",INDIRECT(ADDRESS(1,5+MOD(ROW()-2,COUNTA('Form Responses 1'!$1:$1)-4),,TRUE,"Form Responses 1")))</f>
        <v>PUSFATJA  - Gedung D Lt. 4 [Tangga]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PUSFATJA  - Gedung D Lt. 4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5</v>
      </c>
      <c r="L90" s="9" t="str">
        <f t="shared" si="6"/>
        <v>2023 - WEEK 05</v>
      </c>
      <c r="M90" s="9" t="str">
        <f t="shared" si="7"/>
        <v>2023 - MONTH 02</v>
      </c>
      <c r="N90" s="12">
        <f t="shared" ref="N90:O90" si="99">IFERROR(AVERAGEIF(L:L,L90,$J:$J)," ")</f>
        <v>0.9576136364</v>
      </c>
      <c r="O90" s="12">
        <f t="shared" si="99"/>
        <v>0.9536363636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5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45006.6413</v>
      </c>
      <c r="B91" s="9" t="str">
        <f>INDIRECT(ADDRESS(2+QUOTIENT(ROW()-2,COUNTA('Form Responses 1'!$1:$1)-4),2,,TRUE,"Form Responses 1"))</f>
        <v>theresia1@gmail.com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44958</v>
      </c>
      <c r="E91" s="11">
        <f t="shared" si="2"/>
        <v>3</v>
      </c>
      <c r="F91" s="9" t="str">
        <f>IF(ISBLANK(A91)," ",INDIRECT(ADDRESS(1,5+MOD(ROW()-2,COUNTA('Form Responses 1'!$1:$1)-4),,TRUE,"Form Responses 1")))</f>
        <v>PUSFATJA  - Gedung D Lt. 3 [Lobby]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PUSFATJA  - Gedung D Lt. 3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5</v>
      </c>
      <c r="L91" s="9" t="str">
        <f t="shared" si="6"/>
        <v>2023 - WEEK 05</v>
      </c>
      <c r="M91" s="9" t="str">
        <f t="shared" si="7"/>
        <v>2023 - MONTH 02</v>
      </c>
      <c r="N91" s="12">
        <f t="shared" ref="N91:O91" si="100">IFERROR(AVERAGEIF(L:L,L91,$J:$J)," ")</f>
        <v>0.9576136364</v>
      </c>
      <c r="O91" s="12">
        <f t="shared" si="100"/>
        <v>0.9536363636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5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45006.6413</v>
      </c>
      <c r="B92" s="9" t="str">
        <f>INDIRECT(ADDRESS(2+QUOTIENT(ROW()-2,COUNTA('Form Responses 1'!$1:$1)-4),2,,TRUE,"Form Responses 1"))</f>
        <v>theresia1@gmail.com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44958</v>
      </c>
      <c r="E92" s="11">
        <f t="shared" si="2"/>
        <v>3</v>
      </c>
      <c r="F92" s="9" t="str">
        <f>IF(ISBLANK(A92)," ",INDIRECT(ADDRESS(1,5+MOD(ROW()-2,COUNTA('Form Responses 1'!$1:$1)-4),,TRUE,"Form Responses 1")))</f>
        <v>PUSFATJA  - Gedung D Lt. 3 [Ruang Staff]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PUSFATJA  - Gedung D Lt. 3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5</v>
      </c>
      <c r="L92" s="9" t="str">
        <f t="shared" si="6"/>
        <v>2023 - WEEK 05</v>
      </c>
      <c r="M92" s="9" t="str">
        <f t="shared" si="7"/>
        <v>2023 - MONTH 02</v>
      </c>
      <c r="N92" s="12">
        <f t="shared" ref="N92:O92" si="101">IFERROR(AVERAGEIF(L:L,L92,$J:$J)," ")</f>
        <v>0.9576136364</v>
      </c>
      <c r="O92" s="12">
        <f t="shared" si="101"/>
        <v>0.9536363636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5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45006.6413</v>
      </c>
      <c r="B93" s="9" t="str">
        <f>INDIRECT(ADDRESS(2+QUOTIENT(ROW()-2,COUNTA('Form Responses 1'!$1:$1)-4),2,,TRUE,"Form Responses 1"))</f>
        <v>theresia1@gmail.com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44958</v>
      </c>
      <c r="E93" s="11">
        <f t="shared" si="2"/>
        <v>3</v>
      </c>
      <c r="F93" s="9" t="str">
        <f>IF(ISBLANK(A93)," ",INDIRECT(ADDRESS(1,5+MOD(ROW()-2,COUNTA('Form Responses 1'!$1:$1)-4),,TRUE,"Form Responses 1")))</f>
        <v>PUSFATJA  - Gedung D Lt. 3 [Ruang Rapat Auditorium]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PUSFATJA  - Gedung D Lt. 3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5</v>
      </c>
      <c r="L93" s="9" t="str">
        <f t="shared" si="6"/>
        <v>2023 - WEEK 05</v>
      </c>
      <c r="M93" s="9" t="str">
        <f t="shared" si="7"/>
        <v>2023 - MONTH 02</v>
      </c>
      <c r="N93" s="12">
        <f t="shared" ref="N93:O93" si="102">IFERROR(AVERAGEIF(L:L,L93,$J:$J)," ")</f>
        <v>0.9576136364</v>
      </c>
      <c r="O93" s="12">
        <f t="shared" si="102"/>
        <v>0.9536363636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5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45006.6413</v>
      </c>
      <c r="B94" s="9" t="str">
        <f>INDIRECT(ADDRESS(2+QUOTIENT(ROW()-2,COUNTA('Form Responses 1'!$1:$1)-4),2,,TRUE,"Form Responses 1"))</f>
        <v>theresia1@gmail.com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44958</v>
      </c>
      <c r="E94" s="11">
        <f t="shared" si="2"/>
        <v>3</v>
      </c>
      <c r="F94" s="9" t="str">
        <f>IF(ISBLANK(A94)," ",INDIRECT(ADDRESS(1,5+MOD(ROW()-2,COUNTA('Form Responses 1'!$1:$1)-4),,TRUE,"Form Responses 1")))</f>
        <v>PUSFATJA  - Gedung D Lt. 3 [Pantry 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PUSFATJA  - Gedung D Lt. 3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5</v>
      </c>
      <c r="L94" s="9" t="str">
        <f t="shared" si="6"/>
        <v>2023 - WEEK 05</v>
      </c>
      <c r="M94" s="9" t="str">
        <f t="shared" si="7"/>
        <v>2023 - MONTH 02</v>
      </c>
      <c r="N94" s="12">
        <f t="shared" ref="N94:O94" si="103">IFERROR(AVERAGEIF(L:L,L94,$J:$J)," ")</f>
        <v>0.9576136364</v>
      </c>
      <c r="O94" s="12">
        <f t="shared" si="103"/>
        <v>0.9536363636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5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45006.6413</v>
      </c>
      <c r="B95" s="9" t="str">
        <f>INDIRECT(ADDRESS(2+QUOTIENT(ROW()-2,COUNTA('Form Responses 1'!$1:$1)-4),2,,TRUE,"Form Responses 1"))</f>
        <v>theresia1@gmail.com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44958</v>
      </c>
      <c r="E95" s="11">
        <f t="shared" si="2"/>
        <v>3</v>
      </c>
      <c r="F95" s="9" t="str">
        <f>IF(ISBLANK(A95)," ",INDIRECT(ADDRESS(1,5+MOD(ROW()-2,COUNTA('Form Responses 1'!$1:$1)-4),,TRUE,"Form Responses 1")))</f>
        <v>PUSFATJA  - Gedung D Lt. 3 [Toilet pria/wanita]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PUSFATJA  - Gedung D Lt. 3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5</v>
      </c>
      <c r="L95" s="9" t="str">
        <f t="shared" si="6"/>
        <v>2023 - WEEK 05</v>
      </c>
      <c r="M95" s="9" t="str">
        <f t="shared" si="7"/>
        <v>2023 - MONTH 02</v>
      </c>
      <c r="N95" s="12">
        <f t="shared" ref="N95:O95" si="104">IFERROR(AVERAGEIF(L:L,L95,$J:$J)," ")</f>
        <v>0.9576136364</v>
      </c>
      <c r="O95" s="12">
        <f t="shared" si="104"/>
        <v>0.9536363636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5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45006.6413</v>
      </c>
      <c r="B96" s="9" t="str">
        <f>INDIRECT(ADDRESS(2+QUOTIENT(ROW()-2,COUNTA('Form Responses 1'!$1:$1)-4),2,,TRUE,"Form Responses 1"))</f>
        <v>theresia1@gmail.com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44958</v>
      </c>
      <c r="E96" s="11">
        <f t="shared" si="2"/>
        <v>3</v>
      </c>
      <c r="F96" s="9" t="str">
        <f>IF(ISBLANK(A96)," ",INDIRECT(ADDRESS(1,5+MOD(ROW()-2,COUNTA('Form Responses 1'!$1:$1)-4),,TRUE,"Form Responses 1")))</f>
        <v>PUSFATJA  - Gedung D Lt. 3 [Ruang Kepala LMB]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PUSFATJA  - Gedung D Lt. 3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5</v>
      </c>
      <c r="L96" s="9" t="str">
        <f t="shared" si="6"/>
        <v>2023 - WEEK 05</v>
      </c>
      <c r="M96" s="9" t="str">
        <f t="shared" si="7"/>
        <v>2023 - MONTH 02</v>
      </c>
      <c r="N96" s="12">
        <f t="shared" ref="N96:O96" si="105">IFERROR(AVERAGEIF(L:L,L96,$J:$J)," ")</f>
        <v>0.9576136364</v>
      </c>
      <c r="O96" s="12">
        <f t="shared" si="105"/>
        <v>0.9536363636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5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45006.6413</v>
      </c>
      <c r="B97" s="9" t="str">
        <f>INDIRECT(ADDRESS(2+QUOTIENT(ROW()-2,COUNTA('Form Responses 1'!$1:$1)-4),2,,TRUE,"Form Responses 1"))</f>
        <v>theresia1@gmail.com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44958</v>
      </c>
      <c r="E97" s="11">
        <f t="shared" si="2"/>
        <v>3</v>
      </c>
      <c r="F97" s="9" t="str">
        <f>IF(ISBLANK(A97)," ",INDIRECT(ADDRESS(1,5+MOD(ROW()-2,COUNTA('Form Responses 1'!$1:$1)-4),,TRUE,"Form Responses 1")))</f>
        <v>PUSFATJA  - Gedung D Lt. 3 [Ruang Kepala]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PUSFATJA  - Gedung D Lt. 3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5</v>
      </c>
      <c r="L97" s="9" t="str">
        <f t="shared" si="6"/>
        <v>2023 - WEEK 05</v>
      </c>
      <c r="M97" s="9" t="str">
        <f t="shared" si="7"/>
        <v>2023 - MONTH 02</v>
      </c>
      <c r="N97" s="12">
        <f t="shared" ref="N97:O97" si="106">IFERROR(AVERAGEIF(L:L,L97,$J:$J)," ")</f>
        <v>0.9576136364</v>
      </c>
      <c r="O97" s="12">
        <f t="shared" si="106"/>
        <v>0.9536363636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5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45006.6413</v>
      </c>
      <c r="B98" s="9" t="str">
        <f>INDIRECT(ADDRESS(2+QUOTIENT(ROW()-2,COUNTA('Form Responses 1'!$1:$1)-4),2,,TRUE,"Form Responses 1"))</f>
        <v>theresia1@gmail.com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44958</v>
      </c>
      <c r="E98" s="11">
        <f t="shared" si="2"/>
        <v>3</v>
      </c>
      <c r="F98" s="9" t="str">
        <f>IF(ISBLANK(A98)," ",INDIRECT(ADDRESS(1,5+MOD(ROW()-2,COUNTA('Form Responses 1'!$1:$1)-4),,TRUE,"Form Responses 1")))</f>
        <v>PUSFATJA  - Gedung D Lt. 3 [Ruang Kepala]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PUSFATJA  - Gedung D Lt. 3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5</v>
      </c>
      <c r="L98" s="9" t="str">
        <f t="shared" si="6"/>
        <v>2023 - WEEK 05</v>
      </c>
      <c r="M98" s="9" t="str">
        <f t="shared" si="7"/>
        <v>2023 - MONTH 02</v>
      </c>
      <c r="N98" s="12">
        <f t="shared" ref="N98:O98" si="107">IFERROR(AVERAGEIF(L:L,L98,$J:$J)," ")</f>
        <v>0.9576136364</v>
      </c>
      <c r="O98" s="12">
        <f t="shared" si="107"/>
        <v>0.9536363636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5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45006.6413</v>
      </c>
      <c r="B99" s="9" t="str">
        <f>INDIRECT(ADDRESS(2+QUOTIENT(ROW()-2,COUNTA('Form Responses 1'!$1:$1)-4),2,,TRUE,"Form Responses 1"))</f>
        <v>theresia1@gmail.com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44958</v>
      </c>
      <c r="E99" s="11">
        <f t="shared" si="2"/>
        <v>3</v>
      </c>
      <c r="F99" s="9" t="str">
        <f>IF(ISBLANK(A99)," ",INDIRECT(ADDRESS(1,5+MOD(ROW()-2,COUNTA('Form Responses 1'!$1:$1)-4),,TRUE,"Form Responses 1")))</f>
        <v>PUSFATJA  - Gedung D Lt. 3 [Ruang Lactation/ Ruang Menyusui]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PUSFATJA  - Gedung D Lt. 3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5</v>
      </c>
      <c r="L99" s="9" t="str">
        <f t="shared" si="6"/>
        <v>2023 - WEEK 05</v>
      </c>
      <c r="M99" s="9" t="str">
        <f t="shared" si="7"/>
        <v>2023 - MONTH 02</v>
      </c>
      <c r="N99" s="12">
        <f t="shared" ref="N99:O99" si="108">IFERROR(AVERAGEIF(L:L,L99,$J:$J)," ")</f>
        <v>0.9576136364</v>
      </c>
      <c r="O99" s="12">
        <f t="shared" si="108"/>
        <v>0.9536363636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5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45006.6413</v>
      </c>
      <c r="B100" s="9" t="str">
        <f>INDIRECT(ADDRESS(2+QUOTIENT(ROW()-2,COUNTA('Form Responses 1'!$1:$1)-4),2,,TRUE,"Form Responses 1"))</f>
        <v>theresia1@gmail.com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44958</v>
      </c>
      <c r="E100" s="11">
        <f t="shared" si="2"/>
        <v>3</v>
      </c>
      <c r="F100" s="9" t="str">
        <f>IF(ISBLANK(A100)," ",INDIRECT(ADDRESS(1,5+MOD(ROW()-2,COUNTA('Form Responses 1'!$1:$1)-4),,TRUE,"Form Responses 1")))</f>
        <v>PUSFATJA  - Gedung D Lt. 3 [Ruang Rapat B]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PUSFATJA  - Gedung D Lt. 3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5</v>
      </c>
      <c r="L100" s="9" t="str">
        <f t="shared" si="6"/>
        <v>2023 - WEEK 05</v>
      </c>
      <c r="M100" s="9" t="str">
        <f t="shared" si="7"/>
        <v>2023 - MONTH 02</v>
      </c>
      <c r="N100" s="12">
        <f t="shared" ref="N100:O100" si="109">IFERROR(AVERAGEIF(L:L,L100,$J:$J)," ")</f>
        <v>0.9576136364</v>
      </c>
      <c r="O100" s="12">
        <f t="shared" si="109"/>
        <v>0.9536363636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5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45006.6413</v>
      </c>
      <c r="B101" s="9" t="str">
        <f>INDIRECT(ADDRESS(2+QUOTIENT(ROW()-2,COUNTA('Form Responses 1'!$1:$1)-4),2,,TRUE,"Form Responses 1"))</f>
        <v>theresia1@gmail.com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44958</v>
      </c>
      <c r="E101" s="11">
        <f t="shared" si="2"/>
        <v>3</v>
      </c>
      <c r="F101" s="9" t="str">
        <f>IF(ISBLANK(A101)," ",INDIRECT(ADDRESS(1,5+MOD(ROW()-2,COUNTA('Form Responses 1'!$1:$1)-4),,TRUE,"Form Responses 1")))</f>
        <v>PUSFATJA  - Gedung D Lt. 3 [Ruang Rapat C]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PUSFATJA  - Gedung D Lt. 3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5</v>
      </c>
      <c r="L101" s="9" t="str">
        <f t="shared" si="6"/>
        <v>2023 - WEEK 05</v>
      </c>
      <c r="M101" s="9" t="str">
        <f t="shared" si="7"/>
        <v>2023 - MONTH 02</v>
      </c>
      <c r="N101" s="12">
        <f t="shared" ref="N101:O101" si="110">IFERROR(AVERAGEIF(L:L,L101,$J:$J)," ")</f>
        <v>0.9576136364</v>
      </c>
      <c r="O101" s="12">
        <f t="shared" si="110"/>
        <v>0.9536363636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5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45006.6413</v>
      </c>
      <c r="B102" s="9" t="str">
        <f>INDIRECT(ADDRESS(2+QUOTIENT(ROW()-2,COUNTA('Form Responses 1'!$1:$1)-4),2,,TRUE,"Form Responses 1"))</f>
        <v>theresia1@gmail.com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44958</v>
      </c>
      <c r="E102" s="11">
        <f t="shared" si="2"/>
        <v>3</v>
      </c>
      <c r="F102" s="9" t="str">
        <f>IF(ISBLANK(A102)," ",INDIRECT(ADDRESS(1,5+MOD(ROW()-2,COUNTA('Form Responses 1'!$1:$1)-4),,TRUE,"Form Responses 1")))</f>
        <v>PUSFATJA  - Gedung D Lt. 3 [Balkon(depan dan belakang)]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PUSFATJA  - Gedung D Lt. 3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5</v>
      </c>
      <c r="L102" s="9" t="str">
        <f t="shared" si="6"/>
        <v>2023 - WEEK 05</v>
      </c>
      <c r="M102" s="9" t="str">
        <f t="shared" si="7"/>
        <v>2023 - MONTH 02</v>
      </c>
      <c r="N102" s="12">
        <f t="shared" ref="N102:O102" si="111">IFERROR(AVERAGEIF(L:L,L102,$J:$J)," ")</f>
        <v>0.9576136364</v>
      </c>
      <c r="O102" s="12">
        <f t="shared" si="111"/>
        <v>0.9536363636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5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45006.6413</v>
      </c>
      <c r="B103" s="9" t="str">
        <f>INDIRECT(ADDRESS(2+QUOTIENT(ROW()-2,COUNTA('Form Responses 1'!$1:$1)-4),2,,TRUE,"Form Responses 1"))</f>
        <v>theresia1@gmail.com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44958</v>
      </c>
      <c r="E103" s="11">
        <f t="shared" si="2"/>
        <v>3</v>
      </c>
      <c r="F103" s="9" t="str">
        <f>IF(ISBLANK(A103)," ",INDIRECT(ADDRESS(1,5+MOD(ROW()-2,COUNTA('Form Responses 1'!$1:$1)-4),,TRUE,"Form Responses 1")))</f>
        <v>PUSFATJA  - Gedung D Lt. 3 [Lift]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PUSFATJA  - Gedung D Lt. 3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5</v>
      </c>
      <c r="L103" s="9" t="str">
        <f t="shared" si="6"/>
        <v>2023 - WEEK 05</v>
      </c>
      <c r="M103" s="9" t="str">
        <f t="shared" si="7"/>
        <v>2023 - MONTH 02</v>
      </c>
      <c r="N103" s="12">
        <f t="shared" ref="N103:O103" si="112">IFERROR(AVERAGEIF(L:L,L103,$J:$J)," ")</f>
        <v>0.9576136364</v>
      </c>
      <c r="O103" s="12">
        <f t="shared" si="112"/>
        <v>0.9536363636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5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45006.6413</v>
      </c>
      <c r="B104" s="9" t="str">
        <f>INDIRECT(ADDRESS(2+QUOTIENT(ROW()-2,COUNTA('Form Responses 1'!$1:$1)-4),2,,TRUE,"Form Responses 1"))</f>
        <v>theresia1@gmail.com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44958</v>
      </c>
      <c r="E104" s="11">
        <f t="shared" si="2"/>
        <v>3</v>
      </c>
      <c r="F104" s="9" t="str">
        <f>IF(ISBLANK(A104)," ",INDIRECT(ADDRESS(1,5+MOD(ROW()-2,COUNTA('Form Responses 1'!$1:$1)-4),,TRUE,"Form Responses 1")))</f>
        <v>PUSFATJA  - Gedung D Lt. 3 [Tangga]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PUSFATJA  - Gedung D Lt. 3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5</v>
      </c>
      <c r="L104" s="9" t="str">
        <f t="shared" si="6"/>
        <v>2023 - WEEK 05</v>
      </c>
      <c r="M104" s="9" t="str">
        <f t="shared" si="7"/>
        <v>2023 - MONTH 02</v>
      </c>
      <c r="N104" s="12">
        <f t="shared" ref="N104:O104" si="113">IFERROR(AVERAGEIF(L:L,L104,$J:$J)," ")</f>
        <v>0.9576136364</v>
      </c>
      <c r="O104" s="12">
        <f t="shared" si="113"/>
        <v>0.9536363636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5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45006.6413</v>
      </c>
      <c r="B105" s="9" t="str">
        <f>INDIRECT(ADDRESS(2+QUOTIENT(ROW()-2,COUNTA('Form Responses 1'!$1:$1)-4),2,,TRUE,"Form Responses 1"))</f>
        <v>theresia1@gmail.com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44958</v>
      </c>
      <c r="E105" s="11">
        <f t="shared" si="2"/>
        <v>3</v>
      </c>
      <c r="F105" s="9" t="str">
        <f>IF(ISBLANK(A105)," ",INDIRECT(ADDRESS(1,5+MOD(ROW()-2,COUNTA('Form Responses 1'!$1:$1)-4),,TRUE,"Form Responses 1")))</f>
        <v>PUSFATJA  - Gedung D Lt. 2 [Ruang Auditorium]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PUSFATJA  - Gedung D Lt. 2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5</v>
      </c>
      <c r="L105" s="9" t="str">
        <f t="shared" si="6"/>
        <v>2023 - WEEK 05</v>
      </c>
      <c r="M105" s="9" t="str">
        <f t="shared" si="7"/>
        <v>2023 - MONTH 02</v>
      </c>
      <c r="N105" s="12">
        <f t="shared" ref="N105:O105" si="114">IFERROR(AVERAGEIF(L:L,L105,$J:$J)," ")</f>
        <v>0.9576136364</v>
      </c>
      <c r="O105" s="12">
        <f t="shared" si="114"/>
        <v>0.9536363636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5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45006.6413</v>
      </c>
      <c r="B106" s="9" t="str">
        <f>INDIRECT(ADDRESS(2+QUOTIENT(ROW()-2,COUNTA('Form Responses 1'!$1:$1)-4),2,,TRUE,"Form Responses 1"))</f>
        <v>theresia1@gmail.com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44958</v>
      </c>
      <c r="E106" s="11">
        <f t="shared" si="2"/>
        <v>3</v>
      </c>
      <c r="F106" s="9" t="str">
        <f>IF(ISBLANK(A106)," ",INDIRECT(ADDRESS(1,5+MOD(ROW()-2,COUNTA('Form Responses 1'!$1:$1)-4),,TRUE,"Form Responses 1")))</f>
        <v>PUSFATJA  - Gedung D Lt. 2 [Ruang Rapat Auditorium]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PUSFATJA  - Gedung D Lt. 2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5</v>
      </c>
      <c r="L106" s="9" t="str">
        <f t="shared" si="6"/>
        <v>2023 - WEEK 05</v>
      </c>
      <c r="M106" s="9" t="str">
        <f t="shared" si="7"/>
        <v>2023 - MONTH 02</v>
      </c>
      <c r="N106" s="12">
        <f t="shared" ref="N106:O106" si="115">IFERROR(AVERAGEIF(L:L,L106,$J:$J)," ")</f>
        <v>0.9576136364</v>
      </c>
      <c r="O106" s="12">
        <f t="shared" si="115"/>
        <v>0.9536363636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5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45006.6413</v>
      </c>
      <c r="B107" s="9" t="str">
        <f>INDIRECT(ADDRESS(2+QUOTIENT(ROW()-2,COUNTA('Form Responses 1'!$1:$1)-4),2,,TRUE,"Form Responses 1"))</f>
        <v>theresia1@gmail.com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44958</v>
      </c>
      <c r="E107" s="11">
        <f t="shared" si="2"/>
        <v>3</v>
      </c>
      <c r="F107" s="9" t="str">
        <f>IF(ISBLANK(A107)," ",INDIRECT(ADDRESS(1,5+MOD(ROW()-2,COUNTA('Form Responses 1'!$1:$1)-4),,TRUE,"Form Responses 1")))</f>
        <v>PUSFATJA  - Gedung D Lt. 2 [Ruang VIP Auditorium]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PUSFATJA  - Gedung D Lt. 2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5</v>
      </c>
      <c r="L107" s="9" t="str">
        <f t="shared" si="6"/>
        <v>2023 - WEEK 05</v>
      </c>
      <c r="M107" s="9" t="str">
        <f t="shared" si="7"/>
        <v>2023 - MONTH 02</v>
      </c>
      <c r="N107" s="12">
        <f t="shared" ref="N107:O107" si="116">IFERROR(AVERAGEIF(L:L,L107,$J:$J)," ")</f>
        <v>0.9576136364</v>
      </c>
      <c r="O107" s="12">
        <f t="shared" si="116"/>
        <v>0.9536363636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45006.6413</v>
      </c>
      <c r="B108" s="9" t="str">
        <f>INDIRECT(ADDRESS(2+QUOTIENT(ROW()-2,COUNTA('Form Responses 1'!$1:$1)-4),2,,TRUE,"Form Responses 1"))</f>
        <v>theresia1@gmail.com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44958</v>
      </c>
      <c r="E108" s="11">
        <f t="shared" si="2"/>
        <v>3</v>
      </c>
      <c r="F108" s="9" t="str">
        <f>IF(ISBLANK(A108)," ",INDIRECT(ADDRESS(1,5+MOD(ROW()-2,COUNTA('Form Responses 1'!$1:$1)-4),,TRUE,"Form Responses 1")))</f>
        <v>PUSFATJA  - Gedung D Lt. 2 [Ruang Kepala Bidang]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PUSFATJA  - Gedung D Lt.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5</v>
      </c>
      <c r="L108" s="9" t="str">
        <f t="shared" si="6"/>
        <v>2023 - WEEK 05</v>
      </c>
      <c r="M108" s="9" t="str">
        <f t="shared" si="7"/>
        <v>2023 - MONTH 02</v>
      </c>
      <c r="N108" s="12">
        <f t="shared" ref="N108:O108" si="117">IFERROR(AVERAGEIF(L:L,L108,$J:$J)," ")</f>
        <v>0.9576136364</v>
      </c>
      <c r="O108" s="12">
        <f t="shared" si="117"/>
        <v>0.9536363636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45006.6413</v>
      </c>
      <c r="B109" s="9" t="str">
        <f>INDIRECT(ADDRESS(2+QUOTIENT(ROW()-2,COUNTA('Form Responses 1'!$1:$1)-4),2,,TRUE,"Form Responses 1"))</f>
        <v>theresia1@gmail.com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44958</v>
      </c>
      <c r="E109" s="11">
        <f t="shared" si="2"/>
        <v>3</v>
      </c>
      <c r="F109" s="9" t="str">
        <f>IF(ISBLANK(A109)," ",INDIRECT(ADDRESS(1,5+MOD(ROW()-2,COUNTA('Form Responses 1'!$1:$1)-4),,TRUE,"Form Responses 1")))</f>
        <v>PUSFATJA  - Gedung D Lt. 2 [Ruang Staff Propas]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PUSFATJA  - Gedung D Lt. 2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5</v>
      </c>
      <c r="L109" s="9" t="str">
        <f t="shared" si="6"/>
        <v>2023 - WEEK 05</v>
      </c>
      <c r="M109" s="9" t="str">
        <f t="shared" si="7"/>
        <v>2023 - MONTH 02</v>
      </c>
      <c r="N109" s="12">
        <f t="shared" ref="N109:O109" si="118">IFERROR(AVERAGEIF(L:L,L109,$J:$J)," ")</f>
        <v>0.9576136364</v>
      </c>
      <c r="O109" s="12">
        <f t="shared" si="118"/>
        <v>0.9536363636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45006.6413</v>
      </c>
      <c r="B110" s="9" t="str">
        <f>INDIRECT(ADDRESS(2+QUOTIENT(ROW()-2,COUNTA('Form Responses 1'!$1:$1)-4),2,,TRUE,"Form Responses 1"))</f>
        <v>theresia1@gmail.com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44958</v>
      </c>
      <c r="E110" s="11">
        <f t="shared" si="2"/>
        <v>3</v>
      </c>
      <c r="F110" s="9" t="str">
        <f>IF(ISBLANK(A110)," ",INDIRECT(ADDRESS(1,5+MOD(ROW()-2,COUNTA('Form Responses 1'!$1:$1)-4),,TRUE,"Form Responses 1")))</f>
        <v>PUSFATJA  - Gedung D Lt. 2 [Toilet pria/wanita]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PUSFATJA  - Gedung D Lt. 2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5</v>
      </c>
      <c r="L110" s="9" t="str">
        <f t="shared" si="6"/>
        <v>2023 - WEEK 05</v>
      </c>
      <c r="M110" s="9" t="str">
        <f t="shared" si="7"/>
        <v>2023 - MONTH 02</v>
      </c>
      <c r="N110" s="12">
        <f t="shared" ref="N110:O110" si="119">IFERROR(AVERAGEIF(L:L,L110,$J:$J)," ")</f>
        <v>0.9576136364</v>
      </c>
      <c r="O110" s="12">
        <f t="shared" si="119"/>
        <v>0.9536363636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45006.6413</v>
      </c>
      <c r="B111" s="9" t="str">
        <f>INDIRECT(ADDRESS(2+QUOTIENT(ROW()-2,COUNTA('Form Responses 1'!$1:$1)-4),2,,TRUE,"Form Responses 1"))</f>
        <v>theresia1@gmail.com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44958</v>
      </c>
      <c r="E111" s="11">
        <f t="shared" si="2"/>
        <v>3</v>
      </c>
      <c r="F111" s="9" t="str">
        <f>IF(ISBLANK(A111)," ",INDIRECT(ADDRESS(1,5+MOD(ROW()-2,COUNTA('Form Responses 1'!$1:$1)-4),,TRUE,"Form Responses 1")))</f>
        <v>PUSFATJA  - Gedung D Lt. 2 [Pantry]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PUSFATJA  - Gedung D Lt. 2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5</v>
      </c>
      <c r="L111" s="9" t="str">
        <f t="shared" si="6"/>
        <v>2023 - WEEK 05</v>
      </c>
      <c r="M111" s="9" t="str">
        <f t="shared" si="7"/>
        <v>2023 - MONTH 02</v>
      </c>
      <c r="N111" s="12">
        <f t="shared" ref="N111:O111" si="120">IFERROR(AVERAGEIF(L:L,L111,$J:$J)," ")</f>
        <v>0.9576136364</v>
      </c>
      <c r="O111" s="12">
        <f t="shared" si="120"/>
        <v>0.9536363636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45006.6413</v>
      </c>
      <c r="B112" s="9" t="str">
        <f>INDIRECT(ADDRESS(2+QUOTIENT(ROW()-2,COUNTA('Form Responses 1'!$1:$1)-4),2,,TRUE,"Form Responses 1"))</f>
        <v>theresia1@gmail.com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44958</v>
      </c>
      <c r="E112" s="11">
        <f t="shared" si="2"/>
        <v>3</v>
      </c>
      <c r="F112" s="9" t="str">
        <f>IF(ISBLANK(A112)," ",INDIRECT(ADDRESS(1,5+MOD(ROW()-2,COUNTA('Form Responses 1'!$1:$1)-4),,TRUE,"Form Responses 1")))</f>
        <v>PUSFATJA  - Gedung D Lt. 2 [Lift]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PUSFATJA  - Gedung D Lt. 2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5</v>
      </c>
      <c r="L112" s="9" t="str">
        <f t="shared" si="6"/>
        <v>2023 - WEEK 05</v>
      </c>
      <c r="M112" s="9" t="str">
        <f t="shared" si="7"/>
        <v>2023 - MONTH 02</v>
      </c>
      <c r="N112" s="12">
        <f t="shared" ref="N112:O112" si="121">IFERROR(AVERAGEIF(L:L,L112,$J:$J)," ")</f>
        <v>0.9576136364</v>
      </c>
      <c r="O112" s="12">
        <f t="shared" si="121"/>
        <v>0.9536363636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45006.6413</v>
      </c>
      <c r="B113" s="9" t="str">
        <f>INDIRECT(ADDRESS(2+QUOTIENT(ROW()-2,COUNTA('Form Responses 1'!$1:$1)-4),2,,TRUE,"Form Responses 1"))</f>
        <v>theresia1@gmail.com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44958</v>
      </c>
      <c r="E113" s="11">
        <f t="shared" si="2"/>
        <v>3</v>
      </c>
      <c r="F113" s="9" t="str">
        <f>IF(ISBLANK(A113)," ",INDIRECT(ADDRESS(1,5+MOD(ROW()-2,COUNTA('Form Responses 1'!$1:$1)-4),,TRUE,"Form Responses 1")))</f>
        <v>PUSFATJA  - Gedung D Lt. 2 [Tangga]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PUSFATJA  - Gedung D Lt. 2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5</v>
      </c>
      <c r="L113" s="9" t="str">
        <f t="shared" si="6"/>
        <v>2023 - WEEK 05</v>
      </c>
      <c r="M113" s="9" t="str">
        <f t="shared" si="7"/>
        <v>2023 - MONTH 02</v>
      </c>
      <c r="N113" s="12">
        <f t="shared" ref="N113:O113" si="122">IFERROR(AVERAGEIF(L:L,L113,$J:$J)," ")</f>
        <v>0.9576136364</v>
      </c>
      <c r="O113" s="12">
        <f t="shared" si="122"/>
        <v>0.9536363636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45006.6413</v>
      </c>
      <c r="B114" s="9" t="str">
        <f>INDIRECT(ADDRESS(2+QUOTIENT(ROW()-2,COUNTA('Form Responses 1'!$1:$1)-4),2,,TRUE,"Form Responses 1"))</f>
        <v>theresia1@gmail.com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44958</v>
      </c>
      <c r="E114" s="11">
        <f t="shared" si="2"/>
        <v>3</v>
      </c>
      <c r="F114" s="9" t="str">
        <f>IF(ISBLANK(A114)," ",INDIRECT(ADDRESS(1,5+MOD(ROW()-2,COUNTA('Form Responses 1'!$1:$1)-4),,TRUE,"Form Responses 1")))</f>
        <v>PUSFATJA  - Gedung D Lt. 1 [Basement]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PUSFATJA  - Gedung D Lt.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5</v>
      </c>
      <c r="L114" s="9" t="str">
        <f t="shared" si="6"/>
        <v>2023 - WEEK 05</v>
      </c>
      <c r="M114" s="9" t="str">
        <f t="shared" si="7"/>
        <v>2023 - MONTH 02</v>
      </c>
      <c r="N114" s="12">
        <f t="shared" ref="N114:O114" si="123">IFERROR(AVERAGEIF(L:L,L114,$J:$J)," ")</f>
        <v>0.9576136364</v>
      </c>
      <c r="O114" s="12">
        <f t="shared" si="123"/>
        <v>0.9536363636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45006.6413</v>
      </c>
      <c r="B115" s="9" t="str">
        <f>INDIRECT(ADDRESS(2+QUOTIENT(ROW()-2,COUNTA('Form Responses 1'!$1:$1)-4),2,,TRUE,"Form Responses 1"))</f>
        <v>theresia1@gmail.com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44958</v>
      </c>
      <c r="E115" s="11">
        <f t="shared" si="2"/>
        <v>3</v>
      </c>
      <c r="F115" s="9" t="str">
        <f>IF(ISBLANK(A115)," ",INDIRECT(ADDRESS(1,5+MOD(ROW()-2,COUNTA('Form Responses 1'!$1:$1)-4),,TRUE,"Form Responses 1")))</f>
        <v>PUSFATJA  - Gedung D Lt. 1 [Musholla]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PUSFATJA  - Gedung D Lt. 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5</v>
      </c>
      <c r="L115" s="9" t="str">
        <f t="shared" si="6"/>
        <v>2023 - WEEK 05</v>
      </c>
      <c r="M115" s="9" t="str">
        <f t="shared" si="7"/>
        <v>2023 - MONTH 02</v>
      </c>
      <c r="N115" s="12">
        <f t="shared" ref="N115:O115" si="124">IFERROR(AVERAGEIF(L:L,L115,$J:$J)," ")</f>
        <v>0.9576136364</v>
      </c>
      <c r="O115" s="12">
        <f t="shared" si="124"/>
        <v>0.9536363636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45006.6413</v>
      </c>
      <c r="B116" s="9" t="str">
        <f>INDIRECT(ADDRESS(2+QUOTIENT(ROW()-2,COUNTA('Form Responses 1'!$1:$1)-4),2,,TRUE,"Form Responses 1"))</f>
        <v>theresia1@gmail.com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44958</v>
      </c>
      <c r="E116" s="11">
        <f t="shared" si="2"/>
        <v>3</v>
      </c>
      <c r="F116" s="9" t="str">
        <f>IF(ISBLANK(A116)," ",INDIRECT(ADDRESS(1,5+MOD(ROW()-2,COUNTA('Form Responses 1'!$1:$1)-4),,TRUE,"Form Responses 1")))</f>
        <v>PUSFATJA  - Gedung D Lt. 1 [Pantry]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PUSFATJA  - Gedung D Lt. 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5</v>
      </c>
      <c r="L116" s="9" t="str">
        <f t="shared" si="6"/>
        <v>2023 - WEEK 05</v>
      </c>
      <c r="M116" s="9" t="str">
        <f t="shared" si="7"/>
        <v>2023 - MONTH 02</v>
      </c>
      <c r="N116" s="12">
        <f t="shared" ref="N116:O116" si="125">IFERROR(AVERAGEIF(L:L,L116,$J:$J)," ")</f>
        <v>0.9576136364</v>
      </c>
      <c r="O116" s="12">
        <f t="shared" si="125"/>
        <v>0.9536363636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45006.6413</v>
      </c>
      <c r="B117" s="9" t="str">
        <f>INDIRECT(ADDRESS(2+QUOTIENT(ROW()-2,COUNTA('Form Responses 1'!$1:$1)-4),2,,TRUE,"Form Responses 1"))</f>
        <v>theresia1@gmail.com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44958</v>
      </c>
      <c r="E117" s="11">
        <f t="shared" si="2"/>
        <v>3</v>
      </c>
      <c r="F117" s="9" t="str">
        <f>IF(ISBLANK(A117)," ",INDIRECT(ADDRESS(1,5+MOD(ROW()-2,COUNTA('Form Responses 1'!$1:$1)-4),,TRUE,"Form Responses 1")))</f>
        <v>PUSFATJA  - Gedung D Lt. 1 [Toilet pria/wanita]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PUSFATJA  - Gedung D Lt. 1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5</v>
      </c>
      <c r="L117" s="9" t="str">
        <f t="shared" si="6"/>
        <v>2023 - WEEK 05</v>
      </c>
      <c r="M117" s="9" t="str">
        <f t="shared" si="7"/>
        <v>2023 - MONTH 02</v>
      </c>
      <c r="N117" s="12">
        <f t="shared" ref="N117:O117" si="126">IFERROR(AVERAGEIF(L:L,L117,$J:$J)," ")</f>
        <v>0.9576136364</v>
      </c>
      <c r="O117" s="12">
        <f t="shared" si="126"/>
        <v>0.9536363636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45006.6413</v>
      </c>
      <c r="B118" s="9" t="str">
        <f>INDIRECT(ADDRESS(2+QUOTIENT(ROW()-2,COUNTA('Form Responses 1'!$1:$1)-4),2,,TRUE,"Form Responses 1"))</f>
        <v>theresia1@gmail.com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44958</v>
      </c>
      <c r="E118" s="11">
        <f t="shared" si="2"/>
        <v>3</v>
      </c>
      <c r="F118" s="9" t="str">
        <f>IF(ISBLANK(A118)," ",INDIRECT(ADDRESS(1,5+MOD(ROW()-2,COUNTA('Form Responses 1'!$1:$1)-4),,TRUE,"Form Responses 1")))</f>
        <v>PUSFATJA  - Gedung D Lt. 1 [Ruang Arsip]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PUSFATJA  - Gedung D Lt. 1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5</v>
      </c>
      <c r="L118" s="9" t="str">
        <f t="shared" si="6"/>
        <v>2023 - WEEK 05</v>
      </c>
      <c r="M118" s="9" t="str">
        <f t="shared" si="7"/>
        <v>2023 - MONTH 02</v>
      </c>
      <c r="N118" s="12">
        <f t="shared" ref="N118:O118" si="127">IFERROR(AVERAGEIF(L:L,L118,$J:$J)," ")</f>
        <v>0.9576136364</v>
      </c>
      <c r="O118" s="12">
        <f t="shared" si="127"/>
        <v>0.9536363636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45006.6413</v>
      </c>
      <c r="B119" s="9" t="str">
        <f>INDIRECT(ADDRESS(2+QUOTIENT(ROW()-2,COUNTA('Form Responses 1'!$1:$1)-4),2,,TRUE,"Form Responses 1"))</f>
        <v>theresia1@gmail.com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44958</v>
      </c>
      <c r="E119" s="11">
        <f t="shared" si="2"/>
        <v>3</v>
      </c>
      <c r="F119" s="9" t="str">
        <f>IF(ISBLANK(A119)," ",INDIRECT(ADDRESS(1,5+MOD(ROW()-2,COUNTA('Form Responses 1'!$1:$1)-4),,TRUE,"Form Responses 1")))</f>
        <v>PUSFATJA  - Gedung D Lt. 1 [Lift]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PUSFATJA  - Gedung D Lt. 1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5</v>
      </c>
      <c r="L119" s="9" t="str">
        <f t="shared" si="6"/>
        <v>2023 - WEEK 05</v>
      </c>
      <c r="M119" s="9" t="str">
        <f t="shared" si="7"/>
        <v>2023 - MONTH 02</v>
      </c>
      <c r="N119" s="12">
        <f t="shared" ref="N119:O119" si="128">IFERROR(AVERAGEIF(L:L,L119,$J:$J)," ")</f>
        <v>0.9576136364</v>
      </c>
      <c r="O119" s="12">
        <f t="shared" si="128"/>
        <v>0.9536363636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45006.6413</v>
      </c>
      <c r="B120" s="9" t="str">
        <f>INDIRECT(ADDRESS(2+QUOTIENT(ROW()-2,COUNTA('Form Responses 1'!$1:$1)-4),2,,TRUE,"Form Responses 1"))</f>
        <v>theresia1@gmail.com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44958</v>
      </c>
      <c r="E120" s="11">
        <f t="shared" si="2"/>
        <v>3</v>
      </c>
      <c r="F120" s="9" t="str">
        <f>IF(ISBLANK(A120)," ",INDIRECT(ADDRESS(1,5+MOD(ROW()-2,COUNTA('Form Responses 1'!$1:$1)-4),,TRUE,"Form Responses 1")))</f>
        <v>PUSFATJA  - Gedung D Lt. 1 [Tangga]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PUSFATJA  - Gedung D Lt. 1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5</v>
      </c>
      <c r="L120" s="9" t="str">
        <f t="shared" si="6"/>
        <v>2023 - WEEK 05</v>
      </c>
      <c r="M120" s="9" t="str">
        <f t="shared" si="7"/>
        <v>2023 - MONTH 02</v>
      </c>
      <c r="N120" s="12">
        <f t="shared" ref="N120:O120" si="129">IFERROR(AVERAGEIF(L:L,L120,$J:$J)," ")</f>
        <v>0.9576136364</v>
      </c>
      <c r="O120" s="12">
        <f t="shared" si="129"/>
        <v>0.9536363636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45006.6413</v>
      </c>
      <c r="B121" s="9" t="str">
        <f>INDIRECT(ADDRESS(2+QUOTIENT(ROW()-2,COUNTA('Form Responses 1'!$1:$1)-4),2,,TRUE,"Form Responses 1"))</f>
        <v>theresia1@gmail.com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44958</v>
      </c>
      <c r="E121" s="11">
        <f t="shared" si="2"/>
        <v>3</v>
      </c>
      <c r="F121" s="9" t="str">
        <f>IF(ISBLANK(A121)," ",INDIRECT(ADDRESS(1,5+MOD(ROW()-2,COUNTA('Form Responses 1'!$1:$1)-4),,TRUE,"Form Responses 1")))</f>
        <v>PUSFATJA  - Gedung C Lt. 2 [Ruang Bisang Desimasi]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PUSFATJA  - Gedung C Lt. 2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5</v>
      </c>
      <c r="L121" s="9" t="str">
        <f t="shared" si="6"/>
        <v>2023 - WEEK 05</v>
      </c>
      <c r="M121" s="9" t="str">
        <f t="shared" si="7"/>
        <v>2023 - MONTH 02</v>
      </c>
      <c r="N121" s="12">
        <f t="shared" ref="N121:O121" si="130">IFERROR(AVERAGEIF(L:L,L121,$J:$J)," ")</f>
        <v>0.9576136364</v>
      </c>
      <c r="O121" s="12">
        <f t="shared" si="130"/>
        <v>0.9536363636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45006.6413</v>
      </c>
      <c r="B122" s="9" t="str">
        <f>INDIRECT(ADDRESS(2+QUOTIENT(ROW()-2,COUNTA('Form Responses 1'!$1:$1)-4),2,,TRUE,"Form Responses 1"))</f>
        <v>theresia1@gmail.com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44958</v>
      </c>
      <c r="E122" s="11">
        <f t="shared" si="2"/>
        <v>3</v>
      </c>
      <c r="F122" s="9" t="str">
        <f>IF(ISBLANK(A122)," ",INDIRECT(ADDRESS(1,5+MOD(ROW()-2,COUNTA('Form Responses 1'!$1:$1)-4),,TRUE,"Form Responses 1")))</f>
        <v>PUSFATJA  - Gedung C Lt. 2 [Ruang Staff]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PUSFATJA  - Gedung C Lt. 2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5</v>
      </c>
      <c r="L122" s="9" t="str">
        <f t="shared" si="6"/>
        <v>2023 - WEEK 05</v>
      </c>
      <c r="M122" s="9" t="str">
        <f t="shared" si="7"/>
        <v>2023 - MONTH 02</v>
      </c>
      <c r="N122" s="12">
        <f t="shared" ref="N122:O122" si="131">IFERROR(AVERAGEIF(L:L,L122,$J:$J)," ")</f>
        <v>0.9576136364</v>
      </c>
      <c r="O122" s="12">
        <f t="shared" si="131"/>
        <v>0.9536363636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45006.6413</v>
      </c>
      <c r="B123" s="9" t="str">
        <f>INDIRECT(ADDRESS(2+QUOTIENT(ROW()-2,COUNTA('Form Responses 1'!$1:$1)-4),2,,TRUE,"Form Responses 1"))</f>
        <v>theresia1@gmail.com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44958</v>
      </c>
      <c r="E123" s="11">
        <f t="shared" si="2"/>
        <v>3</v>
      </c>
      <c r="F123" s="9" t="str">
        <f>IF(ISBLANK(A123)," ",INDIRECT(ADDRESS(1,5+MOD(ROW()-2,COUNTA('Form Responses 1'!$1:$1)-4),,TRUE,"Form Responses 1")))</f>
        <v>PUSFATJA  - Gedung C Lt. 2 [Ruang RSO(Regional Support Office)]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PUSFATJA  - Gedung C Lt. 2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5</v>
      </c>
      <c r="L123" s="9" t="str">
        <f t="shared" si="6"/>
        <v>2023 - WEEK 05</v>
      </c>
      <c r="M123" s="9" t="str">
        <f t="shared" si="7"/>
        <v>2023 - MONTH 02</v>
      </c>
      <c r="N123" s="12">
        <f t="shared" ref="N123:O123" si="132">IFERROR(AVERAGEIF(L:L,L123,$J:$J)," ")</f>
        <v>0.9576136364</v>
      </c>
      <c r="O123" s="12">
        <f t="shared" si="132"/>
        <v>0.9536363636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45006.6413</v>
      </c>
      <c r="B124" s="9" t="str">
        <f>INDIRECT(ADDRESS(2+QUOTIENT(ROW()-2,COUNTA('Form Responses 1'!$1:$1)-4),2,,TRUE,"Form Responses 1"))</f>
        <v>theresia1@gmail.com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44958</v>
      </c>
      <c r="E124" s="11">
        <f t="shared" si="2"/>
        <v>3</v>
      </c>
      <c r="F124" s="9" t="str">
        <f>IF(ISBLANK(A124)," ",INDIRECT(ADDRESS(1,5+MOD(ROW()-2,COUNTA('Form Responses 1'!$1:$1)-4),,TRUE,"Form Responses 1")))</f>
        <v>PUSFATJA  - Gedung C Lt. 2 [Ruang Staff]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PUSFATJA  - Gedung C Lt. 2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5</v>
      </c>
      <c r="L124" s="9" t="str">
        <f t="shared" si="6"/>
        <v>2023 - WEEK 05</v>
      </c>
      <c r="M124" s="9" t="str">
        <f t="shared" si="7"/>
        <v>2023 - MONTH 02</v>
      </c>
      <c r="N124" s="12">
        <f t="shared" ref="N124:O124" si="133">IFERROR(AVERAGEIF(L:L,L124,$J:$J)," ")</f>
        <v>0.9576136364</v>
      </c>
      <c r="O124" s="12">
        <f t="shared" si="133"/>
        <v>0.9536363636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45006.6413</v>
      </c>
      <c r="B125" s="9" t="str">
        <f>INDIRECT(ADDRESS(2+QUOTIENT(ROW()-2,COUNTA('Form Responses 1'!$1:$1)-4),2,,TRUE,"Form Responses 1"))</f>
        <v>theresia1@gmail.com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44958</v>
      </c>
      <c r="E125" s="11">
        <f t="shared" si="2"/>
        <v>3</v>
      </c>
      <c r="F125" s="9" t="str">
        <f>IF(ISBLANK(A125)," ",INDIRECT(ADDRESS(1,5+MOD(ROW()-2,COUNTA('Form Responses 1'!$1:$1)-4),,TRUE,"Form Responses 1")))</f>
        <v>PUSFATJA  - Gedung C Lt. 2 [Ruang Produksi Informasi]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PUSFATJA  - Gedung C Lt. 2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5</v>
      </c>
      <c r="L125" s="9" t="str">
        <f t="shared" si="6"/>
        <v>2023 - WEEK 05</v>
      </c>
      <c r="M125" s="9" t="str">
        <f t="shared" si="7"/>
        <v>2023 - MONTH 02</v>
      </c>
      <c r="N125" s="12">
        <f t="shared" ref="N125:O125" si="134">IFERROR(AVERAGEIF(L:L,L125,$J:$J)," ")</f>
        <v>0.9576136364</v>
      </c>
      <c r="O125" s="12">
        <f t="shared" si="134"/>
        <v>0.9536363636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45006.6413</v>
      </c>
      <c r="B126" s="9" t="str">
        <f>INDIRECT(ADDRESS(2+QUOTIENT(ROW()-2,COUNTA('Form Responses 1'!$1:$1)-4),2,,TRUE,"Form Responses 1"))</f>
        <v>theresia1@gmail.com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44958</v>
      </c>
      <c r="E126" s="11">
        <f t="shared" si="2"/>
        <v>3</v>
      </c>
      <c r="F126" s="9" t="str">
        <f>IF(ISBLANK(A126)," ",INDIRECT(ADDRESS(1,5+MOD(ROW()-2,COUNTA('Form Responses 1'!$1:$1)-4),,TRUE,"Form Responses 1")))</f>
        <v>PUSFATJA  - Gedung C Lt. 2 [Toilet pria/wanita]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PUSFATJA  - Gedung C Lt. 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5</v>
      </c>
      <c r="L126" s="9" t="str">
        <f t="shared" si="6"/>
        <v>2023 - WEEK 05</v>
      </c>
      <c r="M126" s="9" t="str">
        <f t="shared" si="7"/>
        <v>2023 - MONTH 02</v>
      </c>
      <c r="N126" s="12">
        <f t="shared" ref="N126:O126" si="135">IFERROR(AVERAGEIF(L:L,L126,$J:$J)," ")</f>
        <v>0.9576136364</v>
      </c>
      <c r="O126" s="12">
        <f t="shared" si="135"/>
        <v>0.9536363636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45006.6413</v>
      </c>
      <c r="B127" s="9" t="str">
        <f>INDIRECT(ADDRESS(2+QUOTIENT(ROW()-2,COUNTA('Form Responses 1'!$1:$1)-4),2,,TRUE,"Form Responses 1"))</f>
        <v>theresia1@gmail.com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44958</v>
      </c>
      <c r="E127" s="11">
        <f t="shared" si="2"/>
        <v>3</v>
      </c>
      <c r="F127" s="9" t="str">
        <f>IF(ISBLANK(A127)," ",INDIRECT(ADDRESS(1,5+MOD(ROW()-2,COUNTA('Form Responses 1'!$1:$1)-4),,TRUE,"Form Responses 1")))</f>
        <v>PUSFATJA  - Gedung C Lt. 2 [Pantry]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PUSFATJA  - Gedung C Lt. 2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5</v>
      </c>
      <c r="L127" s="9" t="str">
        <f t="shared" si="6"/>
        <v>2023 - WEEK 05</v>
      </c>
      <c r="M127" s="9" t="str">
        <f t="shared" si="7"/>
        <v>2023 - MONTH 02</v>
      </c>
      <c r="N127" s="12">
        <f t="shared" ref="N127:O127" si="136">IFERROR(AVERAGEIF(L:L,L127,$J:$J)," ")</f>
        <v>0.9576136364</v>
      </c>
      <c r="O127" s="12">
        <f t="shared" si="136"/>
        <v>0.9536363636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45006.6413</v>
      </c>
      <c r="B128" s="9" t="str">
        <f>INDIRECT(ADDRESS(2+QUOTIENT(ROW()-2,COUNTA('Form Responses 1'!$1:$1)-4),2,,TRUE,"Form Responses 1"))</f>
        <v>theresia1@gmail.com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44958</v>
      </c>
      <c r="E128" s="11">
        <f t="shared" si="2"/>
        <v>3</v>
      </c>
      <c r="F128" s="9" t="str">
        <f>IF(ISBLANK(A128)," ",INDIRECT(ADDRESS(1,5+MOD(ROW()-2,COUNTA('Form Responses 1'!$1:$1)-4),,TRUE,"Form Responses 1")))</f>
        <v>PUSFATJA  - Gedung C Lt. 2 [Tangga]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PUSFATJA  - Gedung C Lt. 2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5</v>
      </c>
      <c r="L128" s="9" t="str">
        <f t="shared" si="6"/>
        <v>2023 - WEEK 05</v>
      </c>
      <c r="M128" s="9" t="str">
        <f t="shared" si="7"/>
        <v>2023 - MONTH 02</v>
      </c>
      <c r="N128" s="12">
        <f t="shared" ref="N128:O128" si="137">IFERROR(AVERAGEIF(L:L,L128,$J:$J)," ")</f>
        <v>0.9576136364</v>
      </c>
      <c r="O128" s="12">
        <f t="shared" si="137"/>
        <v>0.9536363636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45006.6413</v>
      </c>
      <c r="B129" s="9" t="str">
        <f>INDIRECT(ADDRESS(2+QUOTIENT(ROW()-2,COUNTA('Form Responses 1'!$1:$1)-4),2,,TRUE,"Form Responses 1"))</f>
        <v>theresia1@gmail.com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44958</v>
      </c>
      <c r="E129" s="11">
        <f t="shared" si="2"/>
        <v>3</v>
      </c>
      <c r="F129" s="9" t="str">
        <f>IF(ISBLANK(A129)," ",INDIRECT(ADDRESS(1,5+MOD(ROW()-2,COUNTA('Form Responses 1'!$1:$1)-4),,TRUE,"Form Responses 1")))</f>
        <v>PUSFATJA  - Gedung C Lt. 1 [Lobby]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PUSFATJA  - Gedung C Lt. 1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5</v>
      </c>
      <c r="L129" s="9" t="str">
        <f t="shared" si="6"/>
        <v>2023 - WEEK 05</v>
      </c>
      <c r="M129" s="9" t="str">
        <f t="shared" si="7"/>
        <v>2023 - MONTH 02</v>
      </c>
      <c r="N129" s="12">
        <f t="shared" ref="N129:O129" si="138">IFERROR(AVERAGEIF(L:L,L129,$J:$J)," ")</f>
        <v>0.9576136364</v>
      </c>
      <c r="O129" s="12">
        <f t="shared" si="138"/>
        <v>0.9536363636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45006.6413</v>
      </c>
      <c r="B130" s="9" t="str">
        <f>INDIRECT(ADDRESS(2+QUOTIENT(ROW()-2,COUNTA('Form Responses 1'!$1:$1)-4),2,,TRUE,"Form Responses 1"))</f>
        <v>theresia1@gmail.com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44958</v>
      </c>
      <c r="E130" s="11">
        <f t="shared" si="2"/>
        <v>3</v>
      </c>
      <c r="F130" s="9" t="str">
        <f>IF(ISBLANK(A130)," ",INDIRECT(ADDRESS(1,5+MOD(ROW()-2,COUNTA('Form Responses 1'!$1:$1)-4),,TRUE,"Form Responses 1")))</f>
        <v>PUSFATJA  - Gedung C Lt. 1 [Ruang Server]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PUSFATJA  - Gedung C Lt. 1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5</v>
      </c>
      <c r="L130" s="9" t="str">
        <f t="shared" si="6"/>
        <v>2023 - WEEK 05</v>
      </c>
      <c r="M130" s="9" t="str">
        <f t="shared" si="7"/>
        <v>2023 - MONTH 02</v>
      </c>
      <c r="N130" s="12">
        <f t="shared" ref="N130:O130" si="139">IFERROR(AVERAGEIF(L:L,L130,$J:$J)," ")</f>
        <v>0.9576136364</v>
      </c>
      <c r="O130" s="12">
        <f t="shared" si="139"/>
        <v>0.9536363636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45006.6413</v>
      </c>
      <c r="B131" s="9" t="str">
        <f>INDIRECT(ADDRESS(2+QUOTIENT(ROW()-2,COUNTA('Form Responses 1'!$1:$1)-4),2,,TRUE,"Form Responses 1"))</f>
        <v>theresia1@gmail.com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44958</v>
      </c>
      <c r="E131" s="11">
        <f t="shared" si="2"/>
        <v>3</v>
      </c>
      <c r="F131" s="9" t="str">
        <f>IF(ISBLANK(A131)," ",INDIRECT(ADDRESS(1,5+MOD(ROW()-2,COUNTA('Form Responses 1'!$1:$1)-4),,TRUE,"Form Responses 1")))</f>
        <v>PUSFATJA  - Gedung C Lt. 1 [Ruang IT]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PUSFATJA  - Gedung C Lt. 1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5</v>
      </c>
      <c r="L131" s="9" t="str">
        <f t="shared" si="6"/>
        <v>2023 - WEEK 05</v>
      </c>
      <c r="M131" s="9" t="str">
        <f t="shared" si="7"/>
        <v>2023 - MONTH 02</v>
      </c>
      <c r="N131" s="12">
        <f t="shared" ref="N131:O131" si="140">IFERROR(AVERAGEIF(L:L,L131,$J:$J)," ")</f>
        <v>0.9576136364</v>
      </c>
      <c r="O131" s="12">
        <f t="shared" si="140"/>
        <v>0.9536363636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45006.6413</v>
      </c>
      <c r="B132" s="9" t="str">
        <f>INDIRECT(ADDRESS(2+QUOTIENT(ROW()-2,COUNTA('Form Responses 1'!$1:$1)-4),2,,TRUE,"Form Responses 1"))</f>
        <v>theresia1@gmail.com</v>
      </c>
      <c r="C132" s="9" t="str">
        <f>INDIRECT(ADDRESS(2+QUOTIENT(ROW()-2,COUNTA('Form Responses 1'!$1:$1)-4),3,,TRUE,"Form Responses 1"))</f>
        <v>theresia</v>
      </c>
      <c r="D132" s="10">
        <f>INDIRECT(ADDRESS(2+QUOTIENT(ROW()-2,COUNTA('Form Responses 1'!$1:$1)-4),4,,TRUE,"Form Responses 1"))</f>
        <v>44958</v>
      </c>
      <c r="E132" s="11">
        <f t="shared" si="2"/>
        <v>3</v>
      </c>
      <c r="F132" s="9" t="str">
        <f>IF(ISBLANK(A132)," ",INDIRECT(ADDRESS(1,5+MOD(ROW()-2,COUNTA('Form Responses 1'!$1:$1)-4),,TRUE,"Form Responses 1")))</f>
        <v>PUSFATJA  - Gedung C Lt. 1 [Ruang Perekayasa Muda]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PUSFATJA  - Gedung C Lt. 1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5</v>
      </c>
      <c r="L132" s="9" t="str">
        <f t="shared" si="6"/>
        <v>2023 - WEEK 05</v>
      </c>
      <c r="M132" s="9" t="str">
        <f t="shared" si="7"/>
        <v>2023 - MONTH 02</v>
      </c>
      <c r="N132" s="12">
        <f t="shared" ref="N132:O132" si="141">IFERROR(AVERAGEIF(L:L,L132,$J:$J)," ")</f>
        <v>0.9576136364</v>
      </c>
      <c r="O132" s="12">
        <f t="shared" si="141"/>
        <v>0.9536363636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45006.6413</v>
      </c>
      <c r="B133" s="9" t="str">
        <f>INDIRECT(ADDRESS(2+QUOTIENT(ROW()-2,COUNTA('Form Responses 1'!$1:$1)-4),2,,TRUE,"Form Responses 1"))</f>
        <v>theresia1@gmail.com</v>
      </c>
      <c r="C133" s="9" t="str">
        <f>INDIRECT(ADDRESS(2+QUOTIENT(ROW()-2,COUNTA('Form Responses 1'!$1:$1)-4),3,,TRUE,"Form Responses 1"))</f>
        <v>theresia</v>
      </c>
      <c r="D133" s="10">
        <f>INDIRECT(ADDRESS(2+QUOTIENT(ROW()-2,COUNTA('Form Responses 1'!$1:$1)-4),4,,TRUE,"Form Responses 1"))</f>
        <v>44958</v>
      </c>
      <c r="E133" s="11">
        <f t="shared" si="2"/>
        <v>3</v>
      </c>
      <c r="F133" s="9" t="str">
        <f>IF(ISBLANK(A133)," ",INDIRECT(ADDRESS(1,5+MOD(ROW()-2,COUNTA('Form Responses 1'!$1:$1)-4),,TRUE,"Form Responses 1")))</f>
        <v>PUSFATJA  - Gedung C Lt. 1 [Ruang Fungsional Rekayasa]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PUSFATJA  - Gedung C Lt. 1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5</v>
      </c>
      <c r="L133" s="9" t="str">
        <f t="shared" si="6"/>
        <v>2023 - WEEK 05</v>
      </c>
      <c r="M133" s="9" t="str">
        <f t="shared" si="7"/>
        <v>2023 - MONTH 02</v>
      </c>
      <c r="N133" s="12">
        <f t="shared" ref="N133:O133" si="142">IFERROR(AVERAGEIF(L:L,L133,$J:$J)," ")</f>
        <v>0.9576136364</v>
      </c>
      <c r="O133" s="12">
        <f t="shared" si="142"/>
        <v>0.9536363636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45006.6413</v>
      </c>
      <c r="B134" s="9" t="str">
        <f>INDIRECT(ADDRESS(2+QUOTIENT(ROW()-2,COUNTA('Form Responses 1'!$1:$1)-4),2,,TRUE,"Form Responses 1"))</f>
        <v>theresia1@gmail.com</v>
      </c>
      <c r="C134" s="9" t="str">
        <f>INDIRECT(ADDRESS(2+QUOTIENT(ROW()-2,COUNTA('Form Responses 1'!$1:$1)-4),3,,TRUE,"Form Responses 1"))</f>
        <v>theresia</v>
      </c>
      <c r="D134" s="10">
        <f>INDIRECT(ADDRESS(2+QUOTIENT(ROW()-2,COUNTA('Form Responses 1'!$1:$1)-4),4,,TRUE,"Form Responses 1"))</f>
        <v>44958</v>
      </c>
      <c r="E134" s="11">
        <f t="shared" si="2"/>
        <v>3</v>
      </c>
      <c r="F134" s="9" t="str">
        <f>IF(ISBLANK(A134)," ",INDIRECT(ADDRESS(1,5+MOD(ROW()-2,COUNTA('Form Responses 1'!$1:$1)-4),,TRUE,"Form Responses 1")))</f>
        <v>PUSFATJA  - Gedung C Lt. 1 [Toilet pria/wanita]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PUSFATJA  - Gedung C Lt.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5</v>
      </c>
      <c r="L134" s="9" t="str">
        <f t="shared" si="6"/>
        <v>2023 - WEEK 05</v>
      </c>
      <c r="M134" s="9" t="str">
        <f t="shared" si="7"/>
        <v>2023 - MONTH 02</v>
      </c>
      <c r="N134" s="12">
        <f t="shared" ref="N134:O134" si="143">IFERROR(AVERAGEIF(L:L,L134,$J:$J)," ")</f>
        <v>0.9576136364</v>
      </c>
      <c r="O134" s="12">
        <f t="shared" si="143"/>
        <v>0.9536363636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45006.6413</v>
      </c>
      <c r="B135" s="9" t="str">
        <f>INDIRECT(ADDRESS(2+QUOTIENT(ROW()-2,COUNTA('Form Responses 1'!$1:$1)-4),2,,TRUE,"Form Responses 1"))</f>
        <v>theresia1@gmail.com</v>
      </c>
      <c r="C135" s="9" t="str">
        <f>INDIRECT(ADDRESS(2+QUOTIENT(ROW()-2,COUNTA('Form Responses 1'!$1:$1)-4),3,,TRUE,"Form Responses 1"))</f>
        <v>theresia</v>
      </c>
      <c r="D135" s="10">
        <f>INDIRECT(ADDRESS(2+QUOTIENT(ROW()-2,COUNTA('Form Responses 1'!$1:$1)-4),4,,TRUE,"Form Responses 1"))</f>
        <v>44958</v>
      </c>
      <c r="E135" s="11">
        <f t="shared" si="2"/>
        <v>3</v>
      </c>
      <c r="F135" s="9" t="str">
        <f>IF(ISBLANK(A135)," ",INDIRECT(ADDRESS(1,5+MOD(ROW()-2,COUNTA('Form Responses 1'!$1:$1)-4),,TRUE,"Form Responses 1")))</f>
        <v>PUSFATJA  - Gedung C Lt. 1 [Pantry]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PUSFATJA  - Gedung C Lt.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5</v>
      </c>
      <c r="L135" s="9" t="str">
        <f t="shared" si="6"/>
        <v>2023 - WEEK 05</v>
      </c>
      <c r="M135" s="9" t="str">
        <f t="shared" si="7"/>
        <v>2023 - MONTH 02</v>
      </c>
      <c r="N135" s="12">
        <f t="shared" ref="N135:O135" si="144">IFERROR(AVERAGEIF(L:L,L135,$J:$J)," ")</f>
        <v>0.9576136364</v>
      </c>
      <c r="O135" s="12">
        <f t="shared" si="144"/>
        <v>0.9536363636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45006.6413</v>
      </c>
      <c r="B136" s="9" t="str">
        <f>INDIRECT(ADDRESS(2+QUOTIENT(ROW()-2,COUNTA('Form Responses 1'!$1:$1)-4),2,,TRUE,"Form Responses 1"))</f>
        <v>theresia1@gmail.com</v>
      </c>
      <c r="C136" s="9" t="str">
        <f>INDIRECT(ADDRESS(2+QUOTIENT(ROW()-2,COUNTA('Form Responses 1'!$1:$1)-4),3,,TRUE,"Form Responses 1"))</f>
        <v>theresia</v>
      </c>
      <c r="D136" s="10">
        <f>INDIRECT(ADDRESS(2+QUOTIENT(ROW()-2,COUNTA('Form Responses 1'!$1:$1)-4),4,,TRUE,"Form Responses 1"))</f>
        <v>44958</v>
      </c>
      <c r="E136" s="11">
        <f t="shared" si="2"/>
        <v>3</v>
      </c>
      <c r="F136" s="9" t="str">
        <f>IF(ISBLANK(A136)," ",INDIRECT(ADDRESS(1,5+MOD(ROW()-2,COUNTA('Form Responses 1'!$1:$1)-4),,TRUE,"Form Responses 1")))</f>
        <v>PUSFATJA  - Gedung C Lt. 1 [Ruang Panel]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PUSFATJA  - Gedung C Lt.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5</v>
      </c>
      <c r="L136" s="9" t="str">
        <f t="shared" si="6"/>
        <v>2023 - WEEK 05</v>
      </c>
      <c r="M136" s="9" t="str">
        <f t="shared" si="7"/>
        <v>2023 - MONTH 02</v>
      </c>
      <c r="N136" s="12">
        <f t="shared" ref="N136:O136" si="145">IFERROR(AVERAGEIF(L:L,L136,$J:$J)," ")</f>
        <v>0.9576136364</v>
      </c>
      <c r="O136" s="12">
        <f t="shared" si="145"/>
        <v>0.9536363636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45006.6413</v>
      </c>
      <c r="B137" s="9" t="str">
        <f>INDIRECT(ADDRESS(2+QUOTIENT(ROW()-2,COUNTA('Form Responses 1'!$1:$1)-4),2,,TRUE,"Form Responses 1"))</f>
        <v>theresia1@gmail.com</v>
      </c>
      <c r="C137" s="9" t="str">
        <f>INDIRECT(ADDRESS(2+QUOTIENT(ROW()-2,COUNTA('Form Responses 1'!$1:$1)-4),3,,TRUE,"Form Responses 1"))</f>
        <v>theresia</v>
      </c>
      <c r="D137" s="10">
        <f>INDIRECT(ADDRESS(2+QUOTIENT(ROW()-2,COUNTA('Form Responses 1'!$1:$1)-4),4,,TRUE,"Form Responses 1"))</f>
        <v>44958</v>
      </c>
      <c r="E137" s="11">
        <f t="shared" si="2"/>
        <v>3</v>
      </c>
      <c r="F137" s="9" t="str">
        <f>IF(ISBLANK(A137)," ",INDIRECT(ADDRESS(1,5+MOD(ROW()-2,COUNTA('Form Responses 1'!$1:$1)-4),,TRUE,"Form Responses 1")))</f>
        <v>PUSFATJA  - Gedung C Lt. 1 [Tangga]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PUSFATJA  - Gedung C Lt.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5</v>
      </c>
      <c r="L137" s="9" t="str">
        <f t="shared" si="6"/>
        <v>2023 - WEEK 05</v>
      </c>
      <c r="M137" s="9" t="str">
        <f t="shared" si="7"/>
        <v>2023 - MONTH 02</v>
      </c>
      <c r="N137" s="12">
        <f t="shared" ref="N137:O137" si="146">IFERROR(AVERAGEIF(L:L,L137,$J:$J)," ")</f>
        <v>0.9576136364</v>
      </c>
      <c r="O137" s="12">
        <f t="shared" si="146"/>
        <v>0.9536363636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45006.6413</v>
      </c>
      <c r="B138" s="9" t="str">
        <f>INDIRECT(ADDRESS(2+QUOTIENT(ROW()-2,COUNTA('Form Responses 1'!$1:$1)-4),2,,TRUE,"Form Responses 1"))</f>
        <v>theresia1@gmail.com</v>
      </c>
      <c r="C138" s="9" t="str">
        <f>INDIRECT(ADDRESS(2+QUOTIENT(ROW()-2,COUNTA('Form Responses 1'!$1:$1)-4),3,,TRUE,"Form Responses 1"))</f>
        <v>theresia</v>
      </c>
      <c r="D138" s="10">
        <f>INDIRECT(ADDRESS(2+QUOTIENT(ROW()-2,COUNTA('Form Responses 1'!$1:$1)-4),4,,TRUE,"Form Responses 1"))</f>
        <v>44958</v>
      </c>
      <c r="E138" s="11">
        <f t="shared" si="2"/>
        <v>3</v>
      </c>
      <c r="F138" s="9" t="str">
        <f>IF(ISBLANK(A138)," ",INDIRECT(ADDRESS(1,5+MOD(ROW()-2,COUNTA('Form Responses 1'!$1:$1)-4),,TRUE,"Form Responses 1")))</f>
        <v>PUSFATJA  - Gedung A Lt. 3 [Ruang Kelas]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PUSFATJA  - Gedung A Lt. 3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5</v>
      </c>
      <c r="L138" s="9" t="str">
        <f t="shared" si="6"/>
        <v>2023 - WEEK 05</v>
      </c>
      <c r="M138" s="9" t="str">
        <f t="shared" si="7"/>
        <v>2023 - MONTH 02</v>
      </c>
      <c r="N138" s="12">
        <f t="shared" ref="N138:O138" si="147">IFERROR(AVERAGEIF(L:L,L138,$J:$J)," ")</f>
        <v>0.9576136364</v>
      </c>
      <c r="O138" s="12">
        <f t="shared" si="147"/>
        <v>0.9536363636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45006.6413</v>
      </c>
      <c r="B139" s="9" t="str">
        <f>INDIRECT(ADDRESS(2+QUOTIENT(ROW()-2,COUNTA('Form Responses 1'!$1:$1)-4),2,,TRUE,"Form Responses 1"))</f>
        <v>theresia1@gmail.com</v>
      </c>
      <c r="C139" s="9" t="str">
        <f>INDIRECT(ADDRESS(2+QUOTIENT(ROW()-2,COUNTA('Form Responses 1'!$1:$1)-4),3,,TRUE,"Form Responses 1"))</f>
        <v>theresia</v>
      </c>
      <c r="D139" s="10">
        <f>INDIRECT(ADDRESS(2+QUOTIENT(ROW()-2,COUNTA('Form Responses 1'!$1:$1)-4),4,,TRUE,"Form Responses 1"))</f>
        <v>44958</v>
      </c>
      <c r="E139" s="11">
        <f t="shared" si="2"/>
        <v>3</v>
      </c>
      <c r="F139" s="9" t="str">
        <f>IF(ISBLANK(A139)," ",INDIRECT(ADDRESS(1,5+MOD(ROW()-2,COUNTA('Form Responses 1'!$1:$1)-4),,TRUE,"Form Responses 1")))</f>
        <v>PUSFATJA  - Gedung A Lt. 3 [Ruang Bimbingan]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PUSFATJA  - Gedung A Lt. 3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5</v>
      </c>
      <c r="L139" s="9" t="str">
        <f t="shared" si="6"/>
        <v>2023 - WEEK 05</v>
      </c>
      <c r="M139" s="9" t="str">
        <f t="shared" si="7"/>
        <v>2023 - MONTH 02</v>
      </c>
      <c r="N139" s="12">
        <f t="shared" ref="N139:O139" si="148">IFERROR(AVERAGEIF(L:L,L139,$J:$J)," ")</f>
        <v>0.9576136364</v>
      </c>
      <c r="O139" s="12">
        <f t="shared" si="148"/>
        <v>0.9536363636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45006.6413</v>
      </c>
      <c r="B140" s="9" t="str">
        <f>INDIRECT(ADDRESS(2+QUOTIENT(ROW()-2,COUNTA('Form Responses 1'!$1:$1)-4),2,,TRUE,"Form Responses 1"))</f>
        <v>theresia1@gmail.com</v>
      </c>
      <c r="C140" s="9" t="str">
        <f>INDIRECT(ADDRESS(2+QUOTIENT(ROW()-2,COUNTA('Form Responses 1'!$1:$1)-4),3,,TRUE,"Form Responses 1"))</f>
        <v>theresia</v>
      </c>
      <c r="D140" s="10">
        <f>INDIRECT(ADDRESS(2+QUOTIENT(ROW()-2,COUNTA('Form Responses 1'!$1:$1)-4),4,,TRUE,"Form Responses 1"))</f>
        <v>44958</v>
      </c>
      <c r="E140" s="11">
        <f t="shared" si="2"/>
        <v>3</v>
      </c>
      <c r="F140" s="9" t="str">
        <f>IF(ISBLANK(A140)," ",INDIRECT(ADDRESS(1,5+MOD(ROW()-2,COUNTA('Form Responses 1'!$1:$1)-4),,TRUE,"Form Responses 1")))</f>
        <v>PUSFATJA  - Gedung A Lt. 3 [Ruang Gudang Komputer]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PUSFATJA  - Gedung A Lt. 3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5</v>
      </c>
      <c r="L140" s="9" t="str">
        <f t="shared" si="6"/>
        <v>2023 - WEEK 05</v>
      </c>
      <c r="M140" s="9" t="str">
        <f t="shared" si="7"/>
        <v>2023 - MONTH 02</v>
      </c>
      <c r="N140" s="12">
        <f t="shared" ref="N140:O140" si="149">IFERROR(AVERAGEIF(L:L,L140,$J:$J)," ")</f>
        <v>0.9576136364</v>
      </c>
      <c r="O140" s="12">
        <f t="shared" si="149"/>
        <v>0.9536363636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45006.6413</v>
      </c>
      <c r="B141" s="9" t="str">
        <f>INDIRECT(ADDRESS(2+QUOTIENT(ROW()-2,COUNTA('Form Responses 1'!$1:$1)-4),2,,TRUE,"Form Responses 1"))</f>
        <v>theresia1@gmail.com</v>
      </c>
      <c r="C141" s="9" t="str">
        <f>INDIRECT(ADDRESS(2+QUOTIENT(ROW()-2,COUNTA('Form Responses 1'!$1:$1)-4),3,,TRUE,"Form Responses 1"))</f>
        <v>theresia</v>
      </c>
      <c r="D141" s="10">
        <f>INDIRECT(ADDRESS(2+QUOTIENT(ROW()-2,COUNTA('Form Responses 1'!$1:$1)-4),4,,TRUE,"Form Responses 1"))</f>
        <v>44958</v>
      </c>
      <c r="E141" s="11">
        <f t="shared" si="2"/>
        <v>3</v>
      </c>
      <c r="F141" s="9" t="str">
        <f>IF(ISBLANK(A141)," ",INDIRECT(ADDRESS(1,5+MOD(ROW()-2,COUNTA('Form Responses 1'!$1:$1)-4),,TRUE,"Form Responses 1")))</f>
        <v>PUSFATJA  - Gedung A Lt. 3 [Toilet pria/wanita]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PUSFATJA  - Gedung A Lt. 3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5</v>
      </c>
      <c r="L141" s="9" t="str">
        <f t="shared" si="6"/>
        <v>2023 - WEEK 05</v>
      </c>
      <c r="M141" s="9" t="str">
        <f t="shared" si="7"/>
        <v>2023 - MONTH 02</v>
      </c>
      <c r="N141" s="12">
        <f t="shared" ref="N141:O141" si="150">IFERROR(AVERAGEIF(L:L,L141,$J:$J)," ")</f>
        <v>0.9576136364</v>
      </c>
      <c r="O141" s="12">
        <f t="shared" si="150"/>
        <v>0.9536363636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45006.6413</v>
      </c>
      <c r="B142" s="9" t="str">
        <f>INDIRECT(ADDRESS(2+QUOTIENT(ROW()-2,COUNTA('Form Responses 1'!$1:$1)-4),2,,TRUE,"Form Responses 1"))</f>
        <v>theresia1@gmail.com</v>
      </c>
      <c r="C142" s="9" t="str">
        <f>INDIRECT(ADDRESS(2+QUOTIENT(ROW()-2,COUNTA('Form Responses 1'!$1:$1)-4),3,,TRUE,"Form Responses 1"))</f>
        <v>theresia</v>
      </c>
      <c r="D142" s="10">
        <f>INDIRECT(ADDRESS(2+QUOTIENT(ROW()-2,COUNTA('Form Responses 1'!$1:$1)-4),4,,TRUE,"Form Responses 1"))</f>
        <v>44958</v>
      </c>
      <c r="E142" s="11">
        <f t="shared" si="2"/>
        <v>3</v>
      </c>
      <c r="F142" s="9" t="str">
        <f>IF(ISBLANK(A142)," ",INDIRECT(ADDRESS(1,5+MOD(ROW()-2,COUNTA('Form Responses 1'!$1:$1)-4),,TRUE,"Form Responses 1")))</f>
        <v>PUSFATJA  - Gedung A Lt. 3 [Ruang Lab]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PUSFATJA  - Gedung A Lt. 3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5</v>
      </c>
      <c r="L142" s="9" t="str">
        <f t="shared" si="6"/>
        <v>2023 - WEEK 05</v>
      </c>
      <c r="M142" s="9" t="str">
        <f t="shared" si="7"/>
        <v>2023 - MONTH 02</v>
      </c>
      <c r="N142" s="12">
        <f t="shared" ref="N142:O142" si="151">IFERROR(AVERAGEIF(L:L,L142,$J:$J)," ")</f>
        <v>0.9576136364</v>
      </c>
      <c r="O142" s="12">
        <f t="shared" si="151"/>
        <v>0.9536363636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45006.6413</v>
      </c>
      <c r="B143" s="9" t="str">
        <f>INDIRECT(ADDRESS(2+QUOTIENT(ROW()-2,COUNTA('Form Responses 1'!$1:$1)-4),2,,TRUE,"Form Responses 1"))</f>
        <v>theresia1@gmail.com</v>
      </c>
      <c r="C143" s="9" t="str">
        <f>INDIRECT(ADDRESS(2+QUOTIENT(ROW()-2,COUNTA('Form Responses 1'!$1:$1)-4),3,,TRUE,"Form Responses 1"))</f>
        <v>theresia</v>
      </c>
      <c r="D143" s="10">
        <f>INDIRECT(ADDRESS(2+QUOTIENT(ROW()-2,COUNTA('Form Responses 1'!$1:$1)-4),4,,TRUE,"Form Responses 1"))</f>
        <v>44958</v>
      </c>
      <c r="E143" s="11">
        <f t="shared" si="2"/>
        <v>3</v>
      </c>
      <c r="F143" s="9" t="str">
        <f>IF(ISBLANK(A143)," ",INDIRECT(ADDRESS(1,5+MOD(ROW()-2,COUNTA('Form Responses 1'!$1:$1)-4),,TRUE,"Form Responses 1")))</f>
        <v>PUSFATJA  - Gedung A Lt. 3 [Tangga]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PUSFATJA  - Gedung A Lt. 3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5</v>
      </c>
      <c r="L143" s="9" t="str">
        <f t="shared" si="6"/>
        <v>2023 - WEEK 05</v>
      </c>
      <c r="M143" s="9" t="str">
        <f t="shared" si="7"/>
        <v>2023 - MONTH 02</v>
      </c>
      <c r="N143" s="12">
        <f t="shared" ref="N143:O143" si="152">IFERROR(AVERAGEIF(L:L,L143,$J:$J)," ")</f>
        <v>0.9576136364</v>
      </c>
      <c r="O143" s="12">
        <f t="shared" si="152"/>
        <v>0.9536363636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45006.6413</v>
      </c>
      <c r="B144" s="9" t="str">
        <f>INDIRECT(ADDRESS(2+QUOTIENT(ROW()-2,COUNTA('Form Responses 1'!$1:$1)-4),2,,TRUE,"Form Responses 1"))</f>
        <v>theresia1@gmail.com</v>
      </c>
      <c r="C144" s="9" t="str">
        <f>INDIRECT(ADDRESS(2+QUOTIENT(ROW()-2,COUNTA('Form Responses 1'!$1:$1)-4),3,,TRUE,"Form Responses 1"))</f>
        <v>theresia</v>
      </c>
      <c r="D144" s="10">
        <f>INDIRECT(ADDRESS(2+QUOTIENT(ROW()-2,COUNTA('Form Responses 1'!$1:$1)-4),4,,TRUE,"Form Responses 1"))</f>
        <v>44958</v>
      </c>
      <c r="E144" s="11">
        <f t="shared" si="2"/>
        <v>3</v>
      </c>
      <c r="F144" s="9" t="str">
        <f>IF(ISBLANK(A144)," ",INDIRECT(ADDRESS(1,5+MOD(ROW()-2,COUNTA('Form Responses 1'!$1:$1)-4),,TRUE,"Form Responses 1")))</f>
        <v>PUSFATJA  - Gedung A Lt. 2 [Ruang Admin]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PUSFATJA  - Gedung A Lt. 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5</v>
      </c>
      <c r="L144" s="9" t="str">
        <f t="shared" si="6"/>
        <v>2023 - WEEK 05</v>
      </c>
      <c r="M144" s="9" t="str">
        <f t="shared" si="7"/>
        <v>2023 - MONTH 02</v>
      </c>
      <c r="N144" s="12">
        <f t="shared" ref="N144:O144" si="153">IFERROR(AVERAGEIF(L:L,L144,$J:$J)," ")</f>
        <v>0.9576136364</v>
      </c>
      <c r="O144" s="12">
        <f t="shared" si="153"/>
        <v>0.9536363636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45006.6413</v>
      </c>
      <c r="B145" s="9" t="str">
        <f>INDIRECT(ADDRESS(2+QUOTIENT(ROW()-2,COUNTA('Form Responses 1'!$1:$1)-4),2,,TRUE,"Form Responses 1"))</f>
        <v>theresia1@gmail.com</v>
      </c>
      <c r="C145" s="9" t="str">
        <f>INDIRECT(ADDRESS(2+QUOTIENT(ROW()-2,COUNTA('Form Responses 1'!$1:$1)-4),3,,TRUE,"Form Responses 1"))</f>
        <v>theresia</v>
      </c>
      <c r="D145" s="10">
        <f>INDIRECT(ADDRESS(2+QUOTIENT(ROW()-2,COUNTA('Form Responses 1'!$1:$1)-4),4,,TRUE,"Form Responses 1"))</f>
        <v>44958</v>
      </c>
      <c r="E145" s="11">
        <f t="shared" si="2"/>
        <v>3</v>
      </c>
      <c r="F145" s="9" t="str">
        <f>IF(ISBLANK(A145)," ",INDIRECT(ADDRESS(1,5+MOD(ROW()-2,COUNTA('Form Responses 1'!$1:$1)-4),,TRUE,"Form Responses 1")))</f>
        <v>PUSFATJA  - Gedung A Lt. 2 [Ruang TU 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PUSFATJA  - Gedung A Lt. 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5</v>
      </c>
      <c r="L145" s="9" t="str">
        <f t="shared" si="6"/>
        <v>2023 - WEEK 05</v>
      </c>
      <c r="M145" s="9" t="str">
        <f t="shared" si="7"/>
        <v>2023 - MONTH 02</v>
      </c>
      <c r="N145" s="12">
        <f t="shared" ref="N145:O145" si="154">IFERROR(AVERAGEIF(L:L,L145,$J:$J)," ")</f>
        <v>0.9576136364</v>
      </c>
      <c r="O145" s="12">
        <f t="shared" si="154"/>
        <v>0.9536363636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45006.6413</v>
      </c>
      <c r="B146" s="9" t="str">
        <f>INDIRECT(ADDRESS(2+QUOTIENT(ROW()-2,COUNTA('Form Responses 1'!$1:$1)-4),2,,TRUE,"Form Responses 1"))</f>
        <v>theresia1@gmail.com</v>
      </c>
      <c r="C146" s="9" t="str">
        <f>INDIRECT(ADDRESS(2+QUOTIENT(ROW()-2,COUNTA('Form Responses 1'!$1:$1)-4),3,,TRUE,"Form Responses 1"))</f>
        <v>theresia</v>
      </c>
      <c r="D146" s="10">
        <f>INDIRECT(ADDRESS(2+QUOTIENT(ROW()-2,COUNTA('Form Responses 1'!$1:$1)-4),4,,TRUE,"Form Responses 1"))</f>
        <v>44958</v>
      </c>
      <c r="E146" s="11">
        <f t="shared" si="2"/>
        <v>3</v>
      </c>
      <c r="F146" s="9" t="str">
        <f>IF(ISBLANK(A146)," ",INDIRECT(ADDRESS(1,5+MOD(ROW()-2,COUNTA('Form Responses 1'!$1:$1)-4),,TRUE,"Form Responses 1")))</f>
        <v>PUSFATJA  - Gedung A Lt. 2 [Ruang Bendahara]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PUSFATJA  - Gedung A Lt. 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5</v>
      </c>
      <c r="L146" s="9" t="str">
        <f t="shared" si="6"/>
        <v>2023 - WEEK 05</v>
      </c>
      <c r="M146" s="9" t="str">
        <f t="shared" si="7"/>
        <v>2023 - MONTH 02</v>
      </c>
      <c r="N146" s="12">
        <f t="shared" ref="N146:O146" si="155">IFERROR(AVERAGEIF(L:L,L146,$J:$J)," ")</f>
        <v>0.9576136364</v>
      </c>
      <c r="O146" s="12">
        <f t="shared" si="155"/>
        <v>0.9536363636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45006.6413</v>
      </c>
      <c r="B147" s="9" t="str">
        <f>INDIRECT(ADDRESS(2+QUOTIENT(ROW()-2,COUNTA('Form Responses 1'!$1:$1)-4),2,,TRUE,"Form Responses 1"))</f>
        <v>theresia1@gmail.com</v>
      </c>
      <c r="C147" s="9" t="str">
        <f>INDIRECT(ADDRESS(2+QUOTIENT(ROW()-2,COUNTA('Form Responses 1'!$1:$1)-4),3,,TRUE,"Form Responses 1"))</f>
        <v>theresia</v>
      </c>
      <c r="D147" s="10">
        <f>INDIRECT(ADDRESS(2+QUOTIENT(ROW()-2,COUNTA('Form Responses 1'!$1:$1)-4),4,,TRUE,"Form Responses 1"))</f>
        <v>44958</v>
      </c>
      <c r="E147" s="11">
        <f t="shared" si="2"/>
        <v>3</v>
      </c>
      <c r="F147" s="9" t="str">
        <f>IF(ISBLANK(A147)," ",INDIRECT(ADDRESS(1,5+MOD(ROW()-2,COUNTA('Form Responses 1'!$1:$1)-4),,TRUE,"Form Responses 1")))</f>
        <v>PUSFATJA  - Gedung A Lt. 2 [Toilet pria/wanita]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PUSFATJA  - Gedung A Lt. 2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5</v>
      </c>
      <c r="L147" s="9" t="str">
        <f t="shared" si="6"/>
        <v>2023 - WEEK 05</v>
      </c>
      <c r="M147" s="9" t="str">
        <f t="shared" si="7"/>
        <v>2023 - MONTH 02</v>
      </c>
      <c r="N147" s="12">
        <f t="shared" ref="N147:O147" si="156">IFERROR(AVERAGEIF(L:L,L147,$J:$J)," ")</f>
        <v>0.9576136364</v>
      </c>
      <c r="O147" s="12">
        <f t="shared" si="156"/>
        <v>0.9536363636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45006.6413</v>
      </c>
      <c r="B148" s="9" t="str">
        <f>INDIRECT(ADDRESS(2+QUOTIENT(ROW()-2,COUNTA('Form Responses 1'!$1:$1)-4),2,,TRUE,"Form Responses 1"))</f>
        <v>theresia1@gmail.com</v>
      </c>
      <c r="C148" s="9" t="str">
        <f>INDIRECT(ADDRESS(2+QUOTIENT(ROW()-2,COUNTA('Form Responses 1'!$1:$1)-4),3,,TRUE,"Form Responses 1"))</f>
        <v>theresia</v>
      </c>
      <c r="D148" s="10">
        <f>INDIRECT(ADDRESS(2+QUOTIENT(ROW()-2,COUNTA('Form Responses 1'!$1:$1)-4),4,,TRUE,"Form Responses 1"))</f>
        <v>44958</v>
      </c>
      <c r="E148" s="11">
        <f t="shared" si="2"/>
        <v>3</v>
      </c>
      <c r="F148" s="9" t="str">
        <f>IF(ISBLANK(A148)," ",INDIRECT(ADDRESS(1,5+MOD(ROW()-2,COUNTA('Form Responses 1'!$1:$1)-4),,TRUE,"Form Responses 1")))</f>
        <v>PUSFATJA  - Gedung A Lt. 2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PUSFATJA  - Gedung A Lt. 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5</v>
      </c>
      <c r="L148" s="9" t="str">
        <f t="shared" si="6"/>
        <v>2023 - WEEK 05</v>
      </c>
      <c r="M148" s="9" t="str">
        <f t="shared" si="7"/>
        <v>2023 - MONTH 02</v>
      </c>
      <c r="N148" s="12">
        <f t="shared" ref="N148:O148" si="157">IFERROR(AVERAGEIF(L:L,L148,$J:$J)," ")</f>
        <v>0.9576136364</v>
      </c>
      <c r="O148" s="12">
        <f t="shared" si="157"/>
        <v>0.9536363636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45006.6413</v>
      </c>
      <c r="B149" s="9" t="str">
        <f>INDIRECT(ADDRESS(2+QUOTIENT(ROW()-2,COUNTA('Form Responses 1'!$1:$1)-4),2,,TRUE,"Form Responses 1"))</f>
        <v>theresia1@gmail.com</v>
      </c>
      <c r="C149" s="9" t="str">
        <f>INDIRECT(ADDRESS(2+QUOTIENT(ROW()-2,COUNTA('Form Responses 1'!$1:$1)-4),3,,TRUE,"Form Responses 1"))</f>
        <v>theresia</v>
      </c>
      <c r="D149" s="10">
        <f>INDIRECT(ADDRESS(2+QUOTIENT(ROW()-2,COUNTA('Form Responses 1'!$1:$1)-4),4,,TRUE,"Form Responses 1"))</f>
        <v>44958</v>
      </c>
      <c r="E149" s="11">
        <f t="shared" si="2"/>
        <v>3</v>
      </c>
      <c r="F149" s="9" t="str">
        <f>IF(ISBLANK(A149)," ",INDIRECT(ADDRESS(1,5+MOD(ROW()-2,COUNTA('Form Responses 1'!$1:$1)-4),,TRUE,"Form Responses 1")))</f>
        <v>PUSFATJA  - Gedung A Lt. 2 [Tangga]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PUSFATJA  - Gedung A Lt. 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5</v>
      </c>
      <c r="L149" s="9" t="str">
        <f t="shared" si="6"/>
        <v>2023 - WEEK 05</v>
      </c>
      <c r="M149" s="9" t="str">
        <f t="shared" si="7"/>
        <v>2023 - MONTH 02</v>
      </c>
      <c r="N149" s="12">
        <f t="shared" ref="N149:O149" si="158">IFERROR(AVERAGEIF(L:L,L149,$J:$J)," ")</f>
        <v>0.9576136364</v>
      </c>
      <c r="O149" s="12">
        <f t="shared" si="158"/>
        <v>0.9536363636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45006.6413</v>
      </c>
      <c r="B150" s="9" t="str">
        <f>INDIRECT(ADDRESS(2+QUOTIENT(ROW()-2,COUNTA('Form Responses 1'!$1:$1)-4),2,,TRUE,"Form Responses 1"))</f>
        <v>theresia1@gmail.com</v>
      </c>
      <c r="C150" s="9" t="str">
        <f>INDIRECT(ADDRESS(2+QUOTIENT(ROW()-2,COUNTA('Form Responses 1'!$1:$1)-4),3,,TRUE,"Form Responses 1"))</f>
        <v>theresia</v>
      </c>
      <c r="D150" s="10">
        <f>INDIRECT(ADDRESS(2+QUOTIENT(ROW()-2,COUNTA('Form Responses 1'!$1:$1)-4),4,,TRUE,"Form Responses 1"))</f>
        <v>44958</v>
      </c>
      <c r="E150" s="11">
        <f t="shared" si="2"/>
        <v>3</v>
      </c>
      <c r="F150" s="9" t="str">
        <f>IF(ISBLANK(A150)," ",INDIRECT(ADDRESS(1,5+MOD(ROW()-2,COUNTA('Form Responses 1'!$1:$1)-4),,TRUE,"Form Responses 1")))</f>
        <v>PUSFATJA  - Gedung A Lt. 1 [Resepsionis]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PUSFATJA  - Gedung A Lt.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5</v>
      </c>
      <c r="L150" s="9" t="str">
        <f t="shared" si="6"/>
        <v>2023 - WEEK 05</v>
      </c>
      <c r="M150" s="9" t="str">
        <f t="shared" si="7"/>
        <v>2023 - MONTH 02</v>
      </c>
      <c r="N150" s="12">
        <f t="shared" ref="N150:O150" si="159">IFERROR(AVERAGEIF(L:L,L150,$J:$J)," ")</f>
        <v>0.9576136364</v>
      </c>
      <c r="O150" s="12">
        <f t="shared" si="159"/>
        <v>0.9536363636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45006.6413</v>
      </c>
      <c r="B151" s="9" t="str">
        <f>INDIRECT(ADDRESS(2+QUOTIENT(ROW()-2,COUNTA('Form Responses 1'!$1:$1)-4),2,,TRUE,"Form Responses 1"))</f>
        <v>theresia1@gmail.com</v>
      </c>
      <c r="C151" s="9" t="str">
        <f>INDIRECT(ADDRESS(2+QUOTIENT(ROW()-2,COUNTA('Form Responses 1'!$1:$1)-4),3,,TRUE,"Form Responses 1"))</f>
        <v>theresia</v>
      </c>
      <c r="D151" s="10">
        <f>INDIRECT(ADDRESS(2+QUOTIENT(ROW()-2,COUNTA('Form Responses 1'!$1:$1)-4),4,,TRUE,"Form Responses 1"))</f>
        <v>44958</v>
      </c>
      <c r="E151" s="11">
        <f t="shared" si="2"/>
        <v>3</v>
      </c>
      <c r="F151" s="9" t="str">
        <f>IF(ISBLANK(A151)," ",INDIRECT(ADDRESS(1,5+MOD(ROW()-2,COUNTA('Form Responses 1'!$1:$1)-4),,TRUE,"Form Responses 1")))</f>
        <v>PUSFATJA  - Gedung A Lt. 1 [Ruang Lobby/Ruang tunggu]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PUSFATJA  - Gedung A Lt. 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5</v>
      </c>
      <c r="L151" s="9" t="str">
        <f t="shared" si="6"/>
        <v>2023 - WEEK 05</v>
      </c>
      <c r="M151" s="9" t="str">
        <f t="shared" si="7"/>
        <v>2023 - MONTH 02</v>
      </c>
      <c r="N151" s="12">
        <f t="shared" ref="N151:O151" si="160">IFERROR(AVERAGEIF(L:L,L151,$J:$J)," ")</f>
        <v>0.9576136364</v>
      </c>
      <c r="O151" s="12">
        <f t="shared" si="160"/>
        <v>0.9536363636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45006.6413</v>
      </c>
      <c r="B152" s="9" t="str">
        <f>INDIRECT(ADDRESS(2+QUOTIENT(ROW()-2,COUNTA('Form Responses 1'!$1:$1)-4),2,,TRUE,"Form Responses 1"))</f>
        <v>theresia1@gmail.com</v>
      </c>
      <c r="C152" s="9" t="str">
        <f>INDIRECT(ADDRESS(2+QUOTIENT(ROW()-2,COUNTA('Form Responses 1'!$1:$1)-4),3,,TRUE,"Form Responses 1"))</f>
        <v>theresia</v>
      </c>
      <c r="D152" s="10">
        <f>INDIRECT(ADDRESS(2+QUOTIENT(ROW()-2,COUNTA('Form Responses 1'!$1:$1)-4),4,,TRUE,"Form Responses 1"))</f>
        <v>44958</v>
      </c>
      <c r="E152" s="11">
        <f t="shared" si="2"/>
        <v>3</v>
      </c>
      <c r="F152" s="9" t="str">
        <f>IF(ISBLANK(A152)," ",INDIRECT(ADDRESS(1,5+MOD(ROW()-2,COUNTA('Form Responses 1'!$1:$1)-4),,TRUE,"Form Responses 1")))</f>
        <v>PUSFATJA  - Gedung A Lt. 1 [Ruang Kepala OR]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PUSFATJA  - Gedung A Lt. 1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5</v>
      </c>
      <c r="L152" s="9" t="str">
        <f t="shared" si="6"/>
        <v>2023 - WEEK 05</v>
      </c>
      <c r="M152" s="9" t="str">
        <f t="shared" si="7"/>
        <v>2023 - MONTH 02</v>
      </c>
      <c r="N152" s="12">
        <f t="shared" ref="N152:O152" si="161">IFERROR(AVERAGEIF(L:L,L152,$J:$J)," ")</f>
        <v>0.9576136364</v>
      </c>
      <c r="O152" s="12">
        <f t="shared" si="161"/>
        <v>0.9536363636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45006.6413</v>
      </c>
      <c r="B153" s="9" t="str">
        <f>INDIRECT(ADDRESS(2+QUOTIENT(ROW()-2,COUNTA('Form Responses 1'!$1:$1)-4),2,,TRUE,"Form Responses 1"))</f>
        <v>theresia1@gmail.com</v>
      </c>
      <c r="C153" s="9" t="str">
        <f>INDIRECT(ADDRESS(2+QUOTIENT(ROW()-2,COUNTA('Form Responses 1'!$1:$1)-4),3,,TRUE,"Form Responses 1"))</f>
        <v>theresia</v>
      </c>
      <c r="D153" s="10">
        <f>INDIRECT(ADDRESS(2+QUOTIENT(ROW()-2,COUNTA('Form Responses 1'!$1:$1)-4),4,,TRUE,"Form Responses 1"))</f>
        <v>44958</v>
      </c>
      <c r="E153" s="11">
        <f t="shared" si="2"/>
        <v>3</v>
      </c>
      <c r="F153" s="9" t="str">
        <f>IF(ISBLANK(A153)," ",INDIRECT(ADDRESS(1,5+MOD(ROW()-2,COUNTA('Form Responses 1'!$1:$1)-4),,TRUE,"Form Responses 1")))</f>
        <v>PUSFATJA  - Gedung A Lt. 1 [Ruang Rapat]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PUSFATJA  - Gedung A Lt. 1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5</v>
      </c>
      <c r="L153" s="9" t="str">
        <f t="shared" si="6"/>
        <v>2023 - WEEK 05</v>
      </c>
      <c r="M153" s="9" t="str">
        <f t="shared" si="7"/>
        <v>2023 - MONTH 02</v>
      </c>
      <c r="N153" s="12">
        <f t="shared" ref="N153:O153" si="162">IFERROR(AVERAGEIF(L:L,L153,$J:$J)," ")</f>
        <v>0.9576136364</v>
      </c>
      <c r="O153" s="12">
        <f t="shared" si="162"/>
        <v>0.9536363636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45006.6413</v>
      </c>
      <c r="B154" s="9" t="str">
        <f>INDIRECT(ADDRESS(2+QUOTIENT(ROW()-2,COUNTA('Form Responses 1'!$1:$1)-4),2,,TRUE,"Form Responses 1"))</f>
        <v>theresia1@gmail.com</v>
      </c>
      <c r="C154" s="9" t="str">
        <f>INDIRECT(ADDRESS(2+QUOTIENT(ROW()-2,COUNTA('Form Responses 1'!$1:$1)-4),3,,TRUE,"Form Responses 1"))</f>
        <v>theresia</v>
      </c>
      <c r="D154" s="10">
        <f>INDIRECT(ADDRESS(2+QUOTIENT(ROW()-2,COUNTA('Form Responses 1'!$1:$1)-4),4,,TRUE,"Form Responses 1"))</f>
        <v>44958</v>
      </c>
      <c r="E154" s="11">
        <f t="shared" si="2"/>
        <v>3</v>
      </c>
      <c r="F154" s="9" t="str">
        <f>IF(ISBLANK(A154)," ",INDIRECT(ADDRESS(1,5+MOD(ROW()-2,COUNTA('Form Responses 1'!$1:$1)-4),,TRUE,"Form Responses 1")))</f>
        <v>PUSFATJA  - Gedung A Lt. 1 [Toilet pria/wanita]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PUSFATJA  - Gedung A Lt. 1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5</v>
      </c>
      <c r="L154" s="9" t="str">
        <f t="shared" si="6"/>
        <v>2023 - WEEK 05</v>
      </c>
      <c r="M154" s="9" t="str">
        <f t="shared" si="7"/>
        <v>2023 - MONTH 02</v>
      </c>
      <c r="N154" s="12">
        <f t="shared" ref="N154:O154" si="163">IFERROR(AVERAGEIF(L:L,L154,$J:$J)," ")</f>
        <v>0.9576136364</v>
      </c>
      <c r="O154" s="12">
        <f t="shared" si="163"/>
        <v>0.9536363636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45006.6413</v>
      </c>
      <c r="B155" s="9" t="str">
        <f>INDIRECT(ADDRESS(2+QUOTIENT(ROW()-2,COUNTA('Form Responses 1'!$1:$1)-4),2,,TRUE,"Form Responses 1"))</f>
        <v>theresia1@gmail.com</v>
      </c>
      <c r="C155" s="9" t="str">
        <f>INDIRECT(ADDRESS(2+QUOTIENT(ROW()-2,COUNTA('Form Responses 1'!$1:$1)-4),3,,TRUE,"Form Responses 1"))</f>
        <v>theresia</v>
      </c>
      <c r="D155" s="10">
        <f>INDIRECT(ADDRESS(2+QUOTIENT(ROW()-2,COUNTA('Form Responses 1'!$1:$1)-4),4,,TRUE,"Form Responses 1"))</f>
        <v>44958</v>
      </c>
      <c r="E155" s="11">
        <f t="shared" si="2"/>
        <v>3</v>
      </c>
      <c r="F155" s="9" t="str">
        <f>IF(ISBLANK(A155)," ",INDIRECT(ADDRESS(1,5+MOD(ROW()-2,COUNTA('Form Responses 1'!$1:$1)-4),,TRUE,"Form Responses 1")))</f>
        <v>PUSFATJA  - Gedung A Lt. 1 [Ruang Staff]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PUSFATJA  - Gedung A Lt. 1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5</v>
      </c>
      <c r="L155" s="9" t="str">
        <f t="shared" si="6"/>
        <v>2023 - WEEK 05</v>
      </c>
      <c r="M155" s="9" t="str">
        <f t="shared" si="7"/>
        <v>2023 - MONTH 02</v>
      </c>
      <c r="N155" s="12">
        <f t="shared" ref="N155:O155" si="164">IFERROR(AVERAGEIF(L:L,L155,$J:$J)," ")</f>
        <v>0.9576136364</v>
      </c>
      <c r="O155" s="12">
        <f t="shared" si="164"/>
        <v>0.9536363636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45006.6413</v>
      </c>
      <c r="B156" s="9" t="str">
        <f>INDIRECT(ADDRESS(2+QUOTIENT(ROW()-2,COUNTA('Form Responses 1'!$1:$1)-4),2,,TRUE,"Form Responses 1"))</f>
        <v>theresia1@gmail.com</v>
      </c>
      <c r="C156" s="9" t="str">
        <f>INDIRECT(ADDRESS(2+QUOTIENT(ROW()-2,COUNTA('Form Responses 1'!$1:$1)-4),3,,TRUE,"Form Responses 1"))</f>
        <v>theresia</v>
      </c>
      <c r="D156" s="10">
        <f>INDIRECT(ADDRESS(2+QUOTIENT(ROW()-2,COUNTA('Form Responses 1'!$1:$1)-4),4,,TRUE,"Form Responses 1"))</f>
        <v>44958</v>
      </c>
      <c r="E156" s="11">
        <f t="shared" si="2"/>
        <v>3</v>
      </c>
      <c r="F156" s="9" t="str">
        <f>IF(ISBLANK(A156)," ",INDIRECT(ADDRESS(1,5+MOD(ROW()-2,COUNTA('Form Responses 1'!$1:$1)-4),,TRUE,"Form Responses 1")))</f>
        <v>PUSFATJA  - Gedung A Lt. 1 [Tangga]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PUSFATJA  - Gedung A Lt. 1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5</v>
      </c>
      <c r="L156" s="9" t="str">
        <f t="shared" si="6"/>
        <v>2023 - WEEK 05</v>
      </c>
      <c r="M156" s="9" t="str">
        <f t="shared" si="7"/>
        <v>2023 - MONTH 02</v>
      </c>
      <c r="N156" s="12">
        <f t="shared" ref="N156:O156" si="165">IFERROR(AVERAGEIF(L:L,L156,$J:$J)," ")</f>
        <v>0.9576136364</v>
      </c>
      <c r="O156" s="12">
        <f t="shared" si="165"/>
        <v>0.9536363636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45006.6413</v>
      </c>
      <c r="B157" s="9" t="str">
        <f>INDIRECT(ADDRESS(2+QUOTIENT(ROW()-2,COUNTA('Form Responses 1'!$1:$1)-4),2,,TRUE,"Form Responses 1"))</f>
        <v>theresia1@gmail.com</v>
      </c>
      <c r="C157" s="9" t="str">
        <f>INDIRECT(ADDRESS(2+QUOTIENT(ROW()-2,COUNTA('Form Responses 1'!$1:$1)-4),3,,TRUE,"Form Responses 1"))</f>
        <v>theresia</v>
      </c>
      <c r="D157" s="10">
        <f>INDIRECT(ADDRESS(2+QUOTIENT(ROW()-2,COUNTA('Form Responses 1'!$1:$1)-4),4,,TRUE,"Form Responses 1"))</f>
        <v>44958</v>
      </c>
      <c r="E157" s="11">
        <f t="shared" si="2"/>
        <v>3</v>
      </c>
      <c r="F157" s="9" t="str">
        <f>IF(ISBLANK(A157)," ",INDIRECT(ADDRESS(1,5+MOD(ROW()-2,COUNTA('Form Responses 1'!$1:$1)-4),,TRUE,"Form Responses 1")))</f>
        <v>PUSFATJA  - Halaman Gedung [Taman 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PUSFATJA  - Halaman Gedung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5</v>
      </c>
      <c r="L157" s="9" t="str">
        <f t="shared" si="6"/>
        <v>2023 - WEEK 05</v>
      </c>
      <c r="M157" s="9" t="str">
        <f t="shared" si="7"/>
        <v>2023 - MONTH 02</v>
      </c>
      <c r="N157" s="12">
        <f t="shared" ref="N157:O157" si="166">IFERROR(AVERAGEIF(L:L,L157,$J:$J)," ")</f>
        <v>0.9576136364</v>
      </c>
      <c r="O157" s="12">
        <f t="shared" si="166"/>
        <v>0.9536363636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45006.6413</v>
      </c>
      <c r="B158" s="9" t="str">
        <f>INDIRECT(ADDRESS(2+QUOTIENT(ROW()-2,COUNTA('Form Responses 1'!$1:$1)-4),2,,TRUE,"Form Responses 1"))</f>
        <v>theresia1@gmail.com</v>
      </c>
      <c r="C158" s="9" t="str">
        <f>INDIRECT(ADDRESS(2+QUOTIENT(ROW()-2,COUNTA('Form Responses 1'!$1:$1)-4),3,,TRUE,"Form Responses 1"))</f>
        <v>theresia</v>
      </c>
      <c r="D158" s="10">
        <f>INDIRECT(ADDRESS(2+QUOTIENT(ROW()-2,COUNTA('Form Responses 1'!$1:$1)-4),4,,TRUE,"Form Responses 1"))</f>
        <v>44958</v>
      </c>
      <c r="E158" s="11">
        <f t="shared" si="2"/>
        <v>3</v>
      </c>
      <c r="F158" s="9" t="str">
        <f>IF(ISBLANK(A158)," ",INDIRECT(ADDRESS(1,5+MOD(ROW()-2,COUNTA('Form Responses 1'!$1:$1)-4),,TRUE,"Form Responses 1")))</f>
        <v>PUSFATJA  - Halaman Gedung [Parkir Motor 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PUSFATJA  - Halaman Gedung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5</v>
      </c>
      <c r="L158" s="9" t="str">
        <f t="shared" si="6"/>
        <v>2023 - WEEK 05</v>
      </c>
      <c r="M158" s="9" t="str">
        <f t="shared" si="7"/>
        <v>2023 - MONTH 02</v>
      </c>
      <c r="N158" s="12">
        <f t="shared" ref="N158:O158" si="167">IFERROR(AVERAGEIF(L:L,L158,$J:$J)," ")</f>
        <v>0.9576136364</v>
      </c>
      <c r="O158" s="12">
        <f t="shared" si="167"/>
        <v>0.9536363636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45006.6413</v>
      </c>
      <c r="B159" s="9" t="str">
        <f>INDIRECT(ADDRESS(2+QUOTIENT(ROW()-2,COUNTA('Form Responses 1'!$1:$1)-4),2,,TRUE,"Form Responses 1"))</f>
        <v>theresia1@gmail.com</v>
      </c>
      <c r="C159" s="9" t="str">
        <f>INDIRECT(ADDRESS(2+QUOTIENT(ROW()-2,COUNTA('Form Responses 1'!$1:$1)-4),3,,TRUE,"Form Responses 1"))</f>
        <v>theresia</v>
      </c>
      <c r="D159" s="10">
        <f>INDIRECT(ADDRESS(2+QUOTIENT(ROW()-2,COUNTA('Form Responses 1'!$1:$1)-4),4,,TRUE,"Form Responses 1"))</f>
        <v>44958</v>
      </c>
      <c r="E159" s="11">
        <f t="shared" si="2"/>
        <v>3</v>
      </c>
      <c r="F159" s="9" t="str">
        <f>IF(ISBLANK(A159)," ",INDIRECT(ADDRESS(1,5+MOD(ROW()-2,COUNTA('Form Responses 1'!$1:$1)-4),,TRUE,"Form Responses 1")))</f>
        <v>PUSFATJA  - Halaman Gedung [Parkir Mobil]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PUSFATJA  - Halaman Gedung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5</v>
      </c>
      <c r="L159" s="9" t="str">
        <f t="shared" si="6"/>
        <v>2023 - WEEK 05</v>
      </c>
      <c r="M159" s="9" t="str">
        <f t="shared" si="7"/>
        <v>2023 - MONTH 02</v>
      </c>
      <c r="N159" s="12">
        <f t="shared" ref="N159:O159" si="168">IFERROR(AVERAGEIF(L:L,L159,$J:$J)," ")</f>
        <v>0.9576136364</v>
      </c>
      <c r="O159" s="12">
        <f t="shared" si="168"/>
        <v>0.9536363636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45006.6413</v>
      </c>
      <c r="B160" s="9" t="str">
        <f>INDIRECT(ADDRESS(2+QUOTIENT(ROW()-2,COUNTA('Form Responses 1'!$1:$1)-4),2,,TRUE,"Form Responses 1"))</f>
        <v>theresia1@gmail.com</v>
      </c>
      <c r="C160" s="9" t="str">
        <f>INDIRECT(ADDRESS(2+QUOTIENT(ROW()-2,COUNTA('Form Responses 1'!$1:$1)-4),3,,TRUE,"Form Responses 1"))</f>
        <v>theresia</v>
      </c>
      <c r="D160" s="10">
        <f>INDIRECT(ADDRESS(2+QUOTIENT(ROW()-2,COUNTA('Form Responses 1'!$1:$1)-4),4,,TRUE,"Form Responses 1"))</f>
        <v>44958</v>
      </c>
      <c r="E160" s="11">
        <f t="shared" si="2"/>
        <v>3</v>
      </c>
      <c r="F160" s="9" t="str">
        <f>IF(ISBLANK(A160)," ",INDIRECT(ADDRESS(1,5+MOD(ROW()-2,COUNTA('Form Responses 1'!$1:$1)-4),,TRUE,"Form Responses 1")))</f>
        <v>PUSFATJA  - Halaman Gedung [Halaman depan samping dan belakang]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PUSFATJA  - Halaman Gedung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5</v>
      </c>
      <c r="L160" s="9" t="str">
        <f t="shared" si="6"/>
        <v>2023 - WEEK 05</v>
      </c>
      <c r="M160" s="9" t="str">
        <f t="shared" si="7"/>
        <v>2023 - MONTH 02</v>
      </c>
      <c r="N160" s="12">
        <f t="shared" ref="N160:O160" si="169">IFERROR(AVERAGEIF(L:L,L160,$J:$J)," ")</f>
        <v>0.9576136364</v>
      </c>
      <c r="O160" s="12">
        <f t="shared" si="169"/>
        <v>0.9536363636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45006.6413</v>
      </c>
      <c r="B161" s="9" t="str">
        <f>INDIRECT(ADDRESS(2+QUOTIENT(ROW()-2,COUNTA('Form Responses 1'!$1:$1)-4),2,,TRUE,"Form Responses 1"))</f>
        <v>theresia1@gmail.com</v>
      </c>
      <c r="C161" s="9" t="str">
        <f>INDIRECT(ADDRESS(2+QUOTIENT(ROW()-2,COUNTA('Form Responses 1'!$1:$1)-4),3,,TRUE,"Form Responses 1"))</f>
        <v>theresia</v>
      </c>
      <c r="D161" s="10">
        <f>INDIRECT(ADDRESS(2+QUOTIENT(ROW()-2,COUNTA('Form Responses 1'!$1:$1)-4),4,,TRUE,"Form Responses 1"))</f>
        <v>44958</v>
      </c>
      <c r="E161" s="11">
        <f t="shared" si="2"/>
        <v>3</v>
      </c>
      <c r="F161" s="9" t="str">
        <f>IF(ISBLANK(A161)," ",INDIRECT(ADDRESS(1,5+MOD(ROW()-2,COUNTA('Form Responses 1'!$1:$1)-4),,TRUE,"Form Responses 1")))</f>
        <v>PUSFATJA  - Halaman Gedung [TPS]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PUSFATJA  - Halaman Gedung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5</v>
      </c>
      <c r="L161" s="9" t="str">
        <f t="shared" si="6"/>
        <v>2023 - WEEK 05</v>
      </c>
      <c r="M161" s="9" t="str">
        <f t="shared" si="7"/>
        <v>2023 - MONTH 02</v>
      </c>
      <c r="N161" s="12">
        <f t="shared" ref="N161:O161" si="170">IFERROR(AVERAGEIF(L:L,L161,$J:$J)," ")</f>
        <v>0.9576136364</v>
      </c>
      <c r="O161" s="12">
        <f t="shared" si="170"/>
        <v>0.9536363636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45006.6413</v>
      </c>
      <c r="B162" s="9" t="str">
        <f>INDIRECT(ADDRESS(2+QUOTIENT(ROW()-2,COUNTA('Form Responses 1'!$1:$1)-4),2,,TRUE,"Form Responses 1"))</f>
        <v>theresia1@gmail.com</v>
      </c>
      <c r="C162" s="9" t="str">
        <f>INDIRECT(ADDRESS(2+QUOTIENT(ROW()-2,COUNTA('Form Responses 1'!$1:$1)-4),3,,TRUE,"Form Responses 1"))</f>
        <v>theresia</v>
      </c>
      <c r="D162" s="10">
        <f>INDIRECT(ADDRESS(2+QUOTIENT(ROW()-2,COUNTA('Form Responses 1'!$1:$1)-4),4,,TRUE,"Form Responses 1"))</f>
        <v>44958</v>
      </c>
      <c r="E162" s="11">
        <f t="shared" si="2"/>
        <v>3</v>
      </c>
      <c r="F162" s="9" t="str">
        <f>IF(ISBLANK(A162)," ",INDIRECT(ADDRESS(1,5+MOD(ROW()-2,COUNTA('Form Responses 1'!$1:$1)-4),,TRUE,"Form Responses 1")))</f>
        <v>INSPEKTORAT - Gedung [Lobby]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INSPEKTORAT - Gedung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5</v>
      </c>
      <c r="L162" s="9" t="str">
        <f t="shared" si="6"/>
        <v>2023 - WEEK 05</v>
      </c>
      <c r="M162" s="9" t="str">
        <f t="shared" si="7"/>
        <v>2023 - MONTH 02</v>
      </c>
      <c r="N162" s="12">
        <f t="shared" ref="N162:O162" si="171">IFERROR(AVERAGEIF(L:L,L162,$J:$J)," ")</f>
        <v>0.9576136364</v>
      </c>
      <c r="O162" s="12">
        <f t="shared" si="171"/>
        <v>0.9536363636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45006.6413</v>
      </c>
      <c r="B163" s="9" t="str">
        <f>INDIRECT(ADDRESS(2+QUOTIENT(ROW()-2,COUNTA('Form Responses 1'!$1:$1)-4),2,,TRUE,"Form Responses 1"))</f>
        <v>theresia1@gmail.com</v>
      </c>
      <c r="C163" s="9" t="str">
        <f>INDIRECT(ADDRESS(2+QUOTIENT(ROW()-2,COUNTA('Form Responses 1'!$1:$1)-4),3,,TRUE,"Form Responses 1"))</f>
        <v>theresia</v>
      </c>
      <c r="D163" s="10">
        <f>INDIRECT(ADDRESS(2+QUOTIENT(ROW()-2,COUNTA('Form Responses 1'!$1:$1)-4),4,,TRUE,"Form Responses 1"))</f>
        <v>44958</v>
      </c>
      <c r="E163" s="11">
        <f t="shared" si="2"/>
        <v>3</v>
      </c>
      <c r="F163" s="9" t="str">
        <f>IF(ISBLANK(A163)," ",INDIRECT(ADDRESS(1,5+MOD(ROW()-2,COUNTA('Form Responses 1'!$1:$1)-4),,TRUE,"Form Responses 1")))</f>
        <v>INSPEKTORAT - Gedung [Ruang Inspektur]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INSPEKTORAT - Gedung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5</v>
      </c>
      <c r="L163" s="9" t="str">
        <f t="shared" si="6"/>
        <v>2023 - WEEK 05</v>
      </c>
      <c r="M163" s="9" t="str">
        <f t="shared" si="7"/>
        <v>2023 - MONTH 02</v>
      </c>
      <c r="N163" s="12">
        <f t="shared" ref="N163:O163" si="172">IFERROR(AVERAGEIF(L:L,L163,$J:$J)," ")</f>
        <v>0.9576136364</v>
      </c>
      <c r="O163" s="12">
        <f t="shared" si="172"/>
        <v>0.9536363636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45006.6413</v>
      </c>
      <c r="B164" s="9" t="str">
        <f>INDIRECT(ADDRESS(2+QUOTIENT(ROW()-2,COUNTA('Form Responses 1'!$1:$1)-4),2,,TRUE,"Form Responses 1"))</f>
        <v>theresia1@gmail.com</v>
      </c>
      <c r="C164" s="9" t="str">
        <f>INDIRECT(ADDRESS(2+QUOTIENT(ROW()-2,COUNTA('Form Responses 1'!$1:$1)-4),3,,TRUE,"Form Responses 1"))</f>
        <v>theresia</v>
      </c>
      <c r="D164" s="10">
        <f>INDIRECT(ADDRESS(2+QUOTIENT(ROW()-2,COUNTA('Form Responses 1'!$1:$1)-4),4,,TRUE,"Form Responses 1"))</f>
        <v>44958</v>
      </c>
      <c r="E164" s="11">
        <f t="shared" si="2"/>
        <v>3</v>
      </c>
      <c r="F164" s="9" t="str">
        <f>IF(ISBLANK(A164)," ",INDIRECT(ADDRESS(1,5+MOD(ROW()-2,COUNTA('Form Responses 1'!$1:$1)-4),,TRUE,"Form Responses 1")))</f>
        <v>INSPEKTORAT - Gedung [Truang rapat/Ruang Arsip]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INSPEKTORAT - Gedung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5</v>
      </c>
      <c r="L164" s="9" t="str">
        <f t="shared" si="6"/>
        <v>2023 - WEEK 05</v>
      </c>
      <c r="M164" s="9" t="str">
        <f t="shared" si="7"/>
        <v>2023 - MONTH 02</v>
      </c>
      <c r="N164" s="12">
        <f t="shared" ref="N164:O164" si="173">IFERROR(AVERAGEIF(L:L,L164,$J:$J)," ")</f>
        <v>0.9576136364</v>
      </c>
      <c r="O164" s="12">
        <f t="shared" si="173"/>
        <v>0.9536363636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45006.6413</v>
      </c>
      <c r="B165" s="9" t="str">
        <f>INDIRECT(ADDRESS(2+QUOTIENT(ROW()-2,COUNTA('Form Responses 1'!$1:$1)-4),2,,TRUE,"Form Responses 1"))</f>
        <v>theresia1@gmail.com</v>
      </c>
      <c r="C165" s="9" t="str">
        <f>INDIRECT(ADDRESS(2+QUOTIENT(ROW()-2,COUNTA('Form Responses 1'!$1:$1)-4),3,,TRUE,"Form Responses 1"))</f>
        <v>theresia</v>
      </c>
      <c r="D165" s="10">
        <f>INDIRECT(ADDRESS(2+QUOTIENT(ROW()-2,COUNTA('Form Responses 1'!$1:$1)-4),4,,TRUE,"Form Responses 1"))</f>
        <v>44958</v>
      </c>
      <c r="E165" s="11">
        <f t="shared" si="2"/>
        <v>3</v>
      </c>
      <c r="F165" s="9" t="str">
        <f>IF(ISBLANK(A165)," ",INDIRECT(ADDRESS(1,5+MOD(ROW()-2,COUNTA('Form Responses 1'!$1:$1)-4),,TRUE,"Form Responses 1")))</f>
        <v>INSPEKTORAT - Gedung [Ruang TU]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INSPEKTORAT - Gedung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5</v>
      </c>
      <c r="L165" s="9" t="str">
        <f t="shared" si="6"/>
        <v>2023 - WEEK 05</v>
      </c>
      <c r="M165" s="9" t="str">
        <f t="shared" si="7"/>
        <v>2023 - MONTH 02</v>
      </c>
      <c r="N165" s="12">
        <f t="shared" ref="N165:O165" si="174">IFERROR(AVERAGEIF(L:L,L165,$J:$J)," ")</f>
        <v>0.9576136364</v>
      </c>
      <c r="O165" s="12">
        <f t="shared" si="174"/>
        <v>0.9536363636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45006.6413</v>
      </c>
      <c r="B166" s="9" t="str">
        <f>INDIRECT(ADDRESS(2+QUOTIENT(ROW()-2,COUNTA('Form Responses 1'!$1:$1)-4),2,,TRUE,"Form Responses 1"))</f>
        <v>theresia1@gmail.com</v>
      </c>
      <c r="C166" s="9" t="str">
        <f>INDIRECT(ADDRESS(2+QUOTIENT(ROW()-2,COUNTA('Form Responses 1'!$1:$1)-4),3,,TRUE,"Form Responses 1"))</f>
        <v>theresia</v>
      </c>
      <c r="D166" s="10">
        <f>INDIRECT(ADDRESS(2+QUOTIENT(ROW()-2,COUNTA('Form Responses 1'!$1:$1)-4),4,,TRUE,"Form Responses 1"))</f>
        <v>44958</v>
      </c>
      <c r="E166" s="11">
        <f t="shared" si="2"/>
        <v>3</v>
      </c>
      <c r="F166" s="9" t="str">
        <f>IF(ISBLANK(A166)," ",INDIRECT(ADDRESS(1,5+MOD(ROW()-2,COUNTA('Form Responses 1'!$1:$1)-4),,TRUE,"Form Responses 1")))</f>
        <v>INSPEKTORAT - Gedung [Pantry]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INSPEKTORAT - Gedung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5</v>
      </c>
      <c r="L166" s="9" t="str">
        <f t="shared" si="6"/>
        <v>2023 - WEEK 05</v>
      </c>
      <c r="M166" s="9" t="str">
        <f t="shared" si="7"/>
        <v>2023 - MONTH 02</v>
      </c>
      <c r="N166" s="12">
        <f t="shared" ref="N166:O166" si="175">IFERROR(AVERAGEIF(L:L,L166,$J:$J)," ")</f>
        <v>0.9576136364</v>
      </c>
      <c r="O166" s="12">
        <f t="shared" si="175"/>
        <v>0.9536363636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45006.6413</v>
      </c>
      <c r="B167" s="9" t="str">
        <f>INDIRECT(ADDRESS(2+QUOTIENT(ROW()-2,COUNTA('Form Responses 1'!$1:$1)-4),2,,TRUE,"Form Responses 1"))</f>
        <v>theresia1@gmail.com</v>
      </c>
      <c r="C167" s="9" t="str">
        <f>INDIRECT(ADDRESS(2+QUOTIENT(ROW()-2,COUNTA('Form Responses 1'!$1:$1)-4),3,,TRUE,"Form Responses 1"))</f>
        <v>theresia</v>
      </c>
      <c r="D167" s="10">
        <f>INDIRECT(ADDRESS(2+QUOTIENT(ROW()-2,COUNTA('Form Responses 1'!$1:$1)-4),4,,TRUE,"Form Responses 1"))</f>
        <v>44958</v>
      </c>
      <c r="E167" s="11">
        <f t="shared" si="2"/>
        <v>3</v>
      </c>
      <c r="F167" s="9" t="str">
        <f>IF(ISBLANK(A167)," ",INDIRECT(ADDRESS(1,5+MOD(ROW()-2,COUNTA('Form Responses 1'!$1:$1)-4),,TRUE,"Form Responses 1")))</f>
        <v>INSPEKTORAT - Gedung [Toilet Pria/Wanita]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INSPEKTORAT - Gedung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5</v>
      </c>
      <c r="L167" s="9" t="str">
        <f t="shared" si="6"/>
        <v>2023 - WEEK 05</v>
      </c>
      <c r="M167" s="9" t="str">
        <f t="shared" si="7"/>
        <v>2023 - MONTH 02</v>
      </c>
      <c r="N167" s="12">
        <f t="shared" ref="N167:O167" si="176">IFERROR(AVERAGEIF(L:L,L167,$J:$J)," ")</f>
        <v>0.9576136364</v>
      </c>
      <c r="O167" s="12">
        <f t="shared" si="176"/>
        <v>0.9536363636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45006.6413</v>
      </c>
      <c r="B168" s="9" t="str">
        <f>INDIRECT(ADDRESS(2+QUOTIENT(ROW()-2,COUNTA('Form Responses 1'!$1:$1)-4),2,,TRUE,"Form Responses 1"))</f>
        <v>theresia1@gmail.com</v>
      </c>
      <c r="C168" s="9" t="str">
        <f>INDIRECT(ADDRESS(2+QUOTIENT(ROW()-2,COUNTA('Form Responses 1'!$1:$1)-4),3,,TRUE,"Form Responses 1"))</f>
        <v>theresia</v>
      </c>
      <c r="D168" s="10">
        <f>INDIRECT(ADDRESS(2+QUOTIENT(ROW()-2,COUNTA('Form Responses 1'!$1:$1)-4),4,,TRUE,"Form Responses 1"))</f>
        <v>44958</v>
      </c>
      <c r="E168" s="11">
        <f t="shared" si="2"/>
        <v>3</v>
      </c>
      <c r="F168" s="9" t="str">
        <f>IF(ISBLANK(A168)," ",INDIRECT(ADDRESS(1,5+MOD(ROW()-2,COUNTA('Form Responses 1'!$1:$1)-4),,TRUE,"Form Responses 1")))</f>
        <v>INSPEKTORAT - Gedung [Toilet Pria/Wanita]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INSPEKTORAT - Gedung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5</v>
      </c>
      <c r="L168" s="9" t="str">
        <f t="shared" si="6"/>
        <v>2023 - WEEK 05</v>
      </c>
      <c r="M168" s="9" t="str">
        <f t="shared" si="7"/>
        <v>2023 - MONTH 02</v>
      </c>
      <c r="N168" s="12">
        <f t="shared" ref="N168:O168" si="177">IFERROR(AVERAGEIF(L:L,L168,$J:$J)," ")</f>
        <v>0.9576136364</v>
      </c>
      <c r="O168" s="12">
        <f t="shared" si="177"/>
        <v>0.9536363636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45006.6413</v>
      </c>
      <c r="B169" s="9" t="str">
        <f>INDIRECT(ADDRESS(2+QUOTIENT(ROW()-2,COUNTA('Form Responses 1'!$1:$1)-4),2,,TRUE,"Form Responses 1"))</f>
        <v>theresia1@gmail.com</v>
      </c>
      <c r="C169" s="9" t="str">
        <f>INDIRECT(ADDRESS(2+QUOTIENT(ROW()-2,COUNTA('Form Responses 1'!$1:$1)-4),3,,TRUE,"Form Responses 1"))</f>
        <v>theresia</v>
      </c>
      <c r="D169" s="10">
        <f>INDIRECT(ADDRESS(2+QUOTIENT(ROW()-2,COUNTA('Form Responses 1'!$1:$1)-4),4,,TRUE,"Form Responses 1"))</f>
        <v>44958</v>
      </c>
      <c r="E169" s="11">
        <f t="shared" si="2"/>
        <v>3</v>
      </c>
      <c r="F169" s="9" t="str">
        <f>IF(ISBLANK(A169)," ",INDIRECT(ADDRESS(1,5+MOD(ROW()-2,COUNTA('Form Responses 1'!$1:$1)-4),,TRUE,"Form Responses 1")))</f>
        <v>INSPEKTORAT - Gedung [Toilet Pria/Wanita]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INSPEKTORAT - Gedung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5</v>
      </c>
      <c r="L169" s="9" t="str">
        <f t="shared" si="6"/>
        <v>2023 - WEEK 05</v>
      </c>
      <c r="M169" s="9" t="str">
        <f t="shared" si="7"/>
        <v>2023 - MONTH 02</v>
      </c>
      <c r="N169" s="12">
        <f t="shared" ref="N169:O169" si="178">IFERROR(AVERAGEIF(L:L,L169,$J:$J)," ")</f>
        <v>0.9576136364</v>
      </c>
      <c r="O169" s="12">
        <f t="shared" si="178"/>
        <v>0.9536363636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45006.6413</v>
      </c>
      <c r="B170" s="9" t="str">
        <f>INDIRECT(ADDRESS(2+QUOTIENT(ROW()-2,COUNTA('Form Responses 1'!$1:$1)-4),2,,TRUE,"Form Responses 1"))</f>
        <v>theresia1@gmail.com</v>
      </c>
      <c r="C170" s="9" t="str">
        <f>INDIRECT(ADDRESS(2+QUOTIENT(ROW()-2,COUNTA('Form Responses 1'!$1:$1)-4),3,,TRUE,"Form Responses 1"))</f>
        <v>theresia</v>
      </c>
      <c r="D170" s="10">
        <f>INDIRECT(ADDRESS(2+QUOTIENT(ROW()-2,COUNTA('Form Responses 1'!$1:$1)-4),4,,TRUE,"Form Responses 1"))</f>
        <v>44958</v>
      </c>
      <c r="E170" s="11">
        <f t="shared" si="2"/>
        <v>3</v>
      </c>
      <c r="F170" s="9" t="str">
        <f>IF(ISBLANK(A170)," ",INDIRECT(ADDRESS(1,5+MOD(ROW()-2,COUNTA('Form Responses 1'!$1:$1)-4),,TRUE,"Form Responses 1")))</f>
        <v>INSPEKTORAT - Gedung [Ruang Auditor]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INSPEKTORAT - Gedung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5</v>
      </c>
      <c r="L170" s="9" t="str">
        <f t="shared" si="6"/>
        <v>2023 - WEEK 05</v>
      </c>
      <c r="M170" s="9" t="str">
        <f t="shared" si="7"/>
        <v>2023 - MONTH 02</v>
      </c>
      <c r="N170" s="12">
        <f t="shared" ref="N170:O170" si="179">IFERROR(AVERAGEIF(L:L,L170,$J:$J)," ")</f>
        <v>0.9576136364</v>
      </c>
      <c r="O170" s="12">
        <f t="shared" si="179"/>
        <v>0.9536363636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45006.6413</v>
      </c>
      <c r="B171" s="9" t="str">
        <f>INDIRECT(ADDRESS(2+QUOTIENT(ROW()-2,COUNTA('Form Responses 1'!$1:$1)-4),2,,TRUE,"Form Responses 1"))</f>
        <v>theresia1@gmail.com</v>
      </c>
      <c r="C171" s="9" t="str">
        <f>INDIRECT(ADDRESS(2+QUOTIENT(ROW()-2,COUNTA('Form Responses 1'!$1:$1)-4),3,,TRUE,"Form Responses 1"))</f>
        <v>theresia</v>
      </c>
      <c r="D171" s="10">
        <f>INDIRECT(ADDRESS(2+QUOTIENT(ROW()-2,COUNTA('Form Responses 1'!$1:$1)-4),4,,TRUE,"Form Responses 1"))</f>
        <v>44958</v>
      </c>
      <c r="E171" s="11">
        <f t="shared" si="2"/>
        <v>3</v>
      </c>
      <c r="F171" s="9" t="str">
        <f>IF(ISBLANK(A171)," ",INDIRECT(ADDRESS(1,5+MOD(ROW()-2,COUNTA('Form Responses 1'!$1:$1)-4),,TRUE,"Form Responses 1")))</f>
        <v>INSPEKTORAT - Gedung [Ruang Arsip]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INSPEKTORAT - Gedung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5</v>
      </c>
      <c r="L171" s="9" t="str">
        <f t="shared" si="6"/>
        <v>2023 - WEEK 05</v>
      </c>
      <c r="M171" s="9" t="str">
        <f t="shared" si="7"/>
        <v>2023 - MONTH 02</v>
      </c>
      <c r="N171" s="12">
        <f t="shared" ref="N171:O171" si="180">IFERROR(AVERAGEIF(L:L,L171,$J:$J)," ")</f>
        <v>0.9576136364</v>
      </c>
      <c r="O171" s="12">
        <f t="shared" si="180"/>
        <v>0.9536363636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45006.6413</v>
      </c>
      <c r="B172" s="9" t="str">
        <f>INDIRECT(ADDRESS(2+QUOTIENT(ROW()-2,COUNTA('Form Responses 1'!$1:$1)-4),2,,TRUE,"Form Responses 1"))</f>
        <v>theresia1@gmail.com</v>
      </c>
      <c r="C172" s="9" t="str">
        <f>INDIRECT(ADDRESS(2+QUOTIENT(ROW()-2,COUNTA('Form Responses 1'!$1:$1)-4),3,,TRUE,"Form Responses 1"))</f>
        <v>theresia</v>
      </c>
      <c r="D172" s="10">
        <f>INDIRECT(ADDRESS(2+QUOTIENT(ROW()-2,COUNTA('Form Responses 1'!$1:$1)-4),4,,TRUE,"Form Responses 1"))</f>
        <v>44958</v>
      </c>
      <c r="E172" s="11">
        <f t="shared" si="2"/>
        <v>3</v>
      </c>
      <c r="F172" s="9" t="str">
        <f>IF(ISBLANK(A172)," ",INDIRECT(ADDRESS(1,5+MOD(ROW()-2,COUNTA('Form Responses 1'!$1:$1)-4),,TRUE,"Form Responses 1")))</f>
        <v>INSPEKTORAT - Gedung [Musholla]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INSPEKTORAT - Gedung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5</v>
      </c>
      <c r="L172" s="9" t="str">
        <f t="shared" si="6"/>
        <v>2023 - WEEK 05</v>
      </c>
      <c r="M172" s="9" t="str">
        <f t="shared" si="7"/>
        <v>2023 - MONTH 02</v>
      </c>
      <c r="N172" s="12">
        <f t="shared" ref="N172:O172" si="181">IFERROR(AVERAGEIF(L:L,L172,$J:$J)," ")</f>
        <v>0.9576136364</v>
      </c>
      <c r="O172" s="12">
        <f t="shared" si="181"/>
        <v>0.9536363636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45006.6413</v>
      </c>
      <c r="B173" s="9" t="str">
        <f>INDIRECT(ADDRESS(2+QUOTIENT(ROW()-2,COUNTA('Form Responses 1'!$1:$1)-4),2,,TRUE,"Form Responses 1"))</f>
        <v>theresia1@gmail.com</v>
      </c>
      <c r="C173" s="9" t="str">
        <f>INDIRECT(ADDRESS(2+QUOTIENT(ROW()-2,COUNTA('Form Responses 1'!$1:$1)-4),3,,TRUE,"Form Responses 1"))</f>
        <v>theresia</v>
      </c>
      <c r="D173" s="10">
        <f>INDIRECT(ADDRESS(2+QUOTIENT(ROW()-2,COUNTA('Form Responses 1'!$1:$1)-4),4,,TRUE,"Form Responses 1"))</f>
        <v>44958</v>
      </c>
      <c r="E173" s="11">
        <f t="shared" si="2"/>
        <v>3</v>
      </c>
      <c r="F173" s="9" t="str">
        <f>IF(ISBLANK(A173)," ",INDIRECT(ADDRESS(1,5+MOD(ROW()-2,COUNTA('Form Responses 1'!$1:$1)-4),,TRUE,"Form Responses 1")))</f>
        <v>INSPEKTORAT - Halaman Gedung [Taman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INSPEKTORAT - Halaman Gedung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5</v>
      </c>
      <c r="L173" s="9" t="str">
        <f t="shared" si="6"/>
        <v>2023 - WEEK 05</v>
      </c>
      <c r="M173" s="9" t="str">
        <f t="shared" si="7"/>
        <v>2023 - MONTH 02</v>
      </c>
      <c r="N173" s="12">
        <f t="shared" ref="N173:O173" si="182">IFERROR(AVERAGEIF(L:L,L173,$J:$J)," ")</f>
        <v>0.9576136364</v>
      </c>
      <c r="O173" s="12">
        <f t="shared" si="182"/>
        <v>0.9536363636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45006.6413</v>
      </c>
      <c r="B174" s="9" t="str">
        <f>INDIRECT(ADDRESS(2+QUOTIENT(ROW()-2,COUNTA('Form Responses 1'!$1:$1)-4),2,,TRUE,"Form Responses 1"))</f>
        <v>theresia1@gmail.com</v>
      </c>
      <c r="C174" s="9" t="str">
        <f>INDIRECT(ADDRESS(2+QUOTIENT(ROW()-2,COUNTA('Form Responses 1'!$1:$1)-4),3,,TRUE,"Form Responses 1"))</f>
        <v>theresia</v>
      </c>
      <c r="D174" s="10">
        <f>INDIRECT(ADDRESS(2+QUOTIENT(ROW()-2,COUNTA('Form Responses 1'!$1:$1)-4),4,,TRUE,"Form Responses 1"))</f>
        <v>44958</v>
      </c>
      <c r="E174" s="11">
        <f t="shared" si="2"/>
        <v>3</v>
      </c>
      <c r="F174" s="9" t="str">
        <f>IF(ISBLANK(A174)," ",INDIRECT(ADDRESS(1,5+MOD(ROW()-2,COUNTA('Form Responses 1'!$1:$1)-4),,TRUE,"Form Responses 1")))</f>
        <v>INSPEKTORAT - Halaman Gedung [Parkir Motor 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INSPEKTORAT - Halaman Gedung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5</v>
      </c>
      <c r="L174" s="9" t="str">
        <f t="shared" si="6"/>
        <v>2023 - WEEK 05</v>
      </c>
      <c r="M174" s="9" t="str">
        <f t="shared" si="7"/>
        <v>2023 - MONTH 02</v>
      </c>
      <c r="N174" s="12">
        <f t="shared" ref="N174:O174" si="183">IFERROR(AVERAGEIF(L:L,L174,$J:$J)," ")</f>
        <v>0.9576136364</v>
      </c>
      <c r="O174" s="12">
        <f t="shared" si="183"/>
        <v>0.9536363636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45006.6413</v>
      </c>
      <c r="B175" s="9" t="str">
        <f>INDIRECT(ADDRESS(2+QUOTIENT(ROW()-2,COUNTA('Form Responses 1'!$1:$1)-4),2,,TRUE,"Form Responses 1"))</f>
        <v>theresia1@gmail.com</v>
      </c>
      <c r="C175" s="9" t="str">
        <f>INDIRECT(ADDRESS(2+QUOTIENT(ROW()-2,COUNTA('Form Responses 1'!$1:$1)-4),3,,TRUE,"Form Responses 1"))</f>
        <v>theresia</v>
      </c>
      <c r="D175" s="10">
        <f>INDIRECT(ADDRESS(2+QUOTIENT(ROW()-2,COUNTA('Form Responses 1'!$1:$1)-4),4,,TRUE,"Form Responses 1"))</f>
        <v>44958</v>
      </c>
      <c r="E175" s="11">
        <f t="shared" si="2"/>
        <v>3</v>
      </c>
      <c r="F175" s="9" t="str">
        <f>IF(ISBLANK(A175)," ",INDIRECT(ADDRESS(1,5+MOD(ROW()-2,COUNTA('Form Responses 1'!$1:$1)-4),,TRUE,"Form Responses 1")))</f>
        <v>INSPEKTORAT - Halaman Gedung [Parkir Mobil]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INSPEKTORAT - Halaman Gedung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5</v>
      </c>
      <c r="L175" s="9" t="str">
        <f t="shared" si="6"/>
        <v>2023 - WEEK 05</v>
      </c>
      <c r="M175" s="9" t="str">
        <f t="shared" si="7"/>
        <v>2023 - MONTH 02</v>
      </c>
      <c r="N175" s="12">
        <f t="shared" ref="N175:O175" si="184">IFERROR(AVERAGEIF(L:L,L175,$J:$J)," ")</f>
        <v>0.9576136364</v>
      </c>
      <c r="O175" s="12">
        <f t="shared" si="184"/>
        <v>0.9536363636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45006.6413</v>
      </c>
      <c r="B176" s="9" t="str">
        <f>INDIRECT(ADDRESS(2+QUOTIENT(ROW()-2,COUNTA('Form Responses 1'!$1:$1)-4),2,,TRUE,"Form Responses 1"))</f>
        <v>theresia1@gmail.com</v>
      </c>
      <c r="C176" s="9" t="str">
        <f>INDIRECT(ADDRESS(2+QUOTIENT(ROW()-2,COUNTA('Form Responses 1'!$1:$1)-4),3,,TRUE,"Form Responses 1"))</f>
        <v>theresia</v>
      </c>
      <c r="D176" s="10">
        <f>INDIRECT(ADDRESS(2+QUOTIENT(ROW()-2,COUNTA('Form Responses 1'!$1:$1)-4),4,,TRUE,"Form Responses 1"))</f>
        <v>44958</v>
      </c>
      <c r="E176" s="11">
        <f t="shared" si="2"/>
        <v>3</v>
      </c>
      <c r="F176" s="9" t="str">
        <f>IF(ISBLANK(A176)," ",INDIRECT(ADDRESS(1,5+MOD(ROW()-2,COUNTA('Form Responses 1'!$1:$1)-4),,TRUE,"Form Responses 1")))</f>
        <v>INSPEKTORAT - Halaman Gedung [Halaman depan samping dan belakang]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INSPEKTORAT - Halaman Gedung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5</v>
      </c>
      <c r="L176" s="9" t="str">
        <f t="shared" si="6"/>
        <v>2023 - WEEK 05</v>
      </c>
      <c r="M176" s="9" t="str">
        <f t="shared" si="7"/>
        <v>2023 - MONTH 02</v>
      </c>
      <c r="N176" s="12">
        <f t="shared" ref="N176:O176" si="185">IFERROR(AVERAGEIF(L:L,L176,$J:$J)," ")</f>
        <v>0.9576136364</v>
      </c>
      <c r="O176" s="12">
        <f t="shared" si="185"/>
        <v>0.9536363636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45006.6413</v>
      </c>
      <c r="B177" s="9" t="str">
        <f>INDIRECT(ADDRESS(2+QUOTIENT(ROW()-2,COUNTA('Form Responses 1'!$1:$1)-4),2,,TRUE,"Form Responses 1"))</f>
        <v>theresia1@gmail.com</v>
      </c>
      <c r="C177" s="9" t="str">
        <f>INDIRECT(ADDRESS(2+QUOTIENT(ROW()-2,COUNTA('Form Responses 1'!$1:$1)-4),3,,TRUE,"Form Responses 1"))</f>
        <v>theresia</v>
      </c>
      <c r="D177" s="10">
        <f>INDIRECT(ADDRESS(2+QUOTIENT(ROW()-2,COUNTA('Form Responses 1'!$1:$1)-4),4,,TRUE,"Form Responses 1"))</f>
        <v>44958</v>
      </c>
      <c r="E177" s="11">
        <f t="shared" si="2"/>
        <v>3</v>
      </c>
      <c r="F177" s="9" t="str">
        <f>IF(ISBLANK(A177)," ",INDIRECT(ADDRESS(1,5+MOD(ROW()-2,COUNTA('Form Responses 1'!$1:$1)-4),,TRUE,"Form Responses 1")))</f>
        <v>INSPEKTORAT - Halaman Gedung [TPS]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INSPEKTORAT - Halaman Gedung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5</v>
      </c>
      <c r="L177" s="9" t="str">
        <f t="shared" si="6"/>
        <v>2023 - WEEK 05</v>
      </c>
      <c r="M177" s="9" t="str">
        <f t="shared" si="7"/>
        <v>2023 - MONTH 02</v>
      </c>
      <c r="N177" s="12">
        <f t="shared" ref="N177:O177" si="186">IFERROR(AVERAGEIF(L:L,L177,$J:$J)," ")</f>
        <v>0.9576136364</v>
      </c>
      <c r="O177" s="12">
        <f t="shared" si="186"/>
        <v>0.9536363636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45006.64336</v>
      </c>
      <c r="B178" s="9" t="str">
        <f>INDIRECT(ADDRESS(2+QUOTIENT(ROW()-2,COUNTA('Form Responses 1'!$1:$1)-4),2,,TRUE,"Form Responses 1"))</f>
        <v>yheresia@gmail.com</v>
      </c>
      <c r="C178" s="9" t="str">
        <f>INDIRECT(ADDRESS(2+QUOTIENT(ROW()-2,COUNTA('Form Responses 1'!$1:$1)-4),3,,TRUE,"Form Responses 1"))</f>
        <v>theresia</v>
      </c>
      <c r="D178" s="10">
        <f>INDIRECT(ADDRESS(2+QUOTIENT(ROW()-2,COUNTA('Form Responses 1'!$1:$1)-4),4,,TRUE,"Form Responses 1"))</f>
        <v>44986</v>
      </c>
      <c r="E178" s="11">
        <f t="shared" si="2"/>
        <v>3</v>
      </c>
      <c r="F178" s="9" t="str">
        <f>IF(ISBLANK(A178)," ",INDIRECT(ADDRESS(1,5+MOD(ROW()-2,COUNTA('Form Responses 1'!$1:$1)-4),,TRUE,"Form Responses 1")))</f>
        <v>Security [PUSTEKDATA LAPAN - Security Functions]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Security</v>
      </c>
      <c r="I178" s="12" t="str">
        <f t="shared" si="4"/>
        <v>SECURITY SERVICE</v>
      </c>
      <c r="J178" s="12">
        <f t="array" ref="J178">IFERROR(INDEX(MASTER!B:B,MATCH(G178,MASTER!A:A,0))/100," ")</f>
        <v>1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0.9782670455</v>
      </c>
      <c r="O178" s="12">
        <f t="shared" si="187"/>
        <v>0.9711252654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45006.64336</v>
      </c>
      <c r="B179" s="9" t="str">
        <f>INDIRECT(ADDRESS(2+QUOTIENT(ROW()-2,COUNTA('Form Responses 1'!$1:$1)-4),2,,TRUE,"Form Responses 1"))</f>
        <v>yheresia@gmail.com</v>
      </c>
      <c r="C179" s="9" t="str">
        <f>INDIRECT(ADDRESS(2+QUOTIENT(ROW()-2,COUNTA('Form Responses 1'!$1:$1)-4),3,,TRUE,"Form Responses 1"))</f>
        <v>theresia</v>
      </c>
      <c r="D179" s="10">
        <f>INDIRECT(ADDRESS(2+QUOTIENT(ROW()-2,COUNTA('Form Responses 1'!$1:$1)-4),4,,TRUE,"Form Responses 1"))</f>
        <v>44986</v>
      </c>
      <c r="E179" s="11">
        <f t="shared" si="2"/>
        <v>3</v>
      </c>
      <c r="F179" s="9" t="str">
        <f>IF(ISBLANK(A179)," ",INDIRECT(ADDRESS(1,5+MOD(ROW()-2,COUNTA('Form Responses 1'!$1:$1)-4),,TRUE,"Form Responses 1")))</f>
        <v>Security [ PUSFATJA  - Security Function]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Security</v>
      </c>
      <c r="I179" s="12" t="str">
        <f t="shared" si="4"/>
        <v>SECURITY SERVICE</v>
      </c>
      <c r="J179" s="12">
        <f t="array" ref="J179">IFERROR(INDEX(MASTER!B:B,MATCH(G179,MASTER!A:A,0))/100," ")</f>
        <v>1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0.9782670455</v>
      </c>
      <c r="O179" s="12">
        <f t="shared" si="188"/>
        <v>0.9711252654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45006.64336</v>
      </c>
      <c r="B180" s="9" t="str">
        <f>INDIRECT(ADDRESS(2+QUOTIENT(ROW()-2,COUNTA('Form Responses 1'!$1:$1)-4),2,,TRUE,"Form Responses 1"))</f>
        <v>yheresia@gmail.com</v>
      </c>
      <c r="C180" s="9" t="str">
        <f>INDIRECT(ADDRESS(2+QUOTIENT(ROW()-2,COUNTA('Form Responses 1'!$1:$1)-4),3,,TRUE,"Form Responses 1"))</f>
        <v>theresia</v>
      </c>
      <c r="D180" s="10">
        <f>INDIRECT(ADDRESS(2+QUOTIENT(ROW()-2,COUNTA('Form Responses 1'!$1:$1)-4),4,,TRUE,"Form Responses 1"))</f>
        <v>44986</v>
      </c>
      <c r="E180" s="11">
        <f t="shared" si="2"/>
        <v>3</v>
      </c>
      <c r="F180" s="9" t="str">
        <f>IF(ISBLANK(A180)," ",INDIRECT(ADDRESS(1,5+MOD(ROW()-2,COUNTA('Form Responses 1'!$1:$1)-4),,TRUE,"Form Responses 1")))</f>
        <v>Security [ INSPEKTORAT - Security Function]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Security</v>
      </c>
      <c r="I180" s="12" t="str">
        <f t="shared" si="4"/>
        <v>SECURITY SERVICE</v>
      </c>
      <c r="J180" s="12">
        <f t="array" ref="J180">IFERROR(INDEX(MASTER!B:B,MATCH(G180,MASTER!A:A,0))/100," ")</f>
        <v>1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0.9782670455</v>
      </c>
      <c r="O180" s="12">
        <f t="shared" si="189"/>
        <v>0.9711252654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45006.64336</v>
      </c>
      <c r="B181" s="9" t="str">
        <f>INDIRECT(ADDRESS(2+QUOTIENT(ROW()-2,COUNTA('Form Responses 1'!$1:$1)-4),2,,TRUE,"Form Responses 1"))</f>
        <v>yheresia@gmail.com</v>
      </c>
      <c r="C181" s="9" t="str">
        <f>INDIRECT(ADDRESS(2+QUOTIENT(ROW()-2,COUNTA('Form Responses 1'!$1:$1)-4),3,,TRUE,"Form Responses 1"))</f>
        <v>theresia</v>
      </c>
      <c r="D181" s="10">
        <f>INDIRECT(ADDRESS(2+QUOTIENT(ROW()-2,COUNTA('Form Responses 1'!$1:$1)-4),4,,TRUE,"Form Responses 1"))</f>
        <v>44986</v>
      </c>
      <c r="E181" s="11">
        <f t="shared" si="2"/>
        <v>3</v>
      </c>
      <c r="F181" s="9" t="str">
        <f>IF(ISBLANK(A181)," ",INDIRECT(ADDRESS(1,5+MOD(ROW()-2,COUNTA('Form Responses 1'!$1:$1)-4),,TRUE,"Form Responses 1")))</f>
        <v>PUSTEKDATA LAPAN - Gedung 3 Lt. 2 [Ruang Staff]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PUSTEKDATA LAPAN - Gedung 3 Lt. 2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0.9782670455</v>
      </c>
      <c r="O181" s="12">
        <f t="shared" si="190"/>
        <v>0.9711252654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45006.64336</v>
      </c>
      <c r="B182" s="9" t="str">
        <f>INDIRECT(ADDRESS(2+QUOTIENT(ROW()-2,COUNTA('Form Responses 1'!$1:$1)-4),2,,TRUE,"Form Responses 1"))</f>
        <v>yheresia@gmail.com</v>
      </c>
      <c r="C182" s="9" t="str">
        <f>INDIRECT(ADDRESS(2+QUOTIENT(ROW()-2,COUNTA('Form Responses 1'!$1:$1)-4),3,,TRUE,"Form Responses 1"))</f>
        <v>theresia</v>
      </c>
      <c r="D182" s="10">
        <f>INDIRECT(ADDRESS(2+QUOTIENT(ROW()-2,COUNTA('Form Responses 1'!$1:$1)-4),4,,TRUE,"Form Responses 1"))</f>
        <v>44986</v>
      </c>
      <c r="E182" s="11">
        <f t="shared" si="2"/>
        <v>3</v>
      </c>
      <c r="F182" s="9" t="str">
        <f>IF(ISBLANK(A182)," ",INDIRECT(ADDRESS(1,5+MOD(ROW()-2,COUNTA('Form Responses 1'!$1:$1)-4),,TRUE,"Form Responses 1")))</f>
        <v>PUSTEKDATA LAPAN - Gedung 3 Lt. 2 [Pantry]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PUSTEKDATA LAPAN - Gedung 3 Lt. 2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9</v>
      </c>
      <c r="L182" s="9" t="str">
        <f t="shared" si="6"/>
        <v>2023 - WEEK 09</v>
      </c>
      <c r="M182" s="9" t="str">
        <f t="shared" si="7"/>
        <v>2023 - MONTH 03</v>
      </c>
      <c r="N182" s="12">
        <f t="shared" ref="N182:O182" si="191">IFERROR(AVERAGEIF(L:L,L182,$J:$J)," ")</f>
        <v>0.9782670455</v>
      </c>
      <c r="O182" s="12">
        <f t="shared" si="191"/>
        <v>0.9711252654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45006.64336</v>
      </c>
      <c r="B183" s="9" t="str">
        <f>INDIRECT(ADDRESS(2+QUOTIENT(ROW()-2,COUNTA('Form Responses 1'!$1:$1)-4),2,,TRUE,"Form Responses 1"))</f>
        <v>yheresia@gmail.com</v>
      </c>
      <c r="C183" s="9" t="str">
        <f>INDIRECT(ADDRESS(2+QUOTIENT(ROW()-2,COUNTA('Form Responses 1'!$1:$1)-4),3,,TRUE,"Form Responses 1"))</f>
        <v>theresia</v>
      </c>
      <c r="D183" s="10">
        <f>INDIRECT(ADDRESS(2+QUOTIENT(ROW()-2,COUNTA('Form Responses 1'!$1:$1)-4),4,,TRUE,"Form Responses 1"))</f>
        <v>44986</v>
      </c>
      <c r="E183" s="11">
        <f t="shared" si="2"/>
        <v>3</v>
      </c>
      <c r="F183" s="9" t="str">
        <f>IF(ISBLANK(A183)," ",INDIRECT(ADDRESS(1,5+MOD(ROW()-2,COUNTA('Form Responses 1'!$1:$1)-4),,TRUE,"Form Responses 1")))</f>
        <v>PUSTEKDATA LAPAN - Gedung 3 Lt. 2 [Ruang Lab]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PUSTEKDATA LAPAN - Gedung 3 Lt. 2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9</v>
      </c>
      <c r="L183" s="9" t="str">
        <f t="shared" si="6"/>
        <v>2023 - WEEK 09</v>
      </c>
      <c r="M183" s="9" t="str">
        <f t="shared" si="7"/>
        <v>2023 - MONTH 03</v>
      </c>
      <c r="N183" s="12">
        <f t="shared" ref="N183:O183" si="192">IFERROR(AVERAGEIF(L:L,L183,$J:$J)," ")</f>
        <v>0.9782670455</v>
      </c>
      <c r="O183" s="12">
        <f t="shared" si="192"/>
        <v>0.9711252654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45006.64336</v>
      </c>
      <c r="B184" s="9" t="str">
        <f>INDIRECT(ADDRESS(2+QUOTIENT(ROW()-2,COUNTA('Form Responses 1'!$1:$1)-4),2,,TRUE,"Form Responses 1"))</f>
        <v>yheresia@gmail.com</v>
      </c>
      <c r="C184" s="9" t="str">
        <f>INDIRECT(ADDRESS(2+QUOTIENT(ROW()-2,COUNTA('Form Responses 1'!$1:$1)-4),3,,TRUE,"Form Responses 1"))</f>
        <v>theresia</v>
      </c>
      <c r="D184" s="10">
        <f>INDIRECT(ADDRESS(2+QUOTIENT(ROW()-2,COUNTA('Form Responses 1'!$1:$1)-4),4,,TRUE,"Form Responses 1"))</f>
        <v>44986</v>
      </c>
      <c r="E184" s="11">
        <f t="shared" si="2"/>
        <v>3</v>
      </c>
      <c r="F184" s="9" t="str">
        <f>IF(ISBLANK(A184)," ",INDIRECT(ADDRESS(1,5+MOD(ROW()-2,COUNTA('Form Responses 1'!$1:$1)-4),,TRUE,"Form Responses 1")))</f>
        <v>PUSTEKDATA LAPAN - Gedung 3 Lt. 2 [Ruang Staff]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PUSTEKDATA LAPAN - Gedung 3 Lt. 2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9</v>
      </c>
      <c r="L184" s="9" t="str">
        <f t="shared" si="6"/>
        <v>2023 - WEEK 09</v>
      </c>
      <c r="M184" s="9" t="str">
        <f t="shared" si="7"/>
        <v>2023 - MONTH 03</v>
      </c>
      <c r="N184" s="12">
        <f t="shared" ref="N184:O184" si="193">IFERROR(AVERAGEIF(L:L,L184,$J:$J)," ")</f>
        <v>0.9782670455</v>
      </c>
      <c r="O184" s="12">
        <f t="shared" si="193"/>
        <v>0.9711252654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45006.64336</v>
      </c>
      <c r="B185" s="9" t="str">
        <f>INDIRECT(ADDRESS(2+QUOTIENT(ROW()-2,COUNTA('Form Responses 1'!$1:$1)-4),2,,TRUE,"Form Responses 1"))</f>
        <v>yheresia@gmail.com</v>
      </c>
      <c r="C185" s="9" t="str">
        <f>INDIRECT(ADDRESS(2+QUOTIENT(ROW()-2,COUNTA('Form Responses 1'!$1:$1)-4),3,,TRUE,"Form Responses 1"))</f>
        <v>theresia</v>
      </c>
      <c r="D185" s="10">
        <f>INDIRECT(ADDRESS(2+QUOTIENT(ROW()-2,COUNTA('Form Responses 1'!$1:$1)-4),4,,TRUE,"Form Responses 1"))</f>
        <v>44986</v>
      </c>
      <c r="E185" s="11">
        <f t="shared" si="2"/>
        <v>3</v>
      </c>
      <c r="F185" s="9" t="str">
        <f>IF(ISBLANK(A185)," ",INDIRECT(ADDRESS(1,5+MOD(ROW()-2,COUNTA('Form Responses 1'!$1:$1)-4),,TRUE,"Form Responses 1")))</f>
        <v>PUSTEKDATA LAPAN - Gedung 3 Lt. 2 [Ruang Rapat]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PUSTEKDATA LAPAN - Gedung 3 Lt. 2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9</v>
      </c>
      <c r="L185" s="9" t="str">
        <f t="shared" si="6"/>
        <v>2023 - WEEK 09</v>
      </c>
      <c r="M185" s="9" t="str">
        <f t="shared" si="7"/>
        <v>2023 - MONTH 03</v>
      </c>
      <c r="N185" s="12">
        <f t="shared" ref="N185:O185" si="194">IFERROR(AVERAGEIF(L:L,L185,$J:$J)," ")</f>
        <v>0.9782670455</v>
      </c>
      <c r="O185" s="12">
        <f t="shared" si="194"/>
        <v>0.9711252654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45006.64336</v>
      </c>
      <c r="B186" s="9" t="str">
        <f>INDIRECT(ADDRESS(2+QUOTIENT(ROW()-2,COUNTA('Form Responses 1'!$1:$1)-4),2,,TRUE,"Form Responses 1"))</f>
        <v>yheresia@gmail.com</v>
      </c>
      <c r="C186" s="9" t="str">
        <f>INDIRECT(ADDRESS(2+QUOTIENT(ROW()-2,COUNTA('Form Responses 1'!$1:$1)-4),3,,TRUE,"Form Responses 1"))</f>
        <v>theresia</v>
      </c>
      <c r="D186" s="10">
        <f>INDIRECT(ADDRESS(2+QUOTIENT(ROW()-2,COUNTA('Form Responses 1'!$1:$1)-4),4,,TRUE,"Form Responses 1"))</f>
        <v>44986</v>
      </c>
      <c r="E186" s="11">
        <f t="shared" si="2"/>
        <v>3</v>
      </c>
      <c r="F186" s="9" t="str">
        <f>IF(ISBLANK(A186)," ",INDIRECT(ADDRESS(1,5+MOD(ROW()-2,COUNTA('Form Responses 1'!$1:$1)-4),,TRUE,"Form Responses 1")))</f>
        <v>PUSTEKDATA LAPAN - Gedung 3 Lt. 2 [Toilet pria/wanita]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PUSTEKDATA LAPAN - Gedung 3 Lt. 2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9</v>
      </c>
      <c r="L186" s="9" t="str">
        <f t="shared" si="6"/>
        <v>2023 - WEEK 09</v>
      </c>
      <c r="M186" s="9" t="str">
        <f t="shared" si="7"/>
        <v>2023 - MONTH 03</v>
      </c>
      <c r="N186" s="12">
        <f t="shared" ref="N186:O186" si="195">IFERROR(AVERAGEIF(L:L,L186,$J:$J)," ")</f>
        <v>0.9782670455</v>
      </c>
      <c r="O186" s="12">
        <f t="shared" si="195"/>
        <v>0.9711252654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45006.64336</v>
      </c>
      <c r="B187" s="9" t="str">
        <f>INDIRECT(ADDRESS(2+QUOTIENT(ROW()-2,COUNTA('Form Responses 1'!$1:$1)-4),2,,TRUE,"Form Responses 1"))</f>
        <v>yheresia@gmail.com</v>
      </c>
      <c r="C187" s="9" t="str">
        <f>INDIRECT(ADDRESS(2+QUOTIENT(ROW()-2,COUNTA('Form Responses 1'!$1:$1)-4),3,,TRUE,"Form Responses 1"))</f>
        <v>theresia</v>
      </c>
      <c r="D187" s="10">
        <f>INDIRECT(ADDRESS(2+QUOTIENT(ROW()-2,COUNTA('Form Responses 1'!$1:$1)-4),4,,TRUE,"Form Responses 1"))</f>
        <v>44986</v>
      </c>
      <c r="E187" s="11">
        <f t="shared" si="2"/>
        <v>3</v>
      </c>
      <c r="F187" s="9" t="str">
        <f>IF(ISBLANK(A187)," ",INDIRECT(ADDRESS(1,5+MOD(ROW()-2,COUNTA('Form Responses 1'!$1:$1)-4),,TRUE,"Form Responses 1")))</f>
        <v>PUSTEKDATA LAPAN - Gedung 3 Lt. 2 [Ruang Kepala bidang program]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PUSTEKDATA LAPAN - Gedung 3 Lt. 2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9</v>
      </c>
      <c r="L187" s="9" t="str">
        <f t="shared" si="6"/>
        <v>2023 - WEEK 09</v>
      </c>
      <c r="M187" s="9" t="str">
        <f t="shared" si="7"/>
        <v>2023 - MONTH 03</v>
      </c>
      <c r="N187" s="12">
        <f t="shared" ref="N187:O187" si="196">IFERROR(AVERAGEIF(L:L,L187,$J:$J)," ")</f>
        <v>0.9782670455</v>
      </c>
      <c r="O187" s="12">
        <f t="shared" si="196"/>
        <v>0.9711252654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45006.64336</v>
      </c>
      <c r="B188" s="9" t="str">
        <f>INDIRECT(ADDRESS(2+QUOTIENT(ROW()-2,COUNTA('Form Responses 1'!$1:$1)-4),2,,TRUE,"Form Responses 1"))</f>
        <v>yheresia@gmail.com</v>
      </c>
      <c r="C188" s="9" t="str">
        <f>INDIRECT(ADDRESS(2+QUOTIENT(ROW()-2,COUNTA('Form Responses 1'!$1:$1)-4),3,,TRUE,"Form Responses 1"))</f>
        <v>theresia</v>
      </c>
      <c r="D188" s="10">
        <f>INDIRECT(ADDRESS(2+QUOTIENT(ROW()-2,COUNTA('Form Responses 1'!$1:$1)-4),4,,TRUE,"Form Responses 1"))</f>
        <v>44986</v>
      </c>
      <c r="E188" s="11">
        <f t="shared" si="2"/>
        <v>3</v>
      </c>
      <c r="F188" s="9" t="str">
        <f>IF(ISBLANK(A188)," ",INDIRECT(ADDRESS(1,5+MOD(ROW()-2,COUNTA('Form Responses 1'!$1:$1)-4),,TRUE,"Form Responses 1")))</f>
        <v>PUSTEKDATA LAPAN - Gedung 3 Lt. 1 [Ruang Staff 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PUSTEKDATA LAPAN - Gedung 3 Lt. 1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9</v>
      </c>
      <c r="L188" s="9" t="str">
        <f t="shared" si="6"/>
        <v>2023 - WEEK 09</v>
      </c>
      <c r="M188" s="9" t="str">
        <f t="shared" si="7"/>
        <v>2023 - MONTH 03</v>
      </c>
      <c r="N188" s="12">
        <f t="shared" ref="N188:O188" si="197">IFERROR(AVERAGEIF(L:L,L188,$J:$J)," ")</f>
        <v>0.9782670455</v>
      </c>
      <c r="O188" s="12">
        <f t="shared" si="197"/>
        <v>0.9711252654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45006.64336</v>
      </c>
      <c r="B189" s="9" t="str">
        <f>INDIRECT(ADDRESS(2+QUOTIENT(ROW()-2,COUNTA('Form Responses 1'!$1:$1)-4),2,,TRUE,"Form Responses 1"))</f>
        <v>yheresia@gmail.com</v>
      </c>
      <c r="C189" s="9" t="str">
        <f>INDIRECT(ADDRESS(2+QUOTIENT(ROW()-2,COUNTA('Form Responses 1'!$1:$1)-4),3,,TRUE,"Form Responses 1"))</f>
        <v>theresia</v>
      </c>
      <c r="D189" s="10">
        <f>INDIRECT(ADDRESS(2+QUOTIENT(ROW()-2,COUNTA('Form Responses 1'!$1:$1)-4),4,,TRUE,"Form Responses 1"))</f>
        <v>44986</v>
      </c>
      <c r="E189" s="11">
        <f t="shared" si="2"/>
        <v>3</v>
      </c>
      <c r="F189" s="9" t="str">
        <f>IF(ISBLANK(A189)," ",INDIRECT(ADDRESS(1,5+MOD(ROW()-2,COUNTA('Form Responses 1'!$1:$1)-4),,TRUE,"Form Responses 1")))</f>
        <v>PUSTEKDATA LAPAN - Gedung 3 Lt. 1 [Ruang Staff]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PUSTEKDATA LAPAN - Gedung 3 Lt. 1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9</v>
      </c>
      <c r="L189" s="9" t="str">
        <f t="shared" si="6"/>
        <v>2023 - WEEK 09</v>
      </c>
      <c r="M189" s="9" t="str">
        <f t="shared" si="7"/>
        <v>2023 - MONTH 03</v>
      </c>
      <c r="N189" s="12">
        <f t="shared" ref="N189:O189" si="198">IFERROR(AVERAGEIF(L:L,L189,$J:$J)," ")</f>
        <v>0.9782670455</v>
      </c>
      <c r="O189" s="12">
        <f t="shared" si="198"/>
        <v>0.9711252654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45006.64336</v>
      </c>
      <c r="B190" s="9" t="str">
        <f>INDIRECT(ADDRESS(2+QUOTIENT(ROW()-2,COUNTA('Form Responses 1'!$1:$1)-4),2,,TRUE,"Form Responses 1"))</f>
        <v>yheresia@gmail.com</v>
      </c>
      <c r="C190" s="9" t="str">
        <f>INDIRECT(ADDRESS(2+QUOTIENT(ROW()-2,COUNTA('Form Responses 1'!$1:$1)-4),3,,TRUE,"Form Responses 1"))</f>
        <v>theresia</v>
      </c>
      <c r="D190" s="10">
        <f>INDIRECT(ADDRESS(2+QUOTIENT(ROW()-2,COUNTA('Form Responses 1'!$1:$1)-4),4,,TRUE,"Form Responses 1"))</f>
        <v>44986</v>
      </c>
      <c r="E190" s="11">
        <f t="shared" si="2"/>
        <v>3</v>
      </c>
      <c r="F190" s="9" t="str">
        <f>IF(ISBLANK(A190)," ",INDIRECT(ADDRESS(1,5+MOD(ROW()-2,COUNTA('Form Responses 1'!$1:$1)-4),,TRUE,"Form Responses 1")))</f>
        <v>PUSTEKDATA LAPAN - Gedung 3 Lt. 1 [Pantry]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PUSTEKDATA LAPAN - Gedung 3 Lt. 1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9</v>
      </c>
      <c r="L190" s="9" t="str">
        <f t="shared" si="6"/>
        <v>2023 - WEEK 09</v>
      </c>
      <c r="M190" s="9" t="str">
        <f t="shared" si="7"/>
        <v>2023 - MONTH 03</v>
      </c>
      <c r="N190" s="12">
        <f t="shared" ref="N190:O190" si="199">IFERROR(AVERAGEIF(L:L,L190,$J:$J)," ")</f>
        <v>0.9782670455</v>
      </c>
      <c r="O190" s="12">
        <f t="shared" si="199"/>
        <v>0.9711252654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45006.64336</v>
      </c>
      <c r="B191" s="9" t="str">
        <f>INDIRECT(ADDRESS(2+QUOTIENT(ROW()-2,COUNTA('Form Responses 1'!$1:$1)-4),2,,TRUE,"Form Responses 1"))</f>
        <v>yheresia@gmail.com</v>
      </c>
      <c r="C191" s="9" t="str">
        <f>INDIRECT(ADDRESS(2+QUOTIENT(ROW()-2,COUNTA('Form Responses 1'!$1:$1)-4),3,,TRUE,"Form Responses 1"))</f>
        <v>theresia</v>
      </c>
      <c r="D191" s="10">
        <f>INDIRECT(ADDRESS(2+QUOTIENT(ROW()-2,COUNTA('Form Responses 1'!$1:$1)-4),4,,TRUE,"Form Responses 1"))</f>
        <v>44986</v>
      </c>
      <c r="E191" s="11">
        <f t="shared" si="2"/>
        <v>3</v>
      </c>
      <c r="F191" s="9" t="str">
        <f>IF(ISBLANK(A191)," ",INDIRECT(ADDRESS(1,5+MOD(ROW()-2,COUNTA('Form Responses 1'!$1:$1)-4),,TRUE,"Form Responses 1")))</f>
        <v>PUSTEKDATA LAPAN - Gedung 3 Lt. 1 [Ruang Neptunus]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PUSTEKDATA LAPAN - Gedung 3 Lt. 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9</v>
      </c>
      <c r="L191" s="9" t="str">
        <f t="shared" si="6"/>
        <v>2023 - WEEK 09</v>
      </c>
      <c r="M191" s="9" t="str">
        <f t="shared" si="7"/>
        <v>2023 - MONTH 03</v>
      </c>
      <c r="N191" s="12">
        <f t="shared" ref="N191:O191" si="200">IFERROR(AVERAGEIF(L:L,L191,$J:$J)," ")</f>
        <v>0.9782670455</v>
      </c>
      <c r="O191" s="12">
        <f t="shared" si="200"/>
        <v>0.9711252654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45006.64336</v>
      </c>
      <c r="B192" s="9" t="str">
        <f>INDIRECT(ADDRESS(2+QUOTIENT(ROW()-2,COUNTA('Form Responses 1'!$1:$1)-4),2,,TRUE,"Form Responses 1"))</f>
        <v>yheresia@gmail.com</v>
      </c>
      <c r="C192" s="9" t="str">
        <f>INDIRECT(ADDRESS(2+QUOTIENT(ROW()-2,COUNTA('Form Responses 1'!$1:$1)-4),3,,TRUE,"Form Responses 1"))</f>
        <v>theresia</v>
      </c>
      <c r="D192" s="10">
        <f>INDIRECT(ADDRESS(2+QUOTIENT(ROW()-2,COUNTA('Form Responses 1'!$1:$1)-4),4,,TRUE,"Form Responses 1"))</f>
        <v>44986</v>
      </c>
      <c r="E192" s="11">
        <f t="shared" si="2"/>
        <v>3</v>
      </c>
      <c r="F192" s="9" t="str">
        <f>IF(ISBLANK(A192)," ",INDIRECT(ADDRESS(1,5+MOD(ROW()-2,COUNTA('Form Responses 1'!$1:$1)-4),,TRUE,"Form Responses 1")))</f>
        <v>PUSTEKDATA LAPAN - Gedung 3 Lt. 1 [Ruang tunggu]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PUSTEKDATA LAPAN - Gedung 3 Lt. 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9</v>
      </c>
      <c r="L192" s="9" t="str">
        <f t="shared" si="6"/>
        <v>2023 - WEEK 09</v>
      </c>
      <c r="M192" s="9" t="str">
        <f t="shared" si="7"/>
        <v>2023 - MONTH 03</v>
      </c>
      <c r="N192" s="12">
        <f t="shared" ref="N192:O192" si="201">IFERROR(AVERAGEIF(L:L,L192,$J:$J)," ")</f>
        <v>0.9782670455</v>
      </c>
      <c r="O192" s="12">
        <f t="shared" si="201"/>
        <v>0.9711252654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45006.64336</v>
      </c>
      <c r="B193" s="9" t="str">
        <f>INDIRECT(ADDRESS(2+QUOTIENT(ROW()-2,COUNTA('Form Responses 1'!$1:$1)-4),2,,TRUE,"Form Responses 1"))</f>
        <v>yheresia@gmail.com</v>
      </c>
      <c r="C193" s="9" t="str">
        <f>INDIRECT(ADDRESS(2+QUOTIENT(ROW()-2,COUNTA('Form Responses 1'!$1:$1)-4),3,,TRUE,"Form Responses 1"))</f>
        <v>theresia</v>
      </c>
      <c r="D193" s="10">
        <f>INDIRECT(ADDRESS(2+QUOTIENT(ROW()-2,COUNTA('Form Responses 1'!$1:$1)-4),4,,TRUE,"Form Responses 1"))</f>
        <v>44986</v>
      </c>
      <c r="E193" s="11">
        <f t="shared" si="2"/>
        <v>3</v>
      </c>
      <c r="F193" s="9" t="str">
        <f>IF(ISBLANK(A193)," ",INDIRECT(ADDRESS(1,5+MOD(ROW()-2,COUNTA('Form Responses 1'!$1:$1)-4),,TRUE,"Form Responses 1")))</f>
        <v>PUSTEKDATA LAPAN - Gedung 3 Lt. 1 [Ruang Lab Komputer]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PUSTEKDATA LAPAN - Gedung 3 Lt. 1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9</v>
      </c>
      <c r="L193" s="9" t="str">
        <f t="shared" si="6"/>
        <v>2023 - WEEK 09</v>
      </c>
      <c r="M193" s="9" t="str">
        <f t="shared" si="7"/>
        <v>2023 - MONTH 03</v>
      </c>
      <c r="N193" s="12">
        <f t="shared" ref="N193:O193" si="202">IFERROR(AVERAGEIF(L:L,L193,$J:$J)," ")</f>
        <v>0.9782670455</v>
      </c>
      <c r="O193" s="12">
        <f t="shared" si="202"/>
        <v>0.9711252654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45006.64336</v>
      </c>
      <c r="B194" s="9" t="str">
        <f>INDIRECT(ADDRESS(2+QUOTIENT(ROW()-2,COUNTA('Form Responses 1'!$1:$1)-4),2,,TRUE,"Form Responses 1"))</f>
        <v>yheresia@gmail.com</v>
      </c>
      <c r="C194" s="9" t="str">
        <f>INDIRECT(ADDRESS(2+QUOTIENT(ROW()-2,COUNTA('Form Responses 1'!$1:$1)-4),3,,TRUE,"Form Responses 1"))</f>
        <v>theresia</v>
      </c>
      <c r="D194" s="10">
        <f>INDIRECT(ADDRESS(2+QUOTIENT(ROW()-2,COUNTA('Form Responses 1'!$1:$1)-4),4,,TRUE,"Form Responses 1"))</f>
        <v>44986</v>
      </c>
      <c r="E194" s="11">
        <f t="shared" si="2"/>
        <v>3</v>
      </c>
      <c r="F194" s="9" t="str">
        <f>IF(ISBLANK(A194)," ",INDIRECT(ADDRESS(1,5+MOD(ROW()-2,COUNTA('Form Responses 1'!$1:$1)-4),,TRUE,"Form Responses 1")))</f>
        <v>PUSTEKDATA LAPAN - Gedung 3 Lt. 1 [Toilet pria/wanita]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PUSTEKDATA LAPAN - Gedung 3 Lt. 1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9</v>
      </c>
      <c r="L194" s="9" t="str">
        <f t="shared" si="6"/>
        <v>2023 - WEEK 09</v>
      </c>
      <c r="M194" s="9" t="str">
        <f t="shared" si="7"/>
        <v>2023 - MONTH 03</v>
      </c>
      <c r="N194" s="12">
        <f t="shared" ref="N194:O194" si="203">IFERROR(AVERAGEIF(L:L,L194,$J:$J)," ")</f>
        <v>0.9782670455</v>
      </c>
      <c r="O194" s="12">
        <f t="shared" si="203"/>
        <v>0.9711252654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45006.64336</v>
      </c>
      <c r="B195" s="9" t="str">
        <f>INDIRECT(ADDRESS(2+QUOTIENT(ROW()-2,COUNTA('Form Responses 1'!$1:$1)-4),2,,TRUE,"Form Responses 1"))</f>
        <v>yheresia@gmail.com</v>
      </c>
      <c r="C195" s="9" t="str">
        <f>INDIRECT(ADDRESS(2+QUOTIENT(ROW()-2,COUNTA('Form Responses 1'!$1:$1)-4),3,,TRUE,"Form Responses 1"))</f>
        <v>theresia</v>
      </c>
      <c r="D195" s="10">
        <f>INDIRECT(ADDRESS(2+QUOTIENT(ROW()-2,COUNTA('Form Responses 1'!$1:$1)-4),4,,TRUE,"Form Responses 1"))</f>
        <v>44986</v>
      </c>
      <c r="E195" s="11">
        <f t="shared" si="2"/>
        <v>3</v>
      </c>
      <c r="F195" s="9" t="str">
        <f>IF(ISBLANK(A195)," ",INDIRECT(ADDRESS(1,5+MOD(ROW()-2,COUNTA('Form Responses 1'!$1:$1)-4),,TRUE,"Form Responses 1")))</f>
        <v>PUSTEKDATA LAPAN - Gedung 3 Lt. 1 [Musholla]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PUSTEKDATA LAPAN - Gedung 3 Lt. 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9</v>
      </c>
      <c r="L195" s="9" t="str">
        <f t="shared" si="6"/>
        <v>2023 - WEEK 09</v>
      </c>
      <c r="M195" s="9" t="str">
        <f t="shared" si="7"/>
        <v>2023 - MONTH 03</v>
      </c>
      <c r="N195" s="12">
        <f t="shared" ref="N195:O195" si="204">IFERROR(AVERAGEIF(L:L,L195,$J:$J)," ")</f>
        <v>0.9782670455</v>
      </c>
      <c r="O195" s="12">
        <f t="shared" si="204"/>
        <v>0.9711252654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45006.64336</v>
      </c>
      <c r="B196" s="9" t="str">
        <f>INDIRECT(ADDRESS(2+QUOTIENT(ROW()-2,COUNTA('Form Responses 1'!$1:$1)-4),2,,TRUE,"Form Responses 1"))</f>
        <v>yheresia@gmail.com</v>
      </c>
      <c r="C196" s="9" t="str">
        <f>INDIRECT(ADDRESS(2+QUOTIENT(ROW()-2,COUNTA('Form Responses 1'!$1:$1)-4),3,,TRUE,"Form Responses 1"))</f>
        <v>theresia</v>
      </c>
      <c r="D196" s="10">
        <f>INDIRECT(ADDRESS(2+QUOTIENT(ROW()-2,COUNTA('Form Responses 1'!$1:$1)-4),4,,TRUE,"Form Responses 1"))</f>
        <v>44986</v>
      </c>
      <c r="E196" s="11">
        <f t="shared" si="2"/>
        <v>3</v>
      </c>
      <c r="F196" s="9" t="str">
        <f>IF(ISBLANK(A196)," ",INDIRECT(ADDRESS(1,5+MOD(ROW()-2,COUNTA('Form Responses 1'!$1:$1)-4),,TRUE,"Form Responses 1")))</f>
        <v>PUSTEKDATA LAPAN - Gedung 3 Lt. 1 [Ruang Rapat Uranus]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PUSTEKDATA LAPAN - Gedung 3 Lt. 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9</v>
      </c>
      <c r="L196" s="9" t="str">
        <f t="shared" si="6"/>
        <v>2023 - WEEK 09</v>
      </c>
      <c r="M196" s="9" t="str">
        <f t="shared" si="7"/>
        <v>2023 - MONTH 03</v>
      </c>
      <c r="N196" s="12">
        <f t="shared" ref="N196:O196" si="205">IFERROR(AVERAGEIF(L:L,L196,$J:$J)," ")</f>
        <v>0.9782670455</v>
      </c>
      <c r="O196" s="12">
        <f t="shared" si="205"/>
        <v>0.9711252654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45006.64336</v>
      </c>
      <c r="B197" s="9" t="str">
        <f>INDIRECT(ADDRESS(2+QUOTIENT(ROW()-2,COUNTA('Form Responses 1'!$1:$1)-4),2,,TRUE,"Form Responses 1"))</f>
        <v>yheresia@gmail.com</v>
      </c>
      <c r="C197" s="9" t="str">
        <f>INDIRECT(ADDRESS(2+QUOTIENT(ROW()-2,COUNTA('Form Responses 1'!$1:$1)-4),3,,TRUE,"Form Responses 1"))</f>
        <v>theresia</v>
      </c>
      <c r="D197" s="10">
        <f>INDIRECT(ADDRESS(2+QUOTIENT(ROW()-2,COUNTA('Form Responses 1'!$1:$1)-4),4,,TRUE,"Form Responses 1"))</f>
        <v>44986</v>
      </c>
      <c r="E197" s="11">
        <f t="shared" si="2"/>
        <v>3</v>
      </c>
      <c r="F197" s="9" t="str">
        <f>IF(ISBLANK(A197)," ",INDIRECT(ADDRESS(1,5+MOD(ROW()-2,COUNTA('Form Responses 1'!$1:$1)-4),,TRUE,"Form Responses 1")))</f>
        <v>PUSTEKDATA LAPAN - Gedung 3 Lt. 1 [Ruang Indrianaguana/ Ruang serbaguna]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PUSTEKDATA LAPAN - Gedung 3 Lt. 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9</v>
      </c>
      <c r="L197" s="9" t="str">
        <f t="shared" si="6"/>
        <v>2023 - WEEK 09</v>
      </c>
      <c r="M197" s="9" t="str">
        <f t="shared" si="7"/>
        <v>2023 - MONTH 03</v>
      </c>
      <c r="N197" s="12">
        <f t="shared" ref="N197:O197" si="206">IFERROR(AVERAGEIF(L:L,L197,$J:$J)," ")</f>
        <v>0.9782670455</v>
      </c>
      <c r="O197" s="12">
        <f t="shared" si="206"/>
        <v>0.9711252654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45006.64336</v>
      </c>
      <c r="B198" s="9" t="str">
        <f>INDIRECT(ADDRESS(2+QUOTIENT(ROW()-2,COUNTA('Form Responses 1'!$1:$1)-4),2,,TRUE,"Form Responses 1"))</f>
        <v>yheresia@gmail.com</v>
      </c>
      <c r="C198" s="9" t="str">
        <f>INDIRECT(ADDRESS(2+QUOTIENT(ROW()-2,COUNTA('Form Responses 1'!$1:$1)-4),3,,TRUE,"Form Responses 1"))</f>
        <v>theresia</v>
      </c>
      <c r="D198" s="10">
        <f>INDIRECT(ADDRESS(2+QUOTIENT(ROW()-2,COUNTA('Form Responses 1'!$1:$1)-4),4,,TRUE,"Form Responses 1"))</f>
        <v>44986</v>
      </c>
      <c r="E198" s="11">
        <f t="shared" si="2"/>
        <v>3</v>
      </c>
      <c r="F198" s="9" t="str">
        <f>IF(ISBLANK(A198)," ",INDIRECT(ADDRESS(1,5+MOD(ROW()-2,COUNTA('Form Responses 1'!$1:$1)-4),,TRUE,"Form Responses 1")))</f>
        <v>PUSTEKDATA LAPAN - Gedung 3 Lt. 1 [Toilet pria/wanita]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PUSTEKDATA LAPAN - Gedung 3 Lt. 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9</v>
      </c>
      <c r="L198" s="9" t="str">
        <f t="shared" si="6"/>
        <v>2023 - WEEK 09</v>
      </c>
      <c r="M198" s="9" t="str">
        <f t="shared" si="7"/>
        <v>2023 - MONTH 03</v>
      </c>
      <c r="N198" s="12">
        <f t="shared" ref="N198:O198" si="207">IFERROR(AVERAGEIF(L:L,L198,$J:$J)," ")</f>
        <v>0.9782670455</v>
      </c>
      <c r="O198" s="12">
        <f t="shared" si="207"/>
        <v>0.9711252654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45006.64336</v>
      </c>
      <c r="B199" s="9" t="str">
        <f>INDIRECT(ADDRESS(2+QUOTIENT(ROW()-2,COUNTA('Form Responses 1'!$1:$1)-4),2,,TRUE,"Form Responses 1"))</f>
        <v>yheresia@gmail.com</v>
      </c>
      <c r="C199" s="9" t="str">
        <f>INDIRECT(ADDRESS(2+QUOTIENT(ROW()-2,COUNTA('Form Responses 1'!$1:$1)-4),3,,TRUE,"Form Responses 1"))</f>
        <v>theresia</v>
      </c>
      <c r="D199" s="10">
        <f>INDIRECT(ADDRESS(2+QUOTIENT(ROW()-2,COUNTA('Form Responses 1'!$1:$1)-4),4,,TRUE,"Form Responses 1"))</f>
        <v>44986</v>
      </c>
      <c r="E199" s="11">
        <f t="shared" si="2"/>
        <v>3</v>
      </c>
      <c r="F199" s="9" t="str">
        <f>IF(ISBLANK(A199)," ",INDIRECT(ADDRESS(1,5+MOD(ROW()-2,COUNTA('Form Responses 1'!$1:$1)-4),,TRUE,"Form Responses 1")))</f>
        <v>PUSTEKDATA LAPAN - Gedung 3 Lt. 1 [Ruang Operator]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PUSTEKDATA LAPAN - Gedung 3 Lt. 1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9</v>
      </c>
      <c r="L199" s="9" t="str">
        <f t="shared" si="6"/>
        <v>2023 - WEEK 09</v>
      </c>
      <c r="M199" s="9" t="str">
        <f t="shared" si="7"/>
        <v>2023 - MONTH 03</v>
      </c>
      <c r="N199" s="12">
        <f t="shared" ref="N199:O199" si="208">IFERROR(AVERAGEIF(L:L,L199,$J:$J)," ")</f>
        <v>0.9782670455</v>
      </c>
      <c r="O199" s="12">
        <f t="shared" si="208"/>
        <v>0.9711252654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45006.64336</v>
      </c>
      <c r="B200" s="9" t="str">
        <f>INDIRECT(ADDRESS(2+QUOTIENT(ROW()-2,COUNTA('Form Responses 1'!$1:$1)-4),2,,TRUE,"Form Responses 1"))</f>
        <v>yheresia@gmail.com</v>
      </c>
      <c r="C200" s="9" t="str">
        <f>INDIRECT(ADDRESS(2+QUOTIENT(ROW()-2,COUNTA('Form Responses 1'!$1:$1)-4),3,,TRUE,"Form Responses 1"))</f>
        <v>theresia</v>
      </c>
      <c r="D200" s="10">
        <f>INDIRECT(ADDRESS(2+QUOTIENT(ROW()-2,COUNTA('Form Responses 1'!$1:$1)-4),4,,TRUE,"Form Responses 1"))</f>
        <v>44986</v>
      </c>
      <c r="E200" s="11">
        <f t="shared" si="2"/>
        <v>3</v>
      </c>
      <c r="F200" s="9" t="str">
        <f>IF(ISBLANK(A200)," ",INDIRECT(ADDRESS(1,5+MOD(ROW()-2,COUNTA('Form Responses 1'!$1:$1)-4),,TRUE,"Form Responses 1")))</f>
        <v>PUSTEKDATA LAPAN - Gedung 3 Lt. 1 [Pantry]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PUSTEKDATA LAPAN - Gedung 3 Lt. 1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9</v>
      </c>
      <c r="L200" s="9" t="str">
        <f t="shared" si="6"/>
        <v>2023 - WEEK 09</v>
      </c>
      <c r="M200" s="9" t="str">
        <f t="shared" si="7"/>
        <v>2023 - MONTH 03</v>
      </c>
      <c r="N200" s="12">
        <f t="shared" ref="N200:O200" si="209">IFERROR(AVERAGEIF(L:L,L200,$J:$J)," ")</f>
        <v>0.9782670455</v>
      </c>
      <c r="O200" s="12">
        <f t="shared" si="209"/>
        <v>0.9711252654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45006.64336</v>
      </c>
      <c r="B201" s="9" t="str">
        <f>INDIRECT(ADDRESS(2+QUOTIENT(ROW()-2,COUNTA('Form Responses 1'!$1:$1)-4),2,,TRUE,"Form Responses 1"))</f>
        <v>yheresia@gmail.com</v>
      </c>
      <c r="C201" s="9" t="str">
        <f>INDIRECT(ADDRESS(2+QUOTIENT(ROW()-2,COUNTA('Form Responses 1'!$1:$1)-4),3,,TRUE,"Form Responses 1"))</f>
        <v>theresia</v>
      </c>
      <c r="D201" s="10">
        <f>INDIRECT(ADDRESS(2+QUOTIENT(ROW()-2,COUNTA('Form Responses 1'!$1:$1)-4),4,,TRUE,"Form Responses 1"))</f>
        <v>44986</v>
      </c>
      <c r="E201" s="11">
        <f t="shared" si="2"/>
        <v>3</v>
      </c>
      <c r="F201" s="9" t="str">
        <f>IF(ISBLANK(A201)," ",INDIRECT(ADDRESS(1,5+MOD(ROW()-2,COUNTA('Form Responses 1'!$1:$1)-4),,TRUE,"Form Responses 1")))</f>
        <v>PUSTEKDATA LAPAN - Halaman Gedung 3 [Taman 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PUSTEKDATA LAPAN - Halaman Gedung 3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9</v>
      </c>
      <c r="L201" s="9" t="str">
        <f t="shared" si="6"/>
        <v>2023 - WEEK 09</v>
      </c>
      <c r="M201" s="9" t="str">
        <f t="shared" si="7"/>
        <v>2023 - MONTH 03</v>
      </c>
      <c r="N201" s="12">
        <f t="shared" ref="N201:O201" si="210">IFERROR(AVERAGEIF(L:L,L201,$J:$J)," ")</f>
        <v>0.9782670455</v>
      </c>
      <c r="O201" s="12">
        <f t="shared" si="210"/>
        <v>0.9711252654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45006.64336</v>
      </c>
      <c r="B202" s="9" t="str">
        <f>INDIRECT(ADDRESS(2+QUOTIENT(ROW()-2,COUNTA('Form Responses 1'!$1:$1)-4),2,,TRUE,"Form Responses 1"))</f>
        <v>yheresia@gmail.com</v>
      </c>
      <c r="C202" s="9" t="str">
        <f>INDIRECT(ADDRESS(2+QUOTIENT(ROW()-2,COUNTA('Form Responses 1'!$1:$1)-4),3,,TRUE,"Form Responses 1"))</f>
        <v>theresia</v>
      </c>
      <c r="D202" s="10">
        <f>INDIRECT(ADDRESS(2+QUOTIENT(ROW()-2,COUNTA('Form Responses 1'!$1:$1)-4),4,,TRUE,"Form Responses 1"))</f>
        <v>44986</v>
      </c>
      <c r="E202" s="11">
        <f t="shared" si="2"/>
        <v>3</v>
      </c>
      <c r="F202" s="9" t="str">
        <f>IF(ISBLANK(A202)," ",INDIRECT(ADDRESS(1,5+MOD(ROW()-2,COUNTA('Form Responses 1'!$1:$1)-4),,TRUE,"Form Responses 1")))</f>
        <v>PUSTEKDATA LAPAN - Halaman Gedung 3 [Parkir Motor 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PUSTEKDATA LAPAN - Halaman Gedung 3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9</v>
      </c>
      <c r="L202" s="9" t="str">
        <f t="shared" si="6"/>
        <v>2023 - WEEK 09</v>
      </c>
      <c r="M202" s="9" t="str">
        <f t="shared" si="7"/>
        <v>2023 - MONTH 03</v>
      </c>
      <c r="N202" s="12">
        <f t="shared" ref="N202:O202" si="211">IFERROR(AVERAGEIF(L:L,L202,$J:$J)," ")</f>
        <v>0.9782670455</v>
      </c>
      <c r="O202" s="12">
        <f t="shared" si="211"/>
        <v>0.9711252654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45006.64336</v>
      </c>
      <c r="B203" s="9" t="str">
        <f>INDIRECT(ADDRESS(2+QUOTIENT(ROW()-2,COUNTA('Form Responses 1'!$1:$1)-4),2,,TRUE,"Form Responses 1"))</f>
        <v>yheresia@gmail.com</v>
      </c>
      <c r="C203" s="9" t="str">
        <f>INDIRECT(ADDRESS(2+QUOTIENT(ROW()-2,COUNTA('Form Responses 1'!$1:$1)-4),3,,TRUE,"Form Responses 1"))</f>
        <v>theresia</v>
      </c>
      <c r="D203" s="10">
        <f>INDIRECT(ADDRESS(2+QUOTIENT(ROW()-2,COUNTA('Form Responses 1'!$1:$1)-4),4,,TRUE,"Form Responses 1"))</f>
        <v>44986</v>
      </c>
      <c r="E203" s="11">
        <f t="shared" si="2"/>
        <v>3</v>
      </c>
      <c r="F203" s="9" t="str">
        <f>IF(ISBLANK(A203)," ",INDIRECT(ADDRESS(1,5+MOD(ROW()-2,COUNTA('Form Responses 1'!$1:$1)-4),,TRUE,"Form Responses 1")))</f>
        <v>PUSTEKDATA LAPAN - Halaman Gedung 3 [Parkir Mobil]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PUSTEKDATA LAPAN - Halaman Gedung 3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9</v>
      </c>
      <c r="L203" s="9" t="str">
        <f t="shared" si="6"/>
        <v>2023 - WEEK 09</v>
      </c>
      <c r="M203" s="9" t="str">
        <f t="shared" si="7"/>
        <v>2023 - MONTH 03</v>
      </c>
      <c r="N203" s="12">
        <f t="shared" ref="N203:O203" si="212">IFERROR(AVERAGEIF(L:L,L203,$J:$J)," ")</f>
        <v>0.9782670455</v>
      </c>
      <c r="O203" s="12">
        <f t="shared" si="212"/>
        <v>0.9711252654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45006.64336</v>
      </c>
      <c r="B204" s="9" t="str">
        <f>INDIRECT(ADDRESS(2+QUOTIENT(ROW()-2,COUNTA('Form Responses 1'!$1:$1)-4),2,,TRUE,"Form Responses 1"))</f>
        <v>yheresia@gmail.com</v>
      </c>
      <c r="C204" s="9" t="str">
        <f>INDIRECT(ADDRESS(2+QUOTIENT(ROW()-2,COUNTA('Form Responses 1'!$1:$1)-4),3,,TRUE,"Form Responses 1"))</f>
        <v>theresia</v>
      </c>
      <c r="D204" s="10">
        <f>INDIRECT(ADDRESS(2+QUOTIENT(ROW()-2,COUNTA('Form Responses 1'!$1:$1)-4),4,,TRUE,"Form Responses 1"))</f>
        <v>44986</v>
      </c>
      <c r="E204" s="11">
        <f t="shared" si="2"/>
        <v>3</v>
      </c>
      <c r="F204" s="9" t="str">
        <f>IF(ISBLANK(A204)," ",INDIRECT(ADDRESS(1,5+MOD(ROW()-2,COUNTA('Form Responses 1'!$1:$1)-4),,TRUE,"Form Responses 1")))</f>
        <v>PUSTEKDATA LAPAN - Halaman Gedung 3 [Halaman depan samping dan belakang]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PUSTEKDATA LAPAN - Halaman Gedung 3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9</v>
      </c>
      <c r="L204" s="9" t="str">
        <f t="shared" si="6"/>
        <v>2023 - WEEK 09</v>
      </c>
      <c r="M204" s="9" t="str">
        <f t="shared" si="7"/>
        <v>2023 - MONTH 03</v>
      </c>
      <c r="N204" s="12">
        <f t="shared" ref="N204:O204" si="213">IFERROR(AVERAGEIF(L:L,L204,$J:$J)," ")</f>
        <v>0.9782670455</v>
      </c>
      <c r="O204" s="12">
        <f t="shared" si="213"/>
        <v>0.9711252654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45006.64336</v>
      </c>
      <c r="B205" s="9" t="str">
        <f>INDIRECT(ADDRESS(2+QUOTIENT(ROW()-2,COUNTA('Form Responses 1'!$1:$1)-4),2,,TRUE,"Form Responses 1"))</f>
        <v>yheresia@gmail.com</v>
      </c>
      <c r="C205" s="9" t="str">
        <f>INDIRECT(ADDRESS(2+QUOTIENT(ROW()-2,COUNTA('Form Responses 1'!$1:$1)-4),3,,TRUE,"Form Responses 1"))</f>
        <v>theresia</v>
      </c>
      <c r="D205" s="10">
        <f>INDIRECT(ADDRESS(2+QUOTIENT(ROW()-2,COUNTA('Form Responses 1'!$1:$1)-4),4,,TRUE,"Form Responses 1"))</f>
        <v>44986</v>
      </c>
      <c r="E205" s="11">
        <f t="shared" si="2"/>
        <v>3</v>
      </c>
      <c r="F205" s="9" t="str">
        <f>IF(ISBLANK(A205)," ",INDIRECT(ADDRESS(1,5+MOD(ROW()-2,COUNTA('Form Responses 1'!$1:$1)-4),,TRUE,"Form Responses 1")))</f>
        <v>PUSTEKDATA LAPAN - Halaman Gedung 3 [TPS]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PUSTEKDATA LAPAN - Halaman Gedung 3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9</v>
      </c>
      <c r="L205" s="9" t="str">
        <f t="shared" si="6"/>
        <v>2023 - WEEK 09</v>
      </c>
      <c r="M205" s="9" t="str">
        <f t="shared" si="7"/>
        <v>2023 - MONTH 03</v>
      </c>
      <c r="N205" s="12">
        <f t="shared" ref="N205:O205" si="214">IFERROR(AVERAGEIF(L:L,L205,$J:$J)," ")</f>
        <v>0.9782670455</v>
      </c>
      <c r="O205" s="12">
        <f t="shared" si="214"/>
        <v>0.9711252654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45006.64336</v>
      </c>
      <c r="B206" s="9" t="str">
        <f>INDIRECT(ADDRESS(2+QUOTIENT(ROW()-2,COUNTA('Form Responses 1'!$1:$1)-4),2,,TRUE,"Form Responses 1"))</f>
        <v>yheresia@gmail.com</v>
      </c>
      <c r="C206" s="9" t="str">
        <f>INDIRECT(ADDRESS(2+QUOTIENT(ROW()-2,COUNTA('Form Responses 1'!$1:$1)-4),3,,TRUE,"Form Responses 1"))</f>
        <v>theresia</v>
      </c>
      <c r="D206" s="10">
        <f>INDIRECT(ADDRESS(2+QUOTIENT(ROW()-2,COUNTA('Form Responses 1'!$1:$1)-4),4,,TRUE,"Form Responses 1"))</f>
        <v>44986</v>
      </c>
      <c r="E206" s="11">
        <f t="shared" si="2"/>
        <v>3</v>
      </c>
      <c r="F206" s="9" t="str">
        <f>IF(ISBLANK(A206)," ",INDIRECT(ADDRESS(1,5+MOD(ROW()-2,COUNTA('Form Responses 1'!$1:$1)-4),,TRUE,"Form Responses 1")))</f>
        <v>PUSTEKDATA LAPAN - Gedung 2 Lt. 2 [Ruang Staff]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PUSTEKDATA LAPAN - Gedung 2 Lt. 2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9</v>
      </c>
      <c r="L206" s="9" t="str">
        <f t="shared" si="6"/>
        <v>2023 - WEEK 09</v>
      </c>
      <c r="M206" s="9" t="str">
        <f t="shared" si="7"/>
        <v>2023 - MONTH 03</v>
      </c>
      <c r="N206" s="12">
        <f t="shared" ref="N206:O206" si="215">IFERROR(AVERAGEIF(L:L,L206,$J:$J)," ")</f>
        <v>0.9782670455</v>
      </c>
      <c r="O206" s="12">
        <f t="shared" si="215"/>
        <v>0.9711252654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45006.64336</v>
      </c>
      <c r="B207" s="9" t="str">
        <f>INDIRECT(ADDRESS(2+QUOTIENT(ROW()-2,COUNTA('Form Responses 1'!$1:$1)-4),2,,TRUE,"Form Responses 1"))</f>
        <v>yheresia@gmail.com</v>
      </c>
      <c r="C207" s="9" t="str">
        <f>INDIRECT(ADDRESS(2+QUOTIENT(ROW()-2,COUNTA('Form Responses 1'!$1:$1)-4),3,,TRUE,"Form Responses 1"))</f>
        <v>theresia</v>
      </c>
      <c r="D207" s="10">
        <f>INDIRECT(ADDRESS(2+QUOTIENT(ROW()-2,COUNTA('Form Responses 1'!$1:$1)-4),4,,TRUE,"Form Responses 1"))</f>
        <v>44986</v>
      </c>
      <c r="E207" s="11">
        <f t="shared" si="2"/>
        <v>3</v>
      </c>
      <c r="F207" s="9" t="str">
        <f>IF(ISBLANK(A207)," ",INDIRECT(ADDRESS(1,5+MOD(ROW()-2,COUNTA('Form Responses 1'!$1:$1)-4),,TRUE,"Form Responses 1")))</f>
        <v>PUSTEKDATA LAPAN - Gedung 2 Lt. 2 [Pantry 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PUSTEKDATA LAPAN - Gedung 2 Lt. 2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9</v>
      </c>
      <c r="L207" s="9" t="str">
        <f t="shared" si="6"/>
        <v>2023 - WEEK 09</v>
      </c>
      <c r="M207" s="9" t="str">
        <f t="shared" si="7"/>
        <v>2023 - MONTH 03</v>
      </c>
      <c r="N207" s="12">
        <f t="shared" ref="N207:O207" si="216">IFERROR(AVERAGEIF(L:L,L207,$J:$J)," ")</f>
        <v>0.9782670455</v>
      </c>
      <c r="O207" s="12">
        <f t="shared" si="216"/>
        <v>0.9711252654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45006.64336</v>
      </c>
      <c r="B208" s="9" t="str">
        <f>INDIRECT(ADDRESS(2+QUOTIENT(ROW()-2,COUNTA('Form Responses 1'!$1:$1)-4),2,,TRUE,"Form Responses 1"))</f>
        <v>yheresia@gmail.com</v>
      </c>
      <c r="C208" s="9" t="str">
        <f>INDIRECT(ADDRESS(2+QUOTIENT(ROW()-2,COUNTA('Form Responses 1'!$1:$1)-4),3,,TRUE,"Form Responses 1"))</f>
        <v>theresia</v>
      </c>
      <c r="D208" s="10">
        <f>INDIRECT(ADDRESS(2+QUOTIENT(ROW()-2,COUNTA('Form Responses 1'!$1:$1)-4),4,,TRUE,"Form Responses 1"))</f>
        <v>44986</v>
      </c>
      <c r="E208" s="11">
        <f t="shared" si="2"/>
        <v>3</v>
      </c>
      <c r="F208" s="9" t="str">
        <f>IF(ISBLANK(A208)," ",INDIRECT(ADDRESS(1,5+MOD(ROW()-2,COUNTA('Form Responses 1'!$1:$1)-4),,TRUE,"Form Responses 1")))</f>
        <v>PUSTEKDATA LAPAN - Gedung 2 Lt. 2 [Toilet pria/wanita]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PUSTEKDATA LAPAN - Gedung 2 Lt. 2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9</v>
      </c>
      <c r="L208" s="9" t="str">
        <f t="shared" si="6"/>
        <v>2023 - WEEK 09</v>
      </c>
      <c r="M208" s="9" t="str">
        <f t="shared" si="7"/>
        <v>2023 - MONTH 03</v>
      </c>
      <c r="N208" s="12">
        <f t="shared" ref="N208:O208" si="217">IFERROR(AVERAGEIF(L:L,L208,$J:$J)," ")</f>
        <v>0.9782670455</v>
      </c>
      <c r="O208" s="12">
        <f t="shared" si="217"/>
        <v>0.9711252654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45006.64336</v>
      </c>
      <c r="B209" s="9" t="str">
        <f>INDIRECT(ADDRESS(2+QUOTIENT(ROW()-2,COUNTA('Form Responses 1'!$1:$1)-4),2,,TRUE,"Form Responses 1"))</f>
        <v>yheresia@gmail.com</v>
      </c>
      <c r="C209" s="9" t="str">
        <f>INDIRECT(ADDRESS(2+QUOTIENT(ROW()-2,COUNTA('Form Responses 1'!$1:$1)-4),3,,TRUE,"Form Responses 1"))</f>
        <v>theresia</v>
      </c>
      <c r="D209" s="10">
        <f>INDIRECT(ADDRESS(2+QUOTIENT(ROW()-2,COUNTA('Form Responses 1'!$1:$1)-4),4,,TRUE,"Form Responses 1"))</f>
        <v>44986</v>
      </c>
      <c r="E209" s="11">
        <f t="shared" si="2"/>
        <v>3</v>
      </c>
      <c r="F209" s="9" t="str">
        <f>IF(ISBLANK(A209)," ",INDIRECT(ADDRESS(1,5+MOD(ROW()-2,COUNTA('Form Responses 1'!$1:$1)-4),,TRUE,"Form Responses 1")))</f>
        <v>PUSTEKDATA LAPAN - Gedung 2 Lt. 2 [Ruang Staff]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PUSTEKDATA LAPAN - Gedung 2 Lt. 2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9</v>
      </c>
      <c r="L209" s="9" t="str">
        <f t="shared" si="6"/>
        <v>2023 - WEEK 09</v>
      </c>
      <c r="M209" s="9" t="str">
        <f t="shared" si="7"/>
        <v>2023 - MONTH 03</v>
      </c>
      <c r="N209" s="12">
        <f t="shared" ref="N209:O209" si="218">IFERROR(AVERAGEIF(L:L,L209,$J:$J)," ")</f>
        <v>0.9782670455</v>
      </c>
      <c r="O209" s="12">
        <f t="shared" si="218"/>
        <v>0.9711252654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45006.64336</v>
      </c>
      <c r="B210" s="9" t="str">
        <f>INDIRECT(ADDRESS(2+QUOTIENT(ROW()-2,COUNTA('Form Responses 1'!$1:$1)-4),2,,TRUE,"Form Responses 1"))</f>
        <v>yheresia@gmail.com</v>
      </c>
      <c r="C210" s="9" t="str">
        <f>INDIRECT(ADDRESS(2+QUOTIENT(ROW()-2,COUNTA('Form Responses 1'!$1:$1)-4),3,,TRUE,"Form Responses 1"))</f>
        <v>theresia</v>
      </c>
      <c r="D210" s="10">
        <f>INDIRECT(ADDRESS(2+QUOTIENT(ROW()-2,COUNTA('Form Responses 1'!$1:$1)-4),4,,TRUE,"Form Responses 1"))</f>
        <v>44986</v>
      </c>
      <c r="E210" s="11">
        <f t="shared" si="2"/>
        <v>3</v>
      </c>
      <c r="F210" s="9" t="str">
        <f>IF(ISBLANK(A210)," ",INDIRECT(ADDRESS(1,5+MOD(ROW()-2,COUNTA('Form Responses 1'!$1:$1)-4),,TRUE,"Form Responses 1")))</f>
        <v>PUSTEKDATA LAPAN - Gedung 2 Lt. 2 [Ruang Rapat]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PUSTEKDATA LAPAN - Gedung 2 Lt. 2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9</v>
      </c>
      <c r="L210" s="9" t="str">
        <f t="shared" si="6"/>
        <v>2023 - WEEK 09</v>
      </c>
      <c r="M210" s="9" t="str">
        <f t="shared" si="7"/>
        <v>2023 - MONTH 03</v>
      </c>
      <c r="N210" s="12">
        <f t="shared" ref="N210:O210" si="219">IFERROR(AVERAGEIF(L:L,L210,$J:$J)," ")</f>
        <v>0.9782670455</v>
      </c>
      <c r="O210" s="12">
        <f t="shared" si="219"/>
        <v>0.9711252654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45006.64336</v>
      </c>
      <c r="B211" s="9" t="str">
        <f>INDIRECT(ADDRESS(2+QUOTIENT(ROW()-2,COUNTA('Form Responses 1'!$1:$1)-4),2,,TRUE,"Form Responses 1"))</f>
        <v>yheresia@gmail.com</v>
      </c>
      <c r="C211" s="9" t="str">
        <f>INDIRECT(ADDRESS(2+QUOTIENT(ROW()-2,COUNTA('Form Responses 1'!$1:$1)-4),3,,TRUE,"Form Responses 1"))</f>
        <v>theresia</v>
      </c>
      <c r="D211" s="10">
        <f>INDIRECT(ADDRESS(2+QUOTIENT(ROW()-2,COUNTA('Form Responses 1'!$1:$1)-4),4,,TRUE,"Form Responses 1"))</f>
        <v>44986</v>
      </c>
      <c r="E211" s="11">
        <f t="shared" si="2"/>
        <v>3</v>
      </c>
      <c r="F211" s="9" t="str">
        <f>IF(ISBLANK(A211)," ",INDIRECT(ADDRESS(1,5+MOD(ROW()-2,COUNTA('Form Responses 1'!$1:$1)-4),,TRUE,"Form Responses 1")))</f>
        <v>PUSTEKDATA LAPAN - Gedung 2 Lt. 2 [Ruang Kepala Kapus]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PUSTEKDATA LAPAN - Gedung 2 Lt. 2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9</v>
      </c>
      <c r="L211" s="9" t="str">
        <f t="shared" si="6"/>
        <v>2023 - WEEK 09</v>
      </c>
      <c r="M211" s="9" t="str">
        <f t="shared" si="7"/>
        <v>2023 - MONTH 03</v>
      </c>
      <c r="N211" s="12">
        <f t="shared" ref="N211:O211" si="220">IFERROR(AVERAGEIF(L:L,L211,$J:$J)," ")</f>
        <v>0.9782670455</v>
      </c>
      <c r="O211" s="12">
        <f t="shared" si="220"/>
        <v>0.9711252654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45006.64336</v>
      </c>
      <c r="B212" s="9" t="str">
        <f>INDIRECT(ADDRESS(2+QUOTIENT(ROW()-2,COUNTA('Form Responses 1'!$1:$1)-4),2,,TRUE,"Form Responses 1"))</f>
        <v>yheresia@gmail.com</v>
      </c>
      <c r="C212" s="9" t="str">
        <f>INDIRECT(ADDRESS(2+QUOTIENT(ROW()-2,COUNTA('Form Responses 1'!$1:$1)-4),3,,TRUE,"Form Responses 1"))</f>
        <v>theresia</v>
      </c>
      <c r="D212" s="10">
        <f>INDIRECT(ADDRESS(2+QUOTIENT(ROW()-2,COUNTA('Form Responses 1'!$1:$1)-4),4,,TRUE,"Form Responses 1"))</f>
        <v>44986</v>
      </c>
      <c r="E212" s="11">
        <f t="shared" si="2"/>
        <v>3</v>
      </c>
      <c r="F212" s="9" t="str">
        <f>IF(ISBLANK(A212)," ",INDIRECT(ADDRESS(1,5+MOD(ROW()-2,COUNTA('Form Responses 1'!$1:$1)-4),,TRUE,"Form Responses 1")))</f>
        <v>PUSTEKDATA LAPAN - Gedung 2 Lt. 2 [Ruang Rapat Bumi]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PUSTEKDATA LAPAN - Gedung 2 Lt. 2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9</v>
      </c>
      <c r="L212" s="9" t="str">
        <f t="shared" si="6"/>
        <v>2023 - WEEK 09</v>
      </c>
      <c r="M212" s="9" t="str">
        <f t="shared" si="7"/>
        <v>2023 - MONTH 03</v>
      </c>
      <c r="N212" s="12">
        <f t="shared" ref="N212:O212" si="221">IFERROR(AVERAGEIF(L:L,L212,$J:$J)," ")</f>
        <v>0.9782670455</v>
      </c>
      <c r="O212" s="12">
        <f t="shared" si="221"/>
        <v>0.9711252654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45006.64336</v>
      </c>
      <c r="B213" s="9" t="str">
        <f>INDIRECT(ADDRESS(2+QUOTIENT(ROW()-2,COUNTA('Form Responses 1'!$1:$1)-4),2,,TRUE,"Form Responses 1"))</f>
        <v>yheresia@gmail.com</v>
      </c>
      <c r="C213" s="9" t="str">
        <f>INDIRECT(ADDRESS(2+QUOTIENT(ROW()-2,COUNTA('Form Responses 1'!$1:$1)-4),3,,TRUE,"Form Responses 1"))</f>
        <v>theresia</v>
      </c>
      <c r="D213" s="10">
        <f>INDIRECT(ADDRESS(2+QUOTIENT(ROW()-2,COUNTA('Form Responses 1'!$1:$1)-4),4,,TRUE,"Form Responses 1"))</f>
        <v>44986</v>
      </c>
      <c r="E213" s="11">
        <f t="shared" si="2"/>
        <v>3</v>
      </c>
      <c r="F213" s="9" t="str">
        <f>IF(ISBLANK(A213)," ",INDIRECT(ADDRESS(1,5+MOD(ROW()-2,COUNTA('Form Responses 1'!$1:$1)-4),,TRUE,"Form Responses 1")))</f>
        <v>PUSTEKDATA LAPAN - Gedung 2 Lt. 2 [Lobby/Ruang tunggu]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PUSTEKDATA LAPAN - Gedung 2 Lt. 2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9</v>
      </c>
      <c r="L213" s="9" t="str">
        <f t="shared" si="6"/>
        <v>2023 - WEEK 09</v>
      </c>
      <c r="M213" s="9" t="str">
        <f t="shared" si="7"/>
        <v>2023 - MONTH 03</v>
      </c>
      <c r="N213" s="12">
        <f t="shared" ref="N213:O213" si="222">IFERROR(AVERAGEIF(L:L,L213,$J:$J)," ")</f>
        <v>0.9782670455</v>
      </c>
      <c r="O213" s="12">
        <f t="shared" si="222"/>
        <v>0.9711252654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45006.64336</v>
      </c>
      <c r="B214" s="9" t="str">
        <f>INDIRECT(ADDRESS(2+QUOTIENT(ROW()-2,COUNTA('Form Responses 1'!$1:$1)-4),2,,TRUE,"Form Responses 1"))</f>
        <v>yheresia@gmail.com</v>
      </c>
      <c r="C214" s="9" t="str">
        <f>INDIRECT(ADDRESS(2+QUOTIENT(ROW()-2,COUNTA('Form Responses 1'!$1:$1)-4),3,,TRUE,"Form Responses 1"))</f>
        <v>theresia</v>
      </c>
      <c r="D214" s="10">
        <f>INDIRECT(ADDRESS(2+QUOTIENT(ROW()-2,COUNTA('Form Responses 1'!$1:$1)-4),4,,TRUE,"Form Responses 1"))</f>
        <v>44986</v>
      </c>
      <c r="E214" s="11">
        <f t="shared" si="2"/>
        <v>3</v>
      </c>
      <c r="F214" s="9" t="str">
        <f>IF(ISBLANK(A214)," ",INDIRECT(ADDRESS(1,5+MOD(ROW()-2,COUNTA('Form Responses 1'!$1:$1)-4),,TRUE,"Form Responses 1")))</f>
        <v>PUSTEKDATA LAPAN - Gedung 2 Lt. 2 [Ruang Sekretaris]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PUSTEKDATA LAPAN - Gedung 2 Lt. 2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03</v>
      </c>
      <c r="N214" s="12">
        <f t="shared" ref="N214:O214" si="223">IFERROR(AVERAGEIF(L:L,L214,$J:$J)," ")</f>
        <v>0.9782670455</v>
      </c>
      <c r="O214" s="12">
        <f t="shared" si="223"/>
        <v>0.9711252654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45006.64336</v>
      </c>
      <c r="B215" s="9" t="str">
        <f>INDIRECT(ADDRESS(2+QUOTIENT(ROW()-2,COUNTA('Form Responses 1'!$1:$1)-4),2,,TRUE,"Form Responses 1"))</f>
        <v>yheresia@gmail.com</v>
      </c>
      <c r="C215" s="9" t="str">
        <f>INDIRECT(ADDRESS(2+QUOTIENT(ROW()-2,COUNTA('Form Responses 1'!$1:$1)-4),3,,TRUE,"Form Responses 1"))</f>
        <v>theresia</v>
      </c>
      <c r="D215" s="10">
        <f>INDIRECT(ADDRESS(2+QUOTIENT(ROW()-2,COUNTA('Form Responses 1'!$1:$1)-4),4,,TRUE,"Form Responses 1"))</f>
        <v>44986</v>
      </c>
      <c r="E215" s="11">
        <f t="shared" si="2"/>
        <v>3</v>
      </c>
      <c r="F215" s="9" t="str">
        <f>IF(ISBLANK(A215)," ",INDIRECT(ADDRESS(1,5+MOD(ROW()-2,COUNTA('Form Responses 1'!$1:$1)-4),,TRUE,"Form Responses 1")))</f>
        <v>PUSTEKDATA LAPAN - Gedung 2 Lt. 2 [Toilet pria/wanita]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PUSTEKDATA LAPAN - Gedung 2 Lt. 2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03</v>
      </c>
      <c r="N215" s="12">
        <f t="shared" ref="N215:O215" si="224">IFERROR(AVERAGEIF(L:L,L215,$J:$J)," ")</f>
        <v>0.9782670455</v>
      </c>
      <c r="O215" s="12">
        <f t="shared" si="224"/>
        <v>0.9711252654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45006.64336</v>
      </c>
      <c r="B216" s="9" t="str">
        <f>INDIRECT(ADDRESS(2+QUOTIENT(ROW()-2,COUNTA('Form Responses 1'!$1:$1)-4),2,,TRUE,"Form Responses 1"))</f>
        <v>yheresia@gmail.com</v>
      </c>
      <c r="C216" s="9" t="str">
        <f>INDIRECT(ADDRESS(2+QUOTIENT(ROW()-2,COUNTA('Form Responses 1'!$1:$1)-4),3,,TRUE,"Form Responses 1"))</f>
        <v>theresia</v>
      </c>
      <c r="D216" s="10">
        <f>INDIRECT(ADDRESS(2+QUOTIENT(ROW()-2,COUNTA('Form Responses 1'!$1:$1)-4),4,,TRUE,"Form Responses 1"))</f>
        <v>44986</v>
      </c>
      <c r="E216" s="11">
        <f t="shared" si="2"/>
        <v>3</v>
      </c>
      <c r="F216" s="9" t="str">
        <f>IF(ISBLANK(A216)," ",INDIRECT(ADDRESS(1,5+MOD(ROW()-2,COUNTA('Form Responses 1'!$1:$1)-4),,TRUE,"Form Responses 1")))</f>
        <v>PUSTEKDATA LAPAN - Gedung 2 Lt. 1 [Ruang Staff]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PUSTEKDATA LAPAN - Gedung 2 Lt. 1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03</v>
      </c>
      <c r="N216" s="12">
        <f t="shared" ref="N216:O216" si="225">IFERROR(AVERAGEIF(L:L,L216,$J:$J)," ")</f>
        <v>0.9782670455</v>
      </c>
      <c r="O216" s="12">
        <f t="shared" si="225"/>
        <v>0.9711252654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45006.64336</v>
      </c>
      <c r="B217" s="9" t="str">
        <f>INDIRECT(ADDRESS(2+QUOTIENT(ROW()-2,COUNTA('Form Responses 1'!$1:$1)-4),2,,TRUE,"Form Responses 1"))</f>
        <v>yheresia@gmail.com</v>
      </c>
      <c r="C217" s="9" t="str">
        <f>INDIRECT(ADDRESS(2+QUOTIENT(ROW()-2,COUNTA('Form Responses 1'!$1:$1)-4),3,,TRUE,"Form Responses 1"))</f>
        <v>theresia</v>
      </c>
      <c r="D217" s="10">
        <f>INDIRECT(ADDRESS(2+QUOTIENT(ROW()-2,COUNTA('Form Responses 1'!$1:$1)-4),4,,TRUE,"Form Responses 1"))</f>
        <v>44986</v>
      </c>
      <c r="E217" s="11">
        <f t="shared" si="2"/>
        <v>3</v>
      </c>
      <c r="F217" s="9" t="str">
        <f>IF(ISBLANK(A217)," ",INDIRECT(ADDRESS(1,5+MOD(ROW()-2,COUNTA('Form Responses 1'!$1:$1)-4),,TRUE,"Form Responses 1")))</f>
        <v>PUSTEKDATA LAPAN - Gedung 2 Lt. 1 [Ruang Bendahara]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PUSTEKDATA LAPAN - Gedung 2 Lt. 1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03</v>
      </c>
      <c r="N217" s="12">
        <f t="shared" ref="N217:O217" si="226">IFERROR(AVERAGEIF(L:L,L217,$J:$J)," ")</f>
        <v>0.9782670455</v>
      </c>
      <c r="O217" s="12">
        <f t="shared" si="226"/>
        <v>0.9711252654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45006.64336</v>
      </c>
      <c r="B218" s="9" t="str">
        <f>INDIRECT(ADDRESS(2+QUOTIENT(ROW()-2,COUNTA('Form Responses 1'!$1:$1)-4),2,,TRUE,"Form Responses 1"))</f>
        <v>yheresia@gmail.com</v>
      </c>
      <c r="C218" s="9" t="str">
        <f>INDIRECT(ADDRESS(2+QUOTIENT(ROW()-2,COUNTA('Form Responses 1'!$1:$1)-4),3,,TRUE,"Form Responses 1"))</f>
        <v>theresia</v>
      </c>
      <c r="D218" s="10">
        <f>INDIRECT(ADDRESS(2+QUOTIENT(ROW()-2,COUNTA('Form Responses 1'!$1:$1)-4),4,,TRUE,"Form Responses 1"))</f>
        <v>44986</v>
      </c>
      <c r="E218" s="11">
        <f t="shared" si="2"/>
        <v>3</v>
      </c>
      <c r="F218" s="9" t="str">
        <f>IF(ISBLANK(A218)," ",INDIRECT(ADDRESS(1,5+MOD(ROW()-2,COUNTA('Form Responses 1'!$1:$1)-4),,TRUE,"Form Responses 1")))</f>
        <v>PUSTEKDATA LAPAN - Gedung 2 Lt. 1 [Perpustakaan]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PUSTEKDATA LAPAN - Gedung 2 Lt. 1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03</v>
      </c>
      <c r="N218" s="12">
        <f t="shared" ref="N218:O218" si="227">IFERROR(AVERAGEIF(L:L,L218,$J:$J)," ")</f>
        <v>0.9782670455</v>
      </c>
      <c r="O218" s="12">
        <f t="shared" si="227"/>
        <v>0.9711252654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45006.64336</v>
      </c>
      <c r="B219" s="9" t="str">
        <f>INDIRECT(ADDRESS(2+QUOTIENT(ROW()-2,COUNTA('Form Responses 1'!$1:$1)-4),2,,TRUE,"Form Responses 1"))</f>
        <v>yheresia@gmail.com</v>
      </c>
      <c r="C219" s="9" t="str">
        <f>INDIRECT(ADDRESS(2+QUOTIENT(ROW()-2,COUNTA('Form Responses 1'!$1:$1)-4),3,,TRUE,"Form Responses 1"))</f>
        <v>theresia</v>
      </c>
      <c r="D219" s="10">
        <f>INDIRECT(ADDRESS(2+QUOTIENT(ROW()-2,COUNTA('Form Responses 1'!$1:$1)-4),4,,TRUE,"Form Responses 1"))</f>
        <v>44986</v>
      </c>
      <c r="E219" s="11">
        <f t="shared" si="2"/>
        <v>3</v>
      </c>
      <c r="F219" s="9" t="str">
        <f>IF(ISBLANK(A219)," ",INDIRECT(ADDRESS(1,5+MOD(ROW()-2,COUNTA('Form Responses 1'!$1:$1)-4),,TRUE,"Form Responses 1")))</f>
        <v>PUSTEKDATA LAPAN - Gedung 2 Lt. 1 [Lobby]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PUSTEKDATA LAPAN - Gedung 2 Lt. 1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03</v>
      </c>
      <c r="N219" s="12">
        <f t="shared" ref="N219:O219" si="228">IFERROR(AVERAGEIF(L:L,L219,$J:$J)," ")</f>
        <v>0.9782670455</v>
      </c>
      <c r="O219" s="12">
        <f t="shared" si="228"/>
        <v>0.9711252654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45006.64336</v>
      </c>
      <c r="B220" s="9" t="str">
        <f>INDIRECT(ADDRESS(2+QUOTIENT(ROW()-2,COUNTA('Form Responses 1'!$1:$1)-4),2,,TRUE,"Form Responses 1"))</f>
        <v>yheresia@gmail.com</v>
      </c>
      <c r="C220" s="9" t="str">
        <f>INDIRECT(ADDRESS(2+QUOTIENT(ROW()-2,COUNTA('Form Responses 1'!$1:$1)-4),3,,TRUE,"Form Responses 1"))</f>
        <v>theresia</v>
      </c>
      <c r="D220" s="10">
        <f>INDIRECT(ADDRESS(2+QUOTIENT(ROW()-2,COUNTA('Form Responses 1'!$1:$1)-4),4,,TRUE,"Form Responses 1"))</f>
        <v>44986</v>
      </c>
      <c r="E220" s="11">
        <f t="shared" si="2"/>
        <v>3</v>
      </c>
      <c r="F220" s="9" t="str">
        <f>IF(ISBLANK(A220)," ",INDIRECT(ADDRESS(1,5+MOD(ROW()-2,COUNTA('Form Responses 1'!$1:$1)-4),,TRUE,"Form Responses 1")))</f>
        <v>PUSTEKDATA LAPAN - Gedung 2 Lt. 1 [Pantry]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PUSTEKDATA LAPAN - Gedung 2 Lt. 1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03</v>
      </c>
      <c r="N220" s="12">
        <f t="shared" ref="N220:O220" si="229">IFERROR(AVERAGEIF(L:L,L220,$J:$J)," ")</f>
        <v>0.9782670455</v>
      </c>
      <c r="O220" s="12">
        <f t="shared" si="229"/>
        <v>0.9711252654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45006.64336</v>
      </c>
      <c r="B221" s="9" t="str">
        <f>INDIRECT(ADDRESS(2+QUOTIENT(ROW()-2,COUNTA('Form Responses 1'!$1:$1)-4),2,,TRUE,"Form Responses 1"))</f>
        <v>yheresia@gmail.com</v>
      </c>
      <c r="C221" s="9" t="str">
        <f>INDIRECT(ADDRESS(2+QUOTIENT(ROW()-2,COUNTA('Form Responses 1'!$1:$1)-4),3,,TRUE,"Form Responses 1"))</f>
        <v>theresia</v>
      </c>
      <c r="D221" s="10">
        <f>INDIRECT(ADDRESS(2+QUOTIENT(ROW()-2,COUNTA('Form Responses 1'!$1:$1)-4),4,,TRUE,"Form Responses 1"))</f>
        <v>44986</v>
      </c>
      <c r="E221" s="11">
        <f t="shared" si="2"/>
        <v>3</v>
      </c>
      <c r="F221" s="9" t="str">
        <f>IF(ISBLANK(A221)," ",INDIRECT(ADDRESS(1,5+MOD(ROW()-2,COUNTA('Form Responses 1'!$1:$1)-4),,TRUE,"Form Responses 1")))</f>
        <v>PUSTEKDATA LAPAN - Gedung 2 Lt. 1 [Musholla]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PUSTEKDATA LAPAN - Gedung 2 Lt. 1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03</v>
      </c>
      <c r="N221" s="12">
        <f t="shared" ref="N221:O221" si="230">IFERROR(AVERAGEIF(L:L,L221,$J:$J)," ")</f>
        <v>0.9782670455</v>
      </c>
      <c r="O221" s="12">
        <f t="shared" si="230"/>
        <v>0.9711252654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45006.64336</v>
      </c>
      <c r="B222" s="9" t="str">
        <f>INDIRECT(ADDRESS(2+QUOTIENT(ROW()-2,COUNTA('Form Responses 1'!$1:$1)-4),2,,TRUE,"Form Responses 1"))</f>
        <v>yheresia@gmail.com</v>
      </c>
      <c r="C222" s="9" t="str">
        <f>INDIRECT(ADDRESS(2+QUOTIENT(ROW()-2,COUNTA('Form Responses 1'!$1:$1)-4),3,,TRUE,"Form Responses 1"))</f>
        <v>theresia</v>
      </c>
      <c r="D222" s="10">
        <f>INDIRECT(ADDRESS(2+QUOTIENT(ROW()-2,COUNTA('Form Responses 1'!$1:$1)-4),4,,TRUE,"Form Responses 1"))</f>
        <v>44986</v>
      </c>
      <c r="E222" s="11">
        <f t="shared" si="2"/>
        <v>3</v>
      </c>
      <c r="F222" s="9" t="str">
        <f>IF(ISBLANK(A222)," ",INDIRECT(ADDRESS(1,5+MOD(ROW()-2,COUNTA('Form Responses 1'!$1:$1)-4),,TRUE,"Form Responses 1")))</f>
        <v>PUSTEKDATA LAPAN - Gedung 2 Lt. 1 [Toilet pria/wanita]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PUSTEKDATA LAPAN - Gedung 2 Lt. 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03</v>
      </c>
      <c r="N222" s="12">
        <f t="shared" ref="N222:O222" si="231">IFERROR(AVERAGEIF(L:L,L222,$J:$J)," ")</f>
        <v>0.9782670455</v>
      </c>
      <c r="O222" s="12">
        <f t="shared" si="231"/>
        <v>0.9711252654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45006.64336</v>
      </c>
      <c r="B223" s="9" t="str">
        <f>INDIRECT(ADDRESS(2+QUOTIENT(ROW()-2,COUNTA('Form Responses 1'!$1:$1)-4),2,,TRUE,"Form Responses 1"))</f>
        <v>yheresia@gmail.com</v>
      </c>
      <c r="C223" s="9" t="str">
        <f>INDIRECT(ADDRESS(2+QUOTIENT(ROW()-2,COUNTA('Form Responses 1'!$1:$1)-4),3,,TRUE,"Form Responses 1"))</f>
        <v>theresia</v>
      </c>
      <c r="D223" s="10">
        <f>INDIRECT(ADDRESS(2+QUOTIENT(ROW()-2,COUNTA('Form Responses 1'!$1:$1)-4),4,,TRUE,"Form Responses 1"))</f>
        <v>44986</v>
      </c>
      <c r="E223" s="11">
        <f t="shared" si="2"/>
        <v>3</v>
      </c>
      <c r="F223" s="9" t="str">
        <f>IF(ISBLANK(A223)," ",INDIRECT(ADDRESS(1,5+MOD(ROW()-2,COUNTA('Form Responses 1'!$1:$1)-4),,TRUE,"Form Responses 1")))</f>
        <v>PUSTEKDATA LAPAN - Gedung 1 Lt. 2 [Ruang Staff Kepala]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PUSTEKDATA LAPAN - Gedung 1 Lt. 2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03</v>
      </c>
      <c r="N223" s="12">
        <f t="shared" ref="N223:O223" si="232">IFERROR(AVERAGEIF(L:L,L223,$J:$J)," ")</f>
        <v>0.9782670455</v>
      </c>
      <c r="O223" s="12">
        <f t="shared" si="232"/>
        <v>0.9711252654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45006.64336</v>
      </c>
      <c r="B224" s="9" t="str">
        <f>INDIRECT(ADDRESS(2+QUOTIENT(ROW()-2,COUNTA('Form Responses 1'!$1:$1)-4),2,,TRUE,"Form Responses 1"))</f>
        <v>yheresia@gmail.com</v>
      </c>
      <c r="C224" s="9" t="str">
        <f>INDIRECT(ADDRESS(2+QUOTIENT(ROW()-2,COUNTA('Form Responses 1'!$1:$1)-4),3,,TRUE,"Form Responses 1"))</f>
        <v>theresia</v>
      </c>
      <c r="D224" s="10">
        <f>INDIRECT(ADDRESS(2+QUOTIENT(ROW()-2,COUNTA('Form Responses 1'!$1:$1)-4),4,,TRUE,"Form Responses 1"))</f>
        <v>44986</v>
      </c>
      <c r="E224" s="11">
        <f t="shared" si="2"/>
        <v>3</v>
      </c>
      <c r="F224" s="9" t="str">
        <f>IF(ISBLANK(A224)," ",INDIRECT(ADDRESS(1,5+MOD(ROW()-2,COUNTA('Form Responses 1'!$1:$1)-4),,TRUE,"Form Responses 1")))</f>
        <v>PUSTEKDATA LAPAN - Gedung 1 Lt. 2 [Ruang Rapat Merkurius]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PUSTEKDATA LAPAN - Gedung 1 Lt. 2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03</v>
      </c>
      <c r="N224" s="12">
        <f t="shared" ref="N224:O224" si="233">IFERROR(AVERAGEIF(L:L,L224,$J:$J)," ")</f>
        <v>0.9782670455</v>
      </c>
      <c r="O224" s="12">
        <f t="shared" si="233"/>
        <v>0.9711252654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45006.64336</v>
      </c>
      <c r="B225" s="9" t="str">
        <f>INDIRECT(ADDRESS(2+QUOTIENT(ROW()-2,COUNTA('Form Responses 1'!$1:$1)-4),2,,TRUE,"Form Responses 1"))</f>
        <v>yheresia@gmail.com</v>
      </c>
      <c r="C225" s="9" t="str">
        <f>INDIRECT(ADDRESS(2+QUOTIENT(ROW()-2,COUNTA('Form Responses 1'!$1:$1)-4),3,,TRUE,"Form Responses 1"))</f>
        <v>theresia</v>
      </c>
      <c r="D225" s="10">
        <f>INDIRECT(ADDRESS(2+QUOTIENT(ROW()-2,COUNTA('Form Responses 1'!$1:$1)-4),4,,TRUE,"Form Responses 1"))</f>
        <v>44986</v>
      </c>
      <c r="E225" s="11">
        <f t="shared" si="2"/>
        <v>3</v>
      </c>
      <c r="F225" s="9" t="str">
        <f>IF(ISBLANK(A225)," ",INDIRECT(ADDRESS(1,5+MOD(ROW()-2,COUNTA('Form Responses 1'!$1:$1)-4),,TRUE,"Form Responses 1")))</f>
        <v>PUSTEKDATA LAPAN - Gedung 1 Lt. 2 [Ruang Arsip]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PUSTEKDATA LAPAN - Gedung 1 Lt. 2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03</v>
      </c>
      <c r="N225" s="12">
        <f t="shared" ref="N225:O225" si="234">IFERROR(AVERAGEIF(L:L,L225,$J:$J)," ")</f>
        <v>0.9782670455</v>
      </c>
      <c r="O225" s="12">
        <f t="shared" si="234"/>
        <v>0.9711252654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45006.64336</v>
      </c>
      <c r="B226" s="9" t="str">
        <f>INDIRECT(ADDRESS(2+QUOTIENT(ROW()-2,COUNTA('Form Responses 1'!$1:$1)-4),2,,TRUE,"Form Responses 1"))</f>
        <v>yheresia@gmail.com</v>
      </c>
      <c r="C226" s="9" t="str">
        <f>INDIRECT(ADDRESS(2+QUOTIENT(ROW()-2,COUNTA('Form Responses 1'!$1:$1)-4),3,,TRUE,"Form Responses 1"))</f>
        <v>theresia</v>
      </c>
      <c r="D226" s="10">
        <f>INDIRECT(ADDRESS(2+QUOTIENT(ROW()-2,COUNTA('Form Responses 1'!$1:$1)-4),4,,TRUE,"Form Responses 1"))</f>
        <v>44986</v>
      </c>
      <c r="E226" s="11">
        <f t="shared" si="2"/>
        <v>3</v>
      </c>
      <c r="F226" s="9" t="str">
        <f>IF(ISBLANK(A226)," ",INDIRECT(ADDRESS(1,5+MOD(ROW()-2,COUNTA('Form Responses 1'!$1:$1)-4),,TRUE,"Form Responses 1")))</f>
        <v>PUSTEKDATA LAPAN - Gedung 1 Lt. 2 [Ruang Staff]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PUSTEKDATA LAPAN - Gedung 1 Lt. 2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03</v>
      </c>
      <c r="N226" s="12">
        <f t="shared" ref="N226:O226" si="235">IFERROR(AVERAGEIF(L:L,L226,$J:$J)," ")</f>
        <v>0.9782670455</v>
      </c>
      <c r="O226" s="12">
        <f t="shared" si="235"/>
        <v>0.9711252654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45006.64336</v>
      </c>
      <c r="B227" s="9" t="str">
        <f>INDIRECT(ADDRESS(2+QUOTIENT(ROW()-2,COUNTA('Form Responses 1'!$1:$1)-4),2,,TRUE,"Form Responses 1"))</f>
        <v>yheresia@gmail.com</v>
      </c>
      <c r="C227" s="9" t="str">
        <f>INDIRECT(ADDRESS(2+QUOTIENT(ROW()-2,COUNTA('Form Responses 1'!$1:$1)-4),3,,TRUE,"Form Responses 1"))</f>
        <v>theresia</v>
      </c>
      <c r="D227" s="10">
        <f>INDIRECT(ADDRESS(2+QUOTIENT(ROW()-2,COUNTA('Form Responses 1'!$1:$1)-4),4,,TRUE,"Form Responses 1"))</f>
        <v>44986</v>
      </c>
      <c r="E227" s="11">
        <f t="shared" si="2"/>
        <v>3</v>
      </c>
      <c r="F227" s="9" t="str">
        <f>IF(ISBLANK(A227)," ",INDIRECT(ADDRESS(1,5+MOD(ROW()-2,COUNTA('Form Responses 1'!$1:$1)-4),,TRUE,"Form Responses 1")))</f>
        <v>PUSTEKDATA LAPAN - Gedung 1 Lt. 2 [Ruang Lab Pengelola]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PUSTEKDATA LAPAN - Gedung 1 Lt. 2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03</v>
      </c>
      <c r="N227" s="12">
        <f t="shared" ref="N227:O227" si="236">IFERROR(AVERAGEIF(L:L,L227,$J:$J)," ")</f>
        <v>0.9782670455</v>
      </c>
      <c r="O227" s="12">
        <f t="shared" si="236"/>
        <v>0.9711252654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45006.64336</v>
      </c>
      <c r="B228" s="9" t="str">
        <f>INDIRECT(ADDRESS(2+QUOTIENT(ROW()-2,COUNTA('Form Responses 1'!$1:$1)-4),2,,TRUE,"Form Responses 1"))</f>
        <v>yheresia@gmail.com</v>
      </c>
      <c r="C228" s="9" t="str">
        <f>INDIRECT(ADDRESS(2+QUOTIENT(ROW()-2,COUNTA('Form Responses 1'!$1:$1)-4),3,,TRUE,"Form Responses 1"))</f>
        <v>theresia</v>
      </c>
      <c r="D228" s="10">
        <f>INDIRECT(ADDRESS(2+QUOTIENT(ROW()-2,COUNTA('Form Responses 1'!$1:$1)-4),4,,TRUE,"Form Responses 1"))</f>
        <v>44986</v>
      </c>
      <c r="E228" s="11">
        <f t="shared" si="2"/>
        <v>3</v>
      </c>
      <c r="F228" s="9" t="str">
        <f>IF(ISBLANK(A228)," ",INDIRECT(ADDRESS(1,5+MOD(ROW()-2,COUNTA('Form Responses 1'!$1:$1)-4),,TRUE,"Form Responses 1")))</f>
        <v>PUSTEKDATA LAPAN - Gedung 1 Lt. 2 [Pantry]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PUSTEKDATA LAPAN - Gedung 1 Lt. 2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03</v>
      </c>
      <c r="N228" s="12">
        <f t="shared" ref="N228:O228" si="237">IFERROR(AVERAGEIF(L:L,L228,$J:$J)," ")</f>
        <v>0.9782670455</v>
      </c>
      <c r="O228" s="12">
        <f t="shared" si="237"/>
        <v>0.9711252654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45006.64336</v>
      </c>
      <c r="B229" s="9" t="str">
        <f>INDIRECT(ADDRESS(2+QUOTIENT(ROW()-2,COUNTA('Form Responses 1'!$1:$1)-4),2,,TRUE,"Form Responses 1"))</f>
        <v>yheresia@gmail.com</v>
      </c>
      <c r="C229" s="9" t="str">
        <f>INDIRECT(ADDRESS(2+QUOTIENT(ROW()-2,COUNTA('Form Responses 1'!$1:$1)-4),3,,TRUE,"Form Responses 1"))</f>
        <v>theresia</v>
      </c>
      <c r="D229" s="10">
        <f>INDIRECT(ADDRESS(2+QUOTIENT(ROW()-2,COUNTA('Form Responses 1'!$1:$1)-4),4,,TRUE,"Form Responses 1"))</f>
        <v>44986</v>
      </c>
      <c r="E229" s="11">
        <f t="shared" si="2"/>
        <v>3</v>
      </c>
      <c r="F229" s="9" t="str">
        <f>IF(ISBLANK(A229)," ",INDIRECT(ADDRESS(1,5+MOD(ROW()-2,COUNTA('Form Responses 1'!$1:$1)-4),,TRUE,"Form Responses 1")))</f>
        <v>PUSTEKDATA LAPAN - Gedung 1 Lt. 2 [Toilet]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PUSTEKDATA LAPAN - Gedung 1 Lt. 2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03</v>
      </c>
      <c r="N229" s="12">
        <f t="shared" ref="N229:O229" si="238">IFERROR(AVERAGEIF(L:L,L229,$J:$J)," ")</f>
        <v>0.9782670455</v>
      </c>
      <c r="O229" s="12">
        <f t="shared" si="238"/>
        <v>0.9711252654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45006.64336</v>
      </c>
      <c r="B230" s="9" t="str">
        <f>INDIRECT(ADDRESS(2+QUOTIENT(ROW()-2,COUNTA('Form Responses 1'!$1:$1)-4),2,,TRUE,"Form Responses 1"))</f>
        <v>yheresia@gmail.com</v>
      </c>
      <c r="C230" s="9" t="str">
        <f>INDIRECT(ADDRESS(2+QUOTIENT(ROW()-2,COUNTA('Form Responses 1'!$1:$1)-4),3,,TRUE,"Form Responses 1"))</f>
        <v>theresia</v>
      </c>
      <c r="D230" s="10">
        <f>INDIRECT(ADDRESS(2+QUOTIENT(ROW()-2,COUNTA('Form Responses 1'!$1:$1)-4),4,,TRUE,"Form Responses 1"))</f>
        <v>44986</v>
      </c>
      <c r="E230" s="11">
        <f t="shared" si="2"/>
        <v>3</v>
      </c>
      <c r="F230" s="9" t="str">
        <f>IF(ISBLANK(A230)," ",INDIRECT(ADDRESS(1,5+MOD(ROW()-2,COUNTA('Form Responses 1'!$1:$1)-4),,TRUE,"Form Responses 1")))</f>
        <v>PUSTEKDATA LAPAN - Gedung 1 Lt. 2 [Tangga luar gedung]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PUSTEKDATA LAPAN - Gedung 1 Lt. 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03</v>
      </c>
      <c r="N230" s="12">
        <f t="shared" ref="N230:O230" si="239">IFERROR(AVERAGEIF(L:L,L230,$J:$J)," ")</f>
        <v>0.9782670455</v>
      </c>
      <c r="O230" s="12">
        <f t="shared" si="239"/>
        <v>0.9711252654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45006.64336</v>
      </c>
      <c r="B231" s="9" t="str">
        <f>INDIRECT(ADDRESS(2+QUOTIENT(ROW()-2,COUNTA('Form Responses 1'!$1:$1)-4),2,,TRUE,"Form Responses 1"))</f>
        <v>yheresia@gmail.com</v>
      </c>
      <c r="C231" s="9" t="str">
        <f>INDIRECT(ADDRESS(2+QUOTIENT(ROW()-2,COUNTA('Form Responses 1'!$1:$1)-4),3,,TRUE,"Form Responses 1"))</f>
        <v>theresia</v>
      </c>
      <c r="D231" s="10">
        <f>INDIRECT(ADDRESS(2+QUOTIENT(ROW()-2,COUNTA('Form Responses 1'!$1:$1)-4),4,,TRUE,"Form Responses 1"))</f>
        <v>44986</v>
      </c>
      <c r="E231" s="11">
        <f t="shared" si="2"/>
        <v>3</v>
      </c>
      <c r="F231" s="9" t="str">
        <f>IF(ISBLANK(A231)," ",INDIRECT(ADDRESS(1,5+MOD(ROW()-2,COUNTA('Form Responses 1'!$1:$1)-4),,TRUE,"Form Responses 1")))</f>
        <v>PUSTEKDATA LAPAN - Gedung 1 Lt. 1 [Ruang Diseminasi]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PUSTEKDATA LAPAN - Gedung 1 Lt. 1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03</v>
      </c>
      <c r="N231" s="12">
        <f t="shared" ref="N231:O231" si="240">IFERROR(AVERAGEIF(L:L,L231,$J:$J)," ")</f>
        <v>0.9782670455</v>
      </c>
      <c r="O231" s="12">
        <f t="shared" si="240"/>
        <v>0.9711252654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45006.64336</v>
      </c>
      <c r="B232" s="9" t="str">
        <f>INDIRECT(ADDRESS(2+QUOTIENT(ROW()-2,COUNTA('Form Responses 1'!$1:$1)-4),2,,TRUE,"Form Responses 1"))</f>
        <v>yheresia@gmail.com</v>
      </c>
      <c r="C232" s="9" t="str">
        <f>INDIRECT(ADDRESS(2+QUOTIENT(ROW()-2,COUNTA('Form Responses 1'!$1:$1)-4),3,,TRUE,"Form Responses 1"))</f>
        <v>theresia</v>
      </c>
      <c r="D232" s="10">
        <f>INDIRECT(ADDRESS(2+QUOTIENT(ROW()-2,COUNTA('Form Responses 1'!$1:$1)-4),4,,TRUE,"Form Responses 1"))</f>
        <v>44986</v>
      </c>
      <c r="E232" s="11">
        <f t="shared" si="2"/>
        <v>3</v>
      </c>
      <c r="F232" s="9" t="str">
        <f>IF(ISBLANK(A232)," ",INDIRECT(ADDRESS(1,5+MOD(ROW()-2,COUNTA('Form Responses 1'!$1:$1)-4),,TRUE,"Form Responses 1")))</f>
        <v>PUSTEKDATA LAPAN - Gedung 1 Lt. 1 [Lobby]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PUSTEKDATA LAPAN - Gedung 1 Lt. 1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9</v>
      </c>
      <c r="L232" s="9" t="str">
        <f t="shared" si="6"/>
        <v>2023 - WEEK 09</v>
      </c>
      <c r="M232" s="9" t="str">
        <f t="shared" si="7"/>
        <v>2023 - MONTH 03</v>
      </c>
      <c r="N232" s="12">
        <f t="shared" ref="N232:O232" si="241">IFERROR(AVERAGEIF(L:L,L232,$J:$J)," ")</f>
        <v>0.9782670455</v>
      </c>
      <c r="O232" s="12">
        <f t="shared" si="241"/>
        <v>0.9711252654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45006.64336</v>
      </c>
      <c r="B233" s="9" t="str">
        <f>INDIRECT(ADDRESS(2+QUOTIENT(ROW()-2,COUNTA('Form Responses 1'!$1:$1)-4),2,,TRUE,"Form Responses 1"))</f>
        <v>yheresia@gmail.com</v>
      </c>
      <c r="C233" s="9" t="str">
        <f>INDIRECT(ADDRESS(2+QUOTIENT(ROW()-2,COUNTA('Form Responses 1'!$1:$1)-4),3,,TRUE,"Form Responses 1"))</f>
        <v>theresia</v>
      </c>
      <c r="D233" s="10">
        <f>INDIRECT(ADDRESS(2+QUOTIENT(ROW()-2,COUNTA('Form Responses 1'!$1:$1)-4),4,,TRUE,"Form Responses 1"))</f>
        <v>44986</v>
      </c>
      <c r="E233" s="11">
        <f t="shared" si="2"/>
        <v>3</v>
      </c>
      <c r="F233" s="9" t="str">
        <f>IF(ISBLANK(A233)," ",INDIRECT(ADDRESS(1,5+MOD(ROW()-2,COUNTA('Form Responses 1'!$1:$1)-4),,TRUE,"Form Responses 1")))</f>
        <v>PUSTEKDATA LAPAN - Gedung 1 Lt. 1 [Ruang Pelayanan]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PUSTEKDATA LAPAN - Gedung 1 Lt. 1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9</v>
      </c>
      <c r="L233" s="9" t="str">
        <f t="shared" si="6"/>
        <v>2023 - WEEK 09</v>
      </c>
      <c r="M233" s="9" t="str">
        <f t="shared" si="7"/>
        <v>2023 - MONTH 03</v>
      </c>
      <c r="N233" s="12">
        <f t="shared" ref="N233:O233" si="242">IFERROR(AVERAGEIF(L:L,L233,$J:$J)," ")</f>
        <v>0.9782670455</v>
      </c>
      <c r="O233" s="12">
        <f t="shared" si="242"/>
        <v>0.9711252654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45006.64336</v>
      </c>
      <c r="B234" s="9" t="str">
        <f>INDIRECT(ADDRESS(2+QUOTIENT(ROW()-2,COUNTA('Form Responses 1'!$1:$1)-4),2,,TRUE,"Form Responses 1"))</f>
        <v>yheresia@gmail.com</v>
      </c>
      <c r="C234" s="9" t="str">
        <f>INDIRECT(ADDRESS(2+QUOTIENT(ROW()-2,COUNTA('Form Responses 1'!$1:$1)-4),3,,TRUE,"Form Responses 1"))</f>
        <v>theresia</v>
      </c>
      <c r="D234" s="10">
        <f>INDIRECT(ADDRESS(2+QUOTIENT(ROW()-2,COUNTA('Form Responses 1'!$1:$1)-4),4,,TRUE,"Form Responses 1"))</f>
        <v>44986</v>
      </c>
      <c r="E234" s="11">
        <f t="shared" si="2"/>
        <v>3</v>
      </c>
      <c r="F234" s="9" t="str">
        <f>IF(ISBLANK(A234)," ",INDIRECT(ADDRESS(1,5+MOD(ROW()-2,COUNTA('Form Responses 1'!$1:$1)-4),,TRUE,"Form Responses 1")))</f>
        <v>PUSTEKDATA LAPAN - Gedung 1 Lt. 1 [PPID]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PUSTEKDATA LAPAN - Gedung 1 Lt. 1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9</v>
      </c>
      <c r="L234" s="9" t="str">
        <f t="shared" si="6"/>
        <v>2023 - WEEK 09</v>
      </c>
      <c r="M234" s="9" t="str">
        <f t="shared" si="7"/>
        <v>2023 - MONTH 03</v>
      </c>
      <c r="N234" s="12">
        <f t="shared" ref="N234:O234" si="243">IFERROR(AVERAGEIF(L:L,L234,$J:$J)," ")</f>
        <v>0.9782670455</v>
      </c>
      <c r="O234" s="12">
        <f t="shared" si="243"/>
        <v>0.9711252654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45006.64336</v>
      </c>
      <c r="B235" s="9" t="str">
        <f>INDIRECT(ADDRESS(2+QUOTIENT(ROW()-2,COUNTA('Form Responses 1'!$1:$1)-4),2,,TRUE,"Form Responses 1"))</f>
        <v>yheresia@gmail.com</v>
      </c>
      <c r="C235" s="9" t="str">
        <f>INDIRECT(ADDRESS(2+QUOTIENT(ROW()-2,COUNTA('Form Responses 1'!$1:$1)-4),3,,TRUE,"Form Responses 1"))</f>
        <v>theresia</v>
      </c>
      <c r="D235" s="10">
        <f>INDIRECT(ADDRESS(2+QUOTIENT(ROW()-2,COUNTA('Form Responses 1'!$1:$1)-4),4,,TRUE,"Form Responses 1"))</f>
        <v>44986</v>
      </c>
      <c r="E235" s="11">
        <f t="shared" si="2"/>
        <v>3</v>
      </c>
      <c r="F235" s="9" t="str">
        <f>IF(ISBLANK(A235)," ",INDIRECT(ADDRESS(1,5+MOD(ROW()-2,COUNTA('Form Responses 1'!$1:$1)-4),,TRUE,"Form Responses 1")))</f>
        <v>PUSTEKDATA LAPAN - Gedung 1 Lt. 1 [Ruang Rapat Jupiter]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PUSTEKDATA LAPAN - Gedung 1 Lt. 1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9</v>
      </c>
      <c r="L235" s="9" t="str">
        <f t="shared" si="6"/>
        <v>2023 - WEEK 09</v>
      </c>
      <c r="M235" s="9" t="str">
        <f t="shared" si="7"/>
        <v>2023 - MONTH 03</v>
      </c>
      <c r="N235" s="12">
        <f t="shared" ref="N235:O235" si="244">IFERROR(AVERAGEIF(L:L,L235,$J:$J)," ")</f>
        <v>0.9782670455</v>
      </c>
      <c r="O235" s="12">
        <f t="shared" si="244"/>
        <v>0.9711252654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45006.64336</v>
      </c>
      <c r="B236" s="9" t="str">
        <f>INDIRECT(ADDRESS(2+QUOTIENT(ROW()-2,COUNTA('Form Responses 1'!$1:$1)-4),2,,TRUE,"Form Responses 1"))</f>
        <v>yheresia@gmail.com</v>
      </c>
      <c r="C236" s="9" t="str">
        <f>INDIRECT(ADDRESS(2+QUOTIENT(ROW()-2,COUNTA('Form Responses 1'!$1:$1)-4),3,,TRUE,"Form Responses 1"))</f>
        <v>theresia</v>
      </c>
      <c r="D236" s="10">
        <f>INDIRECT(ADDRESS(2+QUOTIENT(ROW()-2,COUNTA('Form Responses 1'!$1:$1)-4),4,,TRUE,"Form Responses 1"))</f>
        <v>44986</v>
      </c>
      <c r="E236" s="11">
        <f t="shared" si="2"/>
        <v>3</v>
      </c>
      <c r="F236" s="9" t="str">
        <f>IF(ISBLANK(A236)," ",INDIRECT(ADDRESS(1,5+MOD(ROW()-2,COUNTA('Form Responses 1'!$1:$1)-4),,TRUE,"Form Responses 1")))</f>
        <v>PUSTEKDATA LAPAN - Gedung 1 Lt. 1 [Ruang Diseminasi]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PUSTEKDATA LAPAN - Gedung 1 Lt. 1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9</v>
      </c>
      <c r="L236" s="9" t="str">
        <f t="shared" si="6"/>
        <v>2023 - WEEK 09</v>
      </c>
      <c r="M236" s="9" t="str">
        <f t="shared" si="7"/>
        <v>2023 - MONTH 03</v>
      </c>
      <c r="N236" s="12">
        <f t="shared" ref="N236:O236" si="245">IFERROR(AVERAGEIF(L:L,L236,$J:$J)," ")</f>
        <v>0.9782670455</v>
      </c>
      <c r="O236" s="12">
        <f t="shared" si="245"/>
        <v>0.9711252654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45006.64336</v>
      </c>
      <c r="B237" s="9" t="str">
        <f>INDIRECT(ADDRESS(2+QUOTIENT(ROW()-2,COUNTA('Form Responses 1'!$1:$1)-4),2,,TRUE,"Form Responses 1"))</f>
        <v>yheresia@gmail.com</v>
      </c>
      <c r="C237" s="9" t="str">
        <f>INDIRECT(ADDRESS(2+QUOTIENT(ROW()-2,COUNTA('Form Responses 1'!$1:$1)-4),3,,TRUE,"Form Responses 1"))</f>
        <v>theresia</v>
      </c>
      <c r="D237" s="10">
        <f>INDIRECT(ADDRESS(2+QUOTIENT(ROW()-2,COUNTA('Form Responses 1'!$1:$1)-4),4,,TRUE,"Form Responses 1"))</f>
        <v>44986</v>
      </c>
      <c r="E237" s="11">
        <f t="shared" si="2"/>
        <v>3</v>
      </c>
      <c r="F237" s="9" t="str">
        <f>IF(ISBLANK(A237)," ",INDIRECT(ADDRESS(1,5+MOD(ROW()-2,COUNTA('Form Responses 1'!$1:$1)-4),,TRUE,"Form Responses 1")))</f>
        <v>PUSTEKDATA LAPAN - Gedung 1 Lt. 1 [Ruang Staff TU]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PUSTEKDATA LAPAN - Gedung 1 Lt. 1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9</v>
      </c>
      <c r="L237" s="9" t="str">
        <f t="shared" si="6"/>
        <v>2023 - WEEK 09</v>
      </c>
      <c r="M237" s="9" t="str">
        <f t="shared" si="7"/>
        <v>2023 - MONTH 03</v>
      </c>
      <c r="N237" s="12">
        <f t="shared" ref="N237:O237" si="246">IFERROR(AVERAGEIF(L:L,L237,$J:$J)," ")</f>
        <v>0.9782670455</v>
      </c>
      <c r="O237" s="12">
        <f t="shared" si="246"/>
        <v>0.9711252654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45006.64336</v>
      </c>
      <c r="B238" s="9" t="str">
        <f>INDIRECT(ADDRESS(2+QUOTIENT(ROW()-2,COUNTA('Form Responses 1'!$1:$1)-4),2,,TRUE,"Form Responses 1"))</f>
        <v>yheresia@gmail.com</v>
      </c>
      <c r="C238" s="9" t="str">
        <f>INDIRECT(ADDRESS(2+QUOTIENT(ROW()-2,COUNTA('Form Responses 1'!$1:$1)-4),3,,TRUE,"Form Responses 1"))</f>
        <v>theresia</v>
      </c>
      <c r="D238" s="10">
        <f>INDIRECT(ADDRESS(2+QUOTIENT(ROW()-2,COUNTA('Form Responses 1'!$1:$1)-4),4,,TRUE,"Form Responses 1"))</f>
        <v>44986</v>
      </c>
      <c r="E238" s="11">
        <f t="shared" si="2"/>
        <v>3</v>
      </c>
      <c r="F238" s="9" t="str">
        <f>IF(ISBLANK(A238)," ",INDIRECT(ADDRESS(1,5+MOD(ROW()-2,COUNTA('Form Responses 1'!$1:$1)-4),,TRUE,"Form Responses 1")))</f>
        <v>PUSTEKDATA LAPAN - Gedung 1 Lt. 1 [Ruang Kepala Subag BMN]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PUSTEKDATA LAPAN - Gedung 1 Lt. 1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9</v>
      </c>
      <c r="L238" s="9" t="str">
        <f t="shared" si="6"/>
        <v>2023 - WEEK 09</v>
      </c>
      <c r="M238" s="9" t="str">
        <f t="shared" si="7"/>
        <v>2023 - MONTH 03</v>
      </c>
      <c r="N238" s="12">
        <f t="shared" ref="N238:O238" si="247">IFERROR(AVERAGEIF(L:L,L238,$J:$J)," ")</f>
        <v>0.9782670455</v>
      </c>
      <c r="O238" s="12">
        <f t="shared" si="247"/>
        <v>0.9711252654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45006.64336</v>
      </c>
      <c r="B239" s="9" t="str">
        <f>INDIRECT(ADDRESS(2+QUOTIENT(ROW()-2,COUNTA('Form Responses 1'!$1:$1)-4),2,,TRUE,"Form Responses 1"))</f>
        <v>yheresia@gmail.com</v>
      </c>
      <c r="C239" s="9" t="str">
        <f>INDIRECT(ADDRESS(2+QUOTIENT(ROW()-2,COUNTA('Form Responses 1'!$1:$1)-4),3,,TRUE,"Form Responses 1"))</f>
        <v>theresia</v>
      </c>
      <c r="D239" s="10">
        <f>INDIRECT(ADDRESS(2+QUOTIENT(ROW()-2,COUNTA('Form Responses 1'!$1:$1)-4),4,,TRUE,"Form Responses 1"))</f>
        <v>44986</v>
      </c>
      <c r="E239" s="11">
        <f t="shared" si="2"/>
        <v>3</v>
      </c>
      <c r="F239" s="9" t="str">
        <f>IF(ISBLANK(A239)," ",INDIRECT(ADDRESS(1,5+MOD(ROW()-2,COUNTA('Form Responses 1'!$1:$1)-4),,TRUE,"Form Responses 1")))</f>
        <v>PUSTEKDATA LAPAN - Gedung 1 Lt. 1 [Ruang kepala Subag SDM &amp; Tatausaha]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PUSTEKDATA LAPAN - Gedung 1 Lt. 1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9</v>
      </c>
      <c r="L239" s="9" t="str">
        <f t="shared" si="6"/>
        <v>2023 - WEEK 09</v>
      </c>
      <c r="M239" s="9" t="str">
        <f t="shared" si="7"/>
        <v>2023 - MONTH 03</v>
      </c>
      <c r="N239" s="12">
        <f t="shared" ref="N239:O239" si="248">IFERROR(AVERAGEIF(L:L,L239,$J:$J)," ")</f>
        <v>0.9782670455</v>
      </c>
      <c r="O239" s="12">
        <f t="shared" si="248"/>
        <v>0.9711252654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45006.64336</v>
      </c>
      <c r="B240" s="9" t="str">
        <f>INDIRECT(ADDRESS(2+QUOTIENT(ROW()-2,COUNTA('Form Responses 1'!$1:$1)-4),2,,TRUE,"Form Responses 1"))</f>
        <v>yheresia@gmail.com</v>
      </c>
      <c r="C240" s="9" t="str">
        <f>INDIRECT(ADDRESS(2+QUOTIENT(ROW()-2,COUNTA('Form Responses 1'!$1:$1)-4),3,,TRUE,"Form Responses 1"))</f>
        <v>theresia</v>
      </c>
      <c r="D240" s="10">
        <f>INDIRECT(ADDRESS(2+QUOTIENT(ROW()-2,COUNTA('Form Responses 1'!$1:$1)-4),4,,TRUE,"Form Responses 1"))</f>
        <v>44986</v>
      </c>
      <c r="E240" s="11">
        <f t="shared" si="2"/>
        <v>3</v>
      </c>
      <c r="F240" s="9" t="str">
        <f>IF(ISBLANK(A240)," ",INDIRECT(ADDRESS(1,5+MOD(ROW()-2,COUNTA('Form Responses 1'!$1:$1)-4),,TRUE,"Form Responses 1")))</f>
        <v>PUSTEKDATA LAPAN - Gedung 1 Lt. 1 [Ruang Rapat Venus]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PUSTEKDATA LAPAN - Gedung 1 Lt. 1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9</v>
      </c>
      <c r="L240" s="9" t="str">
        <f t="shared" si="6"/>
        <v>2023 - WEEK 09</v>
      </c>
      <c r="M240" s="9" t="str">
        <f t="shared" si="7"/>
        <v>2023 - MONTH 03</v>
      </c>
      <c r="N240" s="12">
        <f t="shared" ref="N240:O240" si="249">IFERROR(AVERAGEIF(L:L,L240,$J:$J)," ")</f>
        <v>0.9782670455</v>
      </c>
      <c r="O240" s="12">
        <f t="shared" si="249"/>
        <v>0.9711252654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45006.64336</v>
      </c>
      <c r="B241" s="9" t="str">
        <f>INDIRECT(ADDRESS(2+QUOTIENT(ROW()-2,COUNTA('Form Responses 1'!$1:$1)-4),2,,TRUE,"Form Responses 1"))</f>
        <v>yheresia@gmail.com</v>
      </c>
      <c r="C241" s="9" t="str">
        <f>INDIRECT(ADDRESS(2+QUOTIENT(ROW()-2,COUNTA('Form Responses 1'!$1:$1)-4),3,,TRUE,"Form Responses 1"))</f>
        <v>theresia</v>
      </c>
      <c r="D241" s="10">
        <f>INDIRECT(ADDRESS(2+QUOTIENT(ROW()-2,COUNTA('Form Responses 1'!$1:$1)-4),4,,TRUE,"Form Responses 1"))</f>
        <v>44986</v>
      </c>
      <c r="E241" s="11">
        <f t="shared" si="2"/>
        <v>3</v>
      </c>
      <c r="F241" s="9" t="str">
        <f>IF(ISBLANK(A241)," ",INDIRECT(ADDRESS(1,5+MOD(ROW()-2,COUNTA('Form Responses 1'!$1:$1)-4),,TRUE,"Form Responses 1")))</f>
        <v>PUSTEKDATA LAPAN - Gedung 1 Lt. 1 [Ruang Kepala Administrasi]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PUSTEKDATA LAPAN - Gedung 1 Lt. 1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9</v>
      </c>
      <c r="L241" s="9" t="str">
        <f t="shared" si="6"/>
        <v>2023 - WEEK 09</v>
      </c>
      <c r="M241" s="9" t="str">
        <f t="shared" si="7"/>
        <v>2023 - MONTH 03</v>
      </c>
      <c r="N241" s="12">
        <f t="shared" ref="N241:O241" si="250">IFERROR(AVERAGEIF(L:L,L241,$J:$J)," ")</f>
        <v>0.9782670455</v>
      </c>
      <c r="O241" s="12">
        <f t="shared" si="250"/>
        <v>0.9711252654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45006.64336</v>
      </c>
      <c r="B242" s="9" t="str">
        <f>INDIRECT(ADDRESS(2+QUOTIENT(ROW()-2,COUNTA('Form Responses 1'!$1:$1)-4),2,,TRUE,"Form Responses 1"))</f>
        <v>yheresia@gmail.com</v>
      </c>
      <c r="C242" s="9" t="str">
        <f>INDIRECT(ADDRESS(2+QUOTIENT(ROW()-2,COUNTA('Form Responses 1'!$1:$1)-4),3,,TRUE,"Form Responses 1"))</f>
        <v>theresia</v>
      </c>
      <c r="D242" s="10">
        <f>INDIRECT(ADDRESS(2+QUOTIENT(ROW()-2,COUNTA('Form Responses 1'!$1:$1)-4),4,,TRUE,"Form Responses 1"))</f>
        <v>44986</v>
      </c>
      <c r="E242" s="11">
        <f t="shared" si="2"/>
        <v>3</v>
      </c>
      <c r="F242" s="9" t="str">
        <f>IF(ISBLANK(A242)," ",INDIRECT(ADDRESS(1,5+MOD(ROW()-2,COUNTA('Form Responses 1'!$1:$1)-4),,TRUE,"Form Responses 1")))</f>
        <v>PUSTEKDATA LAPAN - Gedung 1 Lt. 1 [Toilet pria/wanita]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PUSTEKDATA LAPAN - Gedung 1 Lt. 1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9</v>
      </c>
      <c r="L242" s="9" t="str">
        <f t="shared" si="6"/>
        <v>2023 - WEEK 09</v>
      </c>
      <c r="M242" s="9" t="str">
        <f t="shared" si="7"/>
        <v>2023 - MONTH 03</v>
      </c>
      <c r="N242" s="12">
        <f t="shared" ref="N242:O242" si="251">IFERROR(AVERAGEIF(L:L,L242,$J:$J)," ")</f>
        <v>0.9782670455</v>
      </c>
      <c r="O242" s="12">
        <f t="shared" si="251"/>
        <v>0.9711252654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45006.64336</v>
      </c>
      <c r="B243" s="9" t="str">
        <f>INDIRECT(ADDRESS(2+QUOTIENT(ROW()-2,COUNTA('Form Responses 1'!$1:$1)-4),2,,TRUE,"Form Responses 1"))</f>
        <v>yheresia@gmail.com</v>
      </c>
      <c r="C243" s="9" t="str">
        <f>INDIRECT(ADDRESS(2+QUOTIENT(ROW()-2,COUNTA('Form Responses 1'!$1:$1)-4),3,,TRUE,"Form Responses 1"))</f>
        <v>theresia</v>
      </c>
      <c r="D243" s="10">
        <f>INDIRECT(ADDRESS(2+QUOTIENT(ROW()-2,COUNTA('Form Responses 1'!$1:$1)-4),4,,TRUE,"Form Responses 1"))</f>
        <v>44986</v>
      </c>
      <c r="E243" s="11">
        <f t="shared" si="2"/>
        <v>3</v>
      </c>
      <c r="F243" s="9" t="str">
        <f>IF(ISBLANK(A243)," ",INDIRECT(ADDRESS(1,5+MOD(ROW()-2,COUNTA('Form Responses 1'!$1:$1)-4),,TRUE,"Form Responses 1")))</f>
        <v>PUSTEKDATA LAPAN - Gedung 1 Lt. 1 [Pantry]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PUSTEKDATA LAPAN - Gedung 1 Lt. 1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9</v>
      </c>
      <c r="L243" s="9" t="str">
        <f t="shared" si="6"/>
        <v>2023 - WEEK 09</v>
      </c>
      <c r="M243" s="9" t="str">
        <f t="shared" si="7"/>
        <v>2023 - MONTH 03</v>
      </c>
      <c r="N243" s="12">
        <f t="shared" ref="N243:O243" si="252">IFERROR(AVERAGEIF(L:L,L243,$J:$J)," ")</f>
        <v>0.9782670455</v>
      </c>
      <c r="O243" s="12">
        <f t="shared" si="252"/>
        <v>0.9711252654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45006.64336</v>
      </c>
      <c r="B244" s="9" t="str">
        <f>INDIRECT(ADDRESS(2+QUOTIENT(ROW()-2,COUNTA('Form Responses 1'!$1:$1)-4),2,,TRUE,"Form Responses 1"))</f>
        <v>yheresia@gmail.com</v>
      </c>
      <c r="C244" s="9" t="str">
        <f>INDIRECT(ADDRESS(2+QUOTIENT(ROW()-2,COUNTA('Form Responses 1'!$1:$1)-4),3,,TRUE,"Form Responses 1"))</f>
        <v>theresia</v>
      </c>
      <c r="D244" s="10">
        <f>INDIRECT(ADDRESS(2+QUOTIENT(ROW()-2,COUNTA('Form Responses 1'!$1:$1)-4),4,,TRUE,"Form Responses 1"))</f>
        <v>44986</v>
      </c>
      <c r="E244" s="11">
        <f t="shared" si="2"/>
        <v>3</v>
      </c>
      <c r="F244" s="9" t="str">
        <f>IF(ISBLANK(A244)," ",INDIRECT(ADDRESS(1,5+MOD(ROW()-2,COUNTA('Form Responses 1'!$1:$1)-4),,TRUE,"Form Responses 1")))</f>
        <v>PUSTEKDATA LAPAN - Gedung 1 Lt. 1 [Kantin Candra Bhuana]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PUSTEKDATA LAPAN - Gedung 1 Lt. 1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9</v>
      </c>
      <c r="L244" s="9" t="str">
        <f t="shared" si="6"/>
        <v>2023 - WEEK 09</v>
      </c>
      <c r="M244" s="9" t="str">
        <f t="shared" si="7"/>
        <v>2023 - MONTH 03</v>
      </c>
      <c r="N244" s="12">
        <f t="shared" ref="N244:O244" si="253">IFERROR(AVERAGEIF(L:L,L244,$J:$J)," ")</f>
        <v>0.9782670455</v>
      </c>
      <c r="O244" s="12">
        <f t="shared" si="253"/>
        <v>0.9711252654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45006.64336</v>
      </c>
      <c r="B245" s="9" t="str">
        <f>INDIRECT(ADDRESS(2+QUOTIENT(ROW()-2,COUNTA('Form Responses 1'!$1:$1)-4),2,,TRUE,"Form Responses 1"))</f>
        <v>yheresia@gmail.com</v>
      </c>
      <c r="C245" s="9" t="str">
        <f>INDIRECT(ADDRESS(2+QUOTIENT(ROW()-2,COUNTA('Form Responses 1'!$1:$1)-4),3,,TRUE,"Form Responses 1"))</f>
        <v>theresia</v>
      </c>
      <c r="D245" s="10">
        <f>INDIRECT(ADDRESS(2+QUOTIENT(ROW()-2,COUNTA('Form Responses 1'!$1:$1)-4),4,,TRUE,"Form Responses 1"))</f>
        <v>44986</v>
      </c>
      <c r="E245" s="11">
        <f t="shared" si="2"/>
        <v>3</v>
      </c>
      <c r="F245" s="9" t="str">
        <f>IF(ISBLANK(A245)," ",INDIRECT(ADDRESS(1,5+MOD(ROW()-2,COUNTA('Form Responses 1'!$1:$1)-4),,TRUE,"Form Responses 1")))</f>
        <v>PUSTEKDATA LAPAN - Gedung 1 Lt. 1 [Musholla]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PUSTEKDATA LAPAN - Gedung 1 Lt. 1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9</v>
      </c>
      <c r="L245" s="9" t="str">
        <f t="shared" si="6"/>
        <v>2023 - WEEK 09</v>
      </c>
      <c r="M245" s="9" t="str">
        <f t="shared" si="7"/>
        <v>2023 - MONTH 03</v>
      </c>
      <c r="N245" s="12">
        <f t="shared" ref="N245:O245" si="254">IFERROR(AVERAGEIF(L:L,L245,$J:$J)," ")</f>
        <v>0.9782670455</v>
      </c>
      <c r="O245" s="12">
        <f t="shared" si="254"/>
        <v>0.9711252654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45006.64336</v>
      </c>
      <c r="B246" s="9" t="str">
        <f>INDIRECT(ADDRESS(2+QUOTIENT(ROW()-2,COUNTA('Form Responses 1'!$1:$1)-4),2,,TRUE,"Form Responses 1"))</f>
        <v>yheresia@gmail.com</v>
      </c>
      <c r="C246" s="9" t="str">
        <f>INDIRECT(ADDRESS(2+QUOTIENT(ROW()-2,COUNTA('Form Responses 1'!$1:$1)-4),3,,TRUE,"Form Responses 1"))</f>
        <v>theresia</v>
      </c>
      <c r="D246" s="10">
        <f>INDIRECT(ADDRESS(2+QUOTIENT(ROW()-2,COUNTA('Form Responses 1'!$1:$1)-4),4,,TRUE,"Form Responses 1"))</f>
        <v>44986</v>
      </c>
      <c r="E246" s="11">
        <f t="shared" si="2"/>
        <v>3</v>
      </c>
      <c r="F246" s="9" t="str">
        <f>IF(ISBLANK(A246)," ",INDIRECT(ADDRESS(1,5+MOD(ROW()-2,COUNTA('Form Responses 1'!$1:$1)-4),,TRUE,"Form Responses 1")))</f>
        <v>PUSTEKDATA LAPAN - Gedung 1 Lt. 1 [Tangga luar gedung]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PUSTEKDATA LAPAN - Gedung 1 Lt. 1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9</v>
      </c>
      <c r="L246" s="9" t="str">
        <f t="shared" si="6"/>
        <v>2023 - WEEK 09</v>
      </c>
      <c r="M246" s="9" t="str">
        <f t="shared" si="7"/>
        <v>2023 - MONTH 03</v>
      </c>
      <c r="N246" s="12">
        <f t="shared" ref="N246:O246" si="255">IFERROR(AVERAGEIF(L:L,L246,$J:$J)," ")</f>
        <v>0.9782670455</v>
      </c>
      <c r="O246" s="12">
        <f t="shared" si="255"/>
        <v>0.9711252654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45006.64336</v>
      </c>
      <c r="B247" s="9" t="str">
        <f>INDIRECT(ADDRESS(2+QUOTIENT(ROW()-2,COUNTA('Form Responses 1'!$1:$1)-4),2,,TRUE,"Form Responses 1"))</f>
        <v>yheresia@gmail.com</v>
      </c>
      <c r="C247" s="9" t="str">
        <f>INDIRECT(ADDRESS(2+QUOTIENT(ROW()-2,COUNTA('Form Responses 1'!$1:$1)-4),3,,TRUE,"Form Responses 1"))</f>
        <v>theresia</v>
      </c>
      <c r="D247" s="10">
        <f>INDIRECT(ADDRESS(2+QUOTIENT(ROW()-2,COUNTA('Form Responses 1'!$1:$1)-4),4,,TRUE,"Form Responses 1"))</f>
        <v>44986</v>
      </c>
      <c r="E247" s="11">
        <f t="shared" si="2"/>
        <v>3</v>
      </c>
      <c r="F247" s="9" t="str">
        <f>IF(ISBLANK(A247)," ",INDIRECT(ADDRESS(1,5+MOD(ROW()-2,COUNTA('Form Responses 1'!$1:$1)-4),,TRUE,"Form Responses 1")))</f>
        <v>PUSTEKDATA LAPAN - Halaman Gedung 1 [Taman 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PUSTEKDATA LAPAN - Halaman Gedung 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9</v>
      </c>
      <c r="L247" s="9" t="str">
        <f t="shared" si="6"/>
        <v>2023 - WEEK 09</v>
      </c>
      <c r="M247" s="9" t="str">
        <f t="shared" si="7"/>
        <v>2023 - MONTH 03</v>
      </c>
      <c r="N247" s="12">
        <f t="shared" ref="N247:O247" si="256">IFERROR(AVERAGEIF(L:L,L247,$J:$J)," ")</f>
        <v>0.9782670455</v>
      </c>
      <c r="O247" s="12">
        <f t="shared" si="256"/>
        <v>0.9711252654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45006.64336</v>
      </c>
      <c r="B248" s="9" t="str">
        <f>INDIRECT(ADDRESS(2+QUOTIENT(ROW()-2,COUNTA('Form Responses 1'!$1:$1)-4),2,,TRUE,"Form Responses 1"))</f>
        <v>yheresia@gmail.com</v>
      </c>
      <c r="C248" s="9" t="str">
        <f>INDIRECT(ADDRESS(2+QUOTIENT(ROW()-2,COUNTA('Form Responses 1'!$1:$1)-4),3,,TRUE,"Form Responses 1"))</f>
        <v>theresia</v>
      </c>
      <c r="D248" s="10">
        <f>INDIRECT(ADDRESS(2+QUOTIENT(ROW()-2,COUNTA('Form Responses 1'!$1:$1)-4),4,,TRUE,"Form Responses 1"))</f>
        <v>44986</v>
      </c>
      <c r="E248" s="11">
        <f t="shared" si="2"/>
        <v>3</v>
      </c>
      <c r="F248" s="9" t="str">
        <f>IF(ISBLANK(A248)," ",INDIRECT(ADDRESS(1,5+MOD(ROW()-2,COUNTA('Form Responses 1'!$1:$1)-4),,TRUE,"Form Responses 1")))</f>
        <v>PUSTEKDATA LAPAN - Halaman Gedung 1 [Parkir Motor 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PUSTEKDATA LAPAN - Halaman Gedung 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9</v>
      </c>
      <c r="L248" s="9" t="str">
        <f t="shared" si="6"/>
        <v>2023 - WEEK 09</v>
      </c>
      <c r="M248" s="9" t="str">
        <f t="shared" si="7"/>
        <v>2023 - MONTH 03</v>
      </c>
      <c r="N248" s="12">
        <f t="shared" ref="N248:O248" si="257">IFERROR(AVERAGEIF(L:L,L248,$J:$J)," ")</f>
        <v>0.9782670455</v>
      </c>
      <c r="O248" s="12">
        <f t="shared" si="257"/>
        <v>0.9711252654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45006.64336</v>
      </c>
      <c r="B249" s="9" t="str">
        <f>INDIRECT(ADDRESS(2+QUOTIENT(ROW()-2,COUNTA('Form Responses 1'!$1:$1)-4),2,,TRUE,"Form Responses 1"))</f>
        <v>yheresia@gmail.com</v>
      </c>
      <c r="C249" s="9" t="str">
        <f>INDIRECT(ADDRESS(2+QUOTIENT(ROW()-2,COUNTA('Form Responses 1'!$1:$1)-4),3,,TRUE,"Form Responses 1"))</f>
        <v>theresia</v>
      </c>
      <c r="D249" s="10">
        <f>INDIRECT(ADDRESS(2+QUOTIENT(ROW()-2,COUNTA('Form Responses 1'!$1:$1)-4),4,,TRUE,"Form Responses 1"))</f>
        <v>44986</v>
      </c>
      <c r="E249" s="11">
        <f t="shared" si="2"/>
        <v>3</v>
      </c>
      <c r="F249" s="9" t="str">
        <f>IF(ISBLANK(A249)," ",INDIRECT(ADDRESS(1,5+MOD(ROW()-2,COUNTA('Form Responses 1'!$1:$1)-4),,TRUE,"Form Responses 1")))</f>
        <v>PUSTEKDATA LAPAN - Halaman Gedung 1 [Parkir Mobil]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PUSTEKDATA LAPAN - Halaman Gedung 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9</v>
      </c>
      <c r="L249" s="9" t="str">
        <f t="shared" si="6"/>
        <v>2023 - WEEK 09</v>
      </c>
      <c r="M249" s="9" t="str">
        <f t="shared" si="7"/>
        <v>2023 - MONTH 03</v>
      </c>
      <c r="N249" s="12">
        <f t="shared" ref="N249:O249" si="258">IFERROR(AVERAGEIF(L:L,L249,$J:$J)," ")</f>
        <v>0.9782670455</v>
      </c>
      <c r="O249" s="12">
        <f t="shared" si="258"/>
        <v>0.9711252654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45006.64336</v>
      </c>
      <c r="B250" s="9" t="str">
        <f>INDIRECT(ADDRESS(2+QUOTIENT(ROW()-2,COUNTA('Form Responses 1'!$1:$1)-4),2,,TRUE,"Form Responses 1"))</f>
        <v>yheresia@gmail.com</v>
      </c>
      <c r="C250" s="9" t="str">
        <f>INDIRECT(ADDRESS(2+QUOTIENT(ROW()-2,COUNTA('Form Responses 1'!$1:$1)-4),3,,TRUE,"Form Responses 1"))</f>
        <v>theresia</v>
      </c>
      <c r="D250" s="10">
        <f>INDIRECT(ADDRESS(2+QUOTIENT(ROW()-2,COUNTA('Form Responses 1'!$1:$1)-4),4,,TRUE,"Form Responses 1"))</f>
        <v>44986</v>
      </c>
      <c r="E250" s="11">
        <f t="shared" si="2"/>
        <v>3</v>
      </c>
      <c r="F250" s="9" t="str">
        <f>IF(ISBLANK(A250)," ",INDIRECT(ADDRESS(1,5+MOD(ROW()-2,COUNTA('Form Responses 1'!$1:$1)-4),,TRUE,"Form Responses 1")))</f>
        <v>PUSTEKDATA LAPAN - Halaman Gedung 1 [Halaman depan samping dan belakang]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PUSTEKDATA LAPAN - Halaman Gedung 1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9</v>
      </c>
      <c r="L250" s="9" t="str">
        <f t="shared" si="6"/>
        <v>2023 - WEEK 09</v>
      </c>
      <c r="M250" s="9" t="str">
        <f t="shared" si="7"/>
        <v>2023 - MONTH 03</v>
      </c>
      <c r="N250" s="12">
        <f t="shared" ref="N250:O250" si="259">IFERROR(AVERAGEIF(L:L,L250,$J:$J)," ")</f>
        <v>0.9782670455</v>
      </c>
      <c r="O250" s="12">
        <f t="shared" si="259"/>
        <v>0.9711252654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45006.64336</v>
      </c>
      <c r="B251" s="9" t="str">
        <f>INDIRECT(ADDRESS(2+QUOTIENT(ROW()-2,COUNTA('Form Responses 1'!$1:$1)-4),2,,TRUE,"Form Responses 1"))</f>
        <v>yheresia@gmail.com</v>
      </c>
      <c r="C251" s="9" t="str">
        <f>INDIRECT(ADDRESS(2+QUOTIENT(ROW()-2,COUNTA('Form Responses 1'!$1:$1)-4),3,,TRUE,"Form Responses 1"))</f>
        <v>theresia</v>
      </c>
      <c r="D251" s="10">
        <f>INDIRECT(ADDRESS(2+QUOTIENT(ROW()-2,COUNTA('Form Responses 1'!$1:$1)-4),4,,TRUE,"Form Responses 1"))</f>
        <v>44986</v>
      </c>
      <c r="E251" s="11">
        <f t="shared" si="2"/>
        <v>3</v>
      </c>
      <c r="F251" s="9" t="str">
        <f>IF(ISBLANK(A251)," ",INDIRECT(ADDRESS(1,5+MOD(ROW()-2,COUNTA('Form Responses 1'!$1:$1)-4),,TRUE,"Form Responses 1")))</f>
        <v>PUSTEKDATA LAPAN - Halaman Gedung 1 [TPS]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PUSTEKDATA LAPAN - Halaman Gedung 1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9</v>
      </c>
      <c r="L251" s="9" t="str">
        <f t="shared" si="6"/>
        <v>2023 - WEEK 09</v>
      </c>
      <c r="M251" s="9" t="str">
        <f t="shared" si="7"/>
        <v>2023 - MONTH 03</v>
      </c>
      <c r="N251" s="12">
        <f t="shared" ref="N251:O251" si="260">IFERROR(AVERAGEIF(L:L,L251,$J:$J)," ")</f>
        <v>0.9782670455</v>
      </c>
      <c r="O251" s="12">
        <f t="shared" si="260"/>
        <v>0.9711252654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45006.64336</v>
      </c>
      <c r="B252" s="9" t="str">
        <f>INDIRECT(ADDRESS(2+QUOTIENT(ROW()-2,COUNTA('Form Responses 1'!$1:$1)-4),2,,TRUE,"Form Responses 1"))</f>
        <v>yheresia@gmail.com</v>
      </c>
      <c r="C252" s="9" t="str">
        <f>INDIRECT(ADDRESS(2+QUOTIENT(ROW()-2,COUNTA('Form Responses 1'!$1:$1)-4),3,,TRUE,"Form Responses 1"))</f>
        <v>theresia</v>
      </c>
      <c r="D252" s="10">
        <f>INDIRECT(ADDRESS(2+QUOTIENT(ROW()-2,COUNTA('Form Responses 1'!$1:$1)-4),4,,TRUE,"Form Responses 1"))</f>
        <v>44986</v>
      </c>
      <c r="E252" s="11">
        <f t="shared" si="2"/>
        <v>3</v>
      </c>
      <c r="F252" s="9" t="str">
        <f>IF(ISBLANK(A252)," ",INDIRECT(ADDRESS(1,5+MOD(ROW()-2,COUNTA('Form Responses 1'!$1:$1)-4),,TRUE,"Form Responses 1")))</f>
        <v>PUSFATJA  - Gedung D Lt. 4 [Lobby]</v>
      </c>
      <c r="G252" s="9" t="str">
        <f>IF(ISBLANK(A252)," ",INDIRECT(ADDRESS(MATCH(A252,'Form Responses 1'!A:A,0),5+MOD(ROW()-2,COUNTA('Form Responses 1'!$1:$1)-4),,TRUE,"Form Responses 1")))</f>
        <v>BAIK</v>
      </c>
      <c r="H252" s="12" t="str">
        <f t="shared" si="3"/>
        <v>PUSFATJA  - Gedung D Lt. 4</v>
      </c>
      <c r="I252" s="12" t="str">
        <f t="shared" si="4"/>
        <v>CLEANING SERVICE</v>
      </c>
      <c r="J252" s="12">
        <f t="array" ref="J252">IFERROR(INDEX(MASTER!B:B,MATCH(G252,MASTER!A:A,0))/100," ")</f>
        <v>0.95</v>
      </c>
      <c r="K252" s="9">
        <f t="shared" si="5"/>
        <v>9</v>
      </c>
      <c r="L252" s="9" t="str">
        <f t="shared" si="6"/>
        <v>2023 - WEEK 09</v>
      </c>
      <c r="M252" s="9" t="str">
        <f t="shared" si="7"/>
        <v>2023 - MONTH 03</v>
      </c>
      <c r="N252" s="12">
        <f t="shared" ref="N252:O252" si="261">IFERROR(AVERAGEIF(L:L,L252,$J:$J)," ")</f>
        <v>0.9782670455</v>
      </c>
      <c r="O252" s="12">
        <f t="shared" si="261"/>
        <v>0.9711252654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45006.64336</v>
      </c>
      <c r="B253" s="9" t="str">
        <f>INDIRECT(ADDRESS(2+QUOTIENT(ROW()-2,COUNTA('Form Responses 1'!$1:$1)-4),2,,TRUE,"Form Responses 1"))</f>
        <v>yheresia@gmail.com</v>
      </c>
      <c r="C253" s="9" t="str">
        <f>INDIRECT(ADDRESS(2+QUOTIENT(ROW()-2,COUNTA('Form Responses 1'!$1:$1)-4),3,,TRUE,"Form Responses 1"))</f>
        <v>theresia</v>
      </c>
      <c r="D253" s="10">
        <f>INDIRECT(ADDRESS(2+QUOTIENT(ROW()-2,COUNTA('Form Responses 1'!$1:$1)-4),4,,TRUE,"Form Responses 1"))</f>
        <v>44986</v>
      </c>
      <c r="E253" s="11">
        <f t="shared" si="2"/>
        <v>3</v>
      </c>
      <c r="F253" s="9" t="str">
        <f>IF(ISBLANK(A253)," ",INDIRECT(ADDRESS(1,5+MOD(ROW()-2,COUNTA('Form Responses 1'!$1:$1)-4),,TRUE,"Form Responses 1")))</f>
        <v>PUSFATJA  - Gedung D Lt. 4 [Ruang Rapat A]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PUSFATJA  - Gedung D Lt. 4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9</v>
      </c>
      <c r="L253" s="9" t="str">
        <f t="shared" si="6"/>
        <v>2023 - WEEK 09</v>
      </c>
      <c r="M253" s="9" t="str">
        <f t="shared" si="7"/>
        <v>2023 - MONTH 03</v>
      </c>
      <c r="N253" s="12">
        <f t="shared" ref="N253:O253" si="262">IFERROR(AVERAGEIF(L:L,L253,$J:$J)," ")</f>
        <v>0.9782670455</v>
      </c>
      <c r="O253" s="12">
        <f t="shared" si="262"/>
        <v>0.9711252654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45006.64336</v>
      </c>
      <c r="B254" s="9" t="str">
        <f>INDIRECT(ADDRESS(2+QUOTIENT(ROW()-2,COUNTA('Form Responses 1'!$1:$1)-4),2,,TRUE,"Form Responses 1"))</f>
        <v>yheresia@gmail.com</v>
      </c>
      <c r="C254" s="9" t="str">
        <f>INDIRECT(ADDRESS(2+QUOTIENT(ROW()-2,COUNTA('Form Responses 1'!$1:$1)-4),3,,TRUE,"Form Responses 1"))</f>
        <v>theresia</v>
      </c>
      <c r="D254" s="10">
        <f>INDIRECT(ADDRESS(2+QUOTIENT(ROW()-2,COUNTA('Form Responses 1'!$1:$1)-4),4,,TRUE,"Form Responses 1"))</f>
        <v>44986</v>
      </c>
      <c r="E254" s="11">
        <f t="shared" si="2"/>
        <v>3</v>
      </c>
      <c r="F254" s="9" t="str">
        <f>IF(ISBLANK(A254)," ",INDIRECT(ADDRESS(1,5+MOD(ROW()-2,COUNTA('Form Responses 1'!$1:$1)-4),,TRUE,"Form Responses 1")))</f>
        <v>PUSFATJA  - Gedung D Lt. 4 [Toilet pria/wanita]</v>
      </c>
      <c r="G254" s="9" t="str">
        <f>IF(ISBLANK(A254)," ",INDIRECT(ADDRESS(MATCH(A254,'Form Responses 1'!A:A,0),5+MOD(ROW()-2,COUNTA('Form Responses 1'!$1:$1)-4),,TRUE,"Form Responses 1")))</f>
        <v>BAIK</v>
      </c>
      <c r="H254" s="12" t="str">
        <f t="shared" si="3"/>
        <v>PUSFATJA  - Gedung D Lt. 4</v>
      </c>
      <c r="I254" s="12" t="str">
        <f t="shared" si="4"/>
        <v>CLEANING SERVICE</v>
      </c>
      <c r="J254" s="12">
        <f t="array" ref="J254">IFERROR(INDEX(MASTER!B:B,MATCH(G254,MASTER!A:A,0))/100," ")</f>
        <v>0.95</v>
      </c>
      <c r="K254" s="9">
        <f t="shared" si="5"/>
        <v>9</v>
      </c>
      <c r="L254" s="9" t="str">
        <f t="shared" si="6"/>
        <v>2023 - WEEK 09</v>
      </c>
      <c r="M254" s="9" t="str">
        <f t="shared" si="7"/>
        <v>2023 - MONTH 03</v>
      </c>
      <c r="N254" s="12">
        <f t="shared" ref="N254:O254" si="263">IFERROR(AVERAGEIF(L:L,L254,$J:$J)," ")</f>
        <v>0.9782670455</v>
      </c>
      <c r="O254" s="12">
        <f t="shared" si="263"/>
        <v>0.9711252654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45006.64336</v>
      </c>
      <c r="B255" s="9" t="str">
        <f>INDIRECT(ADDRESS(2+QUOTIENT(ROW()-2,COUNTA('Form Responses 1'!$1:$1)-4),2,,TRUE,"Form Responses 1"))</f>
        <v>yheresia@gmail.com</v>
      </c>
      <c r="C255" s="9" t="str">
        <f>INDIRECT(ADDRESS(2+QUOTIENT(ROW()-2,COUNTA('Form Responses 1'!$1:$1)-4),3,,TRUE,"Form Responses 1"))</f>
        <v>theresia</v>
      </c>
      <c r="D255" s="10">
        <f>INDIRECT(ADDRESS(2+QUOTIENT(ROW()-2,COUNTA('Form Responses 1'!$1:$1)-4),4,,TRUE,"Form Responses 1"))</f>
        <v>44986</v>
      </c>
      <c r="E255" s="11">
        <f t="shared" si="2"/>
        <v>3</v>
      </c>
      <c r="F255" s="9" t="str">
        <f>IF(ISBLANK(A255)," ",INDIRECT(ADDRESS(1,5+MOD(ROW()-2,COUNTA('Form Responses 1'!$1:$1)-4),,TRUE,"Form Responses 1")))</f>
        <v>PUSFATJA  - Gedung D Lt. 4 [Pantry]</v>
      </c>
      <c r="G255" s="9" t="str">
        <f>IF(ISBLANK(A255)," ",INDIRECT(ADDRESS(MATCH(A255,'Form Responses 1'!A:A,0),5+MOD(ROW()-2,COUNTA('Form Responses 1'!$1:$1)-4),,TRUE,"Form Responses 1")))</f>
        <v>BAIK</v>
      </c>
      <c r="H255" s="12" t="str">
        <f t="shared" si="3"/>
        <v>PUSFATJA  - Gedung D Lt. 4</v>
      </c>
      <c r="I255" s="12" t="str">
        <f t="shared" si="4"/>
        <v>CLEANING SERVICE</v>
      </c>
      <c r="J255" s="12">
        <f t="array" ref="J255">IFERROR(INDEX(MASTER!B:B,MATCH(G255,MASTER!A:A,0))/100," ")</f>
        <v>0.95</v>
      </c>
      <c r="K255" s="9">
        <f t="shared" si="5"/>
        <v>9</v>
      </c>
      <c r="L255" s="9" t="str">
        <f t="shared" si="6"/>
        <v>2023 - WEEK 09</v>
      </c>
      <c r="M255" s="9" t="str">
        <f t="shared" si="7"/>
        <v>2023 - MONTH 03</v>
      </c>
      <c r="N255" s="12">
        <f t="shared" ref="N255:O255" si="264">IFERROR(AVERAGEIF(L:L,L255,$J:$J)," ")</f>
        <v>0.9782670455</v>
      </c>
      <c r="O255" s="12">
        <f t="shared" si="264"/>
        <v>0.9711252654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45006.64336</v>
      </c>
      <c r="B256" s="9" t="str">
        <f>INDIRECT(ADDRESS(2+QUOTIENT(ROW()-2,COUNTA('Form Responses 1'!$1:$1)-4),2,,TRUE,"Form Responses 1"))</f>
        <v>yheresia@gmail.com</v>
      </c>
      <c r="C256" s="9" t="str">
        <f>INDIRECT(ADDRESS(2+QUOTIENT(ROW()-2,COUNTA('Form Responses 1'!$1:$1)-4),3,,TRUE,"Form Responses 1"))</f>
        <v>theresia</v>
      </c>
      <c r="D256" s="10">
        <f>INDIRECT(ADDRESS(2+QUOTIENT(ROW()-2,COUNTA('Form Responses 1'!$1:$1)-4),4,,TRUE,"Form Responses 1"))</f>
        <v>44986</v>
      </c>
      <c r="E256" s="11">
        <f t="shared" si="2"/>
        <v>3</v>
      </c>
      <c r="F256" s="9" t="str">
        <f>IF(ISBLANK(A256)," ",INDIRECT(ADDRESS(1,5+MOD(ROW()-2,COUNTA('Form Responses 1'!$1:$1)-4),,TRUE,"Form Responses 1")))</f>
        <v>PUSFATJA  - Gedung D Lt. 4 [Ruang Staff]</v>
      </c>
      <c r="G256" s="9" t="str">
        <f>IF(ISBLANK(A256)," ",INDIRECT(ADDRESS(MATCH(A256,'Form Responses 1'!A:A,0),5+MOD(ROW()-2,COUNTA('Form Responses 1'!$1:$1)-4),,TRUE,"Form Responses 1")))</f>
        <v>BAIK</v>
      </c>
      <c r="H256" s="12" t="str">
        <f t="shared" si="3"/>
        <v>PUSFATJA  - Gedung D Lt. 4</v>
      </c>
      <c r="I256" s="12" t="str">
        <f t="shared" si="4"/>
        <v>CLEANING SERVICE</v>
      </c>
      <c r="J256" s="12">
        <f t="array" ref="J256">IFERROR(INDEX(MASTER!B:B,MATCH(G256,MASTER!A:A,0))/100," ")</f>
        <v>0.95</v>
      </c>
      <c r="K256" s="9">
        <f t="shared" si="5"/>
        <v>9</v>
      </c>
      <c r="L256" s="9" t="str">
        <f t="shared" si="6"/>
        <v>2023 - WEEK 09</v>
      </c>
      <c r="M256" s="9" t="str">
        <f t="shared" si="7"/>
        <v>2023 - MONTH 03</v>
      </c>
      <c r="N256" s="12">
        <f t="shared" ref="N256:O256" si="265">IFERROR(AVERAGEIF(L:L,L256,$J:$J)," ")</f>
        <v>0.9782670455</v>
      </c>
      <c r="O256" s="12">
        <f t="shared" si="265"/>
        <v>0.9711252654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45006.64336</v>
      </c>
      <c r="B257" s="9" t="str">
        <f>INDIRECT(ADDRESS(2+QUOTIENT(ROW()-2,COUNTA('Form Responses 1'!$1:$1)-4),2,,TRUE,"Form Responses 1"))</f>
        <v>yheresia@gmail.com</v>
      </c>
      <c r="C257" s="9" t="str">
        <f>INDIRECT(ADDRESS(2+QUOTIENT(ROW()-2,COUNTA('Form Responses 1'!$1:$1)-4),3,,TRUE,"Form Responses 1"))</f>
        <v>theresia</v>
      </c>
      <c r="D257" s="10">
        <f>INDIRECT(ADDRESS(2+QUOTIENT(ROW()-2,COUNTA('Form Responses 1'!$1:$1)-4),4,,TRUE,"Form Responses 1"))</f>
        <v>44986</v>
      </c>
      <c r="E257" s="11">
        <f t="shared" si="2"/>
        <v>3</v>
      </c>
      <c r="F257" s="9" t="str">
        <f>IF(ISBLANK(A257)," ",INDIRECT(ADDRESS(1,5+MOD(ROW()-2,COUNTA('Form Responses 1'!$1:$1)-4),,TRUE,"Form Responses 1")))</f>
        <v>PUSFATJA  - Gedung D Lt. 4 [Ruang Kapokat Smart]</v>
      </c>
      <c r="G257" s="9" t="str">
        <f>IF(ISBLANK(A257)," ",INDIRECT(ADDRESS(MATCH(A257,'Form Responses 1'!A:A,0),5+MOD(ROW()-2,COUNTA('Form Responses 1'!$1:$1)-4),,TRUE,"Form Responses 1")))</f>
        <v>BAIK</v>
      </c>
      <c r="H257" s="12" t="str">
        <f t="shared" si="3"/>
        <v>PUSFATJA  - Gedung D Lt. 4</v>
      </c>
      <c r="I257" s="12" t="str">
        <f t="shared" si="4"/>
        <v>CLEANING SERVICE</v>
      </c>
      <c r="J257" s="12">
        <f t="array" ref="J257">IFERROR(INDEX(MASTER!B:B,MATCH(G257,MASTER!A:A,0))/100," ")</f>
        <v>0.95</v>
      </c>
      <c r="K257" s="9">
        <f t="shared" si="5"/>
        <v>9</v>
      </c>
      <c r="L257" s="9" t="str">
        <f t="shared" si="6"/>
        <v>2023 - WEEK 09</v>
      </c>
      <c r="M257" s="9" t="str">
        <f t="shared" si="7"/>
        <v>2023 - MONTH 03</v>
      </c>
      <c r="N257" s="12">
        <f t="shared" ref="N257:O257" si="266">IFERROR(AVERAGEIF(L:L,L257,$J:$J)," ")</f>
        <v>0.9782670455</v>
      </c>
      <c r="O257" s="12">
        <f t="shared" si="266"/>
        <v>0.9711252654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45006.64336</v>
      </c>
      <c r="B258" s="9" t="str">
        <f>INDIRECT(ADDRESS(2+QUOTIENT(ROW()-2,COUNTA('Form Responses 1'!$1:$1)-4),2,,TRUE,"Form Responses 1"))</f>
        <v>yheresia@gmail.com</v>
      </c>
      <c r="C258" s="9" t="str">
        <f>INDIRECT(ADDRESS(2+QUOTIENT(ROW()-2,COUNTA('Form Responses 1'!$1:$1)-4),3,,TRUE,"Form Responses 1"))</f>
        <v>theresia</v>
      </c>
      <c r="D258" s="10">
        <f>INDIRECT(ADDRESS(2+QUOTIENT(ROW()-2,COUNTA('Form Responses 1'!$1:$1)-4),4,,TRUE,"Form Responses 1"))</f>
        <v>44986</v>
      </c>
      <c r="E258" s="11">
        <f t="shared" si="2"/>
        <v>3</v>
      </c>
      <c r="F258" s="9" t="str">
        <f>IF(ISBLANK(A258)," ",INDIRECT(ADDRESS(1,5+MOD(ROW()-2,COUNTA('Form Responses 1'!$1:$1)-4),,TRUE,"Form Responses 1")))</f>
        <v>PUSFATJA  - Gedung D Lt. 4 [Ruang Kapokat Laut]</v>
      </c>
      <c r="G258" s="9" t="str">
        <f>IF(ISBLANK(A258)," ",INDIRECT(ADDRESS(MATCH(A258,'Form Responses 1'!A:A,0),5+MOD(ROW()-2,COUNTA('Form Responses 1'!$1:$1)-4),,TRUE,"Form Responses 1")))</f>
        <v>BAIK</v>
      </c>
      <c r="H258" s="12" t="str">
        <f t="shared" si="3"/>
        <v>PUSFATJA  - Gedung D Lt. 4</v>
      </c>
      <c r="I258" s="12" t="str">
        <f t="shared" si="4"/>
        <v>CLEANING SERVICE</v>
      </c>
      <c r="J258" s="12">
        <f t="array" ref="J258">IFERROR(INDEX(MASTER!B:B,MATCH(G258,MASTER!A:A,0))/100," ")</f>
        <v>0.95</v>
      </c>
      <c r="K258" s="9">
        <f t="shared" si="5"/>
        <v>9</v>
      </c>
      <c r="L258" s="9" t="str">
        <f t="shared" si="6"/>
        <v>2023 - WEEK 09</v>
      </c>
      <c r="M258" s="9" t="str">
        <f t="shared" si="7"/>
        <v>2023 - MONTH 03</v>
      </c>
      <c r="N258" s="12">
        <f t="shared" ref="N258:O258" si="267">IFERROR(AVERAGEIF(L:L,L258,$J:$J)," ")</f>
        <v>0.9782670455</v>
      </c>
      <c r="O258" s="12">
        <f t="shared" si="267"/>
        <v>0.9711252654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45006.64336</v>
      </c>
      <c r="B259" s="9" t="str">
        <f>INDIRECT(ADDRESS(2+QUOTIENT(ROW()-2,COUNTA('Form Responses 1'!$1:$1)-4),2,,TRUE,"Form Responses 1"))</f>
        <v>yheresia@gmail.com</v>
      </c>
      <c r="C259" s="9" t="str">
        <f>INDIRECT(ADDRESS(2+QUOTIENT(ROW()-2,COUNTA('Form Responses 1'!$1:$1)-4),3,,TRUE,"Form Responses 1"))</f>
        <v>theresia</v>
      </c>
      <c r="D259" s="10">
        <f>INDIRECT(ADDRESS(2+QUOTIENT(ROW()-2,COUNTA('Form Responses 1'!$1:$1)-4),4,,TRUE,"Form Responses 1"))</f>
        <v>44986</v>
      </c>
      <c r="E259" s="11">
        <f t="shared" si="2"/>
        <v>3</v>
      </c>
      <c r="F259" s="9" t="str">
        <f>IF(ISBLANK(A259)," ",INDIRECT(ADDRESS(1,5+MOD(ROW()-2,COUNTA('Form Responses 1'!$1:$1)-4),,TRUE,"Form Responses 1")))</f>
        <v>PUSFATJA  - Gedung D Lt. 4 [Ruang Kapokat Ekosistem Pesisir]</v>
      </c>
      <c r="G259" s="9" t="str">
        <f>IF(ISBLANK(A259)," ",INDIRECT(ADDRESS(MATCH(A259,'Form Responses 1'!A:A,0),5+MOD(ROW()-2,COUNTA('Form Responses 1'!$1:$1)-4),,TRUE,"Form Responses 1")))</f>
        <v>BAIK</v>
      </c>
      <c r="H259" s="12" t="str">
        <f t="shared" si="3"/>
        <v>PUSFATJA  - Gedung D Lt. 4</v>
      </c>
      <c r="I259" s="12" t="str">
        <f t="shared" si="4"/>
        <v>CLEANING SERVICE</v>
      </c>
      <c r="J259" s="12">
        <f t="array" ref="J259">IFERROR(INDEX(MASTER!B:B,MATCH(G259,MASTER!A:A,0))/100," ")</f>
        <v>0.95</v>
      </c>
      <c r="K259" s="9">
        <f t="shared" si="5"/>
        <v>9</v>
      </c>
      <c r="L259" s="9" t="str">
        <f t="shared" si="6"/>
        <v>2023 - WEEK 09</v>
      </c>
      <c r="M259" s="9" t="str">
        <f t="shared" si="7"/>
        <v>2023 - MONTH 03</v>
      </c>
      <c r="N259" s="12">
        <f t="shared" ref="N259:O259" si="268">IFERROR(AVERAGEIF(L:L,L259,$J:$J)," ")</f>
        <v>0.9782670455</v>
      </c>
      <c r="O259" s="12">
        <f t="shared" si="268"/>
        <v>0.9711252654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45006.64336</v>
      </c>
      <c r="B260" s="9" t="str">
        <f>INDIRECT(ADDRESS(2+QUOTIENT(ROW()-2,COUNTA('Form Responses 1'!$1:$1)-4),2,,TRUE,"Form Responses 1"))</f>
        <v>yheresia@gmail.com</v>
      </c>
      <c r="C260" s="9" t="str">
        <f>INDIRECT(ADDRESS(2+QUOTIENT(ROW()-2,COUNTA('Form Responses 1'!$1:$1)-4),3,,TRUE,"Form Responses 1"))</f>
        <v>theresia</v>
      </c>
      <c r="D260" s="10">
        <f>INDIRECT(ADDRESS(2+QUOTIENT(ROW()-2,COUNTA('Form Responses 1'!$1:$1)-4),4,,TRUE,"Form Responses 1"))</f>
        <v>44986</v>
      </c>
      <c r="E260" s="11">
        <f t="shared" si="2"/>
        <v>3</v>
      </c>
      <c r="F260" s="9" t="str">
        <f>IF(ISBLANK(A260)," ",INDIRECT(ADDRESS(1,5+MOD(ROW()-2,COUNTA('Form Responses 1'!$1:$1)-4),,TRUE,"Form Responses 1")))</f>
        <v>PUSFATJA  - Gedung D Lt. 4 [Ruang Lactation/ Ruang Menyusui]</v>
      </c>
      <c r="G260" s="9" t="str">
        <f>IF(ISBLANK(A260)," ",INDIRECT(ADDRESS(MATCH(A260,'Form Responses 1'!A:A,0),5+MOD(ROW()-2,COUNTA('Form Responses 1'!$1:$1)-4),,TRUE,"Form Responses 1")))</f>
        <v>BAIK</v>
      </c>
      <c r="H260" s="12" t="str">
        <f t="shared" si="3"/>
        <v>PUSFATJA  - Gedung D Lt. 4</v>
      </c>
      <c r="I260" s="12" t="str">
        <f t="shared" si="4"/>
        <v>CLEANING SERVICE</v>
      </c>
      <c r="J260" s="12">
        <f t="array" ref="J260">IFERROR(INDEX(MASTER!B:B,MATCH(G260,MASTER!A:A,0))/100," ")</f>
        <v>0.95</v>
      </c>
      <c r="K260" s="9">
        <f t="shared" si="5"/>
        <v>9</v>
      </c>
      <c r="L260" s="9" t="str">
        <f t="shared" si="6"/>
        <v>2023 - WEEK 09</v>
      </c>
      <c r="M260" s="9" t="str">
        <f t="shared" si="7"/>
        <v>2023 - MONTH 03</v>
      </c>
      <c r="N260" s="12">
        <f t="shared" ref="N260:O260" si="269">IFERROR(AVERAGEIF(L:L,L260,$J:$J)," ")</f>
        <v>0.9782670455</v>
      </c>
      <c r="O260" s="12">
        <f t="shared" si="269"/>
        <v>0.9711252654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45006.64336</v>
      </c>
      <c r="B261" s="9" t="str">
        <f>INDIRECT(ADDRESS(2+QUOTIENT(ROW()-2,COUNTA('Form Responses 1'!$1:$1)-4),2,,TRUE,"Form Responses 1"))</f>
        <v>yheresia@gmail.com</v>
      </c>
      <c r="C261" s="9" t="str">
        <f>INDIRECT(ADDRESS(2+QUOTIENT(ROW()-2,COUNTA('Form Responses 1'!$1:$1)-4),3,,TRUE,"Form Responses 1"))</f>
        <v>theresia</v>
      </c>
      <c r="D261" s="10">
        <f>INDIRECT(ADDRESS(2+QUOTIENT(ROW()-2,COUNTA('Form Responses 1'!$1:$1)-4),4,,TRUE,"Form Responses 1"))</f>
        <v>44986</v>
      </c>
      <c r="E261" s="11">
        <f t="shared" si="2"/>
        <v>3</v>
      </c>
      <c r="F261" s="9" t="str">
        <f>IF(ISBLANK(A261)," ",INDIRECT(ADDRESS(1,5+MOD(ROW()-2,COUNTA('Form Responses 1'!$1:$1)-4),,TRUE,"Form Responses 1")))</f>
        <v>PUSFATJA  - Gedung D Lt. 4 [Ruang Rapat B]</v>
      </c>
      <c r="G261" s="9" t="str">
        <f>IF(ISBLANK(A261)," ",INDIRECT(ADDRESS(MATCH(A261,'Form Responses 1'!A:A,0),5+MOD(ROW()-2,COUNTA('Form Responses 1'!$1:$1)-4),,TRUE,"Form Responses 1")))</f>
        <v>BAIK</v>
      </c>
      <c r="H261" s="12" t="str">
        <f t="shared" si="3"/>
        <v>PUSFATJA  - Gedung D Lt. 4</v>
      </c>
      <c r="I261" s="12" t="str">
        <f t="shared" si="4"/>
        <v>CLEANING SERVICE</v>
      </c>
      <c r="J261" s="12">
        <f t="array" ref="J261">IFERROR(INDEX(MASTER!B:B,MATCH(G261,MASTER!A:A,0))/100," ")</f>
        <v>0.95</v>
      </c>
      <c r="K261" s="9">
        <f t="shared" si="5"/>
        <v>9</v>
      </c>
      <c r="L261" s="9" t="str">
        <f t="shared" si="6"/>
        <v>2023 - WEEK 09</v>
      </c>
      <c r="M261" s="9" t="str">
        <f t="shared" si="7"/>
        <v>2023 - MONTH 03</v>
      </c>
      <c r="N261" s="12">
        <f t="shared" ref="N261:O261" si="270">IFERROR(AVERAGEIF(L:L,L261,$J:$J)," ")</f>
        <v>0.9782670455</v>
      </c>
      <c r="O261" s="12">
        <f t="shared" si="270"/>
        <v>0.9711252654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45006.64336</v>
      </c>
      <c r="B262" s="9" t="str">
        <f>INDIRECT(ADDRESS(2+QUOTIENT(ROW()-2,COUNTA('Form Responses 1'!$1:$1)-4),2,,TRUE,"Form Responses 1"))</f>
        <v>yheresia@gmail.com</v>
      </c>
      <c r="C262" s="9" t="str">
        <f>INDIRECT(ADDRESS(2+QUOTIENT(ROW()-2,COUNTA('Form Responses 1'!$1:$1)-4),3,,TRUE,"Form Responses 1"))</f>
        <v>theresia</v>
      </c>
      <c r="D262" s="10">
        <f>INDIRECT(ADDRESS(2+QUOTIENT(ROW()-2,COUNTA('Form Responses 1'!$1:$1)-4),4,,TRUE,"Form Responses 1"))</f>
        <v>44986</v>
      </c>
      <c r="E262" s="11">
        <f t="shared" si="2"/>
        <v>3</v>
      </c>
      <c r="F262" s="9" t="str">
        <f>IF(ISBLANK(A262)," ",INDIRECT(ADDRESS(1,5+MOD(ROW()-2,COUNTA('Form Responses 1'!$1:$1)-4),,TRUE,"Form Responses 1")))</f>
        <v>PUSFATJA  - Gedung D Lt. 4 [Ruang Rapat C]</v>
      </c>
      <c r="G262" s="9" t="str">
        <f>IF(ISBLANK(A262)," ",INDIRECT(ADDRESS(MATCH(A262,'Form Responses 1'!A:A,0),5+MOD(ROW()-2,COUNTA('Form Responses 1'!$1:$1)-4),,TRUE,"Form Responses 1")))</f>
        <v>BAIK</v>
      </c>
      <c r="H262" s="12" t="str">
        <f t="shared" si="3"/>
        <v>PUSFATJA  - Gedung D Lt. 4</v>
      </c>
      <c r="I262" s="12" t="str">
        <f t="shared" si="4"/>
        <v>CLEANING SERVICE</v>
      </c>
      <c r="J262" s="12">
        <f t="array" ref="J262">IFERROR(INDEX(MASTER!B:B,MATCH(G262,MASTER!A:A,0))/100," ")</f>
        <v>0.95</v>
      </c>
      <c r="K262" s="9">
        <f t="shared" si="5"/>
        <v>9</v>
      </c>
      <c r="L262" s="9" t="str">
        <f t="shared" si="6"/>
        <v>2023 - WEEK 09</v>
      </c>
      <c r="M262" s="9" t="str">
        <f t="shared" si="7"/>
        <v>2023 - MONTH 03</v>
      </c>
      <c r="N262" s="12">
        <f t="shared" ref="N262:O262" si="271">IFERROR(AVERAGEIF(L:L,L262,$J:$J)," ")</f>
        <v>0.9782670455</v>
      </c>
      <c r="O262" s="12">
        <f t="shared" si="271"/>
        <v>0.9711252654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45006.64336</v>
      </c>
      <c r="B263" s="9" t="str">
        <f>INDIRECT(ADDRESS(2+QUOTIENT(ROW()-2,COUNTA('Form Responses 1'!$1:$1)-4),2,,TRUE,"Form Responses 1"))</f>
        <v>yheresia@gmail.com</v>
      </c>
      <c r="C263" s="9" t="str">
        <f>INDIRECT(ADDRESS(2+QUOTIENT(ROW()-2,COUNTA('Form Responses 1'!$1:$1)-4),3,,TRUE,"Form Responses 1"))</f>
        <v>theresia</v>
      </c>
      <c r="D263" s="10">
        <f>INDIRECT(ADDRESS(2+QUOTIENT(ROW()-2,COUNTA('Form Responses 1'!$1:$1)-4),4,,TRUE,"Form Responses 1"))</f>
        <v>44986</v>
      </c>
      <c r="E263" s="11">
        <f t="shared" si="2"/>
        <v>3</v>
      </c>
      <c r="F263" s="9" t="str">
        <f>IF(ISBLANK(A263)," ",INDIRECT(ADDRESS(1,5+MOD(ROW()-2,COUNTA('Form Responses 1'!$1:$1)-4),,TRUE,"Form Responses 1")))</f>
        <v>PUSFATJA  - Gedung D Lt. 4 [Teras]</v>
      </c>
      <c r="G263" s="9" t="str">
        <f>IF(ISBLANK(A263)," ",INDIRECT(ADDRESS(MATCH(A263,'Form Responses 1'!A:A,0),5+MOD(ROW()-2,COUNTA('Form Responses 1'!$1:$1)-4),,TRUE,"Form Responses 1")))</f>
        <v>BAIK</v>
      </c>
      <c r="H263" s="12" t="str">
        <f t="shared" si="3"/>
        <v>PUSFATJA  - Gedung D Lt. 4</v>
      </c>
      <c r="I263" s="12" t="str">
        <f t="shared" si="4"/>
        <v>CLEANING SERVICE</v>
      </c>
      <c r="J263" s="12">
        <f t="array" ref="J263">IFERROR(INDEX(MASTER!B:B,MATCH(G263,MASTER!A:A,0))/100," ")</f>
        <v>0.95</v>
      </c>
      <c r="K263" s="9">
        <f t="shared" si="5"/>
        <v>9</v>
      </c>
      <c r="L263" s="9" t="str">
        <f t="shared" si="6"/>
        <v>2023 - WEEK 09</v>
      </c>
      <c r="M263" s="9" t="str">
        <f t="shared" si="7"/>
        <v>2023 - MONTH 03</v>
      </c>
      <c r="N263" s="12">
        <f t="shared" ref="N263:O263" si="272">IFERROR(AVERAGEIF(L:L,L263,$J:$J)," ")</f>
        <v>0.9782670455</v>
      </c>
      <c r="O263" s="12">
        <f t="shared" si="272"/>
        <v>0.9711252654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45006.64336</v>
      </c>
      <c r="B264" s="9" t="str">
        <f>INDIRECT(ADDRESS(2+QUOTIENT(ROW()-2,COUNTA('Form Responses 1'!$1:$1)-4),2,,TRUE,"Form Responses 1"))</f>
        <v>yheresia@gmail.com</v>
      </c>
      <c r="C264" s="9" t="str">
        <f>INDIRECT(ADDRESS(2+QUOTIENT(ROW()-2,COUNTA('Form Responses 1'!$1:$1)-4),3,,TRUE,"Form Responses 1"))</f>
        <v>theresia</v>
      </c>
      <c r="D264" s="10">
        <f>INDIRECT(ADDRESS(2+QUOTIENT(ROW()-2,COUNTA('Form Responses 1'!$1:$1)-4),4,,TRUE,"Form Responses 1"))</f>
        <v>44986</v>
      </c>
      <c r="E264" s="11">
        <f t="shared" si="2"/>
        <v>3</v>
      </c>
      <c r="F264" s="9" t="str">
        <f>IF(ISBLANK(A264)," ",INDIRECT(ADDRESS(1,5+MOD(ROW()-2,COUNTA('Form Responses 1'!$1:$1)-4),,TRUE,"Form Responses 1")))</f>
        <v>PUSFATJA  - Gedung D Lt. 4 [Balkon(depan dan belakang)]</v>
      </c>
      <c r="G264" s="9" t="str">
        <f>IF(ISBLANK(A264)," ",INDIRECT(ADDRESS(MATCH(A264,'Form Responses 1'!A:A,0),5+MOD(ROW()-2,COUNTA('Form Responses 1'!$1:$1)-4),,TRUE,"Form Responses 1")))</f>
        <v>BAIK</v>
      </c>
      <c r="H264" s="12" t="str">
        <f t="shared" si="3"/>
        <v>PUSFATJA  - Gedung D Lt. 4</v>
      </c>
      <c r="I264" s="12" t="str">
        <f t="shared" si="4"/>
        <v>CLEANING SERVICE</v>
      </c>
      <c r="J264" s="12">
        <f t="array" ref="J264">IFERROR(INDEX(MASTER!B:B,MATCH(G264,MASTER!A:A,0))/100," ")</f>
        <v>0.95</v>
      </c>
      <c r="K264" s="9">
        <f t="shared" si="5"/>
        <v>9</v>
      </c>
      <c r="L264" s="9" t="str">
        <f t="shared" si="6"/>
        <v>2023 - WEEK 09</v>
      </c>
      <c r="M264" s="9" t="str">
        <f t="shared" si="7"/>
        <v>2023 - MONTH 03</v>
      </c>
      <c r="N264" s="12">
        <f t="shared" ref="N264:O264" si="273">IFERROR(AVERAGEIF(L:L,L264,$J:$J)," ")</f>
        <v>0.9782670455</v>
      </c>
      <c r="O264" s="12">
        <f t="shared" si="273"/>
        <v>0.9711252654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45006.64336</v>
      </c>
      <c r="B265" s="9" t="str">
        <f>INDIRECT(ADDRESS(2+QUOTIENT(ROW()-2,COUNTA('Form Responses 1'!$1:$1)-4),2,,TRUE,"Form Responses 1"))</f>
        <v>yheresia@gmail.com</v>
      </c>
      <c r="C265" s="9" t="str">
        <f>INDIRECT(ADDRESS(2+QUOTIENT(ROW()-2,COUNTA('Form Responses 1'!$1:$1)-4),3,,TRUE,"Form Responses 1"))</f>
        <v>theresia</v>
      </c>
      <c r="D265" s="10">
        <f>INDIRECT(ADDRESS(2+QUOTIENT(ROW()-2,COUNTA('Form Responses 1'!$1:$1)-4),4,,TRUE,"Form Responses 1"))</f>
        <v>44986</v>
      </c>
      <c r="E265" s="11">
        <f t="shared" si="2"/>
        <v>3</v>
      </c>
      <c r="F265" s="9" t="str">
        <f>IF(ISBLANK(A265)," ",INDIRECT(ADDRESS(1,5+MOD(ROW()-2,COUNTA('Form Responses 1'!$1:$1)-4),,TRUE,"Form Responses 1")))</f>
        <v>PUSFATJA  - Gedung D Lt. 4 [Lift]</v>
      </c>
      <c r="G265" s="9" t="str">
        <f>IF(ISBLANK(A265)," ",INDIRECT(ADDRESS(MATCH(A265,'Form Responses 1'!A:A,0),5+MOD(ROW()-2,COUNTA('Form Responses 1'!$1:$1)-4),,TRUE,"Form Responses 1")))</f>
        <v>BAIK</v>
      </c>
      <c r="H265" s="12" t="str">
        <f t="shared" si="3"/>
        <v>PUSFATJA  - Gedung D Lt. 4</v>
      </c>
      <c r="I265" s="12" t="str">
        <f t="shared" si="4"/>
        <v>CLEANING SERVICE</v>
      </c>
      <c r="J265" s="12">
        <f t="array" ref="J265">IFERROR(INDEX(MASTER!B:B,MATCH(G265,MASTER!A:A,0))/100," ")</f>
        <v>0.95</v>
      </c>
      <c r="K265" s="9">
        <f t="shared" si="5"/>
        <v>9</v>
      </c>
      <c r="L265" s="9" t="str">
        <f t="shared" si="6"/>
        <v>2023 - WEEK 09</v>
      </c>
      <c r="M265" s="9" t="str">
        <f t="shared" si="7"/>
        <v>2023 - MONTH 03</v>
      </c>
      <c r="N265" s="12">
        <f t="shared" ref="N265:O265" si="274">IFERROR(AVERAGEIF(L:L,L265,$J:$J)," ")</f>
        <v>0.9782670455</v>
      </c>
      <c r="O265" s="12">
        <f t="shared" si="274"/>
        <v>0.9711252654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45006.64336</v>
      </c>
      <c r="B266" s="9" t="str">
        <f>INDIRECT(ADDRESS(2+QUOTIENT(ROW()-2,COUNTA('Form Responses 1'!$1:$1)-4),2,,TRUE,"Form Responses 1"))</f>
        <v>yheresia@gmail.com</v>
      </c>
      <c r="C266" s="9" t="str">
        <f>INDIRECT(ADDRESS(2+QUOTIENT(ROW()-2,COUNTA('Form Responses 1'!$1:$1)-4),3,,TRUE,"Form Responses 1"))</f>
        <v>theresia</v>
      </c>
      <c r="D266" s="10">
        <f>INDIRECT(ADDRESS(2+QUOTIENT(ROW()-2,COUNTA('Form Responses 1'!$1:$1)-4),4,,TRUE,"Form Responses 1"))</f>
        <v>44986</v>
      </c>
      <c r="E266" s="11">
        <f t="shared" si="2"/>
        <v>3</v>
      </c>
      <c r="F266" s="9" t="str">
        <f>IF(ISBLANK(A266)," ",INDIRECT(ADDRESS(1,5+MOD(ROW()-2,COUNTA('Form Responses 1'!$1:$1)-4),,TRUE,"Form Responses 1")))</f>
        <v>PUSFATJA  - Gedung D Lt. 4 [Tangga]</v>
      </c>
      <c r="G266" s="9" t="str">
        <f>IF(ISBLANK(A266)," ",INDIRECT(ADDRESS(MATCH(A266,'Form Responses 1'!A:A,0),5+MOD(ROW()-2,COUNTA('Form Responses 1'!$1:$1)-4),,TRUE,"Form Responses 1")))</f>
        <v>BAIK</v>
      </c>
      <c r="H266" s="12" t="str">
        <f t="shared" si="3"/>
        <v>PUSFATJA  - Gedung D Lt. 4</v>
      </c>
      <c r="I266" s="12" t="str">
        <f t="shared" si="4"/>
        <v>CLEANING SERVICE</v>
      </c>
      <c r="J266" s="12">
        <f t="array" ref="J266">IFERROR(INDEX(MASTER!B:B,MATCH(G266,MASTER!A:A,0))/100," ")</f>
        <v>0.95</v>
      </c>
      <c r="K266" s="9">
        <f t="shared" si="5"/>
        <v>9</v>
      </c>
      <c r="L266" s="9" t="str">
        <f t="shared" si="6"/>
        <v>2023 - WEEK 09</v>
      </c>
      <c r="M266" s="9" t="str">
        <f t="shared" si="7"/>
        <v>2023 - MONTH 03</v>
      </c>
      <c r="N266" s="12">
        <f t="shared" ref="N266:O266" si="275">IFERROR(AVERAGEIF(L:L,L266,$J:$J)," ")</f>
        <v>0.9782670455</v>
      </c>
      <c r="O266" s="12">
        <f t="shared" si="275"/>
        <v>0.9711252654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45006.64336</v>
      </c>
      <c r="B267" s="9" t="str">
        <f>INDIRECT(ADDRESS(2+QUOTIENT(ROW()-2,COUNTA('Form Responses 1'!$1:$1)-4),2,,TRUE,"Form Responses 1"))</f>
        <v>yheresia@gmail.com</v>
      </c>
      <c r="C267" s="9" t="str">
        <f>INDIRECT(ADDRESS(2+QUOTIENT(ROW()-2,COUNTA('Form Responses 1'!$1:$1)-4),3,,TRUE,"Form Responses 1"))</f>
        <v>theresia</v>
      </c>
      <c r="D267" s="10">
        <f>INDIRECT(ADDRESS(2+QUOTIENT(ROW()-2,COUNTA('Form Responses 1'!$1:$1)-4),4,,TRUE,"Form Responses 1"))</f>
        <v>44986</v>
      </c>
      <c r="E267" s="11">
        <f t="shared" si="2"/>
        <v>3</v>
      </c>
      <c r="F267" s="9" t="str">
        <f>IF(ISBLANK(A267)," ",INDIRECT(ADDRESS(1,5+MOD(ROW()-2,COUNTA('Form Responses 1'!$1:$1)-4),,TRUE,"Form Responses 1")))</f>
        <v>PUSFATJA  - Gedung D Lt. 3 [Lobby]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PUSFATJA  - Gedung D Lt. 3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9</v>
      </c>
      <c r="L267" s="9" t="str">
        <f t="shared" si="6"/>
        <v>2023 - WEEK 09</v>
      </c>
      <c r="M267" s="9" t="str">
        <f t="shared" si="7"/>
        <v>2023 - MONTH 03</v>
      </c>
      <c r="N267" s="12">
        <f t="shared" ref="N267:O267" si="276">IFERROR(AVERAGEIF(L:L,L267,$J:$J)," ")</f>
        <v>0.9782670455</v>
      </c>
      <c r="O267" s="12">
        <f t="shared" si="276"/>
        <v>0.9711252654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45006.64336</v>
      </c>
      <c r="B268" s="9" t="str">
        <f>INDIRECT(ADDRESS(2+QUOTIENT(ROW()-2,COUNTA('Form Responses 1'!$1:$1)-4),2,,TRUE,"Form Responses 1"))</f>
        <v>yheresia@gmail.com</v>
      </c>
      <c r="C268" s="9" t="str">
        <f>INDIRECT(ADDRESS(2+QUOTIENT(ROW()-2,COUNTA('Form Responses 1'!$1:$1)-4),3,,TRUE,"Form Responses 1"))</f>
        <v>theresia</v>
      </c>
      <c r="D268" s="10">
        <f>INDIRECT(ADDRESS(2+QUOTIENT(ROW()-2,COUNTA('Form Responses 1'!$1:$1)-4),4,,TRUE,"Form Responses 1"))</f>
        <v>44986</v>
      </c>
      <c r="E268" s="11">
        <f t="shared" si="2"/>
        <v>3</v>
      </c>
      <c r="F268" s="9" t="str">
        <f>IF(ISBLANK(A268)," ",INDIRECT(ADDRESS(1,5+MOD(ROW()-2,COUNTA('Form Responses 1'!$1:$1)-4),,TRUE,"Form Responses 1")))</f>
        <v>PUSFATJA  - Gedung D Lt. 3 [Ruang Staff]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PUSFATJA  - Gedung D Lt. 3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9</v>
      </c>
      <c r="L268" s="9" t="str">
        <f t="shared" si="6"/>
        <v>2023 - WEEK 09</v>
      </c>
      <c r="M268" s="9" t="str">
        <f t="shared" si="7"/>
        <v>2023 - MONTH 03</v>
      </c>
      <c r="N268" s="12">
        <f t="shared" ref="N268:O268" si="277">IFERROR(AVERAGEIF(L:L,L268,$J:$J)," ")</f>
        <v>0.9782670455</v>
      </c>
      <c r="O268" s="12">
        <f t="shared" si="277"/>
        <v>0.9711252654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45006.64336</v>
      </c>
      <c r="B269" s="9" t="str">
        <f>INDIRECT(ADDRESS(2+QUOTIENT(ROW()-2,COUNTA('Form Responses 1'!$1:$1)-4),2,,TRUE,"Form Responses 1"))</f>
        <v>yheresia@gmail.com</v>
      </c>
      <c r="C269" s="9" t="str">
        <f>INDIRECT(ADDRESS(2+QUOTIENT(ROW()-2,COUNTA('Form Responses 1'!$1:$1)-4),3,,TRUE,"Form Responses 1"))</f>
        <v>theresia</v>
      </c>
      <c r="D269" s="10">
        <f>INDIRECT(ADDRESS(2+QUOTIENT(ROW()-2,COUNTA('Form Responses 1'!$1:$1)-4),4,,TRUE,"Form Responses 1"))</f>
        <v>44986</v>
      </c>
      <c r="E269" s="11">
        <f t="shared" si="2"/>
        <v>3</v>
      </c>
      <c r="F269" s="9" t="str">
        <f>IF(ISBLANK(A269)," ",INDIRECT(ADDRESS(1,5+MOD(ROW()-2,COUNTA('Form Responses 1'!$1:$1)-4),,TRUE,"Form Responses 1")))</f>
        <v>PUSFATJA  - Gedung D Lt. 3 [Ruang Rapat Auditorium]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PUSFATJA  - Gedung D Lt. 3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9</v>
      </c>
      <c r="L269" s="9" t="str">
        <f t="shared" si="6"/>
        <v>2023 - WEEK 09</v>
      </c>
      <c r="M269" s="9" t="str">
        <f t="shared" si="7"/>
        <v>2023 - MONTH 03</v>
      </c>
      <c r="N269" s="12">
        <f t="shared" ref="N269:O269" si="278">IFERROR(AVERAGEIF(L:L,L269,$J:$J)," ")</f>
        <v>0.9782670455</v>
      </c>
      <c r="O269" s="12">
        <f t="shared" si="278"/>
        <v>0.9711252654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45006.64336</v>
      </c>
      <c r="B270" s="9" t="str">
        <f>INDIRECT(ADDRESS(2+QUOTIENT(ROW()-2,COUNTA('Form Responses 1'!$1:$1)-4),2,,TRUE,"Form Responses 1"))</f>
        <v>yheresia@gmail.com</v>
      </c>
      <c r="C270" s="9" t="str">
        <f>INDIRECT(ADDRESS(2+QUOTIENT(ROW()-2,COUNTA('Form Responses 1'!$1:$1)-4),3,,TRUE,"Form Responses 1"))</f>
        <v>theresia</v>
      </c>
      <c r="D270" s="10">
        <f>INDIRECT(ADDRESS(2+QUOTIENT(ROW()-2,COUNTA('Form Responses 1'!$1:$1)-4),4,,TRUE,"Form Responses 1"))</f>
        <v>44986</v>
      </c>
      <c r="E270" s="11">
        <f t="shared" si="2"/>
        <v>3</v>
      </c>
      <c r="F270" s="9" t="str">
        <f>IF(ISBLANK(A270)," ",INDIRECT(ADDRESS(1,5+MOD(ROW()-2,COUNTA('Form Responses 1'!$1:$1)-4),,TRUE,"Form Responses 1")))</f>
        <v>PUSFATJA  - Gedung D Lt. 3 [Pantry 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PUSFATJA  - Gedung D Lt. 3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9</v>
      </c>
      <c r="L270" s="9" t="str">
        <f t="shared" si="6"/>
        <v>2023 - WEEK 09</v>
      </c>
      <c r="M270" s="9" t="str">
        <f t="shared" si="7"/>
        <v>2023 - MONTH 03</v>
      </c>
      <c r="N270" s="12">
        <f t="shared" ref="N270:O270" si="279">IFERROR(AVERAGEIF(L:L,L270,$J:$J)," ")</f>
        <v>0.9782670455</v>
      </c>
      <c r="O270" s="12">
        <f t="shared" si="279"/>
        <v>0.9711252654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45006.64336</v>
      </c>
      <c r="B271" s="9" t="str">
        <f>INDIRECT(ADDRESS(2+QUOTIENT(ROW()-2,COUNTA('Form Responses 1'!$1:$1)-4),2,,TRUE,"Form Responses 1"))</f>
        <v>yheresia@gmail.com</v>
      </c>
      <c r="C271" s="9" t="str">
        <f>INDIRECT(ADDRESS(2+QUOTIENT(ROW()-2,COUNTA('Form Responses 1'!$1:$1)-4),3,,TRUE,"Form Responses 1"))</f>
        <v>theresia</v>
      </c>
      <c r="D271" s="10">
        <f>INDIRECT(ADDRESS(2+QUOTIENT(ROW()-2,COUNTA('Form Responses 1'!$1:$1)-4),4,,TRUE,"Form Responses 1"))</f>
        <v>44986</v>
      </c>
      <c r="E271" s="11">
        <f t="shared" si="2"/>
        <v>3</v>
      </c>
      <c r="F271" s="9" t="str">
        <f>IF(ISBLANK(A271)," ",INDIRECT(ADDRESS(1,5+MOD(ROW()-2,COUNTA('Form Responses 1'!$1:$1)-4),,TRUE,"Form Responses 1")))</f>
        <v>PUSFATJA  - Gedung D Lt. 3 [Toilet pria/wanita]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PUSFATJA  - Gedung D Lt. 3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9</v>
      </c>
      <c r="L271" s="9" t="str">
        <f t="shared" si="6"/>
        <v>2023 - WEEK 09</v>
      </c>
      <c r="M271" s="9" t="str">
        <f t="shared" si="7"/>
        <v>2023 - MONTH 03</v>
      </c>
      <c r="N271" s="12">
        <f t="shared" ref="N271:O271" si="280">IFERROR(AVERAGEIF(L:L,L271,$J:$J)," ")</f>
        <v>0.9782670455</v>
      </c>
      <c r="O271" s="12">
        <f t="shared" si="280"/>
        <v>0.9711252654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45006.64336</v>
      </c>
      <c r="B272" s="9" t="str">
        <f>INDIRECT(ADDRESS(2+QUOTIENT(ROW()-2,COUNTA('Form Responses 1'!$1:$1)-4),2,,TRUE,"Form Responses 1"))</f>
        <v>yheresia@gmail.com</v>
      </c>
      <c r="C272" s="9" t="str">
        <f>INDIRECT(ADDRESS(2+QUOTIENT(ROW()-2,COUNTA('Form Responses 1'!$1:$1)-4),3,,TRUE,"Form Responses 1"))</f>
        <v>theresia</v>
      </c>
      <c r="D272" s="10">
        <f>INDIRECT(ADDRESS(2+QUOTIENT(ROW()-2,COUNTA('Form Responses 1'!$1:$1)-4),4,,TRUE,"Form Responses 1"))</f>
        <v>44986</v>
      </c>
      <c r="E272" s="11">
        <f t="shared" si="2"/>
        <v>3</v>
      </c>
      <c r="F272" s="9" t="str">
        <f>IF(ISBLANK(A272)," ",INDIRECT(ADDRESS(1,5+MOD(ROW()-2,COUNTA('Form Responses 1'!$1:$1)-4),,TRUE,"Form Responses 1")))</f>
        <v>PUSFATJA  - Gedung D Lt. 3 [Ruang Kepala LMB]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PUSFATJA  - Gedung D Lt. 3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9</v>
      </c>
      <c r="L272" s="9" t="str">
        <f t="shared" si="6"/>
        <v>2023 - WEEK 09</v>
      </c>
      <c r="M272" s="9" t="str">
        <f t="shared" si="7"/>
        <v>2023 - MONTH 03</v>
      </c>
      <c r="N272" s="12">
        <f t="shared" ref="N272:O272" si="281">IFERROR(AVERAGEIF(L:L,L272,$J:$J)," ")</f>
        <v>0.9782670455</v>
      </c>
      <c r="O272" s="12">
        <f t="shared" si="281"/>
        <v>0.9711252654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45006.64336</v>
      </c>
      <c r="B273" s="9" t="str">
        <f>INDIRECT(ADDRESS(2+QUOTIENT(ROW()-2,COUNTA('Form Responses 1'!$1:$1)-4),2,,TRUE,"Form Responses 1"))</f>
        <v>yheresia@gmail.com</v>
      </c>
      <c r="C273" s="9" t="str">
        <f>INDIRECT(ADDRESS(2+QUOTIENT(ROW()-2,COUNTA('Form Responses 1'!$1:$1)-4),3,,TRUE,"Form Responses 1"))</f>
        <v>theresia</v>
      </c>
      <c r="D273" s="10">
        <f>INDIRECT(ADDRESS(2+QUOTIENT(ROW()-2,COUNTA('Form Responses 1'!$1:$1)-4),4,,TRUE,"Form Responses 1"))</f>
        <v>44986</v>
      </c>
      <c r="E273" s="11">
        <f t="shared" si="2"/>
        <v>3</v>
      </c>
      <c r="F273" s="9" t="str">
        <f>IF(ISBLANK(A273)," ",INDIRECT(ADDRESS(1,5+MOD(ROW()-2,COUNTA('Form Responses 1'!$1:$1)-4),,TRUE,"Form Responses 1")))</f>
        <v>PUSFATJA  - Gedung D Lt. 3 [Ruang Kepala]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PUSFATJA  - Gedung D Lt. 3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9</v>
      </c>
      <c r="L273" s="9" t="str">
        <f t="shared" si="6"/>
        <v>2023 - WEEK 09</v>
      </c>
      <c r="M273" s="9" t="str">
        <f t="shared" si="7"/>
        <v>2023 - MONTH 03</v>
      </c>
      <c r="N273" s="12">
        <f t="shared" ref="N273:O273" si="282">IFERROR(AVERAGEIF(L:L,L273,$J:$J)," ")</f>
        <v>0.9782670455</v>
      </c>
      <c r="O273" s="12">
        <f t="shared" si="282"/>
        <v>0.9711252654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45006.64336</v>
      </c>
      <c r="B274" s="9" t="str">
        <f>INDIRECT(ADDRESS(2+QUOTIENT(ROW()-2,COUNTA('Form Responses 1'!$1:$1)-4),2,,TRUE,"Form Responses 1"))</f>
        <v>yheresia@gmail.com</v>
      </c>
      <c r="C274" s="9" t="str">
        <f>INDIRECT(ADDRESS(2+QUOTIENT(ROW()-2,COUNTA('Form Responses 1'!$1:$1)-4),3,,TRUE,"Form Responses 1"))</f>
        <v>theresia</v>
      </c>
      <c r="D274" s="10">
        <f>INDIRECT(ADDRESS(2+QUOTIENT(ROW()-2,COUNTA('Form Responses 1'!$1:$1)-4),4,,TRUE,"Form Responses 1"))</f>
        <v>44986</v>
      </c>
      <c r="E274" s="11">
        <f t="shared" si="2"/>
        <v>3</v>
      </c>
      <c r="F274" s="9" t="str">
        <f>IF(ISBLANK(A274)," ",INDIRECT(ADDRESS(1,5+MOD(ROW()-2,COUNTA('Form Responses 1'!$1:$1)-4),,TRUE,"Form Responses 1")))</f>
        <v>PUSFATJA  - Gedung D Lt. 3 [Ruang Kepala]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PUSFATJA  - Gedung D Lt. 3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9</v>
      </c>
      <c r="L274" s="9" t="str">
        <f t="shared" si="6"/>
        <v>2023 - WEEK 09</v>
      </c>
      <c r="M274" s="9" t="str">
        <f t="shared" si="7"/>
        <v>2023 - MONTH 03</v>
      </c>
      <c r="N274" s="12">
        <f t="shared" ref="N274:O274" si="283">IFERROR(AVERAGEIF(L:L,L274,$J:$J)," ")</f>
        <v>0.9782670455</v>
      </c>
      <c r="O274" s="12">
        <f t="shared" si="283"/>
        <v>0.9711252654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45006.64336</v>
      </c>
      <c r="B275" s="9" t="str">
        <f>INDIRECT(ADDRESS(2+QUOTIENT(ROW()-2,COUNTA('Form Responses 1'!$1:$1)-4),2,,TRUE,"Form Responses 1"))</f>
        <v>yheresia@gmail.com</v>
      </c>
      <c r="C275" s="9" t="str">
        <f>INDIRECT(ADDRESS(2+QUOTIENT(ROW()-2,COUNTA('Form Responses 1'!$1:$1)-4),3,,TRUE,"Form Responses 1"))</f>
        <v>theresia</v>
      </c>
      <c r="D275" s="10">
        <f>INDIRECT(ADDRESS(2+QUOTIENT(ROW()-2,COUNTA('Form Responses 1'!$1:$1)-4),4,,TRUE,"Form Responses 1"))</f>
        <v>44986</v>
      </c>
      <c r="E275" s="11">
        <f t="shared" si="2"/>
        <v>3</v>
      </c>
      <c r="F275" s="9" t="str">
        <f>IF(ISBLANK(A275)," ",INDIRECT(ADDRESS(1,5+MOD(ROW()-2,COUNTA('Form Responses 1'!$1:$1)-4),,TRUE,"Form Responses 1")))</f>
        <v>PUSFATJA  - Gedung D Lt. 3 [Ruang Lactation/ Ruang Menyusui]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PUSFATJA  - Gedung D Lt. 3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9</v>
      </c>
      <c r="L275" s="9" t="str">
        <f t="shared" si="6"/>
        <v>2023 - WEEK 09</v>
      </c>
      <c r="M275" s="9" t="str">
        <f t="shared" si="7"/>
        <v>2023 - MONTH 03</v>
      </c>
      <c r="N275" s="12">
        <f t="shared" ref="N275:O275" si="284">IFERROR(AVERAGEIF(L:L,L275,$J:$J)," ")</f>
        <v>0.9782670455</v>
      </c>
      <c r="O275" s="12">
        <f t="shared" si="284"/>
        <v>0.9711252654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45006.64336</v>
      </c>
      <c r="B276" s="9" t="str">
        <f>INDIRECT(ADDRESS(2+QUOTIENT(ROW()-2,COUNTA('Form Responses 1'!$1:$1)-4),2,,TRUE,"Form Responses 1"))</f>
        <v>yheresia@gmail.com</v>
      </c>
      <c r="C276" s="9" t="str">
        <f>INDIRECT(ADDRESS(2+QUOTIENT(ROW()-2,COUNTA('Form Responses 1'!$1:$1)-4),3,,TRUE,"Form Responses 1"))</f>
        <v>theresia</v>
      </c>
      <c r="D276" s="10">
        <f>INDIRECT(ADDRESS(2+QUOTIENT(ROW()-2,COUNTA('Form Responses 1'!$1:$1)-4),4,,TRUE,"Form Responses 1"))</f>
        <v>44986</v>
      </c>
      <c r="E276" s="11">
        <f t="shared" si="2"/>
        <v>3</v>
      </c>
      <c r="F276" s="9" t="str">
        <f>IF(ISBLANK(A276)," ",INDIRECT(ADDRESS(1,5+MOD(ROW()-2,COUNTA('Form Responses 1'!$1:$1)-4),,TRUE,"Form Responses 1")))</f>
        <v>PUSFATJA  - Gedung D Lt. 3 [Ruang Rapat B]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PUSFATJA  - Gedung D Lt. 3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9</v>
      </c>
      <c r="L276" s="9" t="str">
        <f t="shared" si="6"/>
        <v>2023 - WEEK 09</v>
      </c>
      <c r="M276" s="9" t="str">
        <f t="shared" si="7"/>
        <v>2023 - MONTH 03</v>
      </c>
      <c r="N276" s="12">
        <f t="shared" ref="N276:O276" si="285">IFERROR(AVERAGEIF(L:L,L276,$J:$J)," ")</f>
        <v>0.9782670455</v>
      </c>
      <c r="O276" s="12">
        <f t="shared" si="285"/>
        <v>0.9711252654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45006.64336</v>
      </c>
      <c r="B277" s="9" t="str">
        <f>INDIRECT(ADDRESS(2+QUOTIENT(ROW()-2,COUNTA('Form Responses 1'!$1:$1)-4),2,,TRUE,"Form Responses 1"))</f>
        <v>yheresia@gmail.com</v>
      </c>
      <c r="C277" s="9" t="str">
        <f>INDIRECT(ADDRESS(2+QUOTIENT(ROW()-2,COUNTA('Form Responses 1'!$1:$1)-4),3,,TRUE,"Form Responses 1"))</f>
        <v>theresia</v>
      </c>
      <c r="D277" s="10">
        <f>INDIRECT(ADDRESS(2+QUOTIENT(ROW()-2,COUNTA('Form Responses 1'!$1:$1)-4),4,,TRUE,"Form Responses 1"))</f>
        <v>44986</v>
      </c>
      <c r="E277" s="11">
        <f t="shared" si="2"/>
        <v>3</v>
      </c>
      <c r="F277" s="9" t="str">
        <f>IF(ISBLANK(A277)," ",INDIRECT(ADDRESS(1,5+MOD(ROW()-2,COUNTA('Form Responses 1'!$1:$1)-4),,TRUE,"Form Responses 1")))</f>
        <v>PUSFATJA  - Gedung D Lt. 3 [Ruang Rapat C]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PUSFATJA  - Gedung D Lt. 3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9</v>
      </c>
      <c r="L277" s="9" t="str">
        <f t="shared" si="6"/>
        <v>2023 - WEEK 09</v>
      </c>
      <c r="M277" s="9" t="str">
        <f t="shared" si="7"/>
        <v>2023 - MONTH 03</v>
      </c>
      <c r="N277" s="12">
        <f t="shared" ref="N277:O277" si="286">IFERROR(AVERAGEIF(L:L,L277,$J:$J)," ")</f>
        <v>0.9782670455</v>
      </c>
      <c r="O277" s="12">
        <f t="shared" si="286"/>
        <v>0.9711252654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45006.64336</v>
      </c>
      <c r="B278" s="9" t="str">
        <f>INDIRECT(ADDRESS(2+QUOTIENT(ROW()-2,COUNTA('Form Responses 1'!$1:$1)-4),2,,TRUE,"Form Responses 1"))</f>
        <v>yheresia@gmail.com</v>
      </c>
      <c r="C278" s="9" t="str">
        <f>INDIRECT(ADDRESS(2+QUOTIENT(ROW()-2,COUNTA('Form Responses 1'!$1:$1)-4),3,,TRUE,"Form Responses 1"))</f>
        <v>theresia</v>
      </c>
      <c r="D278" s="10">
        <f>INDIRECT(ADDRESS(2+QUOTIENT(ROW()-2,COUNTA('Form Responses 1'!$1:$1)-4),4,,TRUE,"Form Responses 1"))</f>
        <v>44986</v>
      </c>
      <c r="E278" s="11">
        <f t="shared" si="2"/>
        <v>3</v>
      </c>
      <c r="F278" s="9" t="str">
        <f>IF(ISBLANK(A278)," ",INDIRECT(ADDRESS(1,5+MOD(ROW()-2,COUNTA('Form Responses 1'!$1:$1)-4),,TRUE,"Form Responses 1")))</f>
        <v>PUSFATJA  - Gedung D Lt. 3 [Balkon(depan dan belakang)]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PUSFATJA  - Gedung D Lt. 3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9</v>
      </c>
      <c r="L278" s="9" t="str">
        <f t="shared" si="6"/>
        <v>2023 - WEEK 09</v>
      </c>
      <c r="M278" s="9" t="str">
        <f t="shared" si="7"/>
        <v>2023 - MONTH 03</v>
      </c>
      <c r="N278" s="12">
        <f t="shared" ref="N278:O278" si="287">IFERROR(AVERAGEIF(L:L,L278,$J:$J)," ")</f>
        <v>0.9782670455</v>
      </c>
      <c r="O278" s="12">
        <f t="shared" si="287"/>
        <v>0.9711252654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45006.64336</v>
      </c>
      <c r="B279" s="9" t="str">
        <f>INDIRECT(ADDRESS(2+QUOTIENT(ROW()-2,COUNTA('Form Responses 1'!$1:$1)-4),2,,TRUE,"Form Responses 1"))</f>
        <v>yheresia@gmail.com</v>
      </c>
      <c r="C279" s="9" t="str">
        <f>INDIRECT(ADDRESS(2+QUOTIENT(ROW()-2,COUNTA('Form Responses 1'!$1:$1)-4),3,,TRUE,"Form Responses 1"))</f>
        <v>theresia</v>
      </c>
      <c r="D279" s="10">
        <f>INDIRECT(ADDRESS(2+QUOTIENT(ROW()-2,COUNTA('Form Responses 1'!$1:$1)-4),4,,TRUE,"Form Responses 1"))</f>
        <v>44986</v>
      </c>
      <c r="E279" s="11">
        <f t="shared" si="2"/>
        <v>3</v>
      </c>
      <c r="F279" s="9" t="str">
        <f>IF(ISBLANK(A279)," ",INDIRECT(ADDRESS(1,5+MOD(ROW()-2,COUNTA('Form Responses 1'!$1:$1)-4),,TRUE,"Form Responses 1")))</f>
        <v>PUSFATJA  - Gedung D Lt. 3 [Lift]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PUSFATJA  - Gedung D Lt. 3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9</v>
      </c>
      <c r="L279" s="9" t="str">
        <f t="shared" si="6"/>
        <v>2023 - WEEK 09</v>
      </c>
      <c r="M279" s="9" t="str">
        <f t="shared" si="7"/>
        <v>2023 - MONTH 03</v>
      </c>
      <c r="N279" s="12">
        <f t="shared" ref="N279:O279" si="288">IFERROR(AVERAGEIF(L:L,L279,$J:$J)," ")</f>
        <v>0.9782670455</v>
      </c>
      <c r="O279" s="12">
        <f t="shared" si="288"/>
        <v>0.9711252654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45006.64336</v>
      </c>
      <c r="B280" s="9" t="str">
        <f>INDIRECT(ADDRESS(2+QUOTIENT(ROW()-2,COUNTA('Form Responses 1'!$1:$1)-4),2,,TRUE,"Form Responses 1"))</f>
        <v>yheresia@gmail.com</v>
      </c>
      <c r="C280" s="9" t="str">
        <f>INDIRECT(ADDRESS(2+QUOTIENT(ROW()-2,COUNTA('Form Responses 1'!$1:$1)-4),3,,TRUE,"Form Responses 1"))</f>
        <v>theresia</v>
      </c>
      <c r="D280" s="10">
        <f>INDIRECT(ADDRESS(2+QUOTIENT(ROW()-2,COUNTA('Form Responses 1'!$1:$1)-4),4,,TRUE,"Form Responses 1"))</f>
        <v>44986</v>
      </c>
      <c r="E280" s="11">
        <f t="shared" si="2"/>
        <v>3</v>
      </c>
      <c r="F280" s="9" t="str">
        <f>IF(ISBLANK(A280)," ",INDIRECT(ADDRESS(1,5+MOD(ROW()-2,COUNTA('Form Responses 1'!$1:$1)-4),,TRUE,"Form Responses 1")))</f>
        <v>PUSFATJA  - Gedung D Lt. 3 [Tangga]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PUSFATJA  - Gedung D Lt. 3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9</v>
      </c>
      <c r="L280" s="9" t="str">
        <f t="shared" si="6"/>
        <v>2023 - WEEK 09</v>
      </c>
      <c r="M280" s="9" t="str">
        <f t="shared" si="7"/>
        <v>2023 - MONTH 03</v>
      </c>
      <c r="N280" s="12">
        <f t="shared" ref="N280:O280" si="289">IFERROR(AVERAGEIF(L:L,L280,$J:$J)," ")</f>
        <v>0.9782670455</v>
      </c>
      <c r="O280" s="12">
        <f t="shared" si="289"/>
        <v>0.9711252654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45006.64336</v>
      </c>
      <c r="B281" s="9" t="str">
        <f>INDIRECT(ADDRESS(2+QUOTIENT(ROW()-2,COUNTA('Form Responses 1'!$1:$1)-4),2,,TRUE,"Form Responses 1"))</f>
        <v>yheresia@gmail.com</v>
      </c>
      <c r="C281" s="9" t="str">
        <f>INDIRECT(ADDRESS(2+QUOTIENT(ROW()-2,COUNTA('Form Responses 1'!$1:$1)-4),3,,TRUE,"Form Responses 1"))</f>
        <v>theresia</v>
      </c>
      <c r="D281" s="10">
        <f>INDIRECT(ADDRESS(2+QUOTIENT(ROW()-2,COUNTA('Form Responses 1'!$1:$1)-4),4,,TRUE,"Form Responses 1"))</f>
        <v>44986</v>
      </c>
      <c r="E281" s="11">
        <f t="shared" si="2"/>
        <v>3</v>
      </c>
      <c r="F281" s="9" t="str">
        <f>IF(ISBLANK(A281)," ",INDIRECT(ADDRESS(1,5+MOD(ROW()-2,COUNTA('Form Responses 1'!$1:$1)-4),,TRUE,"Form Responses 1")))</f>
        <v>PUSFATJA  - Gedung D Lt. 2 [Ruang Auditorium]</v>
      </c>
      <c r="G281" s="9" t="str">
        <f>IF(ISBLANK(A281)," ",INDIRECT(ADDRESS(MATCH(A281,'Form Responses 1'!A:A,0),5+MOD(ROW()-2,COUNTA('Form Responses 1'!$1:$1)-4),,TRUE,"Form Responses 1")))</f>
        <v>BAIK</v>
      </c>
      <c r="H281" s="12" t="str">
        <f t="shared" si="3"/>
        <v>PUSFATJA  - Gedung D Lt. 2</v>
      </c>
      <c r="I281" s="12" t="str">
        <f t="shared" si="4"/>
        <v>CLEANING SERVICE</v>
      </c>
      <c r="J281" s="12">
        <f t="array" ref="J281">IFERROR(INDEX(MASTER!B:B,MATCH(G281,MASTER!A:A,0))/100," ")</f>
        <v>0.95</v>
      </c>
      <c r="K281" s="9">
        <f t="shared" si="5"/>
        <v>9</v>
      </c>
      <c r="L281" s="9" t="str">
        <f t="shared" si="6"/>
        <v>2023 - WEEK 09</v>
      </c>
      <c r="M281" s="9" t="str">
        <f t="shared" si="7"/>
        <v>2023 - MONTH 03</v>
      </c>
      <c r="N281" s="12">
        <f t="shared" ref="N281:O281" si="290">IFERROR(AVERAGEIF(L:L,L281,$J:$J)," ")</f>
        <v>0.9782670455</v>
      </c>
      <c r="O281" s="12">
        <f t="shared" si="290"/>
        <v>0.9711252654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45006.64336</v>
      </c>
      <c r="B282" s="9" t="str">
        <f>INDIRECT(ADDRESS(2+QUOTIENT(ROW()-2,COUNTA('Form Responses 1'!$1:$1)-4),2,,TRUE,"Form Responses 1"))</f>
        <v>yheresia@gmail.com</v>
      </c>
      <c r="C282" s="9" t="str">
        <f>INDIRECT(ADDRESS(2+QUOTIENT(ROW()-2,COUNTA('Form Responses 1'!$1:$1)-4),3,,TRUE,"Form Responses 1"))</f>
        <v>theresia</v>
      </c>
      <c r="D282" s="10">
        <f>INDIRECT(ADDRESS(2+QUOTIENT(ROW()-2,COUNTA('Form Responses 1'!$1:$1)-4),4,,TRUE,"Form Responses 1"))</f>
        <v>44986</v>
      </c>
      <c r="E282" s="11">
        <f t="shared" si="2"/>
        <v>3</v>
      </c>
      <c r="F282" s="9" t="str">
        <f>IF(ISBLANK(A282)," ",INDIRECT(ADDRESS(1,5+MOD(ROW()-2,COUNTA('Form Responses 1'!$1:$1)-4),,TRUE,"Form Responses 1")))</f>
        <v>PUSFATJA  - Gedung D Lt. 2 [Ruang Rapat Auditorium]</v>
      </c>
      <c r="G282" s="9" t="str">
        <f>IF(ISBLANK(A282)," ",INDIRECT(ADDRESS(MATCH(A282,'Form Responses 1'!A:A,0),5+MOD(ROW()-2,COUNTA('Form Responses 1'!$1:$1)-4),,TRUE,"Form Responses 1")))</f>
        <v>BAIK</v>
      </c>
      <c r="H282" s="12" t="str">
        <f t="shared" si="3"/>
        <v>PUSFATJA  - Gedung D Lt. 2</v>
      </c>
      <c r="I282" s="12" t="str">
        <f t="shared" si="4"/>
        <v>CLEANING SERVICE</v>
      </c>
      <c r="J282" s="12">
        <f t="array" ref="J282">IFERROR(INDEX(MASTER!B:B,MATCH(G282,MASTER!A:A,0))/100," ")</f>
        <v>0.95</v>
      </c>
      <c r="K282" s="9">
        <f t="shared" si="5"/>
        <v>9</v>
      </c>
      <c r="L282" s="9" t="str">
        <f t="shared" si="6"/>
        <v>2023 - WEEK 09</v>
      </c>
      <c r="M282" s="9" t="str">
        <f t="shared" si="7"/>
        <v>2023 - MONTH 03</v>
      </c>
      <c r="N282" s="12">
        <f t="shared" ref="N282:O282" si="291">IFERROR(AVERAGEIF(L:L,L282,$J:$J)," ")</f>
        <v>0.9782670455</v>
      </c>
      <c r="O282" s="12">
        <f t="shared" si="291"/>
        <v>0.9711252654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45006.64336</v>
      </c>
      <c r="B283" s="9" t="str">
        <f>INDIRECT(ADDRESS(2+QUOTIENT(ROW()-2,COUNTA('Form Responses 1'!$1:$1)-4),2,,TRUE,"Form Responses 1"))</f>
        <v>yheresia@gmail.com</v>
      </c>
      <c r="C283" s="9" t="str">
        <f>INDIRECT(ADDRESS(2+QUOTIENT(ROW()-2,COUNTA('Form Responses 1'!$1:$1)-4),3,,TRUE,"Form Responses 1"))</f>
        <v>theresia</v>
      </c>
      <c r="D283" s="10">
        <f>INDIRECT(ADDRESS(2+QUOTIENT(ROW()-2,COUNTA('Form Responses 1'!$1:$1)-4),4,,TRUE,"Form Responses 1"))</f>
        <v>44986</v>
      </c>
      <c r="E283" s="11">
        <f t="shared" si="2"/>
        <v>3</v>
      </c>
      <c r="F283" s="9" t="str">
        <f>IF(ISBLANK(A283)," ",INDIRECT(ADDRESS(1,5+MOD(ROW()-2,COUNTA('Form Responses 1'!$1:$1)-4),,TRUE,"Form Responses 1")))</f>
        <v>PUSFATJA  - Gedung D Lt. 2 [Ruang VIP Auditorium]</v>
      </c>
      <c r="G283" s="9" t="str">
        <f>IF(ISBLANK(A283)," ",INDIRECT(ADDRESS(MATCH(A283,'Form Responses 1'!A:A,0),5+MOD(ROW()-2,COUNTA('Form Responses 1'!$1:$1)-4),,TRUE,"Form Responses 1")))</f>
        <v>BAIK</v>
      </c>
      <c r="H283" s="12" t="str">
        <f t="shared" si="3"/>
        <v>PUSFATJA  - Gedung D Lt. 2</v>
      </c>
      <c r="I283" s="12" t="str">
        <f t="shared" si="4"/>
        <v>CLEANING SERVICE</v>
      </c>
      <c r="J283" s="12">
        <f t="array" ref="J283">IFERROR(INDEX(MASTER!B:B,MATCH(G283,MASTER!A:A,0))/100," ")</f>
        <v>0.95</v>
      </c>
      <c r="K283" s="9">
        <f t="shared" si="5"/>
        <v>9</v>
      </c>
      <c r="L283" s="9" t="str">
        <f t="shared" si="6"/>
        <v>2023 - WEEK 09</v>
      </c>
      <c r="M283" s="9" t="str">
        <f t="shared" si="7"/>
        <v>2023 - MONTH 03</v>
      </c>
      <c r="N283" s="12">
        <f t="shared" ref="N283:O283" si="292">IFERROR(AVERAGEIF(L:L,L283,$J:$J)," ")</f>
        <v>0.9782670455</v>
      </c>
      <c r="O283" s="12">
        <f t="shared" si="292"/>
        <v>0.9711252654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45006.64336</v>
      </c>
      <c r="B284" s="9" t="str">
        <f>INDIRECT(ADDRESS(2+QUOTIENT(ROW()-2,COUNTA('Form Responses 1'!$1:$1)-4),2,,TRUE,"Form Responses 1"))</f>
        <v>yheresia@gmail.com</v>
      </c>
      <c r="C284" s="9" t="str">
        <f>INDIRECT(ADDRESS(2+QUOTIENT(ROW()-2,COUNTA('Form Responses 1'!$1:$1)-4),3,,TRUE,"Form Responses 1"))</f>
        <v>theresia</v>
      </c>
      <c r="D284" s="10">
        <f>INDIRECT(ADDRESS(2+QUOTIENT(ROW()-2,COUNTA('Form Responses 1'!$1:$1)-4),4,,TRUE,"Form Responses 1"))</f>
        <v>44986</v>
      </c>
      <c r="E284" s="11">
        <f t="shared" si="2"/>
        <v>3</v>
      </c>
      <c r="F284" s="9" t="str">
        <f>IF(ISBLANK(A284)," ",INDIRECT(ADDRESS(1,5+MOD(ROW()-2,COUNTA('Form Responses 1'!$1:$1)-4),,TRUE,"Form Responses 1")))</f>
        <v>PUSFATJA  - Gedung D Lt. 2 [Ruang Kepala Bidang]</v>
      </c>
      <c r="G284" s="9" t="str">
        <f>IF(ISBLANK(A284)," ",INDIRECT(ADDRESS(MATCH(A284,'Form Responses 1'!A:A,0),5+MOD(ROW()-2,COUNTA('Form Responses 1'!$1:$1)-4),,TRUE,"Form Responses 1")))</f>
        <v>BAIK</v>
      </c>
      <c r="H284" s="12" t="str">
        <f t="shared" si="3"/>
        <v>PUSFATJA  - Gedung D Lt. 2</v>
      </c>
      <c r="I284" s="12" t="str">
        <f t="shared" si="4"/>
        <v>CLEANING SERVICE</v>
      </c>
      <c r="J284" s="12">
        <f t="array" ref="J284">IFERROR(INDEX(MASTER!B:B,MATCH(G284,MASTER!A:A,0))/100," ")</f>
        <v>0.95</v>
      </c>
      <c r="K284" s="9">
        <f t="shared" si="5"/>
        <v>9</v>
      </c>
      <c r="L284" s="9" t="str">
        <f t="shared" si="6"/>
        <v>2023 - WEEK 09</v>
      </c>
      <c r="M284" s="9" t="str">
        <f t="shared" si="7"/>
        <v>2023 - MONTH 03</v>
      </c>
      <c r="N284" s="12">
        <f t="shared" ref="N284:O284" si="293">IFERROR(AVERAGEIF(L:L,L284,$J:$J)," ")</f>
        <v>0.9782670455</v>
      </c>
      <c r="O284" s="12">
        <f t="shared" si="293"/>
        <v>0.9711252654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45006.64336</v>
      </c>
      <c r="B285" s="9" t="str">
        <f>INDIRECT(ADDRESS(2+QUOTIENT(ROW()-2,COUNTA('Form Responses 1'!$1:$1)-4),2,,TRUE,"Form Responses 1"))</f>
        <v>yheresia@gmail.com</v>
      </c>
      <c r="C285" s="9" t="str">
        <f>INDIRECT(ADDRESS(2+QUOTIENT(ROW()-2,COUNTA('Form Responses 1'!$1:$1)-4),3,,TRUE,"Form Responses 1"))</f>
        <v>theresia</v>
      </c>
      <c r="D285" s="10">
        <f>INDIRECT(ADDRESS(2+QUOTIENT(ROW()-2,COUNTA('Form Responses 1'!$1:$1)-4),4,,TRUE,"Form Responses 1"))</f>
        <v>44986</v>
      </c>
      <c r="E285" s="11">
        <f t="shared" si="2"/>
        <v>3</v>
      </c>
      <c r="F285" s="9" t="str">
        <f>IF(ISBLANK(A285)," ",INDIRECT(ADDRESS(1,5+MOD(ROW()-2,COUNTA('Form Responses 1'!$1:$1)-4),,TRUE,"Form Responses 1")))</f>
        <v>PUSFATJA  - Gedung D Lt. 2 [Ruang Staff Propas]</v>
      </c>
      <c r="G285" s="9" t="str">
        <f>IF(ISBLANK(A285)," ",INDIRECT(ADDRESS(MATCH(A285,'Form Responses 1'!A:A,0),5+MOD(ROW()-2,COUNTA('Form Responses 1'!$1:$1)-4),,TRUE,"Form Responses 1")))</f>
        <v>BAIK</v>
      </c>
      <c r="H285" s="12" t="str">
        <f t="shared" si="3"/>
        <v>PUSFATJA  - Gedung D Lt. 2</v>
      </c>
      <c r="I285" s="12" t="str">
        <f t="shared" si="4"/>
        <v>CLEANING SERVICE</v>
      </c>
      <c r="J285" s="12">
        <f t="array" ref="J285">IFERROR(INDEX(MASTER!B:B,MATCH(G285,MASTER!A:A,0))/100," ")</f>
        <v>0.95</v>
      </c>
      <c r="K285" s="9">
        <f t="shared" si="5"/>
        <v>9</v>
      </c>
      <c r="L285" s="9" t="str">
        <f t="shared" si="6"/>
        <v>2023 - WEEK 09</v>
      </c>
      <c r="M285" s="9" t="str">
        <f t="shared" si="7"/>
        <v>2023 - MONTH 03</v>
      </c>
      <c r="N285" s="12">
        <f t="shared" ref="N285:O285" si="294">IFERROR(AVERAGEIF(L:L,L285,$J:$J)," ")</f>
        <v>0.9782670455</v>
      </c>
      <c r="O285" s="12">
        <f t="shared" si="294"/>
        <v>0.9711252654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45006.64336</v>
      </c>
      <c r="B286" s="9" t="str">
        <f>INDIRECT(ADDRESS(2+QUOTIENT(ROW()-2,COUNTA('Form Responses 1'!$1:$1)-4),2,,TRUE,"Form Responses 1"))</f>
        <v>yheresia@gmail.com</v>
      </c>
      <c r="C286" s="9" t="str">
        <f>INDIRECT(ADDRESS(2+QUOTIENT(ROW()-2,COUNTA('Form Responses 1'!$1:$1)-4),3,,TRUE,"Form Responses 1"))</f>
        <v>theresia</v>
      </c>
      <c r="D286" s="10">
        <f>INDIRECT(ADDRESS(2+QUOTIENT(ROW()-2,COUNTA('Form Responses 1'!$1:$1)-4),4,,TRUE,"Form Responses 1"))</f>
        <v>44986</v>
      </c>
      <c r="E286" s="11">
        <f t="shared" si="2"/>
        <v>3</v>
      </c>
      <c r="F286" s="9" t="str">
        <f>IF(ISBLANK(A286)," ",INDIRECT(ADDRESS(1,5+MOD(ROW()-2,COUNTA('Form Responses 1'!$1:$1)-4),,TRUE,"Form Responses 1")))</f>
        <v>PUSFATJA  - Gedung D Lt. 2 [Toilet pria/wanita]</v>
      </c>
      <c r="G286" s="9" t="str">
        <f>IF(ISBLANK(A286)," ",INDIRECT(ADDRESS(MATCH(A286,'Form Responses 1'!A:A,0),5+MOD(ROW()-2,COUNTA('Form Responses 1'!$1:$1)-4),,TRUE,"Form Responses 1")))</f>
        <v>BAIK</v>
      </c>
      <c r="H286" s="12" t="str">
        <f t="shared" si="3"/>
        <v>PUSFATJA  - Gedung D Lt. 2</v>
      </c>
      <c r="I286" s="12" t="str">
        <f t="shared" si="4"/>
        <v>CLEANING SERVICE</v>
      </c>
      <c r="J286" s="12">
        <f t="array" ref="J286">IFERROR(INDEX(MASTER!B:B,MATCH(G286,MASTER!A:A,0))/100," ")</f>
        <v>0.95</v>
      </c>
      <c r="K286" s="9">
        <f t="shared" si="5"/>
        <v>9</v>
      </c>
      <c r="L286" s="9" t="str">
        <f t="shared" si="6"/>
        <v>2023 - WEEK 09</v>
      </c>
      <c r="M286" s="9" t="str">
        <f t="shared" si="7"/>
        <v>2023 - MONTH 03</v>
      </c>
      <c r="N286" s="12">
        <f t="shared" ref="N286:O286" si="295">IFERROR(AVERAGEIF(L:L,L286,$J:$J)," ")</f>
        <v>0.9782670455</v>
      </c>
      <c r="O286" s="12">
        <f t="shared" si="295"/>
        <v>0.9711252654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45006.64336</v>
      </c>
      <c r="B287" s="9" t="str">
        <f>INDIRECT(ADDRESS(2+QUOTIENT(ROW()-2,COUNTA('Form Responses 1'!$1:$1)-4),2,,TRUE,"Form Responses 1"))</f>
        <v>yheresia@gmail.com</v>
      </c>
      <c r="C287" s="9" t="str">
        <f>INDIRECT(ADDRESS(2+QUOTIENT(ROW()-2,COUNTA('Form Responses 1'!$1:$1)-4),3,,TRUE,"Form Responses 1"))</f>
        <v>theresia</v>
      </c>
      <c r="D287" s="10">
        <f>INDIRECT(ADDRESS(2+QUOTIENT(ROW()-2,COUNTA('Form Responses 1'!$1:$1)-4),4,,TRUE,"Form Responses 1"))</f>
        <v>44986</v>
      </c>
      <c r="E287" s="11">
        <f t="shared" si="2"/>
        <v>3</v>
      </c>
      <c r="F287" s="9" t="str">
        <f>IF(ISBLANK(A287)," ",INDIRECT(ADDRESS(1,5+MOD(ROW()-2,COUNTA('Form Responses 1'!$1:$1)-4),,TRUE,"Form Responses 1")))</f>
        <v>PUSFATJA  - Gedung D Lt. 2 [Pantry]</v>
      </c>
      <c r="G287" s="9" t="str">
        <f>IF(ISBLANK(A287)," ",INDIRECT(ADDRESS(MATCH(A287,'Form Responses 1'!A:A,0),5+MOD(ROW()-2,COUNTA('Form Responses 1'!$1:$1)-4),,TRUE,"Form Responses 1")))</f>
        <v>BAIK</v>
      </c>
      <c r="H287" s="12" t="str">
        <f t="shared" si="3"/>
        <v>PUSFATJA  - Gedung D Lt. 2</v>
      </c>
      <c r="I287" s="12" t="str">
        <f t="shared" si="4"/>
        <v>CLEANING SERVICE</v>
      </c>
      <c r="J287" s="12">
        <f t="array" ref="J287">IFERROR(INDEX(MASTER!B:B,MATCH(G287,MASTER!A:A,0))/100," ")</f>
        <v>0.95</v>
      </c>
      <c r="K287" s="9">
        <f t="shared" si="5"/>
        <v>9</v>
      </c>
      <c r="L287" s="9" t="str">
        <f t="shared" si="6"/>
        <v>2023 - WEEK 09</v>
      </c>
      <c r="M287" s="9" t="str">
        <f t="shared" si="7"/>
        <v>2023 - MONTH 03</v>
      </c>
      <c r="N287" s="12">
        <f t="shared" ref="N287:O287" si="296">IFERROR(AVERAGEIF(L:L,L287,$J:$J)," ")</f>
        <v>0.9782670455</v>
      </c>
      <c r="O287" s="12">
        <f t="shared" si="296"/>
        <v>0.9711252654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45006.64336</v>
      </c>
      <c r="B288" s="9" t="str">
        <f>INDIRECT(ADDRESS(2+QUOTIENT(ROW()-2,COUNTA('Form Responses 1'!$1:$1)-4),2,,TRUE,"Form Responses 1"))</f>
        <v>yheresia@gmail.com</v>
      </c>
      <c r="C288" s="9" t="str">
        <f>INDIRECT(ADDRESS(2+QUOTIENT(ROW()-2,COUNTA('Form Responses 1'!$1:$1)-4),3,,TRUE,"Form Responses 1"))</f>
        <v>theresia</v>
      </c>
      <c r="D288" s="10">
        <f>INDIRECT(ADDRESS(2+QUOTIENT(ROW()-2,COUNTA('Form Responses 1'!$1:$1)-4),4,,TRUE,"Form Responses 1"))</f>
        <v>44986</v>
      </c>
      <c r="E288" s="11">
        <f t="shared" si="2"/>
        <v>3</v>
      </c>
      <c r="F288" s="9" t="str">
        <f>IF(ISBLANK(A288)," ",INDIRECT(ADDRESS(1,5+MOD(ROW()-2,COUNTA('Form Responses 1'!$1:$1)-4),,TRUE,"Form Responses 1")))</f>
        <v>PUSFATJA  - Gedung D Lt. 2 [Lift]</v>
      </c>
      <c r="G288" s="9" t="str">
        <f>IF(ISBLANK(A288)," ",INDIRECT(ADDRESS(MATCH(A288,'Form Responses 1'!A:A,0),5+MOD(ROW()-2,COUNTA('Form Responses 1'!$1:$1)-4),,TRUE,"Form Responses 1")))</f>
        <v>BAIK</v>
      </c>
      <c r="H288" s="12" t="str">
        <f t="shared" si="3"/>
        <v>PUSFATJA  - Gedung D Lt. 2</v>
      </c>
      <c r="I288" s="12" t="str">
        <f t="shared" si="4"/>
        <v>CLEANING SERVICE</v>
      </c>
      <c r="J288" s="12">
        <f t="array" ref="J288">IFERROR(INDEX(MASTER!B:B,MATCH(G288,MASTER!A:A,0))/100," ")</f>
        <v>0.95</v>
      </c>
      <c r="K288" s="9">
        <f t="shared" si="5"/>
        <v>9</v>
      </c>
      <c r="L288" s="9" t="str">
        <f t="shared" si="6"/>
        <v>2023 - WEEK 09</v>
      </c>
      <c r="M288" s="9" t="str">
        <f t="shared" si="7"/>
        <v>2023 - MONTH 03</v>
      </c>
      <c r="N288" s="12">
        <f t="shared" ref="N288:O288" si="297">IFERROR(AVERAGEIF(L:L,L288,$J:$J)," ")</f>
        <v>0.9782670455</v>
      </c>
      <c r="O288" s="12">
        <f t="shared" si="297"/>
        <v>0.9711252654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45006.64336</v>
      </c>
      <c r="B289" s="9" t="str">
        <f>INDIRECT(ADDRESS(2+QUOTIENT(ROW()-2,COUNTA('Form Responses 1'!$1:$1)-4),2,,TRUE,"Form Responses 1"))</f>
        <v>yheresia@gmail.com</v>
      </c>
      <c r="C289" s="9" t="str">
        <f>INDIRECT(ADDRESS(2+QUOTIENT(ROW()-2,COUNTA('Form Responses 1'!$1:$1)-4),3,,TRUE,"Form Responses 1"))</f>
        <v>theresia</v>
      </c>
      <c r="D289" s="10">
        <f>INDIRECT(ADDRESS(2+QUOTIENT(ROW()-2,COUNTA('Form Responses 1'!$1:$1)-4),4,,TRUE,"Form Responses 1"))</f>
        <v>44986</v>
      </c>
      <c r="E289" s="11">
        <f t="shared" si="2"/>
        <v>3</v>
      </c>
      <c r="F289" s="9" t="str">
        <f>IF(ISBLANK(A289)," ",INDIRECT(ADDRESS(1,5+MOD(ROW()-2,COUNTA('Form Responses 1'!$1:$1)-4),,TRUE,"Form Responses 1")))</f>
        <v>PUSFATJA  - Gedung D Lt. 2 [Tangga]</v>
      </c>
      <c r="G289" s="9" t="str">
        <f>IF(ISBLANK(A289)," ",INDIRECT(ADDRESS(MATCH(A289,'Form Responses 1'!A:A,0),5+MOD(ROW()-2,COUNTA('Form Responses 1'!$1:$1)-4),,TRUE,"Form Responses 1")))</f>
        <v>BAIK</v>
      </c>
      <c r="H289" s="12" t="str">
        <f t="shared" si="3"/>
        <v>PUSFATJA  - Gedung D Lt. 2</v>
      </c>
      <c r="I289" s="12" t="str">
        <f t="shared" si="4"/>
        <v>CLEANING SERVICE</v>
      </c>
      <c r="J289" s="12">
        <f t="array" ref="J289">IFERROR(INDEX(MASTER!B:B,MATCH(G289,MASTER!A:A,0))/100," ")</f>
        <v>0.95</v>
      </c>
      <c r="K289" s="9">
        <f t="shared" si="5"/>
        <v>9</v>
      </c>
      <c r="L289" s="9" t="str">
        <f t="shared" si="6"/>
        <v>2023 - WEEK 09</v>
      </c>
      <c r="M289" s="9" t="str">
        <f t="shared" si="7"/>
        <v>2023 - MONTH 03</v>
      </c>
      <c r="N289" s="12">
        <f t="shared" ref="N289:O289" si="298">IFERROR(AVERAGEIF(L:L,L289,$J:$J)," ")</f>
        <v>0.9782670455</v>
      </c>
      <c r="O289" s="12">
        <f t="shared" si="298"/>
        <v>0.9711252654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45006.64336</v>
      </c>
      <c r="B290" s="9" t="str">
        <f>INDIRECT(ADDRESS(2+QUOTIENT(ROW()-2,COUNTA('Form Responses 1'!$1:$1)-4),2,,TRUE,"Form Responses 1"))</f>
        <v>yheresia@gmail.com</v>
      </c>
      <c r="C290" s="9" t="str">
        <f>INDIRECT(ADDRESS(2+QUOTIENT(ROW()-2,COUNTA('Form Responses 1'!$1:$1)-4),3,,TRUE,"Form Responses 1"))</f>
        <v>theresia</v>
      </c>
      <c r="D290" s="10">
        <f>INDIRECT(ADDRESS(2+QUOTIENT(ROW()-2,COUNTA('Form Responses 1'!$1:$1)-4),4,,TRUE,"Form Responses 1"))</f>
        <v>44986</v>
      </c>
      <c r="E290" s="11">
        <f t="shared" si="2"/>
        <v>3</v>
      </c>
      <c r="F290" s="9" t="str">
        <f>IF(ISBLANK(A290)," ",INDIRECT(ADDRESS(1,5+MOD(ROW()-2,COUNTA('Form Responses 1'!$1:$1)-4),,TRUE,"Form Responses 1")))</f>
        <v>PUSFATJA  - Gedung D Lt. 1 [Basement]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PUSFATJA  - Gedung D Lt. 1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03</v>
      </c>
      <c r="N290" s="12">
        <f t="shared" ref="N290:O290" si="299">IFERROR(AVERAGEIF(L:L,L290,$J:$J)," ")</f>
        <v>0.9782670455</v>
      </c>
      <c r="O290" s="12">
        <f t="shared" si="299"/>
        <v>0.9711252654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45006.64336</v>
      </c>
      <c r="B291" s="9" t="str">
        <f>INDIRECT(ADDRESS(2+QUOTIENT(ROW()-2,COUNTA('Form Responses 1'!$1:$1)-4),2,,TRUE,"Form Responses 1"))</f>
        <v>yheresia@gmail.com</v>
      </c>
      <c r="C291" s="9" t="str">
        <f>INDIRECT(ADDRESS(2+QUOTIENT(ROW()-2,COUNTA('Form Responses 1'!$1:$1)-4),3,,TRUE,"Form Responses 1"))</f>
        <v>theresia</v>
      </c>
      <c r="D291" s="10">
        <f>INDIRECT(ADDRESS(2+QUOTIENT(ROW()-2,COUNTA('Form Responses 1'!$1:$1)-4),4,,TRUE,"Form Responses 1"))</f>
        <v>44986</v>
      </c>
      <c r="E291" s="11">
        <f t="shared" si="2"/>
        <v>3</v>
      </c>
      <c r="F291" s="9" t="str">
        <f>IF(ISBLANK(A291)," ",INDIRECT(ADDRESS(1,5+MOD(ROW()-2,COUNTA('Form Responses 1'!$1:$1)-4),,TRUE,"Form Responses 1")))</f>
        <v>PUSFATJA  - Gedung D Lt. 1 [Musholla]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PUSFATJA  - Gedung D Lt. 1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03</v>
      </c>
      <c r="N291" s="12">
        <f t="shared" ref="N291:O291" si="300">IFERROR(AVERAGEIF(L:L,L291,$J:$J)," ")</f>
        <v>0.9782670455</v>
      </c>
      <c r="O291" s="12">
        <f t="shared" si="300"/>
        <v>0.9711252654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45006.64336</v>
      </c>
      <c r="B292" s="9" t="str">
        <f>INDIRECT(ADDRESS(2+QUOTIENT(ROW()-2,COUNTA('Form Responses 1'!$1:$1)-4),2,,TRUE,"Form Responses 1"))</f>
        <v>yheresia@gmail.com</v>
      </c>
      <c r="C292" s="9" t="str">
        <f>INDIRECT(ADDRESS(2+QUOTIENT(ROW()-2,COUNTA('Form Responses 1'!$1:$1)-4),3,,TRUE,"Form Responses 1"))</f>
        <v>theresia</v>
      </c>
      <c r="D292" s="10">
        <f>INDIRECT(ADDRESS(2+QUOTIENT(ROW()-2,COUNTA('Form Responses 1'!$1:$1)-4),4,,TRUE,"Form Responses 1"))</f>
        <v>44986</v>
      </c>
      <c r="E292" s="11">
        <f t="shared" si="2"/>
        <v>3</v>
      </c>
      <c r="F292" s="9" t="str">
        <f>IF(ISBLANK(A292)," ",INDIRECT(ADDRESS(1,5+MOD(ROW()-2,COUNTA('Form Responses 1'!$1:$1)-4),,TRUE,"Form Responses 1")))</f>
        <v>PUSFATJA  - Gedung D Lt. 1 [Pantry]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PUSFATJA  - Gedung D Lt. 1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03</v>
      </c>
      <c r="N292" s="12">
        <f t="shared" ref="N292:O292" si="301">IFERROR(AVERAGEIF(L:L,L292,$J:$J)," ")</f>
        <v>0.9782670455</v>
      </c>
      <c r="O292" s="12">
        <f t="shared" si="301"/>
        <v>0.9711252654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45006.64336</v>
      </c>
      <c r="B293" s="9" t="str">
        <f>INDIRECT(ADDRESS(2+QUOTIENT(ROW()-2,COUNTA('Form Responses 1'!$1:$1)-4),2,,TRUE,"Form Responses 1"))</f>
        <v>yheresia@gmail.com</v>
      </c>
      <c r="C293" s="9" t="str">
        <f>INDIRECT(ADDRESS(2+QUOTIENT(ROW()-2,COUNTA('Form Responses 1'!$1:$1)-4),3,,TRUE,"Form Responses 1"))</f>
        <v>theresia</v>
      </c>
      <c r="D293" s="10">
        <f>INDIRECT(ADDRESS(2+QUOTIENT(ROW()-2,COUNTA('Form Responses 1'!$1:$1)-4),4,,TRUE,"Form Responses 1"))</f>
        <v>44986</v>
      </c>
      <c r="E293" s="11">
        <f t="shared" si="2"/>
        <v>3</v>
      </c>
      <c r="F293" s="9" t="str">
        <f>IF(ISBLANK(A293)," ",INDIRECT(ADDRESS(1,5+MOD(ROW()-2,COUNTA('Form Responses 1'!$1:$1)-4),,TRUE,"Form Responses 1")))</f>
        <v>PUSFATJA  - Gedung D Lt. 1 [Toilet pria/wanita]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PUSFATJA  - Gedung D Lt. 1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03</v>
      </c>
      <c r="N293" s="12">
        <f t="shared" ref="N293:O293" si="302">IFERROR(AVERAGEIF(L:L,L293,$J:$J)," ")</f>
        <v>0.9782670455</v>
      </c>
      <c r="O293" s="12">
        <f t="shared" si="302"/>
        <v>0.9711252654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45006.64336</v>
      </c>
      <c r="B294" s="9" t="str">
        <f>INDIRECT(ADDRESS(2+QUOTIENT(ROW()-2,COUNTA('Form Responses 1'!$1:$1)-4),2,,TRUE,"Form Responses 1"))</f>
        <v>yheresia@gmail.com</v>
      </c>
      <c r="C294" s="9" t="str">
        <f>INDIRECT(ADDRESS(2+QUOTIENT(ROW()-2,COUNTA('Form Responses 1'!$1:$1)-4),3,,TRUE,"Form Responses 1"))</f>
        <v>theresia</v>
      </c>
      <c r="D294" s="10">
        <f>INDIRECT(ADDRESS(2+QUOTIENT(ROW()-2,COUNTA('Form Responses 1'!$1:$1)-4),4,,TRUE,"Form Responses 1"))</f>
        <v>44986</v>
      </c>
      <c r="E294" s="11">
        <f t="shared" si="2"/>
        <v>3</v>
      </c>
      <c r="F294" s="9" t="str">
        <f>IF(ISBLANK(A294)," ",INDIRECT(ADDRESS(1,5+MOD(ROW()-2,COUNTA('Form Responses 1'!$1:$1)-4),,TRUE,"Form Responses 1")))</f>
        <v>PUSFATJA  - Gedung D Lt. 1 [Ruang Arsip]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PUSFATJA  - Gedung D Lt. 1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03</v>
      </c>
      <c r="N294" s="12">
        <f t="shared" ref="N294:O294" si="303">IFERROR(AVERAGEIF(L:L,L294,$J:$J)," ")</f>
        <v>0.9782670455</v>
      </c>
      <c r="O294" s="12">
        <f t="shared" si="303"/>
        <v>0.9711252654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45006.64336</v>
      </c>
      <c r="B295" s="9" t="str">
        <f>INDIRECT(ADDRESS(2+QUOTIENT(ROW()-2,COUNTA('Form Responses 1'!$1:$1)-4),2,,TRUE,"Form Responses 1"))</f>
        <v>yheresia@gmail.com</v>
      </c>
      <c r="C295" s="9" t="str">
        <f>INDIRECT(ADDRESS(2+QUOTIENT(ROW()-2,COUNTA('Form Responses 1'!$1:$1)-4),3,,TRUE,"Form Responses 1"))</f>
        <v>theresia</v>
      </c>
      <c r="D295" s="10">
        <f>INDIRECT(ADDRESS(2+QUOTIENT(ROW()-2,COUNTA('Form Responses 1'!$1:$1)-4),4,,TRUE,"Form Responses 1"))</f>
        <v>44986</v>
      </c>
      <c r="E295" s="11">
        <f t="shared" si="2"/>
        <v>3</v>
      </c>
      <c r="F295" s="9" t="str">
        <f>IF(ISBLANK(A295)," ",INDIRECT(ADDRESS(1,5+MOD(ROW()-2,COUNTA('Form Responses 1'!$1:$1)-4),,TRUE,"Form Responses 1")))</f>
        <v>PUSFATJA  - Gedung D Lt. 1 [Lift]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PUSFATJA  - Gedung D Lt. 1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03</v>
      </c>
      <c r="N295" s="12">
        <f t="shared" ref="N295:O295" si="304">IFERROR(AVERAGEIF(L:L,L295,$J:$J)," ")</f>
        <v>0.9782670455</v>
      </c>
      <c r="O295" s="12">
        <f t="shared" si="304"/>
        <v>0.9711252654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45006.64336</v>
      </c>
      <c r="B296" s="9" t="str">
        <f>INDIRECT(ADDRESS(2+QUOTIENT(ROW()-2,COUNTA('Form Responses 1'!$1:$1)-4),2,,TRUE,"Form Responses 1"))</f>
        <v>yheresia@gmail.com</v>
      </c>
      <c r="C296" s="9" t="str">
        <f>INDIRECT(ADDRESS(2+QUOTIENT(ROW()-2,COUNTA('Form Responses 1'!$1:$1)-4),3,,TRUE,"Form Responses 1"))</f>
        <v>theresia</v>
      </c>
      <c r="D296" s="10">
        <f>INDIRECT(ADDRESS(2+QUOTIENT(ROW()-2,COUNTA('Form Responses 1'!$1:$1)-4),4,,TRUE,"Form Responses 1"))</f>
        <v>44986</v>
      </c>
      <c r="E296" s="11">
        <f t="shared" si="2"/>
        <v>3</v>
      </c>
      <c r="F296" s="9" t="str">
        <f>IF(ISBLANK(A296)," ",INDIRECT(ADDRESS(1,5+MOD(ROW()-2,COUNTA('Form Responses 1'!$1:$1)-4),,TRUE,"Form Responses 1")))</f>
        <v>PUSFATJA  - Gedung D Lt. 1 [Tangga]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PUSFATJA  - Gedung D Lt. 1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03</v>
      </c>
      <c r="N296" s="12">
        <f t="shared" ref="N296:O296" si="305">IFERROR(AVERAGEIF(L:L,L296,$J:$J)," ")</f>
        <v>0.9782670455</v>
      </c>
      <c r="O296" s="12">
        <f t="shared" si="305"/>
        <v>0.9711252654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45006.64336</v>
      </c>
      <c r="B297" s="9" t="str">
        <f>INDIRECT(ADDRESS(2+QUOTIENT(ROW()-2,COUNTA('Form Responses 1'!$1:$1)-4),2,,TRUE,"Form Responses 1"))</f>
        <v>yheresia@gmail.com</v>
      </c>
      <c r="C297" s="9" t="str">
        <f>INDIRECT(ADDRESS(2+QUOTIENT(ROW()-2,COUNTA('Form Responses 1'!$1:$1)-4),3,,TRUE,"Form Responses 1"))</f>
        <v>theresia</v>
      </c>
      <c r="D297" s="10">
        <f>INDIRECT(ADDRESS(2+QUOTIENT(ROW()-2,COUNTA('Form Responses 1'!$1:$1)-4),4,,TRUE,"Form Responses 1"))</f>
        <v>44986</v>
      </c>
      <c r="E297" s="11">
        <f t="shared" si="2"/>
        <v>3</v>
      </c>
      <c r="F297" s="9" t="str">
        <f>IF(ISBLANK(A297)," ",INDIRECT(ADDRESS(1,5+MOD(ROW()-2,COUNTA('Form Responses 1'!$1:$1)-4),,TRUE,"Form Responses 1")))</f>
        <v>PUSFATJA  - Gedung C Lt. 2 [Ruang Bisang Desimasi]</v>
      </c>
      <c r="G297" s="9" t="str">
        <f>IF(ISBLANK(A297)," ",INDIRECT(ADDRESS(MATCH(A297,'Form Responses 1'!A:A,0),5+MOD(ROW()-2,COUNTA('Form Responses 1'!$1:$1)-4),,TRUE,"Form Responses 1")))</f>
        <v>BAIK</v>
      </c>
      <c r="H297" s="12" t="str">
        <f t="shared" si="3"/>
        <v>PUSFATJA  - Gedung C Lt. 2</v>
      </c>
      <c r="I297" s="12" t="str">
        <f t="shared" si="4"/>
        <v>CLEANING SERVICE</v>
      </c>
      <c r="J297" s="12">
        <f t="array" ref="J297">IFERROR(INDEX(MASTER!B:B,MATCH(G297,MASTER!A:A,0))/100," ")</f>
        <v>0.95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03</v>
      </c>
      <c r="N297" s="12">
        <f t="shared" ref="N297:O297" si="306">IFERROR(AVERAGEIF(L:L,L297,$J:$J)," ")</f>
        <v>0.9782670455</v>
      </c>
      <c r="O297" s="12">
        <f t="shared" si="306"/>
        <v>0.9711252654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45006.64336</v>
      </c>
      <c r="B298" s="9" t="str">
        <f>INDIRECT(ADDRESS(2+QUOTIENT(ROW()-2,COUNTA('Form Responses 1'!$1:$1)-4),2,,TRUE,"Form Responses 1"))</f>
        <v>yheresia@gmail.com</v>
      </c>
      <c r="C298" s="9" t="str">
        <f>INDIRECT(ADDRESS(2+QUOTIENT(ROW()-2,COUNTA('Form Responses 1'!$1:$1)-4),3,,TRUE,"Form Responses 1"))</f>
        <v>theresia</v>
      </c>
      <c r="D298" s="10">
        <f>INDIRECT(ADDRESS(2+QUOTIENT(ROW()-2,COUNTA('Form Responses 1'!$1:$1)-4),4,,TRUE,"Form Responses 1"))</f>
        <v>44986</v>
      </c>
      <c r="E298" s="11">
        <f t="shared" si="2"/>
        <v>3</v>
      </c>
      <c r="F298" s="9" t="str">
        <f>IF(ISBLANK(A298)," ",INDIRECT(ADDRESS(1,5+MOD(ROW()-2,COUNTA('Form Responses 1'!$1:$1)-4),,TRUE,"Form Responses 1")))</f>
        <v>PUSFATJA  - Gedung C Lt. 2 [Ruang Staff]</v>
      </c>
      <c r="G298" s="9" t="str">
        <f>IF(ISBLANK(A298)," ",INDIRECT(ADDRESS(MATCH(A298,'Form Responses 1'!A:A,0),5+MOD(ROW()-2,COUNTA('Form Responses 1'!$1:$1)-4),,TRUE,"Form Responses 1")))</f>
        <v>BAIK</v>
      </c>
      <c r="H298" s="12" t="str">
        <f t="shared" si="3"/>
        <v>PUSFATJA  - Gedung C Lt. 2</v>
      </c>
      <c r="I298" s="12" t="str">
        <f t="shared" si="4"/>
        <v>CLEANING SERVICE</v>
      </c>
      <c r="J298" s="12">
        <f t="array" ref="J298">IFERROR(INDEX(MASTER!B:B,MATCH(G298,MASTER!A:A,0))/100," ")</f>
        <v>0.95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03</v>
      </c>
      <c r="N298" s="12">
        <f t="shared" ref="N298:O298" si="307">IFERROR(AVERAGEIF(L:L,L298,$J:$J)," ")</f>
        <v>0.9782670455</v>
      </c>
      <c r="O298" s="12">
        <f t="shared" si="307"/>
        <v>0.9711252654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45006.64336</v>
      </c>
      <c r="B299" s="9" t="str">
        <f>INDIRECT(ADDRESS(2+QUOTIENT(ROW()-2,COUNTA('Form Responses 1'!$1:$1)-4),2,,TRUE,"Form Responses 1"))</f>
        <v>yheresia@gmail.com</v>
      </c>
      <c r="C299" s="9" t="str">
        <f>INDIRECT(ADDRESS(2+QUOTIENT(ROW()-2,COUNTA('Form Responses 1'!$1:$1)-4),3,,TRUE,"Form Responses 1"))</f>
        <v>theresia</v>
      </c>
      <c r="D299" s="10">
        <f>INDIRECT(ADDRESS(2+QUOTIENT(ROW()-2,COUNTA('Form Responses 1'!$1:$1)-4),4,,TRUE,"Form Responses 1"))</f>
        <v>44986</v>
      </c>
      <c r="E299" s="11">
        <f t="shared" si="2"/>
        <v>3</v>
      </c>
      <c r="F299" s="9" t="str">
        <f>IF(ISBLANK(A299)," ",INDIRECT(ADDRESS(1,5+MOD(ROW()-2,COUNTA('Form Responses 1'!$1:$1)-4),,TRUE,"Form Responses 1")))</f>
        <v>PUSFATJA  - Gedung C Lt. 2 [Ruang RSO(Regional Support Office)]</v>
      </c>
      <c r="G299" s="9" t="str">
        <f>IF(ISBLANK(A299)," ",INDIRECT(ADDRESS(MATCH(A299,'Form Responses 1'!A:A,0),5+MOD(ROW()-2,COUNTA('Form Responses 1'!$1:$1)-4),,TRUE,"Form Responses 1")))</f>
        <v>BAIK</v>
      </c>
      <c r="H299" s="12" t="str">
        <f t="shared" si="3"/>
        <v>PUSFATJA  - Gedung C Lt. 2</v>
      </c>
      <c r="I299" s="12" t="str">
        <f t="shared" si="4"/>
        <v>CLEANING SERVICE</v>
      </c>
      <c r="J299" s="12">
        <f t="array" ref="J299">IFERROR(INDEX(MASTER!B:B,MATCH(G299,MASTER!A:A,0))/100," ")</f>
        <v>0.95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03</v>
      </c>
      <c r="N299" s="12">
        <f t="shared" ref="N299:O299" si="308">IFERROR(AVERAGEIF(L:L,L299,$J:$J)," ")</f>
        <v>0.9782670455</v>
      </c>
      <c r="O299" s="12">
        <f t="shared" si="308"/>
        <v>0.9711252654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45006.64336</v>
      </c>
      <c r="B300" s="9" t="str">
        <f>INDIRECT(ADDRESS(2+QUOTIENT(ROW()-2,COUNTA('Form Responses 1'!$1:$1)-4),2,,TRUE,"Form Responses 1"))</f>
        <v>yheresia@gmail.com</v>
      </c>
      <c r="C300" s="9" t="str">
        <f>INDIRECT(ADDRESS(2+QUOTIENT(ROW()-2,COUNTA('Form Responses 1'!$1:$1)-4),3,,TRUE,"Form Responses 1"))</f>
        <v>theresia</v>
      </c>
      <c r="D300" s="10">
        <f>INDIRECT(ADDRESS(2+QUOTIENT(ROW()-2,COUNTA('Form Responses 1'!$1:$1)-4),4,,TRUE,"Form Responses 1"))</f>
        <v>44986</v>
      </c>
      <c r="E300" s="11">
        <f t="shared" si="2"/>
        <v>3</v>
      </c>
      <c r="F300" s="9" t="str">
        <f>IF(ISBLANK(A300)," ",INDIRECT(ADDRESS(1,5+MOD(ROW()-2,COUNTA('Form Responses 1'!$1:$1)-4),,TRUE,"Form Responses 1")))</f>
        <v>PUSFATJA  - Gedung C Lt. 2 [Ruang Staff]</v>
      </c>
      <c r="G300" s="9" t="str">
        <f>IF(ISBLANK(A300)," ",INDIRECT(ADDRESS(MATCH(A300,'Form Responses 1'!A:A,0),5+MOD(ROW()-2,COUNTA('Form Responses 1'!$1:$1)-4),,TRUE,"Form Responses 1")))</f>
        <v>BAIK</v>
      </c>
      <c r="H300" s="12" t="str">
        <f t="shared" si="3"/>
        <v>PUSFATJA  - Gedung C Lt. 2</v>
      </c>
      <c r="I300" s="12" t="str">
        <f t="shared" si="4"/>
        <v>CLEANING SERVICE</v>
      </c>
      <c r="J300" s="12">
        <f t="array" ref="J300">IFERROR(INDEX(MASTER!B:B,MATCH(G300,MASTER!A:A,0))/100," ")</f>
        <v>0.95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03</v>
      </c>
      <c r="N300" s="12">
        <f t="shared" ref="N300:O300" si="309">IFERROR(AVERAGEIF(L:L,L300,$J:$J)," ")</f>
        <v>0.9782670455</v>
      </c>
      <c r="O300" s="12">
        <f t="shared" si="309"/>
        <v>0.9711252654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45006.64336</v>
      </c>
      <c r="B301" s="9" t="str">
        <f>INDIRECT(ADDRESS(2+QUOTIENT(ROW()-2,COUNTA('Form Responses 1'!$1:$1)-4),2,,TRUE,"Form Responses 1"))</f>
        <v>yheresia@gmail.com</v>
      </c>
      <c r="C301" s="9" t="str">
        <f>INDIRECT(ADDRESS(2+QUOTIENT(ROW()-2,COUNTA('Form Responses 1'!$1:$1)-4),3,,TRUE,"Form Responses 1"))</f>
        <v>theresia</v>
      </c>
      <c r="D301" s="10">
        <f>INDIRECT(ADDRESS(2+QUOTIENT(ROW()-2,COUNTA('Form Responses 1'!$1:$1)-4),4,,TRUE,"Form Responses 1"))</f>
        <v>44986</v>
      </c>
      <c r="E301" s="11">
        <f t="shared" si="2"/>
        <v>3</v>
      </c>
      <c r="F301" s="9" t="str">
        <f>IF(ISBLANK(A301)," ",INDIRECT(ADDRESS(1,5+MOD(ROW()-2,COUNTA('Form Responses 1'!$1:$1)-4),,TRUE,"Form Responses 1")))</f>
        <v>PUSFATJA  - Gedung C Lt. 2 [Ruang Produksi Informasi]</v>
      </c>
      <c r="G301" s="9" t="str">
        <f>IF(ISBLANK(A301)," ",INDIRECT(ADDRESS(MATCH(A301,'Form Responses 1'!A:A,0),5+MOD(ROW()-2,COUNTA('Form Responses 1'!$1:$1)-4),,TRUE,"Form Responses 1")))</f>
        <v>BAIK</v>
      </c>
      <c r="H301" s="12" t="str">
        <f t="shared" si="3"/>
        <v>PUSFATJA  - Gedung C Lt. 2</v>
      </c>
      <c r="I301" s="12" t="str">
        <f t="shared" si="4"/>
        <v>CLEANING SERVICE</v>
      </c>
      <c r="J301" s="12">
        <f t="array" ref="J301">IFERROR(INDEX(MASTER!B:B,MATCH(G301,MASTER!A:A,0))/100," ")</f>
        <v>0.95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03</v>
      </c>
      <c r="N301" s="12">
        <f t="shared" ref="N301:O301" si="310">IFERROR(AVERAGEIF(L:L,L301,$J:$J)," ")</f>
        <v>0.9782670455</v>
      </c>
      <c r="O301" s="12">
        <f t="shared" si="310"/>
        <v>0.9711252654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45006.64336</v>
      </c>
      <c r="B302" s="9" t="str">
        <f>INDIRECT(ADDRESS(2+QUOTIENT(ROW()-2,COUNTA('Form Responses 1'!$1:$1)-4),2,,TRUE,"Form Responses 1"))</f>
        <v>yheresia@gmail.com</v>
      </c>
      <c r="C302" s="9" t="str">
        <f>INDIRECT(ADDRESS(2+QUOTIENT(ROW()-2,COUNTA('Form Responses 1'!$1:$1)-4),3,,TRUE,"Form Responses 1"))</f>
        <v>theresia</v>
      </c>
      <c r="D302" s="10">
        <f>INDIRECT(ADDRESS(2+QUOTIENT(ROW()-2,COUNTA('Form Responses 1'!$1:$1)-4),4,,TRUE,"Form Responses 1"))</f>
        <v>44986</v>
      </c>
      <c r="E302" s="11">
        <f t="shared" si="2"/>
        <v>3</v>
      </c>
      <c r="F302" s="9" t="str">
        <f>IF(ISBLANK(A302)," ",INDIRECT(ADDRESS(1,5+MOD(ROW()-2,COUNTA('Form Responses 1'!$1:$1)-4),,TRUE,"Form Responses 1")))</f>
        <v>PUSFATJA  - Gedung C Lt. 2 [Toilet pria/wanita]</v>
      </c>
      <c r="G302" s="9" t="str">
        <f>IF(ISBLANK(A302)," ",INDIRECT(ADDRESS(MATCH(A302,'Form Responses 1'!A:A,0),5+MOD(ROW()-2,COUNTA('Form Responses 1'!$1:$1)-4),,TRUE,"Form Responses 1")))</f>
        <v>BAIK</v>
      </c>
      <c r="H302" s="12" t="str">
        <f t="shared" si="3"/>
        <v>PUSFATJA  - Gedung C Lt. 2</v>
      </c>
      <c r="I302" s="12" t="str">
        <f t="shared" si="4"/>
        <v>CLEANING SERVICE</v>
      </c>
      <c r="J302" s="12">
        <f t="array" ref="J302">IFERROR(INDEX(MASTER!B:B,MATCH(G302,MASTER!A:A,0))/100," ")</f>
        <v>0.95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03</v>
      </c>
      <c r="N302" s="12">
        <f t="shared" ref="N302:O302" si="311">IFERROR(AVERAGEIF(L:L,L302,$J:$J)," ")</f>
        <v>0.9782670455</v>
      </c>
      <c r="O302" s="12">
        <f t="shared" si="311"/>
        <v>0.9711252654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45006.64336</v>
      </c>
      <c r="B303" s="9" t="str">
        <f>INDIRECT(ADDRESS(2+QUOTIENT(ROW()-2,COUNTA('Form Responses 1'!$1:$1)-4),2,,TRUE,"Form Responses 1"))</f>
        <v>yheresia@gmail.com</v>
      </c>
      <c r="C303" s="9" t="str">
        <f>INDIRECT(ADDRESS(2+QUOTIENT(ROW()-2,COUNTA('Form Responses 1'!$1:$1)-4),3,,TRUE,"Form Responses 1"))</f>
        <v>theresia</v>
      </c>
      <c r="D303" s="10">
        <f>INDIRECT(ADDRESS(2+QUOTIENT(ROW()-2,COUNTA('Form Responses 1'!$1:$1)-4),4,,TRUE,"Form Responses 1"))</f>
        <v>44986</v>
      </c>
      <c r="E303" s="11">
        <f t="shared" si="2"/>
        <v>3</v>
      </c>
      <c r="F303" s="9" t="str">
        <f>IF(ISBLANK(A303)," ",INDIRECT(ADDRESS(1,5+MOD(ROW()-2,COUNTA('Form Responses 1'!$1:$1)-4),,TRUE,"Form Responses 1")))</f>
        <v>PUSFATJA  - Gedung C Lt. 2 [Pantry]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PUSFATJA  - Gedung C Lt.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03</v>
      </c>
      <c r="N303" s="12">
        <f t="shared" ref="N303:O303" si="312">IFERROR(AVERAGEIF(L:L,L303,$J:$J)," ")</f>
        <v>0.9782670455</v>
      </c>
      <c r="O303" s="12">
        <f t="shared" si="312"/>
        <v>0.9711252654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45006.64336</v>
      </c>
      <c r="B304" s="9" t="str">
        <f>INDIRECT(ADDRESS(2+QUOTIENT(ROW()-2,COUNTA('Form Responses 1'!$1:$1)-4),2,,TRUE,"Form Responses 1"))</f>
        <v>yheresia@gmail.com</v>
      </c>
      <c r="C304" s="9" t="str">
        <f>INDIRECT(ADDRESS(2+QUOTIENT(ROW()-2,COUNTA('Form Responses 1'!$1:$1)-4),3,,TRUE,"Form Responses 1"))</f>
        <v>theresia</v>
      </c>
      <c r="D304" s="10">
        <f>INDIRECT(ADDRESS(2+QUOTIENT(ROW()-2,COUNTA('Form Responses 1'!$1:$1)-4),4,,TRUE,"Form Responses 1"))</f>
        <v>44986</v>
      </c>
      <c r="E304" s="11">
        <f t="shared" si="2"/>
        <v>3</v>
      </c>
      <c r="F304" s="9" t="str">
        <f>IF(ISBLANK(A304)," ",INDIRECT(ADDRESS(1,5+MOD(ROW()-2,COUNTA('Form Responses 1'!$1:$1)-4),,TRUE,"Form Responses 1")))</f>
        <v>PUSFATJA  - Gedung C Lt. 2 [Tangga]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PUSFATJA  - Gedung C Lt. 2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03</v>
      </c>
      <c r="N304" s="12">
        <f t="shared" ref="N304:O304" si="313">IFERROR(AVERAGEIF(L:L,L304,$J:$J)," ")</f>
        <v>0.9782670455</v>
      </c>
      <c r="O304" s="12">
        <f t="shared" si="313"/>
        <v>0.9711252654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45006.64336</v>
      </c>
      <c r="B305" s="9" t="str">
        <f>INDIRECT(ADDRESS(2+QUOTIENT(ROW()-2,COUNTA('Form Responses 1'!$1:$1)-4),2,,TRUE,"Form Responses 1"))</f>
        <v>yheresia@gmail.com</v>
      </c>
      <c r="C305" s="9" t="str">
        <f>INDIRECT(ADDRESS(2+QUOTIENT(ROW()-2,COUNTA('Form Responses 1'!$1:$1)-4),3,,TRUE,"Form Responses 1"))</f>
        <v>theresia</v>
      </c>
      <c r="D305" s="10">
        <f>INDIRECT(ADDRESS(2+QUOTIENT(ROW()-2,COUNTA('Form Responses 1'!$1:$1)-4),4,,TRUE,"Form Responses 1"))</f>
        <v>44986</v>
      </c>
      <c r="E305" s="11">
        <f t="shared" si="2"/>
        <v>3</v>
      </c>
      <c r="F305" s="9" t="str">
        <f>IF(ISBLANK(A305)," ",INDIRECT(ADDRESS(1,5+MOD(ROW()-2,COUNTA('Form Responses 1'!$1:$1)-4),,TRUE,"Form Responses 1")))</f>
        <v>PUSFATJA  - Gedung C Lt. 1 [Lobby]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PUSFATJA  - Gedung C Lt. 1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03</v>
      </c>
      <c r="N305" s="12">
        <f t="shared" ref="N305:O305" si="314">IFERROR(AVERAGEIF(L:L,L305,$J:$J)," ")</f>
        <v>0.9782670455</v>
      </c>
      <c r="O305" s="12">
        <f t="shared" si="314"/>
        <v>0.9711252654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45006.64336</v>
      </c>
      <c r="B306" s="9" t="str">
        <f>INDIRECT(ADDRESS(2+QUOTIENT(ROW()-2,COUNTA('Form Responses 1'!$1:$1)-4),2,,TRUE,"Form Responses 1"))</f>
        <v>yheresia@gmail.com</v>
      </c>
      <c r="C306" s="9" t="str">
        <f>INDIRECT(ADDRESS(2+QUOTIENT(ROW()-2,COUNTA('Form Responses 1'!$1:$1)-4),3,,TRUE,"Form Responses 1"))</f>
        <v>theresia</v>
      </c>
      <c r="D306" s="10">
        <f>INDIRECT(ADDRESS(2+QUOTIENT(ROW()-2,COUNTA('Form Responses 1'!$1:$1)-4),4,,TRUE,"Form Responses 1"))</f>
        <v>44986</v>
      </c>
      <c r="E306" s="11">
        <f t="shared" si="2"/>
        <v>3</v>
      </c>
      <c r="F306" s="9" t="str">
        <f>IF(ISBLANK(A306)," ",INDIRECT(ADDRESS(1,5+MOD(ROW()-2,COUNTA('Form Responses 1'!$1:$1)-4),,TRUE,"Form Responses 1")))</f>
        <v>PUSFATJA  - Gedung C Lt. 1 [Ruang Server]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PUSFATJA  - Gedung C Lt. 1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03</v>
      </c>
      <c r="N306" s="12">
        <f t="shared" ref="N306:O306" si="315">IFERROR(AVERAGEIF(L:L,L306,$J:$J)," ")</f>
        <v>0.9782670455</v>
      </c>
      <c r="O306" s="12">
        <f t="shared" si="315"/>
        <v>0.9711252654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45006.64336</v>
      </c>
      <c r="B307" s="9" t="str">
        <f>INDIRECT(ADDRESS(2+QUOTIENT(ROW()-2,COUNTA('Form Responses 1'!$1:$1)-4),2,,TRUE,"Form Responses 1"))</f>
        <v>yheresia@gmail.com</v>
      </c>
      <c r="C307" s="9" t="str">
        <f>INDIRECT(ADDRESS(2+QUOTIENT(ROW()-2,COUNTA('Form Responses 1'!$1:$1)-4),3,,TRUE,"Form Responses 1"))</f>
        <v>theresia</v>
      </c>
      <c r="D307" s="10">
        <f>INDIRECT(ADDRESS(2+QUOTIENT(ROW()-2,COUNTA('Form Responses 1'!$1:$1)-4),4,,TRUE,"Form Responses 1"))</f>
        <v>44986</v>
      </c>
      <c r="E307" s="11">
        <f t="shared" si="2"/>
        <v>3</v>
      </c>
      <c r="F307" s="9" t="str">
        <f>IF(ISBLANK(A307)," ",INDIRECT(ADDRESS(1,5+MOD(ROW()-2,COUNTA('Form Responses 1'!$1:$1)-4),,TRUE,"Form Responses 1")))</f>
        <v>PUSFATJA  - Gedung C Lt. 1 [Ruang IT]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PUSFATJA  - Gedung C Lt. 1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03</v>
      </c>
      <c r="N307" s="12">
        <f t="shared" ref="N307:O307" si="316">IFERROR(AVERAGEIF(L:L,L307,$J:$J)," ")</f>
        <v>0.9782670455</v>
      </c>
      <c r="O307" s="12">
        <f t="shared" si="316"/>
        <v>0.9711252654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45006.64336</v>
      </c>
      <c r="B308" s="9" t="str">
        <f>INDIRECT(ADDRESS(2+QUOTIENT(ROW()-2,COUNTA('Form Responses 1'!$1:$1)-4),2,,TRUE,"Form Responses 1"))</f>
        <v>yheresia@gmail.com</v>
      </c>
      <c r="C308" s="9" t="str">
        <f>INDIRECT(ADDRESS(2+QUOTIENT(ROW()-2,COUNTA('Form Responses 1'!$1:$1)-4),3,,TRUE,"Form Responses 1"))</f>
        <v>theresia</v>
      </c>
      <c r="D308" s="10">
        <f>INDIRECT(ADDRESS(2+QUOTIENT(ROW()-2,COUNTA('Form Responses 1'!$1:$1)-4),4,,TRUE,"Form Responses 1"))</f>
        <v>44986</v>
      </c>
      <c r="E308" s="11">
        <f t="shared" si="2"/>
        <v>3</v>
      </c>
      <c r="F308" s="9" t="str">
        <f>IF(ISBLANK(A308)," ",INDIRECT(ADDRESS(1,5+MOD(ROW()-2,COUNTA('Form Responses 1'!$1:$1)-4),,TRUE,"Form Responses 1")))</f>
        <v>PUSFATJA  - Gedung C Lt. 1 [Ruang Perekayasa Muda]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PUSFATJA  - Gedung C Lt. 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03</v>
      </c>
      <c r="N308" s="12">
        <f t="shared" ref="N308:O308" si="317">IFERROR(AVERAGEIF(L:L,L308,$J:$J)," ")</f>
        <v>0.9782670455</v>
      </c>
      <c r="O308" s="12">
        <f t="shared" si="317"/>
        <v>0.9711252654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45006.64336</v>
      </c>
      <c r="B309" s="9" t="str">
        <f>INDIRECT(ADDRESS(2+QUOTIENT(ROW()-2,COUNTA('Form Responses 1'!$1:$1)-4),2,,TRUE,"Form Responses 1"))</f>
        <v>yheresia@gmail.com</v>
      </c>
      <c r="C309" s="9" t="str">
        <f>INDIRECT(ADDRESS(2+QUOTIENT(ROW()-2,COUNTA('Form Responses 1'!$1:$1)-4),3,,TRUE,"Form Responses 1"))</f>
        <v>theresia</v>
      </c>
      <c r="D309" s="10">
        <f>INDIRECT(ADDRESS(2+QUOTIENT(ROW()-2,COUNTA('Form Responses 1'!$1:$1)-4),4,,TRUE,"Form Responses 1"))</f>
        <v>44986</v>
      </c>
      <c r="E309" s="11">
        <f t="shared" si="2"/>
        <v>3</v>
      </c>
      <c r="F309" s="9" t="str">
        <f>IF(ISBLANK(A309)," ",INDIRECT(ADDRESS(1,5+MOD(ROW()-2,COUNTA('Form Responses 1'!$1:$1)-4),,TRUE,"Form Responses 1")))</f>
        <v>PUSFATJA  - Gedung C Lt. 1 [Ruang Fungsional Rekayasa]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PUSFATJA  - Gedung C Lt. 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03</v>
      </c>
      <c r="N309" s="12">
        <f t="shared" ref="N309:O309" si="318">IFERROR(AVERAGEIF(L:L,L309,$J:$J)," ")</f>
        <v>0.9782670455</v>
      </c>
      <c r="O309" s="12">
        <f t="shared" si="318"/>
        <v>0.9711252654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45006.64336</v>
      </c>
      <c r="B310" s="9" t="str">
        <f>INDIRECT(ADDRESS(2+QUOTIENT(ROW()-2,COUNTA('Form Responses 1'!$1:$1)-4),2,,TRUE,"Form Responses 1"))</f>
        <v>yheresia@gmail.com</v>
      </c>
      <c r="C310" s="9" t="str">
        <f>INDIRECT(ADDRESS(2+QUOTIENT(ROW()-2,COUNTA('Form Responses 1'!$1:$1)-4),3,,TRUE,"Form Responses 1"))</f>
        <v>theresia</v>
      </c>
      <c r="D310" s="10">
        <f>INDIRECT(ADDRESS(2+QUOTIENT(ROW()-2,COUNTA('Form Responses 1'!$1:$1)-4),4,,TRUE,"Form Responses 1"))</f>
        <v>44986</v>
      </c>
      <c r="E310" s="11">
        <f t="shared" si="2"/>
        <v>3</v>
      </c>
      <c r="F310" s="9" t="str">
        <f>IF(ISBLANK(A310)," ",INDIRECT(ADDRESS(1,5+MOD(ROW()-2,COUNTA('Form Responses 1'!$1:$1)-4),,TRUE,"Form Responses 1")))</f>
        <v>PUSFATJA  - Gedung C Lt. 1 [Toilet pria/wanita]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PUSFATJA  - Gedung C Lt. 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03</v>
      </c>
      <c r="N310" s="12">
        <f t="shared" ref="N310:O310" si="319">IFERROR(AVERAGEIF(L:L,L310,$J:$J)," ")</f>
        <v>0.9782670455</v>
      </c>
      <c r="O310" s="12">
        <f t="shared" si="319"/>
        <v>0.9711252654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45006.64336</v>
      </c>
      <c r="B311" s="9" t="str">
        <f>INDIRECT(ADDRESS(2+QUOTIENT(ROW()-2,COUNTA('Form Responses 1'!$1:$1)-4),2,,TRUE,"Form Responses 1"))</f>
        <v>yheresia@gmail.com</v>
      </c>
      <c r="C311" s="9" t="str">
        <f>INDIRECT(ADDRESS(2+QUOTIENT(ROW()-2,COUNTA('Form Responses 1'!$1:$1)-4),3,,TRUE,"Form Responses 1"))</f>
        <v>theresia</v>
      </c>
      <c r="D311" s="10">
        <f>INDIRECT(ADDRESS(2+QUOTIENT(ROW()-2,COUNTA('Form Responses 1'!$1:$1)-4),4,,TRUE,"Form Responses 1"))</f>
        <v>44986</v>
      </c>
      <c r="E311" s="11">
        <f t="shared" si="2"/>
        <v>3</v>
      </c>
      <c r="F311" s="9" t="str">
        <f>IF(ISBLANK(A311)," ",INDIRECT(ADDRESS(1,5+MOD(ROW()-2,COUNTA('Form Responses 1'!$1:$1)-4),,TRUE,"Form Responses 1")))</f>
        <v>PUSFATJA  - Gedung C Lt. 1 [Pantry]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PUSFATJA  - Gedung C Lt. 1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03</v>
      </c>
      <c r="N311" s="12">
        <f t="shared" ref="N311:O311" si="320">IFERROR(AVERAGEIF(L:L,L311,$J:$J)," ")</f>
        <v>0.9782670455</v>
      </c>
      <c r="O311" s="12">
        <f t="shared" si="320"/>
        <v>0.9711252654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45006.64336</v>
      </c>
      <c r="B312" s="9" t="str">
        <f>INDIRECT(ADDRESS(2+QUOTIENT(ROW()-2,COUNTA('Form Responses 1'!$1:$1)-4),2,,TRUE,"Form Responses 1"))</f>
        <v>yheresia@gmail.com</v>
      </c>
      <c r="C312" s="9" t="str">
        <f>INDIRECT(ADDRESS(2+QUOTIENT(ROW()-2,COUNTA('Form Responses 1'!$1:$1)-4),3,,TRUE,"Form Responses 1"))</f>
        <v>theresia</v>
      </c>
      <c r="D312" s="10">
        <f>INDIRECT(ADDRESS(2+QUOTIENT(ROW()-2,COUNTA('Form Responses 1'!$1:$1)-4),4,,TRUE,"Form Responses 1"))</f>
        <v>44986</v>
      </c>
      <c r="E312" s="11">
        <f t="shared" si="2"/>
        <v>3</v>
      </c>
      <c r="F312" s="9" t="str">
        <f>IF(ISBLANK(A312)," ",INDIRECT(ADDRESS(1,5+MOD(ROW()-2,COUNTA('Form Responses 1'!$1:$1)-4),,TRUE,"Form Responses 1")))</f>
        <v>PUSFATJA  - Gedung C Lt. 1 [Ruang Panel]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PUSFATJA  - Gedung C Lt. 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03</v>
      </c>
      <c r="N312" s="12">
        <f t="shared" ref="N312:O312" si="321">IFERROR(AVERAGEIF(L:L,L312,$J:$J)," ")</f>
        <v>0.9782670455</v>
      </c>
      <c r="O312" s="12">
        <f t="shared" si="321"/>
        <v>0.9711252654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45006.64336</v>
      </c>
      <c r="B313" s="9" t="str">
        <f>INDIRECT(ADDRESS(2+QUOTIENT(ROW()-2,COUNTA('Form Responses 1'!$1:$1)-4),2,,TRUE,"Form Responses 1"))</f>
        <v>yheresia@gmail.com</v>
      </c>
      <c r="C313" s="9" t="str">
        <f>INDIRECT(ADDRESS(2+QUOTIENT(ROW()-2,COUNTA('Form Responses 1'!$1:$1)-4),3,,TRUE,"Form Responses 1"))</f>
        <v>theresia</v>
      </c>
      <c r="D313" s="10">
        <f>INDIRECT(ADDRESS(2+QUOTIENT(ROW()-2,COUNTA('Form Responses 1'!$1:$1)-4),4,,TRUE,"Form Responses 1"))</f>
        <v>44986</v>
      </c>
      <c r="E313" s="11">
        <f t="shared" si="2"/>
        <v>3</v>
      </c>
      <c r="F313" s="9" t="str">
        <f>IF(ISBLANK(A313)," ",INDIRECT(ADDRESS(1,5+MOD(ROW()-2,COUNTA('Form Responses 1'!$1:$1)-4),,TRUE,"Form Responses 1")))</f>
        <v>PUSFATJA  - Gedung C Lt. 1 [Tangga]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PUSFATJA  - Gedung C Lt. 1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03</v>
      </c>
      <c r="N313" s="12">
        <f t="shared" ref="N313:O313" si="322">IFERROR(AVERAGEIF(L:L,L313,$J:$J)," ")</f>
        <v>0.9782670455</v>
      </c>
      <c r="O313" s="12">
        <f t="shared" si="322"/>
        <v>0.9711252654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45006.64336</v>
      </c>
      <c r="B314" s="9" t="str">
        <f>INDIRECT(ADDRESS(2+QUOTIENT(ROW()-2,COUNTA('Form Responses 1'!$1:$1)-4),2,,TRUE,"Form Responses 1"))</f>
        <v>yheresia@gmail.com</v>
      </c>
      <c r="C314" s="9" t="str">
        <f>INDIRECT(ADDRESS(2+QUOTIENT(ROW()-2,COUNTA('Form Responses 1'!$1:$1)-4),3,,TRUE,"Form Responses 1"))</f>
        <v>theresia</v>
      </c>
      <c r="D314" s="10">
        <f>INDIRECT(ADDRESS(2+QUOTIENT(ROW()-2,COUNTA('Form Responses 1'!$1:$1)-4),4,,TRUE,"Form Responses 1"))</f>
        <v>44986</v>
      </c>
      <c r="E314" s="11">
        <f t="shared" si="2"/>
        <v>3</v>
      </c>
      <c r="F314" s="9" t="str">
        <f>IF(ISBLANK(A314)," ",INDIRECT(ADDRESS(1,5+MOD(ROW()-2,COUNTA('Form Responses 1'!$1:$1)-4),,TRUE,"Form Responses 1")))</f>
        <v>PUSFATJA  - Gedung A Lt. 3 [Ruang Kelas]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PUSFATJA  - Gedung A Lt. 3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03</v>
      </c>
      <c r="N314" s="12">
        <f t="shared" ref="N314:O314" si="323">IFERROR(AVERAGEIF(L:L,L314,$J:$J)," ")</f>
        <v>0.9782670455</v>
      </c>
      <c r="O314" s="12">
        <f t="shared" si="323"/>
        <v>0.9711252654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45006.64336</v>
      </c>
      <c r="B315" s="9" t="str">
        <f>INDIRECT(ADDRESS(2+QUOTIENT(ROW()-2,COUNTA('Form Responses 1'!$1:$1)-4),2,,TRUE,"Form Responses 1"))</f>
        <v>yheresia@gmail.com</v>
      </c>
      <c r="C315" s="9" t="str">
        <f>INDIRECT(ADDRESS(2+QUOTIENT(ROW()-2,COUNTA('Form Responses 1'!$1:$1)-4),3,,TRUE,"Form Responses 1"))</f>
        <v>theresia</v>
      </c>
      <c r="D315" s="10">
        <f>INDIRECT(ADDRESS(2+QUOTIENT(ROW()-2,COUNTA('Form Responses 1'!$1:$1)-4),4,,TRUE,"Form Responses 1"))</f>
        <v>44986</v>
      </c>
      <c r="E315" s="11">
        <f t="shared" si="2"/>
        <v>3</v>
      </c>
      <c r="F315" s="9" t="str">
        <f>IF(ISBLANK(A315)," ",INDIRECT(ADDRESS(1,5+MOD(ROW()-2,COUNTA('Form Responses 1'!$1:$1)-4),,TRUE,"Form Responses 1")))</f>
        <v>PUSFATJA  - Gedung A Lt. 3 [Ruang Bimbingan]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PUSFATJA  - Gedung A Lt. 3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03</v>
      </c>
      <c r="N315" s="12">
        <f t="shared" ref="N315:O315" si="324">IFERROR(AVERAGEIF(L:L,L315,$J:$J)," ")</f>
        <v>0.9782670455</v>
      </c>
      <c r="O315" s="12">
        <f t="shared" si="324"/>
        <v>0.9711252654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45006.64336</v>
      </c>
      <c r="B316" s="9" t="str">
        <f>INDIRECT(ADDRESS(2+QUOTIENT(ROW()-2,COUNTA('Form Responses 1'!$1:$1)-4),2,,TRUE,"Form Responses 1"))</f>
        <v>yheresia@gmail.com</v>
      </c>
      <c r="C316" s="9" t="str">
        <f>INDIRECT(ADDRESS(2+QUOTIENT(ROW()-2,COUNTA('Form Responses 1'!$1:$1)-4),3,,TRUE,"Form Responses 1"))</f>
        <v>theresia</v>
      </c>
      <c r="D316" s="10">
        <f>INDIRECT(ADDRESS(2+QUOTIENT(ROW()-2,COUNTA('Form Responses 1'!$1:$1)-4),4,,TRUE,"Form Responses 1"))</f>
        <v>44986</v>
      </c>
      <c r="E316" s="11">
        <f t="shared" si="2"/>
        <v>3</v>
      </c>
      <c r="F316" s="9" t="str">
        <f>IF(ISBLANK(A316)," ",INDIRECT(ADDRESS(1,5+MOD(ROW()-2,COUNTA('Form Responses 1'!$1:$1)-4),,TRUE,"Form Responses 1")))</f>
        <v>PUSFATJA  - Gedung A Lt. 3 [Ruang Gudang Komputer]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PUSFATJA  - Gedung A Lt. 3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03</v>
      </c>
      <c r="N316" s="12">
        <f t="shared" ref="N316:O316" si="325">IFERROR(AVERAGEIF(L:L,L316,$J:$J)," ")</f>
        <v>0.9782670455</v>
      </c>
      <c r="O316" s="12">
        <f t="shared" si="325"/>
        <v>0.9711252654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45006.64336</v>
      </c>
      <c r="B317" s="9" t="str">
        <f>INDIRECT(ADDRESS(2+QUOTIENT(ROW()-2,COUNTA('Form Responses 1'!$1:$1)-4),2,,TRUE,"Form Responses 1"))</f>
        <v>yheresia@gmail.com</v>
      </c>
      <c r="C317" s="9" t="str">
        <f>INDIRECT(ADDRESS(2+QUOTIENT(ROW()-2,COUNTA('Form Responses 1'!$1:$1)-4),3,,TRUE,"Form Responses 1"))</f>
        <v>theresia</v>
      </c>
      <c r="D317" s="10">
        <f>INDIRECT(ADDRESS(2+QUOTIENT(ROW()-2,COUNTA('Form Responses 1'!$1:$1)-4),4,,TRUE,"Form Responses 1"))</f>
        <v>44986</v>
      </c>
      <c r="E317" s="11">
        <f t="shared" si="2"/>
        <v>3</v>
      </c>
      <c r="F317" s="9" t="str">
        <f>IF(ISBLANK(A317)," ",INDIRECT(ADDRESS(1,5+MOD(ROW()-2,COUNTA('Form Responses 1'!$1:$1)-4),,TRUE,"Form Responses 1")))</f>
        <v>PUSFATJA  - Gedung A Lt. 3 [Toilet pria/wanita]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PUSFATJA  - Gedung A Lt. 3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03</v>
      </c>
      <c r="N317" s="12">
        <f t="shared" ref="N317:O317" si="326">IFERROR(AVERAGEIF(L:L,L317,$J:$J)," ")</f>
        <v>0.9782670455</v>
      </c>
      <c r="O317" s="12">
        <f t="shared" si="326"/>
        <v>0.9711252654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45006.64336</v>
      </c>
      <c r="B318" s="9" t="str">
        <f>INDIRECT(ADDRESS(2+QUOTIENT(ROW()-2,COUNTA('Form Responses 1'!$1:$1)-4),2,,TRUE,"Form Responses 1"))</f>
        <v>yheresia@gmail.com</v>
      </c>
      <c r="C318" s="9" t="str">
        <f>INDIRECT(ADDRESS(2+QUOTIENT(ROW()-2,COUNTA('Form Responses 1'!$1:$1)-4),3,,TRUE,"Form Responses 1"))</f>
        <v>theresia</v>
      </c>
      <c r="D318" s="10">
        <f>INDIRECT(ADDRESS(2+QUOTIENT(ROW()-2,COUNTA('Form Responses 1'!$1:$1)-4),4,,TRUE,"Form Responses 1"))</f>
        <v>44986</v>
      </c>
      <c r="E318" s="11">
        <f t="shared" si="2"/>
        <v>3</v>
      </c>
      <c r="F318" s="9" t="str">
        <f>IF(ISBLANK(A318)," ",INDIRECT(ADDRESS(1,5+MOD(ROW()-2,COUNTA('Form Responses 1'!$1:$1)-4),,TRUE,"Form Responses 1")))</f>
        <v>PUSFATJA  - Gedung A Lt. 3 [Ruang Lab]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PUSFATJA  - Gedung A Lt. 3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03</v>
      </c>
      <c r="N318" s="12">
        <f t="shared" ref="N318:O318" si="327">IFERROR(AVERAGEIF(L:L,L318,$J:$J)," ")</f>
        <v>0.9782670455</v>
      </c>
      <c r="O318" s="12">
        <f t="shared" si="327"/>
        <v>0.9711252654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45006.64336</v>
      </c>
      <c r="B319" s="9" t="str">
        <f>INDIRECT(ADDRESS(2+QUOTIENT(ROW()-2,COUNTA('Form Responses 1'!$1:$1)-4),2,,TRUE,"Form Responses 1"))</f>
        <v>yheresia@gmail.com</v>
      </c>
      <c r="C319" s="9" t="str">
        <f>INDIRECT(ADDRESS(2+QUOTIENT(ROW()-2,COUNTA('Form Responses 1'!$1:$1)-4),3,,TRUE,"Form Responses 1"))</f>
        <v>theresia</v>
      </c>
      <c r="D319" s="10">
        <f>INDIRECT(ADDRESS(2+QUOTIENT(ROW()-2,COUNTA('Form Responses 1'!$1:$1)-4),4,,TRUE,"Form Responses 1"))</f>
        <v>44986</v>
      </c>
      <c r="E319" s="11">
        <f t="shared" si="2"/>
        <v>3</v>
      </c>
      <c r="F319" s="9" t="str">
        <f>IF(ISBLANK(A319)," ",INDIRECT(ADDRESS(1,5+MOD(ROW()-2,COUNTA('Form Responses 1'!$1:$1)-4),,TRUE,"Form Responses 1")))</f>
        <v>PUSFATJA  - Gedung A Lt. 3 [Tangga]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PUSFATJA  - Gedung A Lt. 3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03</v>
      </c>
      <c r="N319" s="12">
        <f t="shared" ref="N319:O319" si="328">IFERROR(AVERAGEIF(L:L,L319,$J:$J)," ")</f>
        <v>0.9782670455</v>
      </c>
      <c r="O319" s="12">
        <f t="shared" si="328"/>
        <v>0.9711252654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45006.64336</v>
      </c>
      <c r="B320" s="9" t="str">
        <f>INDIRECT(ADDRESS(2+QUOTIENT(ROW()-2,COUNTA('Form Responses 1'!$1:$1)-4),2,,TRUE,"Form Responses 1"))</f>
        <v>yheresia@gmail.com</v>
      </c>
      <c r="C320" s="9" t="str">
        <f>INDIRECT(ADDRESS(2+QUOTIENT(ROW()-2,COUNTA('Form Responses 1'!$1:$1)-4),3,,TRUE,"Form Responses 1"))</f>
        <v>theresia</v>
      </c>
      <c r="D320" s="10">
        <f>INDIRECT(ADDRESS(2+QUOTIENT(ROW()-2,COUNTA('Form Responses 1'!$1:$1)-4),4,,TRUE,"Form Responses 1"))</f>
        <v>44986</v>
      </c>
      <c r="E320" s="11">
        <f t="shared" si="2"/>
        <v>3</v>
      </c>
      <c r="F320" s="9" t="str">
        <f>IF(ISBLANK(A320)," ",INDIRECT(ADDRESS(1,5+MOD(ROW()-2,COUNTA('Form Responses 1'!$1:$1)-4),,TRUE,"Form Responses 1")))</f>
        <v>PUSFATJA  - Gedung A Lt. 2 [Ruang Admin]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PUSFATJA  - Gedung A Lt. 2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03</v>
      </c>
      <c r="N320" s="12">
        <f t="shared" ref="N320:O320" si="329">IFERROR(AVERAGEIF(L:L,L320,$J:$J)," ")</f>
        <v>0.9782670455</v>
      </c>
      <c r="O320" s="12">
        <f t="shared" si="329"/>
        <v>0.9711252654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45006.64336</v>
      </c>
      <c r="B321" s="9" t="str">
        <f>INDIRECT(ADDRESS(2+QUOTIENT(ROW()-2,COUNTA('Form Responses 1'!$1:$1)-4),2,,TRUE,"Form Responses 1"))</f>
        <v>yheresia@gmail.com</v>
      </c>
      <c r="C321" s="9" t="str">
        <f>INDIRECT(ADDRESS(2+QUOTIENT(ROW()-2,COUNTA('Form Responses 1'!$1:$1)-4),3,,TRUE,"Form Responses 1"))</f>
        <v>theresia</v>
      </c>
      <c r="D321" s="10">
        <f>INDIRECT(ADDRESS(2+QUOTIENT(ROW()-2,COUNTA('Form Responses 1'!$1:$1)-4),4,,TRUE,"Form Responses 1"))</f>
        <v>44986</v>
      </c>
      <c r="E321" s="11">
        <f t="shared" si="2"/>
        <v>3</v>
      </c>
      <c r="F321" s="9" t="str">
        <f>IF(ISBLANK(A321)," ",INDIRECT(ADDRESS(1,5+MOD(ROW()-2,COUNTA('Form Responses 1'!$1:$1)-4),,TRUE,"Form Responses 1")))</f>
        <v>PUSFATJA  - Gedung A Lt. 2 [Ruang TU 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PUSFATJA  - Gedung A Lt. 2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03</v>
      </c>
      <c r="N321" s="12">
        <f t="shared" ref="N321:O321" si="330">IFERROR(AVERAGEIF(L:L,L321,$J:$J)," ")</f>
        <v>0.9782670455</v>
      </c>
      <c r="O321" s="12">
        <f t="shared" si="330"/>
        <v>0.9711252654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45006.64336</v>
      </c>
      <c r="B322" s="9" t="str">
        <f>INDIRECT(ADDRESS(2+QUOTIENT(ROW()-2,COUNTA('Form Responses 1'!$1:$1)-4),2,,TRUE,"Form Responses 1"))</f>
        <v>yheresia@gmail.com</v>
      </c>
      <c r="C322" s="9" t="str">
        <f>INDIRECT(ADDRESS(2+QUOTIENT(ROW()-2,COUNTA('Form Responses 1'!$1:$1)-4),3,,TRUE,"Form Responses 1"))</f>
        <v>theresia</v>
      </c>
      <c r="D322" s="10">
        <f>INDIRECT(ADDRESS(2+QUOTIENT(ROW()-2,COUNTA('Form Responses 1'!$1:$1)-4),4,,TRUE,"Form Responses 1"))</f>
        <v>44986</v>
      </c>
      <c r="E322" s="11">
        <f t="shared" si="2"/>
        <v>3</v>
      </c>
      <c r="F322" s="9" t="str">
        <f>IF(ISBLANK(A322)," ",INDIRECT(ADDRESS(1,5+MOD(ROW()-2,COUNTA('Form Responses 1'!$1:$1)-4),,TRUE,"Form Responses 1")))</f>
        <v>PUSFATJA  - Gedung A Lt. 2 [Ruang Bendahara]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PUSFATJA  - Gedung A Lt. 2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03</v>
      </c>
      <c r="N322" s="12">
        <f t="shared" ref="N322:O322" si="331">IFERROR(AVERAGEIF(L:L,L322,$J:$J)," ")</f>
        <v>0.9782670455</v>
      </c>
      <c r="O322" s="12">
        <f t="shared" si="331"/>
        <v>0.9711252654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45006.64336</v>
      </c>
      <c r="B323" s="9" t="str">
        <f>INDIRECT(ADDRESS(2+QUOTIENT(ROW()-2,COUNTA('Form Responses 1'!$1:$1)-4),2,,TRUE,"Form Responses 1"))</f>
        <v>yheresia@gmail.com</v>
      </c>
      <c r="C323" s="9" t="str">
        <f>INDIRECT(ADDRESS(2+QUOTIENT(ROW()-2,COUNTA('Form Responses 1'!$1:$1)-4),3,,TRUE,"Form Responses 1"))</f>
        <v>theresia</v>
      </c>
      <c r="D323" s="10">
        <f>INDIRECT(ADDRESS(2+QUOTIENT(ROW()-2,COUNTA('Form Responses 1'!$1:$1)-4),4,,TRUE,"Form Responses 1"))</f>
        <v>44986</v>
      </c>
      <c r="E323" s="11">
        <f t="shared" si="2"/>
        <v>3</v>
      </c>
      <c r="F323" s="9" t="str">
        <f>IF(ISBLANK(A323)," ",INDIRECT(ADDRESS(1,5+MOD(ROW()-2,COUNTA('Form Responses 1'!$1:$1)-4),,TRUE,"Form Responses 1")))</f>
        <v>PUSFATJA  - Gedung A Lt. 2 [Toilet pria/wanita]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PUSFATJA  - Gedung A Lt. 2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03</v>
      </c>
      <c r="N323" s="12">
        <f t="shared" ref="N323:O323" si="332">IFERROR(AVERAGEIF(L:L,L323,$J:$J)," ")</f>
        <v>0.9782670455</v>
      </c>
      <c r="O323" s="12">
        <f t="shared" si="332"/>
        <v>0.9711252654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45006.64336</v>
      </c>
      <c r="B324" s="9" t="str">
        <f>INDIRECT(ADDRESS(2+QUOTIENT(ROW()-2,COUNTA('Form Responses 1'!$1:$1)-4),2,,TRUE,"Form Responses 1"))</f>
        <v>yheresia@gmail.com</v>
      </c>
      <c r="C324" s="9" t="str">
        <f>INDIRECT(ADDRESS(2+QUOTIENT(ROW()-2,COUNTA('Form Responses 1'!$1:$1)-4),3,,TRUE,"Form Responses 1"))</f>
        <v>theresia</v>
      </c>
      <c r="D324" s="10">
        <f>INDIRECT(ADDRESS(2+QUOTIENT(ROW()-2,COUNTA('Form Responses 1'!$1:$1)-4),4,,TRUE,"Form Responses 1"))</f>
        <v>44986</v>
      </c>
      <c r="E324" s="11">
        <f t="shared" si="2"/>
        <v>3</v>
      </c>
      <c r="F324" s="9" t="str">
        <f>IF(ISBLANK(A324)," ",INDIRECT(ADDRESS(1,5+MOD(ROW()-2,COUNTA('Form Responses 1'!$1:$1)-4),,TRUE,"Form Responses 1")))</f>
        <v>PUSFATJA  - Gedung A Lt. 2 [Pantry]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PUSFATJA  - Gedung A Lt. 2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03</v>
      </c>
      <c r="N324" s="12">
        <f t="shared" ref="N324:O324" si="333">IFERROR(AVERAGEIF(L:L,L324,$J:$J)," ")</f>
        <v>0.9782670455</v>
      </c>
      <c r="O324" s="12">
        <f t="shared" si="333"/>
        <v>0.9711252654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45006.64336</v>
      </c>
      <c r="B325" s="9" t="str">
        <f>INDIRECT(ADDRESS(2+QUOTIENT(ROW()-2,COUNTA('Form Responses 1'!$1:$1)-4),2,,TRUE,"Form Responses 1"))</f>
        <v>yheresia@gmail.com</v>
      </c>
      <c r="C325" s="9" t="str">
        <f>INDIRECT(ADDRESS(2+QUOTIENT(ROW()-2,COUNTA('Form Responses 1'!$1:$1)-4),3,,TRUE,"Form Responses 1"))</f>
        <v>theresia</v>
      </c>
      <c r="D325" s="10">
        <f>INDIRECT(ADDRESS(2+QUOTIENT(ROW()-2,COUNTA('Form Responses 1'!$1:$1)-4),4,,TRUE,"Form Responses 1"))</f>
        <v>44986</v>
      </c>
      <c r="E325" s="11">
        <f t="shared" si="2"/>
        <v>3</v>
      </c>
      <c r="F325" s="9" t="str">
        <f>IF(ISBLANK(A325)," ",INDIRECT(ADDRESS(1,5+MOD(ROW()-2,COUNTA('Form Responses 1'!$1:$1)-4),,TRUE,"Form Responses 1")))</f>
        <v>PUSFATJA  - Gedung A Lt. 2 [Tangga]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PUSFATJA  - Gedung A Lt. 2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03</v>
      </c>
      <c r="N325" s="12">
        <f t="shared" ref="N325:O325" si="334">IFERROR(AVERAGEIF(L:L,L325,$J:$J)," ")</f>
        <v>0.9782670455</v>
      </c>
      <c r="O325" s="12">
        <f t="shared" si="334"/>
        <v>0.9711252654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45006.64336</v>
      </c>
      <c r="B326" s="9" t="str">
        <f>INDIRECT(ADDRESS(2+QUOTIENT(ROW()-2,COUNTA('Form Responses 1'!$1:$1)-4),2,,TRUE,"Form Responses 1"))</f>
        <v>yheresia@gmail.com</v>
      </c>
      <c r="C326" s="9" t="str">
        <f>INDIRECT(ADDRESS(2+QUOTIENT(ROW()-2,COUNTA('Form Responses 1'!$1:$1)-4),3,,TRUE,"Form Responses 1"))</f>
        <v>theresia</v>
      </c>
      <c r="D326" s="10">
        <f>INDIRECT(ADDRESS(2+QUOTIENT(ROW()-2,COUNTA('Form Responses 1'!$1:$1)-4),4,,TRUE,"Form Responses 1"))</f>
        <v>44986</v>
      </c>
      <c r="E326" s="11">
        <f t="shared" si="2"/>
        <v>3</v>
      </c>
      <c r="F326" s="9" t="str">
        <f>IF(ISBLANK(A326)," ",INDIRECT(ADDRESS(1,5+MOD(ROW()-2,COUNTA('Form Responses 1'!$1:$1)-4),,TRUE,"Form Responses 1")))</f>
        <v>PUSFATJA  - Gedung A Lt. 1 [Resepsionis]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PUSFATJA  - Gedung A Lt. 1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03</v>
      </c>
      <c r="N326" s="12">
        <f t="shared" ref="N326:O326" si="335">IFERROR(AVERAGEIF(L:L,L326,$J:$J)," ")</f>
        <v>0.9782670455</v>
      </c>
      <c r="O326" s="12">
        <f t="shared" si="335"/>
        <v>0.9711252654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45006.64336</v>
      </c>
      <c r="B327" s="9" t="str">
        <f>INDIRECT(ADDRESS(2+QUOTIENT(ROW()-2,COUNTA('Form Responses 1'!$1:$1)-4),2,,TRUE,"Form Responses 1"))</f>
        <v>yheresia@gmail.com</v>
      </c>
      <c r="C327" s="9" t="str">
        <f>INDIRECT(ADDRESS(2+QUOTIENT(ROW()-2,COUNTA('Form Responses 1'!$1:$1)-4),3,,TRUE,"Form Responses 1"))</f>
        <v>theresia</v>
      </c>
      <c r="D327" s="10">
        <f>INDIRECT(ADDRESS(2+QUOTIENT(ROW()-2,COUNTA('Form Responses 1'!$1:$1)-4),4,,TRUE,"Form Responses 1"))</f>
        <v>44986</v>
      </c>
      <c r="E327" s="11">
        <f t="shared" si="2"/>
        <v>3</v>
      </c>
      <c r="F327" s="9" t="str">
        <f>IF(ISBLANK(A327)," ",INDIRECT(ADDRESS(1,5+MOD(ROW()-2,COUNTA('Form Responses 1'!$1:$1)-4),,TRUE,"Form Responses 1")))</f>
        <v>PUSFATJA  - Gedung A Lt. 1 [Ruang Lobby/Ruang tunggu]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PUSFATJA  - Gedung A Lt. 1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9</v>
      </c>
      <c r="L327" s="9" t="str">
        <f t="shared" si="6"/>
        <v>2023 - WEEK 09</v>
      </c>
      <c r="M327" s="9" t="str">
        <f t="shared" si="7"/>
        <v>2023 - MONTH 03</v>
      </c>
      <c r="N327" s="12">
        <f t="shared" ref="N327:O327" si="336">IFERROR(AVERAGEIF(L:L,L327,$J:$J)," ")</f>
        <v>0.9782670455</v>
      </c>
      <c r="O327" s="12">
        <f t="shared" si="336"/>
        <v>0.9711252654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45006.64336</v>
      </c>
      <c r="B328" s="9" t="str">
        <f>INDIRECT(ADDRESS(2+QUOTIENT(ROW()-2,COUNTA('Form Responses 1'!$1:$1)-4),2,,TRUE,"Form Responses 1"))</f>
        <v>yheresia@gmail.com</v>
      </c>
      <c r="C328" s="9" t="str">
        <f>INDIRECT(ADDRESS(2+QUOTIENT(ROW()-2,COUNTA('Form Responses 1'!$1:$1)-4),3,,TRUE,"Form Responses 1"))</f>
        <v>theresia</v>
      </c>
      <c r="D328" s="10">
        <f>INDIRECT(ADDRESS(2+QUOTIENT(ROW()-2,COUNTA('Form Responses 1'!$1:$1)-4),4,,TRUE,"Form Responses 1"))</f>
        <v>44986</v>
      </c>
      <c r="E328" s="11">
        <f t="shared" si="2"/>
        <v>3</v>
      </c>
      <c r="F328" s="9" t="str">
        <f>IF(ISBLANK(A328)," ",INDIRECT(ADDRESS(1,5+MOD(ROW()-2,COUNTA('Form Responses 1'!$1:$1)-4),,TRUE,"Form Responses 1")))</f>
        <v>PUSFATJA  - Gedung A Lt. 1 [Ruang Kepala OR]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PUSFATJA  - Gedung A Lt. 1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9</v>
      </c>
      <c r="L328" s="9" t="str">
        <f t="shared" si="6"/>
        <v>2023 - WEEK 09</v>
      </c>
      <c r="M328" s="9" t="str">
        <f t="shared" si="7"/>
        <v>2023 - MONTH 03</v>
      </c>
      <c r="N328" s="12">
        <f t="shared" ref="N328:O328" si="337">IFERROR(AVERAGEIF(L:L,L328,$J:$J)," ")</f>
        <v>0.9782670455</v>
      </c>
      <c r="O328" s="12">
        <f t="shared" si="337"/>
        <v>0.9711252654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45006.64336</v>
      </c>
      <c r="B329" s="9" t="str">
        <f>INDIRECT(ADDRESS(2+QUOTIENT(ROW()-2,COUNTA('Form Responses 1'!$1:$1)-4),2,,TRUE,"Form Responses 1"))</f>
        <v>yheresia@gmail.com</v>
      </c>
      <c r="C329" s="9" t="str">
        <f>INDIRECT(ADDRESS(2+QUOTIENT(ROW()-2,COUNTA('Form Responses 1'!$1:$1)-4),3,,TRUE,"Form Responses 1"))</f>
        <v>theresia</v>
      </c>
      <c r="D329" s="10">
        <f>INDIRECT(ADDRESS(2+QUOTIENT(ROW()-2,COUNTA('Form Responses 1'!$1:$1)-4),4,,TRUE,"Form Responses 1"))</f>
        <v>44986</v>
      </c>
      <c r="E329" s="11">
        <f t="shared" si="2"/>
        <v>3</v>
      </c>
      <c r="F329" s="9" t="str">
        <f>IF(ISBLANK(A329)," ",INDIRECT(ADDRESS(1,5+MOD(ROW()-2,COUNTA('Form Responses 1'!$1:$1)-4),,TRUE,"Form Responses 1")))</f>
        <v>PUSFATJA  - Gedung A Lt. 1 [Ruang Rapat]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PUSFATJA  - Gedung A Lt. 1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9</v>
      </c>
      <c r="L329" s="9" t="str">
        <f t="shared" si="6"/>
        <v>2023 - WEEK 09</v>
      </c>
      <c r="M329" s="9" t="str">
        <f t="shared" si="7"/>
        <v>2023 - MONTH 03</v>
      </c>
      <c r="N329" s="12">
        <f t="shared" ref="N329:O329" si="338">IFERROR(AVERAGEIF(L:L,L329,$J:$J)," ")</f>
        <v>0.9782670455</v>
      </c>
      <c r="O329" s="12">
        <f t="shared" si="338"/>
        <v>0.9711252654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45006.64336</v>
      </c>
      <c r="B330" s="9" t="str">
        <f>INDIRECT(ADDRESS(2+QUOTIENT(ROW()-2,COUNTA('Form Responses 1'!$1:$1)-4),2,,TRUE,"Form Responses 1"))</f>
        <v>yheresia@gmail.com</v>
      </c>
      <c r="C330" s="9" t="str">
        <f>INDIRECT(ADDRESS(2+QUOTIENT(ROW()-2,COUNTA('Form Responses 1'!$1:$1)-4),3,,TRUE,"Form Responses 1"))</f>
        <v>theresia</v>
      </c>
      <c r="D330" s="10">
        <f>INDIRECT(ADDRESS(2+QUOTIENT(ROW()-2,COUNTA('Form Responses 1'!$1:$1)-4),4,,TRUE,"Form Responses 1"))</f>
        <v>44986</v>
      </c>
      <c r="E330" s="11">
        <f t="shared" si="2"/>
        <v>3</v>
      </c>
      <c r="F330" s="9" t="str">
        <f>IF(ISBLANK(A330)," ",INDIRECT(ADDRESS(1,5+MOD(ROW()-2,COUNTA('Form Responses 1'!$1:$1)-4),,TRUE,"Form Responses 1")))</f>
        <v>PUSFATJA  - Gedung A Lt. 1 [Toilet pria/wanita]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PUSFATJA  - Gedung A Lt. 1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9</v>
      </c>
      <c r="L330" s="9" t="str">
        <f t="shared" si="6"/>
        <v>2023 - WEEK 09</v>
      </c>
      <c r="M330" s="9" t="str">
        <f t="shared" si="7"/>
        <v>2023 - MONTH 03</v>
      </c>
      <c r="N330" s="12">
        <f t="shared" ref="N330:O330" si="339">IFERROR(AVERAGEIF(L:L,L330,$J:$J)," ")</f>
        <v>0.9782670455</v>
      </c>
      <c r="O330" s="12">
        <f t="shared" si="339"/>
        <v>0.9711252654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45006.64336</v>
      </c>
      <c r="B331" s="9" t="str">
        <f>INDIRECT(ADDRESS(2+QUOTIENT(ROW()-2,COUNTA('Form Responses 1'!$1:$1)-4),2,,TRUE,"Form Responses 1"))</f>
        <v>yheresia@gmail.com</v>
      </c>
      <c r="C331" s="9" t="str">
        <f>INDIRECT(ADDRESS(2+QUOTIENT(ROW()-2,COUNTA('Form Responses 1'!$1:$1)-4),3,,TRUE,"Form Responses 1"))</f>
        <v>theresia</v>
      </c>
      <c r="D331" s="10">
        <f>INDIRECT(ADDRESS(2+QUOTIENT(ROW()-2,COUNTA('Form Responses 1'!$1:$1)-4),4,,TRUE,"Form Responses 1"))</f>
        <v>44986</v>
      </c>
      <c r="E331" s="11">
        <f t="shared" si="2"/>
        <v>3</v>
      </c>
      <c r="F331" s="9" t="str">
        <f>IF(ISBLANK(A331)," ",INDIRECT(ADDRESS(1,5+MOD(ROW()-2,COUNTA('Form Responses 1'!$1:$1)-4),,TRUE,"Form Responses 1")))</f>
        <v>PUSFATJA  - Gedung A Lt. 1 [Ruang Staff]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PUSFATJA  - Gedung A Lt. 1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9</v>
      </c>
      <c r="L331" s="9" t="str">
        <f t="shared" si="6"/>
        <v>2023 - WEEK 09</v>
      </c>
      <c r="M331" s="9" t="str">
        <f t="shared" si="7"/>
        <v>2023 - MONTH 03</v>
      </c>
      <c r="N331" s="12">
        <f t="shared" ref="N331:O331" si="340">IFERROR(AVERAGEIF(L:L,L331,$J:$J)," ")</f>
        <v>0.9782670455</v>
      </c>
      <c r="O331" s="12">
        <f t="shared" si="340"/>
        <v>0.9711252654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45006.64336</v>
      </c>
      <c r="B332" s="9" t="str">
        <f>INDIRECT(ADDRESS(2+QUOTIENT(ROW()-2,COUNTA('Form Responses 1'!$1:$1)-4),2,,TRUE,"Form Responses 1"))</f>
        <v>yheresia@gmail.com</v>
      </c>
      <c r="C332" s="9" t="str">
        <f>INDIRECT(ADDRESS(2+QUOTIENT(ROW()-2,COUNTA('Form Responses 1'!$1:$1)-4),3,,TRUE,"Form Responses 1"))</f>
        <v>theresia</v>
      </c>
      <c r="D332" s="10">
        <f>INDIRECT(ADDRESS(2+QUOTIENT(ROW()-2,COUNTA('Form Responses 1'!$1:$1)-4),4,,TRUE,"Form Responses 1"))</f>
        <v>44986</v>
      </c>
      <c r="E332" s="11">
        <f t="shared" si="2"/>
        <v>3</v>
      </c>
      <c r="F332" s="9" t="str">
        <f>IF(ISBLANK(A332)," ",INDIRECT(ADDRESS(1,5+MOD(ROW()-2,COUNTA('Form Responses 1'!$1:$1)-4),,TRUE,"Form Responses 1")))</f>
        <v>PUSFATJA  - Gedung A Lt. 1 [Tangga]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PUSFATJA  - Gedung A Lt. 1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9</v>
      </c>
      <c r="L332" s="9" t="str">
        <f t="shared" si="6"/>
        <v>2023 - WEEK 09</v>
      </c>
      <c r="M332" s="9" t="str">
        <f t="shared" si="7"/>
        <v>2023 - MONTH 03</v>
      </c>
      <c r="N332" s="12">
        <f t="shared" ref="N332:O332" si="341">IFERROR(AVERAGEIF(L:L,L332,$J:$J)," ")</f>
        <v>0.9782670455</v>
      </c>
      <c r="O332" s="12">
        <f t="shared" si="341"/>
        <v>0.9711252654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45006.64336</v>
      </c>
      <c r="B333" s="9" t="str">
        <f>INDIRECT(ADDRESS(2+QUOTIENT(ROW()-2,COUNTA('Form Responses 1'!$1:$1)-4),2,,TRUE,"Form Responses 1"))</f>
        <v>yheresia@gmail.com</v>
      </c>
      <c r="C333" s="9" t="str">
        <f>INDIRECT(ADDRESS(2+QUOTIENT(ROW()-2,COUNTA('Form Responses 1'!$1:$1)-4),3,,TRUE,"Form Responses 1"))</f>
        <v>theresia</v>
      </c>
      <c r="D333" s="10">
        <f>INDIRECT(ADDRESS(2+QUOTIENT(ROW()-2,COUNTA('Form Responses 1'!$1:$1)-4),4,,TRUE,"Form Responses 1"))</f>
        <v>44986</v>
      </c>
      <c r="E333" s="11">
        <f t="shared" si="2"/>
        <v>3</v>
      </c>
      <c r="F333" s="9" t="str">
        <f>IF(ISBLANK(A333)," ",INDIRECT(ADDRESS(1,5+MOD(ROW()-2,COUNTA('Form Responses 1'!$1:$1)-4),,TRUE,"Form Responses 1")))</f>
        <v>PUSFATJA  - Halaman Gedung [Taman ]</v>
      </c>
      <c r="G333" s="9" t="str">
        <f>IF(ISBLANK(A333)," ",INDIRECT(ADDRESS(MATCH(A333,'Form Responses 1'!A:A,0),5+MOD(ROW()-2,COUNTA('Form Responses 1'!$1:$1)-4),,TRUE,"Form Responses 1")))</f>
        <v>BAIK</v>
      </c>
      <c r="H333" s="12" t="str">
        <f t="shared" si="3"/>
        <v>PUSFATJA  - Halaman Gedung</v>
      </c>
      <c r="I333" s="12" t="str">
        <f t="shared" si="4"/>
        <v>CLEANING SERVICE</v>
      </c>
      <c r="J333" s="12">
        <f t="array" ref="J333">IFERROR(INDEX(MASTER!B:B,MATCH(G333,MASTER!A:A,0))/100," ")</f>
        <v>0.95</v>
      </c>
      <c r="K333" s="9">
        <f t="shared" si="5"/>
        <v>9</v>
      </c>
      <c r="L333" s="9" t="str">
        <f t="shared" si="6"/>
        <v>2023 - WEEK 09</v>
      </c>
      <c r="M333" s="9" t="str">
        <f t="shared" si="7"/>
        <v>2023 - MONTH 03</v>
      </c>
      <c r="N333" s="12">
        <f t="shared" ref="N333:O333" si="342">IFERROR(AVERAGEIF(L:L,L333,$J:$J)," ")</f>
        <v>0.9782670455</v>
      </c>
      <c r="O333" s="12">
        <f t="shared" si="342"/>
        <v>0.9711252654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45006.64336</v>
      </c>
      <c r="B334" s="9" t="str">
        <f>INDIRECT(ADDRESS(2+QUOTIENT(ROW()-2,COUNTA('Form Responses 1'!$1:$1)-4),2,,TRUE,"Form Responses 1"))</f>
        <v>yheresia@gmail.com</v>
      </c>
      <c r="C334" s="9" t="str">
        <f>INDIRECT(ADDRESS(2+QUOTIENT(ROW()-2,COUNTA('Form Responses 1'!$1:$1)-4),3,,TRUE,"Form Responses 1"))</f>
        <v>theresia</v>
      </c>
      <c r="D334" s="10">
        <f>INDIRECT(ADDRESS(2+QUOTIENT(ROW()-2,COUNTA('Form Responses 1'!$1:$1)-4),4,,TRUE,"Form Responses 1"))</f>
        <v>44986</v>
      </c>
      <c r="E334" s="11">
        <f t="shared" si="2"/>
        <v>3</v>
      </c>
      <c r="F334" s="9" t="str">
        <f>IF(ISBLANK(A334)," ",INDIRECT(ADDRESS(1,5+MOD(ROW()-2,COUNTA('Form Responses 1'!$1:$1)-4),,TRUE,"Form Responses 1")))</f>
        <v>PUSFATJA  - Halaman Gedung [Parkir Motor ]</v>
      </c>
      <c r="G334" s="9" t="str">
        <f>IF(ISBLANK(A334)," ",INDIRECT(ADDRESS(MATCH(A334,'Form Responses 1'!A:A,0),5+MOD(ROW()-2,COUNTA('Form Responses 1'!$1:$1)-4),,TRUE,"Form Responses 1")))</f>
        <v>BAIK</v>
      </c>
      <c r="H334" s="12" t="str">
        <f t="shared" si="3"/>
        <v>PUSFATJA  - Halaman Gedung</v>
      </c>
      <c r="I334" s="12" t="str">
        <f t="shared" si="4"/>
        <v>CLEANING SERVICE</v>
      </c>
      <c r="J334" s="12">
        <f t="array" ref="J334">IFERROR(INDEX(MASTER!B:B,MATCH(G334,MASTER!A:A,0))/100," ")</f>
        <v>0.95</v>
      </c>
      <c r="K334" s="9">
        <f t="shared" si="5"/>
        <v>9</v>
      </c>
      <c r="L334" s="9" t="str">
        <f t="shared" si="6"/>
        <v>2023 - WEEK 09</v>
      </c>
      <c r="M334" s="9" t="str">
        <f t="shared" si="7"/>
        <v>2023 - MONTH 03</v>
      </c>
      <c r="N334" s="12">
        <f t="shared" ref="N334:O334" si="343">IFERROR(AVERAGEIF(L:L,L334,$J:$J)," ")</f>
        <v>0.9782670455</v>
      </c>
      <c r="O334" s="12">
        <f t="shared" si="343"/>
        <v>0.9711252654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45006.64336</v>
      </c>
      <c r="B335" s="9" t="str">
        <f>INDIRECT(ADDRESS(2+QUOTIENT(ROW()-2,COUNTA('Form Responses 1'!$1:$1)-4),2,,TRUE,"Form Responses 1"))</f>
        <v>yheresia@gmail.com</v>
      </c>
      <c r="C335" s="9" t="str">
        <f>INDIRECT(ADDRESS(2+QUOTIENT(ROW()-2,COUNTA('Form Responses 1'!$1:$1)-4),3,,TRUE,"Form Responses 1"))</f>
        <v>theresia</v>
      </c>
      <c r="D335" s="10">
        <f>INDIRECT(ADDRESS(2+QUOTIENT(ROW()-2,COUNTA('Form Responses 1'!$1:$1)-4),4,,TRUE,"Form Responses 1"))</f>
        <v>44986</v>
      </c>
      <c r="E335" s="11">
        <f t="shared" si="2"/>
        <v>3</v>
      </c>
      <c r="F335" s="9" t="str">
        <f>IF(ISBLANK(A335)," ",INDIRECT(ADDRESS(1,5+MOD(ROW()-2,COUNTA('Form Responses 1'!$1:$1)-4),,TRUE,"Form Responses 1")))</f>
        <v>PUSFATJA  - Halaman Gedung [Parkir Mobil]</v>
      </c>
      <c r="G335" s="9" t="str">
        <f>IF(ISBLANK(A335)," ",INDIRECT(ADDRESS(MATCH(A335,'Form Responses 1'!A:A,0),5+MOD(ROW()-2,COUNTA('Form Responses 1'!$1:$1)-4),,TRUE,"Form Responses 1")))</f>
        <v>BAIK</v>
      </c>
      <c r="H335" s="12" t="str">
        <f t="shared" si="3"/>
        <v>PUSFATJA  - Halaman Gedung</v>
      </c>
      <c r="I335" s="12" t="str">
        <f t="shared" si="4"/>
        <v>CLEANING SERVICE</v>
      </c>
      <c r="J335" s="12">
        <f t="array" ref="J335">IFERROR(INDEX(MASTER!B:B,MATCH(G335,MASTER!A:A,0))/100," ")</f>
        <v>0.95</v>
      </c>
      <c r="K335" s="9">
        <f t="shared" si="5"/>
        <v>9</v>
      </c>
      <c r="L335" s="9" t="str">
        <f t="shared" si="6"/>
        <v>2023 - WEEK 09</v>
      </c>
      <c r="M335" s="9" t="str">
        <f t="shared" si="7"/>
        <v>2023 - MONTH 03</v>
      </c>
      <c r="N335" s="12">
        <f t="shared" ref="N335:O335" si="344">IFERROR(AVERAGEIF(L:L,L335,$J:$J)," ")</f>
        <v>0.9782670455</v>
      </c>
      <c r="O335" s="12">
        <f t="shared" si="344"/>
        <v>0.9711252654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45006.64336</v>
      </c>
      <c r="B336" s="9" t="str">
        <f>INDIRECT(ADDRESS(2+QUOTIENT(ROW()-2,COUNTA('Form Responses 1'!$1:$1)-4),2,,TRUE,"Form Responses 1"))</f>
        <v>yheresia@gmail.com</v>
      </c>
      <c r="C336" s="9" t="str">
        <f>INDIRECT(ADDRESS(2+QUOTIENT(ROW()-2,COUNTA('Form Responses 1'!$1:$1)-4),3,,TRUE,"Form Responses 1"))</f>
        <v>theresia</v>
      </c>
      <c r="D336" s="10">
        <f>INDIRECT(ADDRESS(2+QUOTIENT(ROW()-2,COUNTA('Form Responses 1'!$1:$1)-4),4,,TRUE,"Form Responses 1"))</f>
        <v>44986</v>
      </c>
      <c r="E336" s="11">
        <f t="shared" si="2"/>
        <v>3</v>
      </c>
      <c r="F336" s="9" t="str">
        <f>IF(ISBLANK(A336)," ",INDIRECT(ADDRESS(1,5+MOD(ROW()-2,COUNTA('Form Responses 1'!$1:$1)-4),,TRUE,"Form Responses 1")))</f>
        <v>PUSFATJA  - Halaman Gedung [Halaman depan samping dan belakang]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PUSFATJA  - Halaman Gedung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9</v>
      </c>
      <c r="L336" s="9" t="str">
        <f t="shared" si="6"/>
        <v>2023 - WEEK 09</v>
      </c>
      <c r="M336" s="9" t="str">
        <f t="shared" si="7"/>
        <v>2023 - MONTH 03</v>
      </c>
      <c r="N336" s="12">
        <f t="shared" ref="N336:O336" si="345">IFERROR(AVERAGEIF(L:L,L336,$J:$J)," ")</f>
        <v>0.9782670455</v>
      </c>
      <c r="O336" s="12">
        <f t="shared" si="345"/>
        <v>0.9711252654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45006.64336</v>
      </c>
      <c r="B337" s="9" t="str">
        <f>INDIRECT(ADDRESS(2+QUOTIENT(ROW()-2,COUNTA('Form Responses 1'!$1:$1)-4),2,,TRUE,"Form Responses 1"))</f>
        <v>yheresia@gmail.com</v>
      </c>
      <c r="C337" s="9" t="str">
        <f>INDIRECT(ADDRESS(2+QUOTIENT(ROW()-2,COUNTA('Form Responses 1'!$1:$1)-4),3,,TRUE,"Form Responses 1"))</f>
        <v>theresia</v>
      </c>
      <c r="D337" s="10">
        <f>INDIRECT(ADDRESS(2+QUOTIENT(ROW()-2,COUNTA('Form Responses 1'!$1:$1)-4),4,,TRUE,"Form Responses 1"))</f>
        <v>44986</v>
      </c>
      <c r="E337" s="11">
        <f t="shared" si="2"/>
        <v>3</v>
      </c>
      <c r="F337" s="9" t="str">
        <f>IF(ISBLANK(A337)," ",INDIRECT(ADDRESS(1,5+MOD(ROW()-2,COUNTA('Form Responses 1'!$1:$1)-4),,TRUE,"Form Responses 1")))</f>
        <v>PUSFATJA  - Halaman Gedung [TPS]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PUSFATJA  - Halaman Gedung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9</v>
      </c>
      <c r="L337" s="9" t="str">
        <f t="shared" si="6"/>
        <v>2023 - WEEK 09</v>
      </c>
      <c r="M337" s="9" t="str">
        <f t="shared" si="7"/>
        <v>2023 - MONTH 03</v>
      </c>
      <c r="N337" s="12">
        <f t="shared" ref="N337:O337" si="346">IFERROR(AVERAGEIF(L:L,L337,$J:$J)," ")</f>
        <v>0.9782670455</v>
      </c>
      <c r="O337" s="12">
        <f t="shared" si="346"/>
        <v>0.9711252654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45006.64336</v>
      </c>
      <c r="B338" s="9" t="str">
        <f>INDIRECT(ADDRESS(2+QUOTIENT(ROW()-2,COUNTA('Form Responses 1'!$1:$1)-4),2,,TRUE,"Form Responses 1"))</f>
        <v>yheresia@gmail.com</v>
      </c>
      <c r="C338" s="9" t="str">
        <f>INDIRECT(ADDRESS(2+QUOTIENT(ROW()-2,COUNTA('Form Responses 1'!$1:$1)-4),3,,TRUE,"Form Responses 1"))</f>
        <v>theresia</v>
      </c>
      <c r="D338" s="10">
        <f>INDIRECT(ADDRESS(2+QUOTIENT(ROW()-2,COUNTA('Form Responses 1'!$1:$1)-4),4,,TRUE,"Form Responses 1"))</f>
        <v>44986</v>
      </c>
      <c r="E338" s="11">
        <f t="shared" si="2"/>
        <v>3</v>
      </c>
      <c r="F338" s="9" t="str">
        <f>IF(ISBLANK(A338)," ",INDIRECT(ADDRESS(1,5+MOD(ROW()-2,COUNTA('Form Responses 1'!$1:$1)-4),,TRUE,"Form Responses 1")))</f>
        <v>INSPEKTORAT - Gedung [Lobby]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INSPEKTORAT - Gedung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9</v>
      </c>
      <c r="L338" s="9" t="str">
        <f t="shared" si="6"/>
        <v>2023 - WEEK 09</v>
      </c>
      <c r="M338" s="9" t="str">
        <f t="shared" si="7"/>
        <v>2023 - MONTH 03</v>
      </c>
      <c r="N338" s="12">
        <f t="shared" ref="N338:O338" si="347">IFERROR(AVERAGEIF(L:L,L338,$J:$J)," ")</f>
        <v>0.9782670455</v>
      </c>
      <c r="O338" s="12">
        <f t="shared" si="347"/>
        <v>0.9711252654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45006.64336</v>
      </c>
      <c r="B339" s="9" t="str">
        <f>INDIRECT(ADDRESS(2+QUOTIENT(ROW()-2,COUNTA('Form Responses 1'!$1:$1)-4),2,,TRUE,"Form Responses 1"))</f>
        <v>yheresia@gmail.com</v>
      </c>
      <c r="C339" s="9" t="str">
        <f>INDIRECT(ADDRESS(2+QUOTIENT(ROW()-2,COUNTA('Form Responses 1'!$1:$1)-4),3,,TRUE,"Form Responses 1"))</f>
        <v>theresia</v>
      </c>
      <c r="D339" s="10">
        <f>INDIRECT(ADDRESS(2+QUOTIENT(ROW()-2,COUNTA('Form Responses 1'!$1:$1)-4),4,,TRUE,"Form Responses 1"))</f>
        <v>44986</v>
      </c>
      <c r="E339" s="11">
        <f t="shared" si="2"/>
        <v>3</v>
      </c>
      <c r="F339" s="9" t="str">
        <f>IF(ISBLANK(A339)," ",INDIRECT(ADDRESS(1,5+MOD(ROW()-2,COUNTA('Form Responses 1'!$1:$1)-4),,TRUE,"Form Responses 1")))</f>
        <v>INSPEKTORAT - Gedung [Ruang Inspektur]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INSPEKTORAT - Gedung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9</v>
      </c>
      <c r="L339" s="9" t="str">
        <f t="shared" si="6"/>
        <v>2023 - WEEK 09</v>
      </c>
      <c r="M339" s="9" t="str">
        <f t="shared" si="7"/>
        <v>2023 - MONTH 03</v>
      </c>
      <c r="N339" s="12">
        <f t="shared" ref="N339:O339" si="348">IFERROR(AVERAGEIF(L:L,L339,$J:$J)," ")</f>
        <v>0.9782670455</v>
      </c>
      <c r="O339" s="12">
        <f t="shared" si="348"/>
        <v>0.9711252654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45006.64336</v>
      </c>
      <c r="B340" s="9" t="str">
        <f>INDIRECT(ADDRESS(2+QUOTIENT(ROW()-2,COUNTA('Form Responses 1'!$1:$1)-4),2,,TRUE,"Form Responses 1"))</f>
        <v>yheresia@gmail.com</v>
      </c>
      <c r="C340" s="9" t="str">
        <f>INDIRECT(ADDRESS(2+QUOTIENT(ROW()-2,COUNTA('Form Responses 1'!$1:$1)-4),3,,TRUE,"Form Responses 1"))</f>
        <v>theresia</v>
      </c>
      <c r="D340" s="10">
        <f>INDIRECT(ADDRESS(2+QUOTIENT(ROW()-2,COUNTA('Form Responses 1'!$1:$1)-4),4,,TRUE,"Form Responses 1"))</f>
        <v>44986</v>
      </c>
      <c r="E340" s="11">
        <f t="shared" si="2"/>
        <v>3</v>
      </c>
      <c r="F340" s="9" t="str">
        <f>IF(ISBLANK(A340)," ",INDIRECT(ADDRESS(1,5+MOD(ROW()-2,COUNTA('Form Responses 1'!$1:$1)-4),,TRUE,"Form Responses 1")))</f>
        <v>INSPEKTORAT - Gedung [Truang rapat/Ruang Arsip]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INSPEKTORAT - Gedung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9</v>
      </c>
      <c r="L340" s="9" t="str">
        <f t="shared" si="6"/>
        <v>2023 - WEEK 09</v>
      </c>
      <c r="M340" s="9" t="str">
        <f t="shared" si="7"/>
        <v>2023 - MONTH 03</v>
      </c>
      <c r="N340" s="12">
        <f t="shared" ref="N340:O340" si="349">IFERROR(AVERAGEIF(L:L,L340,$J:$J)," ")</f>
        <v>0.9782670455</v>
      </c>
      <c r="O340" s="12">
        <f t="shared" si="349"/>
        <v>0.9711252654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45006.64336</v>
      </c>
      <c r="B341" s="9" t="str">
        <f>INDIRECT(ADDRESS(2+QUOTIENT(ROW()-2,COUNTA('Form Responses 1'!$1:$1)-4),2,,TRUE,"Form Responses 1"))</f>
        <v>yheresia@gmail.com</v>
      </c>
      <c r="C341" s="9" t="str">
        <f>INDIRECT(ADDRESS(2+QUOTIENT(ROW()-2,COUNTA('Form Responses 1'!$1:$1)-4),3,,TRUE,"Form Responses 1"))</f>
        <v>theresia</v>
      </c>
      <c r="D341" s="10">
        <f>INDIRECT(ADDRESS(2+QUOTIENT(ROW()-2,COUNTA('Form Responses 1'!$1:$1)-4),4,,TRUE,"Form Responses 1"))</f>
        <v>44986</v>
      </c>
      <c r="E341" s="11">
        <f t="shared" si="2"/>
        <v>3</v>
      </c>
      <c r="F341" s="9" t="str">
        <f>IF(ISBLANK(A341)," ",INDIRECT(ADDRESS(1,5+MOD(ROW()-2,COUNTA('Form Responses 1'!$1:$1)-4),,TRUE,"Form Responses 1")))</f>
        <v>INSPEKTORAT - Gedung [Ruang TU]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INSPEKTORAT - Gedung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9</v>
      </c>
      <c r="L341" s="9" t="str">
        <f t="shared" si="6"/>
        <v>2023 - WEEK 09</v>
      </c>
      <c r="M341" s="9" t="str">
        <f t="shared" si="7"/>
        <v>2023 - MONTH 03</v>
      </c>
      <c r="N341" s="12">
        <f t="shared" ref="N341:O341" si="350">IFERROR(AVERAGEIF(L:L,L341,$J:$J)," ")</f>
        <v>0.9782670455</v>
      </c>
      <c r="O341" s="12">
        <f t="shared" si="350"/>
        <v>0.9711252654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45006.64336</v>
      </c>
      <c r="B342" s="9" t="str">
        <f>INDIRECT(ADDRESS(2+QUOTIENT(ROW()-2,COUNTA('Form Responses 1'!$1:$1)-4),2,,TRUE,"Form Responses 1"))</f>
        <v>yheresia@gmail.com</v>
      </c>
      <c r="C342" s="9" t="str">
        <f>INDIRECT(ADDRESS(2+QUOTIENT(ROW()-2,COUNTA('Form Responses 1'!$1:$1)-4),3,,TRUE,"Form Responses 1"))</f>
        <v>theresia</v>
      </c>
      <c r="D342" s="10">
        <f>INDIRECT(ADDRESS(2+QUOTIENT(ROW()-2,COUNTA('Form Responses 1'!$1:$1)-4),4,,TRUE,"Form Responses 1"))</f>
        <v>44986</v>
      </c>
      <c r="E342" s="11">
        <f t="shared" si="2"/>
        <v>3</v>
      </c>
      <c r="F342" s="9" t="str">
        <f>IF(ISBLANK(A342)," ",INDIRECT(ADDRESS(1,5+MOD(ROW()-2,COUNTA('Form Responses 1'!$1:$1)-4),,TRUE,"Form Responses 1")))</f>
        <v>INSPEKTORAT - Gedung [Pantry]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INSPEKTORAT - Gedung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9</v>
      </c>
      <c r="L342" s="9" t="str">
        <f t="shared" si="6"/>
        <v>2023 - WEEK 09</v>
      </c>
      <c r="M342" s="9" t="str">
        <f t="shared" si="7"/>
        <v>2023 - MONTH 03</v>
      </c>
      <c r="N342" s="12">
        <f t="shared" ref="N342:O342" si="351">IFERROR(AVERAGEIF(L:L,L342,$J:$J)," ")</f>
        <v>0.9782670455</v>
      </c>
      <c r="O342" s="12">
        <f t="shared" si="351"/>
        <v>0.9711252654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45006.64336</v>
      </c>
      <c r="B343" s="9" t="str">
        <f>INDIRECT(ADDRESS(2+QUOTIENT(ROW()-2,COUNTA('Form Responses 1'!$1:$1)-4),2,,TRUE,"Form Responses 1"))</f>
        <v>yheresia@gmail.com</v>
      </c>
      <c r="C343" s="9" t="str">
        <f>INDIRECT(ADDRESS(2+QUOTIENT(ROW()-2,COUNTA('Form Responses 1'!$1:$1)-4),3,,TRUE,"Form Responses 1"))</f>
        <v>theresia</v>
      </c>
      <c r="D343" s="10">
        <f>INDIRECT(ADDRESS(2+QUOTIENT(ROW()-2,COUNTA('Form Responses 1'!$1:$1)-4),4,,TRUE,"Form Responses 1"))</f>
        <v>44986</v>
      </c>
      <c r="E343" s="11">
        <f t="shared" si="2"/>
        <v>3</v>
      </c>
      <c r="F343" s="9" t="str">
        <f>IF(ISBLANK(A343)," ",INDIRECT(ADDRESS(1,5+MOD(ROW()-2,COUNTA('Form Responses 1'!$1:$1)-4),,TRUE,"Form Responses 1")))</f>
        <v>INSPEKTORAT - Gedung [Toilet Pria/Wanita]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INSPEKTORAT - Gedung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9</v>
      </c>
      <c r="L343" s="9" t="str">
        <f t="shared" si="6"/>
        <v>2023 - WEEK 09</v>
      </c>
      <c r="M343" s="9" t="str">
        <f t="shared" si="7"/>
        <v>2023 - MONTH 03</v>
      </c>
      <c r="N343" s="12">
        <f t="shared" ref="N343:O343" si="352">IFERROR(AVERAGEIF(L:L,L343,$J:$J)," ")</f>
        <v>0.9782670455</v>
      </c>
      <c r="O343" s="12">
        <f t="shared" si="352"/>
        <v>0.9711252654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45006.64336</v>
      </c>
      <c r="B344" s="9" t="str">
        <f>INDIRECT(ADDRESS(2+QUOTIENT(ROW()-2,COUNTA('Form Responses 1'!$1:$1)-4),2,,TRUE,"Form Responses 1"))</f>
        <v>yheresia@gmail.com</v>
      </c>
      <c r="C344" s="9" t="str">
        <f>INDIRECT(ADDRESS(2+QUOTIENT(ROW()-2,COUNTA('Form Responses 1'!$1:$1)-4),3,,TRUE,"Form Responses 1"))</f>
        <v>theresia</v>
      </c>
      <c r="D344" s="10">
        <f>INDIRECT(ADDRESS(2+QUOTIENT(ROW()-2,COUNTA('Form Responses 1'!$1:$1)-4),4,,TRUE,"Form Responses 1"))</f>
        <v>44986</v>
      </c>
      <c r="E344" s="11">
        <f t="shared" si="2"/>
        <v>3</v>
      </c>
      <c r="F344" s="9" t="str">
        <f>IF(ISBLANK(A344)," ",INDIRECT(ADDRESS(1,5+MOD(ROW()-2,COUNTA('Form Responses 1'!$1:$1)-4),,TRUE,"Form Responses 1")))</f>
        <v>INSPEKTORAT - Gedung [Toilet Pria/Wanita]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INSPEKTORAT - Gedung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9</v>
      </c>
      <c r="L344" s="9" t="str">
        <f t="shared" si="6"/>
        <v>2023 - WEEK 09</v>
      </c>
      <c r="M344" s="9" t="str">
        <f t="shared" si="7"/>
        <v>2023 - MONTH 03</v>
      </c>
      <c r="N344" s="12">
        <f t="shared" ref="N344:O344" si="353">IFERROR(AVERAGEIF(L:L,L344,$J:$J)," ")</f>
        <v>0.9782670455</v>
      </c>
      <c r="O344" s="12">
        <f t="shared" si="353"/>
        <v>0.9711252654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45006.64336</v>
      </c>
      <c r="B345" s="9" t="str">
        <f>INDIRECT(ADDRESS(2+QUOTIENT(ROW()-2,COUNTA('Form Responses 1'!$1:$1)-4),2,,TRUE,"Form Responses 1"))</f>
        <v>yheresia@gmail.com</v>
      </c>
      <c r="C345" s="9" t="str">
        <f>INDIRECT(ADDRESS(2+QUOTIENT(ROW()-2,COUNTA('Form Responses 1'!$1:$1)-4),3,,TRUE,"Form Responses 1"))</f>
        <v>theresia</v>
      </c>
      <c r="D345" s="10">
        <f>INDIRECT(ADDRESS(2+QUOTIENT(ROW()-2,COUNTA('Form Responses 1'!$1:$1)-4),4,,TRUE,"Form Responses 1"))</f>
        <v>44986</v>
      </c>
      <c r="E345" s="11">
        <f t="shared" si="2"/>
        <v>3</v>
      </c>
      <c r="F345" s="9" t="str">
        <f>IF(ISBLANK(A345)," ",INDIRECT(ADDRESS(1,5+MOD(ROW()-2,COUNTA('Form Responses 1'!$1:$1)-4),,TRUE,"Form Responses 1")))</f>
        <v>INSPEKTORAT - Gedung [Toilet Pria/Wanita]</v>
      </c>
      <c r="G345" s="9" t="str">
        <f>IF(ISBLANK(A345)," ",INDIRECT(ADDRESS(MATCH(A345,'Form Responses 1'!A:A,0),5+MOD(ROW()-2,COUNTA('Form Responses 1'!$1:$1)-4),,TRUE,"Form Responses 1")))</f>
        <v>BAIK</v>
      </c>
      <c r="H345" s="12" t="str">
        <f t="shared" si="3"/>
        <v>INSPEKTORAT - Gedung</v>
      </c>
      <c r="I345" s="12" t="str">
        <f t="shared" si="4"/>
        <v>CLEANING SERVICE</v>
      </c>
      <c r="J345" s="12">
        <f t="array" ref="J345">IFERROR(INDEX(MASTER!B:B,MATCH(G345,MASTER!A:A,0))/100," ")</f>
        <v>0.95</v>
      </c>
      <c r="K345" s="9">
        <f t="shared" si="5"/>
        <v>9</v>
      </c>
      <c r="L345" s="9" t="str">
        <f t="shared" si="6"/>
        <v>2023 - WEEK 09</v>
      </c>
      <c r="M345" s="9" t="str">
        <f t="shared" si="7"/>
        <v>2023 - MONTH 03</v>
      </c>
      <c r="N345" s="12">
        <f t="shared" ref="N345:O345" si="354">IFERROR(AVERAGEIF(L:L,L345,$J:$J)," ")</f>
        <v>0.9782670455</v>
      </c>
      <c r="O345" s="12">
        <f t="shared" si="354"/>
        <v>0.9711252654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45006.64336</v>
      </c>
      <c r="B346" s="9" t="str">
        <f>INDIRECT(ADDRESS(2+QUOTIENT(ROW()-2,COUNTA('Form Responses 1'!$1:$1)-4),2,,TRUE,"Form Responses 1"))</f>
        <v>yheresia@gmail.com</v>
      </c>
      <c r="C346" s="9" t="str">
        <f>INDIRECT(ADDRESS(2+QUOTIENT(ROW()-2,COUNTA('Form Responses 1'!$1:$1)-4),3,,TRUE,"Form Responses 1"))</f>
        <v>theresia</v>
      </c>
      <c r="D346" s="10">
        <f>INDIRECT(ADDRESS(2+QUOTIENT(ROW()-2,COUNTA('Form Responses 1'!$1:$1)-4),4,,TRUE,"Form Responses 1"))</f>
        <v>44986</v>
      </c>
      <c r="E346" s="11">
        <f t="shared" si="2"/>
        <v>3</v>
      </c>
      <c r="F346" s="9" t="str">
        <f>IF(ISBLANK(A346)," ",INDIRECT(ADDRESS(1,5+MOD(ROW()-2,COUNTA('Form Responses 1'!$1:$1)-4),,TRUE,"Form Responses 1")))</f>
        <v>INSPEKTORAT - Gedung [Ruang Auditor]</v>
      </c>
      <c r="G346" s="9" t="str">
        <f>IF(ISBLANK(A346)," ",INDIRECT(ADDRESS(MATCH(A346,'Form Responses 1'!A:A,0),5+MOD(ROW()-2,COUNTA('Form Responses 1'!$1:$1)-4),,TRUE,"Form Responses 1")))</f>
        <v>BAIK</v>
      </c>
      <c r="H346" s="12" t="str">
        <f t="shared" si="3"/>
        <v>INSPEKTORAT - Gedung</v>
      </c>
      <c r="I346" s="12" t="str">
        <f t="shared" si="4"/>
        <v>CLEANING SERVICE</v>
      </c>
      <c r="J346" s="12">
        <f t="array" ref="J346">IFERROR(INDEX(MASTER!B:B,MATCH(G346,MASTER!A:A,0))/100," ")</f>
        <v>0.95</v>
      </c>
      <c r="K346" s="9">
        <f t="shared" si="5"/>
        <v>9</v>
      </c>
      <c r="L346" s="9" t="str">
        <f t="shared" si="6"/>
        <v>2023 - WEEK 09</v>
      </c>
      <c r="M346" s="9" t="str">
        <f t="shared" si="7"/>
        <v>2023 - MONTH 03</v>
      </c>
      <c r="N346" s="12">
        <f t="shared" ref="N346:O346" si="355">IFERROR(AVERAGEIF(L:L,L346,$J:$J)," ")</f>
        <v>0.9782670455</v>
      </c>
      <c r="O346" s="12">
        <f t="shared" si="355"/>
        <v>0.9711252654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45006.64336</v>
      </c>
      <c r="B347" s="9" t="str">
        <f>INDIRECT(ADDRESS(2+QUOTIENT(ROW()-2,COUNTA('Form Responses 1'!$1:$1)-4),2,,TRUE,"Form Responses 1"))</f>
        <v>yheresia@gmail.com</v>
      </c>
      <c r="C347" s="9" t="str">
        <f>INDIRECT(ADDRESS(2+QUOTIENT(ROW()-2,COUNTA('Form Responses 1'!$1:$1)-4),3,,TRUE,"Form Responses 1"))</f>
        <v>theresia</v>
      </c>
      <c r="D347" s="10">
        <f>INDIRECT(ADDRESS(2+QUOTIENT(ROW()-2,COUNTA('Form Responses 1'!$1:$1)-4),4,,TRUE,"Form Responses 1"))</f>
        <v>44986</v>
      </c>
      <c r="E347" s="11">
        <f t="shared" si="2"/>
        <v>3</v>
      </c>
      <c r="F347" s="9" t="str">
        <f>IF(ISBLANK(A347)," ",INDIRECT(ADDRESS(1,5+MOD(ROW()-2,COUNTA('Form Responses 1'!$1:$1)-4),,TRUE,"Form Responses 1")))</f>
        <v>INSPEKTORAT - Gedung [Ruang Arsip]</v>
      </c>
      <c r="G347" s="9" t="str">
        <f>IF(ISBLANK(A347)," ",INDIRECT(ADDRESS(MATCH(A347,'Form Responses 1'!A:A,0),5+MOD(ROW()-2,COUNTA('Form Responses 1'!$1:$1)-4),,TRUE,"Form Responses 1")))</f>
        <v>BAIK</v>
      </c>
      <c r="H347" s="12" t="str">
        <f t="shared" si="3"/>
        <v>INSPEKTORAT - Gedung</v>
      </c>
      <c r="I347" s="12" t="str">
        <f t="shared" si="4"/>
        <v>CLEANING SERVICE</v>
      </c>
      <c r="J347" s="12">
        <f t="array" ref="J347">IFERROR(INDEX(MASTER!B:B,MATCH(G347,MASTER!A:A,0))/100," ")</f>
        <v>0.95</v>
      </c>
      <c r="K347" s="9">
        <f t="shared" si="5"/>
        <v>9</v>
      </c>
      <c r="L347" s="9" t="str">
        <f t="shared" si="6"/>
        <v>2023 - WEEK 09</v>
      </c>
      <c r="M347" s="9" t="str">
        <f t="shared" si="7"/>
        <v>2023 - MONTH 03</v>
      </c>
      <c r="N347" s="12">
        <f t="shared" ref="N347:O347" si="356">IFERROR(AVERAGEIF(L:L,L347,$J:$J)," ")</f>
        <v>0.9782670455</v>
      </c>
      <c r="O347" s="12">
        <f t="shared" si="356"/>
        <v>0.9711252654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45006.64336</v>
      </c>
      <c r="B348" s="9" t="str">
        <f>INDIRECT(ADDRESS(2+QUOTIENT(ROW()-2,COUNTA('Form Responses 1'!$1:$1)-4),2,,TRUE,"Form Responses 1"))</f>
        <v>yheresia@gmail.com</v>
      </c>
      <c r="C348" s="9" t="str">
        <f>INDIRECT(ADDRESS(2+QUOTIENT(ROW()-2,COUNTA('Form Responses 1'!$1:$1)-4),3,,TRUE,"Form Responses 1"))</f>
        <v>theresia</v>
      </c>
      <c r="D348" s="10">
        <f>INDIRECT(ADDRESS(2+QUOTIENT(ROW()-2,COUNTA('Form Responses 1'!$1:$1)-4),4,,TRUE,"Form Responses 1"))</f>
        <v>44986</v>
      </c>
      <c r="E348" s="11">
        <f t="shared" si="2"/>
        <v>3</v>
      </c>
      <c r="F348" s="9" t="str">
        <f>IF(ISBLANK(A348)," ",INDIRECT(ADDRESS(1,5+MOD(ROW()-2,COUNTA('Form Responses 1'!$1:$1)-4),,TRUE,"Form Responses 1")))</f>
        <v>INSPEKTORAT - Gedung [Musholla]</v>
      </c>
      <c r="G348" s="9" t="str">
        <f>IF(ISBLANK(A348)," ",INDIRECT(ADDRESS(MATCH(A348,'Form Responses 1'!A:A,0),5+MOD(ROW()-2,COUNTA('Form Responses 1'!$1:$1)-4),,TRUE,"Form Responses 1")))</f>
        <v>BAIK</v>
      </c>
      <c r="H348" s="12" t="str">
        <f t="shared" si="3"/>
        <v>INSPEKTORAT - Gedung</v>
      </c>
      <c r="I348" s="12" t="str">
        <f t="shared" si="4"/>
        <v>CLEANING SERVICE</v>
      </c>
      <c r="J348" s="12">
        <f t="array" ref="J348">IFERROR(INDEX(MASTER!B:B,MATCH(G348,MASTER!A:A,0))/100," ")</f>
        <v>0.95</v>
      </c>
      <c r="K348" s="9">
        <f t="shared" si="5"/>
        <v>9</v>
      </c>
      <c r="L348" s="9" t="str">
        <f t="shared" si="6"/>
        <v>2023 - WEEK 09</v>
      </c>
      <c r="M348" s="9" t="str">
        <f t="shared" si="7"/>
        <v>2023 - MONTH 03</v>
      </c>
      <c r="N348" s="12">
        <f t="shared" ref="N348:O348" si="357">IFERROR(AVERAGEIF(L:L,L348,$J:$J)," ")</f>
        <v>0.9782670455</v>
      </c>
      <c r="O348" s="12">
        <f t="shared" si="357"/>
        <v>0.9711252654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45006.64336</v>
      </c>
      <c r="B349" s="9" t="str">
        <f>INDIRECT(ADDRESS(2+QUOTIENT(ROW()-2,COUNTA('Form Responses 1'!$1:$1)-4),2,,TRUE,"Form Responses 1"))</f>
        <v>yheresia@gmail.com</v>
      </c>
      <c r="C349" s="9" t="str">
        <f>INDIRECT(ADDRESS(2+QUOTIENT(ROW()-2,COUNTA('Form Responses 1'!$1:$1)-4),3,,TRUE,"Form Responses 1"))</f>
        <v>theresia</v>
      </c>
      <c r="D349" s="10">
        <f>INDIRECT(ADDRESS(2+QUOTIENT(ROW()-2,COUNTA('Form Responses 1'!$1:$1)-4),4,,TRUE,"Form Responses 1"))</f>
        <v>44986</v>
      </c>
      <c r="E349" s="11">
        <f t="shared" si="2"/>
        <v>3</v>
      </c>
      <c r="F349" s="9" t="str">
        <f>IF(ISBLANK(A349)," ",INDIRECT(ADDRESS(1,5+MOD(ROW()-2,COUNTA('Form Responses 1'!$1:$1)-4),,TRUE,"Form Responses 1")))</f>
        <v>INSPEKTORAT - Halaman Gedung [Taman ]</v>
      </c>
      <c r="G349" s="9" t="str">
        <f>IF(ISBLANK(A349)," ",INDIRECT(ADDRESS(MATCH(A349,'Form Responses 1'!A:A,0),5+MOD(ROW()-2,COUNTA('Form Responses 1'!$1:$1)-4),,TRUE,"Form Responses 1")))</f>
        <v>BAIK</v>
      </c>
      <c r="H349" s="12" t="str">
        <f t="shared" si="3"/>
        <v>INSPEKTORAT - Halaman Gedung</v>
      </c>
      <c r="I349" s="12" t="str">
        <f t="shared" si="4"/>
        <v>CLEANING SERVICE</v>
      </c>
      <c r="J349" s="12">
        <f t="array" ref="J349">IFERROR(INDEX(MASTER!B:B,MATCH(G349,MASTER!A:A,0))/100," ")</f>
        <v>0.95</v>
      </c>
      <c r="K349" s="9">
        <f t="shared" si="5"/>
        <v>9</v>
      </c>
      <c r="L349" s="9" t="str">
        <f t="shared" si="6"/>
        <v>2023 - WEEK 09</v>
      </c>
      <c r="M349" s="9" t="str">
        <f t="shared" si="7"/>
        <v>2023 - MONTH 03</v>
      </c>
      <c r="N349" s="12">
        <f t="shared" ref="N349:O349" si="358">IFERROR(AVERAGEIF(L:L,L349,$J:$J)," ")</f>
        <v>0.9782670455</v>
      </c>
      <c r="O349" s="12">
        <f t="shared" si="358"/>
        <v>0.9711252654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45006.64336</v>
      </c>
      <c r="B350" s="9" t="str">
        <f>INDIRECT(ADDRESS(2+QUOTIENT(ROW()-2,COUNTA('Form Responses 1'!$1:$1)-4),2,,TRUE,"Form Responses 1"))</f>
        <v>yheresia@gmail.com</v>
      </c>
      <c r="C350" s="9" t="str">
        <f>INDIRECT(ADDRESS(2+QUOTIENT(ROW()-2,COUNTA('Form Responses 1'!$1:$1)-4),3,,TRUE,"Form Responses 1"))</f>
        <v>theresia</v>
      </c>
      <c r="D350" s="10">
        <f>INDIRECT(ADDRESS(2+QUOTIENT(ROW()-2,COUNTA('Form Responses 1'!$1:$1)-4),4,,TRUE,"Form Responses 1"))</f>
        <v>44986</v>
      </c>
      <c r="E350" s="11">
        <f t="shared" si="2"/>
        <v>3</v>
      </c>
      <c r="F350" s="9" t="str">
        <f>IF(ISBLANK(A350)," ",INDIRECT(ADDRESS(1,5+MOD(ROW()-2,COUNTA('Form Responses 1'!$1:$1)-4),,TRUE,"Form Responses 1")))</f>
        <v>INSPEKTORAT - Halaman Gedung [Parkir Motor ]</v>
      </c>
      <c r="G350" s="9" t="str">
        <f>IF(ISBLANK(A350)," ",INDIRECT(ADDRESS(MATCH(A350,'Form Responses 1'!A:A,0),5+MOD(ROW()-2,COUNTA('Form Responses 1'!$1:$1)-4),,TRUE,"Form Responses 1")))</f>
        <v>BAIK</v>
      </c>
      <c r="H350" s="12" t="str">
        <f t="shared" si="3"/>
        <v>INSPEKTORAT - Halaman Gedung</v>
      </c>
      <c r="I350" s="12" t="str">
        <f t="shared" si="4"/>
        <v>CLEANING SERVICE</v>
      </c>
      <c r="J350" s="12">
        <f t="array" ref="J350">IFERROR(INDEX(MASTER!B:B,MATCH(G350,MASTER!A:A,0))/100," ")</f>
        <v>0.95</v>
      </c>
      <c r="K350" s="9">
        <f t="shared" si="5"/>
        <v>9</v>
      </c>
      <c r="L350" s="9" t="str">
        <f t="shared" si="6"/>
        <v>2023 - WEEK 09</v>
      </c>
      <c r="M350" s="9" t="str">
        <f t="shared" si="7"/>
        <v>2023 - MONTH 03</v>
      </c>
      <c r="N350" s="12">
        <f t="shared" ref="N350:O350" si="359">IFERROR(AVERAGEIF(L:L,L350,$J:$J)," ")</f>
        <v>0.9782670455</v>
      </c>
      <c r="O350" s="12">
        <f t="shared" si="359"/>
        <v>0.9711252654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45006.64336</v>
      </c>
      <c r="B351" s="9" t="str">
        <f>INDIRECT(ADDRESS(2+QUOTIENT(ROW()-2,COUNTA('Form Responses 1'!$1:$1)-4),2,,TRUE,"Form Responses 1"))</f>
        <v>yheresia@gmail.com</v>
      </c>
      <c r="C351" s="9" t="str">
        <f>INDIRECT(ADDRESS(2+QUOTIENT(ROW()-2,COUNTA('Form Responses 1'!$1:$1)-4),3,,TRUE,"Form Responses 1"))</f>
        <v>theresia</v>
      </c>
      <c r="D351" s="10">
        <f>INDIRECT(ADDRESS(2+QUOTIENT(ROW()-2,COUNTA('Form Responses 1'!$1:$1)-4),4,,TRUE,"Form Responses 1"))</f>
        <v>44986</v>
      </c>
      <c r="E351" s="11">
        <f t="shared" si="2"/>
        <v>3</v>
      </c>
      <c r="F351" s="9" t="str">
        <f>IF(ISBLANK(A351)," ",INDIRECT(ADDRESS(1,5+MOD(ROW()-2,COUNTA('Form Responses 1'!$1:$1)-4),,TRUE,"Form Responses 1")))</f>
        <v>INSPEKTORAT - Halaman Gedung [Parkir Mobil]</v>
      </c>
      <c r="G351" s="9" t="str">
        <f>IF(ISBLANK(A351)," ",INDIRECT(ADDRESS(MATCH(A351,'Form Responses 1'!A:A,0),5+MOD(ROW()-2,COUNTA('Form Responses 1'!$1:$1)-4),,TRUE,"Form Responses 1")))</f>
        <v>BAIK</v>
      </c>
      <c r="H351" s="12" t="str">
        <f t="shared" si="3"/>
        <v>INSPEKTORAT - Halaman Gedung</v>
      </c>
      <c r="I351" s="12" t="str">
        <f t="shared" si="4"/>
        <v>CLEANING SERVICE</v>
      </c>
      <c r="J351" s="12">
        <f t="array" ref="J351">IFERROR(INDEX(MASTER!B:B,MATCH(G351,MASTER!A:A,0))/100," ")</f>
        <v>0.95</v>
      </c>
      <c r="K351" s="9">
        <f t="shared" si="5"/>
        <v>9</v>
      </c>
      <c r="L351" s="9" t="str">
        <f t="shared" si="6"/>
        <v>2023 - WEEK 09</v>
      </c>
      <c r="M351" s="9" t="str">
        <f t="shared" si="7"/>
        <v>2023 - MONTH 03</v>
      </c>
      <c r="N351" s="12">
        <f t="shared" ref="N351:O351" si="360">IFERROR(AVERAGEIF(L:L,L351,$J:$J)," ")</f>
        <v>0.9782670455</v>
      </c>
      <c r="O351" s="12">
        <f t="shared" si="360"/>
        <v>0.9711252654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45006.64336</v>
      </c>
      <c r="B352" s="9" t="str">
        <f>INDIRECT(ADDRESS(2+QUOTIENT(ROW()-2,COUNTA('Form Responses 1'!$1:$1)-4),2,,TRUE,"Form Responses 1"))</f>
        <v>yheresia@gmail.com</v>
      </c>
      <c r="C352" s="9" t="str">
        <f>INDIRECT(ADDRESS(2+QUOTIENT(ROW()-2,COUNTA('Form Responses 1'!$1:$1)-4),3,,TRUE,"Form Responses 1"))</f>
        <v>theresia</v>
      </c>
      <c r="D352" s="10">
        <f>INDIRECT(ADDRESS(2+QUOTIENT(ROW()-2,COUNTA('Form Responses 1'!$1:$1)-4),4,,TRUE,"Form Responses 1"))</f>
        <v>44986</v>
      </c>
      <c r="E352" s="11">
        <f t="shared" si="2"/>
        <v>3</v>
      </c>
      <c r="F352" s="9" t="str">
        <f>IF(ISBLANK(A352)," ",INDIRECT(ADDRESS(1,5+MOD(ROW()-2,COUNTA('Form Responses 1'!$1:$1)-4),,TRUE,"Form Responses 1")))</f>
        <v>INSPEKTORAT - Halaman Gedung [Halaman depan samping dan belakang]</v>
      </c>
      <c r="G352" s="9" t="str">
        <f>IF(ISBLANK(A352)," ",INDIRECT(ADDRESS(MATCH(A352,'Form Responses 1'!A:A,0),5+MOD(ROW()-2,COUNTA('Form Responses 1'!$1:$1)-4),,TRUE,"Form Responses 1")))</f>
        <v>BAIK</v>
      </c>
      <c r="H352" s="12" t="str">
        <f t="shared" si="3"/>
        <v>INSPEKTORAT - Halaman Gedung</v>
      </c>
      <c r="I352" s="12" t="str">
        <f t="shared" si="4"/>
        <v>CLEANING SERVICE</v>
      </c>
      <c r="J352" s="12">
        <f t="array" ref="J352">IFERROR(INDEX(MASTER!B:B,MATCH(G352,MASTER!A:A,0))/100," ")</f>
        <v>0.95</v>
      </c>
      <c r="K352" s="9">
        <f t="shared" si="5"/>
        <v>9</v>
      </c>
      <c r="L352" s="9" t="str">
        <f t="shared" si="6"/>
        <v>2023 - WEEK 09</v>
      </c>
      <c r="M352" s="9" t="str">
        <f t="shared" si="7"/>
        <v>2023 - MONTH 03</v>
      </c>
      <c r="N352" s="12">
        <f t="shared" ref="N352:O352" si="361">IFERROR(AVERAGEIF(L:L,L352,$J:$J)," ")</f>
        <v>0.9782670455</v>
      </c>
      <c r="O352" s="12">
        <f t="shared" si="361"/>
        <v>0.9711252654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45006.64336</v>
      </c>
      <c r="B353" s="9" t="str">
        <f>INDIRECT(ADDRESS(2+QUOTIENT(ROW()-2,COUNTA('Form Responses 1'!$1:$1)-4),2,,TRUE,"Form Responses 1"))</f>
        <v>yheresia@gmail.com</v>
      </c>
      <c r="C353" s="9" t="str">
        <f>INDIRECT(ADDRESS(2+QUOTIENT(ROW()-2,COUNTA('Form Responses 1'!$1:$1)-4),3,,TRUE,"Form Responses 1"))</f>
        <v>theresia</v>
      </c>
      <c r="D353" s="10">
        <f>INDIRECT(ADDRESS(2+QUOTIENT(ROW()-2,COUNTA('Form Responses 1'!$1:$1)-4),4,,TRUE,"Form Responses 1"))</f>
        <v>44986</v>
      </c>
      <c r="E353" s="11">
        <f t="shared" si="2"/>
        <v>3</v>
      </c>
      <c r="F353" s="9" t="str">
        <f>IF(ISBLANK(A353)," ",INDIRECT(ADDRESS(1,5+MOD(ROW()-2,COUNTA('Form Responses 1'!$1:$1)-4),,TRUE,"Form Responses 1")))</f>
        <v>INSPEKTORAT - Halaman Gedung [TPS]</v>
      </c>
      <c r="G353" s="9" t="str">
        <f>IF(ISBLANK(A353)," ",INDIRECT(ADDRESS(MATCH(A353,'Form Responses 1'!A:A,0),5+MOD(ROW()-2,COUNTA('Form Responses 1'!$1:$1)-4),,TRUE,"Form Responses 1")))</f>
        <v>BAIK</v>
      </c>
      <c r="H353" s="12" t="str">
        <f t="shared" si="3"/>
        <v>INSPEKTORAT - Halaman Gedung</v>
      </c>
      <c r="I353" s="12" t="str">
        <f t="shared" si="4"/>
        <v>CLEANING SERVICE</v>
      </c>
      <c r="J353" s="12">
        <f t="array" ref="J353">IFERROR(INDEX(MASTER!B:B,MATCH(G353,MASTER!A:A,0))/100," ")</f>
        <v>0.95</v>
      </c>
      <c r="K353" s="9">
        <f t="shared" si="5"/>
        <v>9</v>
      </c>
      <c r="L353" s="9" t="str">
        <f t="shared" si="6"/>
        <v>2023 - WEEK 09</v>
      </c>
      <c r="M353" s="9" t="str">
        <f t="shared" si="7"/>
        <v>2023 - MONTH 03</v>
      </c>
      <c r="N353" s="12">
        <f t="shared" ref="N353:O353" si="362">IFERROR(AVERAGEIF(L:L,L353,$J:$J)," ")</f>
        <v>0.9782670455</v>
      </c>
      <c r="O353" s="12">
        <f t="shared" si="362"/>
        <v>0.9711252654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45006.64557</v>
      </c>
      <c r="B354" s="9" t="str">
        <f>INDIRECT(ADDRESS(2+QUOTIENT(ROW()-2,COUNTA('Form Responses 1'!$1:$1)-4),2,,TRUE,"Form Responses 1"))</f>
        <v>theressai@gmail.com</v>
      </c>
      <c r="C354" s="9" t="str">
        <f>INDIRECT(ADDRESS(2+QUOTIENT(ROW()-2,COUNTA('Form Responses 1'!$1:$1)-4),3,,TRUE,"Form Responses 1"))</f>
        <v>theresia2@gmail.com</v>
      </c>
      <c r="D354" s="10">
        <f>INDIRECT(ADDRESS(2+QUOTIENT(ROW()-2,COUNTA('Form Responses 1'!$1:$1)-4),4,,TRUE,"Form Responses 1"))</f>
        <v>44986</v>
      </c>
      <c r="E354" s="11">
        <f t="shared" si="2"/>
        <v>3</v>
      </c>
      <c r="F354" s="9" t="str">
        <f>IF(ISBLANK(A354)," ",INDIRECT(ADDRESS(1,5+MOD(ROW()-2,COUNTA('Form Responses 1'!$1:$1)-4),,TRUE,"Form Responses 1")))</f>
        <v>Security [PUSTEKDATA LAPAN - Security Functions]</v>
      </c>
      <c r="G354" s="9" t="str">
        <f>IF(ISBLANK(A354)," ",INDIRECT(ADDRESS(MATCH(A354,'Form Responses 1'!A:A,0),5+MOD(ROW()-2,COUNTA('Form Responses 1'!$1:$1)-4),,TRUE,"Form Responses 1")))</f>
        <v>BAIK</v>
      </c>
      <c r="H354" s="12" t="str">
        <f t="shared" si="3"/>
        <v>Security</v>
      </c>
      <c r="I354" s="12" t="str">
        <f t="shared" si="4"/>
        <v>SECURITY SERVICE</v>
      </c>
      <c r="J354" s="12">
        <f t="array" ref="J354">IFERROR(INDEX(MASTER!B:B,MATCH(G354,MASTER!A:A,0))/100," ")</f>
        <v>0.95</v>
      </c>
      <c r="K354" s="9">
        <f t="shared" si="5"/>
        <v>9</v>
      </c>
      <c r="L354" s="9" t="str">
        <f t="shared" si="6"/>
        <v>2023 - WEEK 09</v>
      </c>
      <c r="M354" s="9" t="str">
        <f t="shared" si="7"/>
        <v>2023 - MONTH 03</v>
      </c>
      <c r="N354" s="12">
        <f t="shared" ref="N354:O354" si="363">IFERROR(AVERAGEIF(L:L,L354,$J:$J)," ")</f>
        <v>0.9782670455</v>
      </c>
      <c r="O354" s="12">
        <f t="shared" si="363"/>
        <v>0.9711252654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45006.64557</v>
      </c>
      <c r="B355" s="9" t="str">
        <f>INDIRECT(ADDRESS(2+QUOTIENT(ROW()-2,COUNTA('Form Responses 1'!$1:$1)-4),2,,TRUE,"Form Responses 1"))</f>
        <v>theressai@gmail.com</v>
      </c>
      <c r="C355" s="9" t="str">
        <f>INDIRECT(ADDRESS(2+QUOTIENT(ROW()-2,COUNTA('Form Responses 1'!$1:$1)-4),3,,TRUE,"Form Responses 1"))</f>
        <v>theresia2@gmail.com</v>
      </c>
      <c r="D355" s="10">
        <f>INDIRECT(ADDRESS(2+QUOTIENT(ROW()-2,COUNTA('Form Responses 1'!$1:$1)-4),4,,TRUE,"Form Responses 1"))</f>
        <v>44986</v>
      </c>
      <c r="E355" s="11">
        <f t="shared" si="2"/>
        <v>3</v>
      </c>
      <c r="F355" s="9" t="str">
        <f>IF(ISBLANK(A355)," ",INDIRECT(ADDRESS(1,5+MOD(ROW()-2,COUNTA('Form Responses 1'!$1:$1)-4),,TRUE,"Form Responses 1")))</f>
        <v>Security [ PUSFATJA  - Security Function]</v>
      </c>
      <c r="G355" s="9" t="str">
        <f>IF(ISBLANK(A355)," ",INDIRECT(ADDRESS(MATCH(A355,'Form Responses 1'!A:A,0),5+MOD(ROW()-2,COUNTA('Form Responses 1'!$1:$1)-4),,TRUE,"Form Responses 1")))</f>
        <v>BAIK</v>
      </c>
      <c r="H355" s="12" t="str">
        <f t="shared" si="3"/>
        <v>Security</v>
      </c>
      <c r="I355" s="12" t="str">
        <f t="shared" si="4"/>
        <v>SECURITY SERVICE</v>
      </c>
      <c r="J355" s="12">
        <f t="array" ref="J355">IFERROR(INDEX(MASTER!B:B,MATCH(G355,MASTER!A:A,0))/100," ")</f>
        <v>0.95</v>
      </c>
      <c r="K355" s="9">
        <f t="shared" si="5"/>
        <v>9</v>
      </c>
      <c r="L355" s="9" t="str">
        <f t="shared" si="6"/>
        <v>2023 - WEEK 09</v>
      </c>
      <c r="M355" s="9" t="str">
        <f t="shared" si="7"/>
        <v>2023 - MONTH 03</v>
      </c>
      <c r="N355" s="12">
        <f t="shared" ref="N355:O355" si="364">IFERROR(AVERAGEIF(L:L,L355,$J:$J)," ")</f>
        <v>0.9782670455</v>
      </c>
      <c r="O355" s="12">
        <f t="shared" si="364"/>
        <v>0.9711252654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45006.64557</v>
      </c>
      <c r="B356" s="9" t="str">
        <f>INDIRECT(ADDRESS(2+QUOTIENT(ROW()-2,COUNTA('Form Responses 1'!$1:$1)-4),2,,TRUE,"Form Responses 1"))</f>
        <v>theressai@gmail.com</v>
      </c>
      <c r="C356" s="9" t="str">
        <f>INDIRECT(ADDRESS(2+QUOTIENT(ROW()-2,COUNTA('Form Responses 1'!$1:$1)-4),3,,TRUE,"Form Responses 1"))</f>
        <v>theresia2@gmail.com</v>
      </c>
      <c r="D356" s="10">
        <f>INDIRECT(ADDRESS(2+QUOTIENT(ROW()-2,COUNTA('Form Responses 1'!$1:$1)-4),4,,TRUE,"Form Responses 1"))</f>
        <v>44986</v>
      </c>
      <c r="E356" s="11">
        <f t="shared" si="2"/>
        <v>3</v>
      </c>
      <c r="F356" s="9" t="str">
        <f>IF(ISBLANK(A356)," ",INDIRECT(ADDRESS(1,5+MOD(ROW()-2,COUNTA('Form Responses 1'!$1:$1)-4),,TRUE,"Form Responses 1")))</f>
        <v>Security [ INSPEKTORAT - Security Function]</v>
      </c>
      <c r="G356" s="9" t="str">
        <f>IF(ISBLANK(A356)," ",INDIRECT(ADDRESS(MATCH(A356,'Form Responses 1'!A:A,0),5+MOD(ROW()-2,COUNTA('Form Responses 1'!$1:$1)-4),,TRUE,"Form Responses 1")))</f>
        <v>BAIK</v>
      </c>
      <c r="H356" s="12" t="str">
        <f t="shared" si="3"/>
        <v>Security</v>
      </c>
      <c r="I356" s="12" t="str">
        <f t="shared" si="4"/>
        <v>SECURITY SERVICE</v>
      </c>
      <c r="J356" s="12">
        <f t="array" ref="J356">IFERROR(INDEX(MASTER!B:B,MATCH(G356,MASTER!A:A,0))/100," ")</f>
        <v>0.95</v>
      </c>
      <c r="K356" s="9">
        <f t="shared" si="5"/>
        <v>9</v>
      </c>
      <c r="L356" s="9" t="str">
        <f t="shared" si="6"/>
        <v>2023 - WEEK 09</v>
      </c>
      <c r="M356" s="9" t="str">
        <f t="shared" si="7"/>
        <v>2023 - MONTH 03</v>
      </c>
      <c r="N356" s="12">
        <f t="shared" ref="N356:O356" si="365">IFERROR(AVERAGEIF(L:L,L356,$J:$J)," ")</f>
        <v>0.9782670455</v>
      </c>
      <c r="O356" s="12">
        <f t="shared" si="365"/>
        <v>0.9711252654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45006.64557</v>
      </c>
      <c r="B357" s="9" t="str">
        <f>INDIRECT(ADDRESS(2+QUOTIENT(ROW()-2,COUNTA('Form Responses 1'!$1:$1)-4),2,,TRUE,"Form Responses 1"))</f>
        <v>theressai@gmail.com</v>
      </c>
      <c r="C357" s="9" t="str">
        <f>INDIRECT(ADDRESS(2+QUOTIENT(ROW()-2,COUNTA('Form Responses 1'!$1:$1)-4),3,,TRUE,"Form Responses 1"))</f>
        <v>theresia2@gmail.com</v>
      </c>
      <c r="D357" s="10">
        <f>INDIRECT(ADDRESS(2+QUOTIENT(ROW()-2,COUNTA('Form Responses 1'!$1:$1)-4),4,,TRUE,"Form Responses 1"))</f>
        <v>44986</v>
      </c>
      <c r="E357" s="11">
        <f t="shared" si="2"/>
        <v>3</v>
      </c>
      <c r="F357" s="9" t="str">
        <f>IF(ISBLANK(A357)," ",INDIRECT(ADDRESS(1,5+MOD(ROW()-2,COUNTA('Form Responses 1'!$1:$1)-4),,TRUE,"Form Responses 1")))</f>
        <v>PUSTEKDATA LAPAN - Gedung 3 Lt. 2 [Ruang Staff]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PUSTEKDATA LAPAN - Gedung 3 Lt. 2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9</v>
      </c>
      <c r="L357" s="9" t="str">
        <f t="shared" si="6"/>
        <v>2023 - WEEK 09</v>
      </c>
      <c r="M357" s="9" t="str">
        <f t="shared" si="7"/>
        <v>2023 - MONTH 03</v>
      </c>
      <c r="N357" s="12">
        <f t="shared" ref="N357:O357" si="366">IFERROR(AVERAGEIF(L:L,L357,$J:$J)," ")</f>
        <v>0.9782670455</v>
      </c>
      <c r="O357" s="12">
        <f t="shared" si="366"/>
        <v>0.9711252654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45006.64557</v>
      </c>
      <c r="B358" s="9" t="str">
        <f>INDIRECT(ADDRESS(2+QUOTIENT(ROW()-2,COUNTA('Form Responses 1'!$1:$1)-4),2,,TRUE,"Form Responses 1"))</f>
        <v>theressai@gmail.com</v>
      </c>
      <c r="C358" s="9" t="str">
        <f>INDIRECT(ADDRESS(2+QUOTIENT(ROW()-2,COUNTA('Form Responses 1'!$1:$1)-4),3,,TRUE,"Form Responses 1"))</f>
        <v>theresia2@gmail.com</v>
      </c>
      <c r="D358" s="10">
        <f>INDIRECT(ADDRESS(2+QUOTIENT(ROW()-2,COUNTA('Form Responses 1'!$1:$1)-4),4,,TRUE,"Form Responses 1"))</f>
        <v>44986</v>
      </c>
      <c r="E358" s="11">
        <f t="shared" si="2"/>
        <v>3</v>
      </c>
      <c r="F358" s="9" t="str">
        <f>IF(ISBLANK(A358)," ",INDIRECT(ADDRESS(1,5+MOD(ROW()-2,COUNTA('Form Responses 1'!$1:$1)-4),,TRUE,"Form Responses 1")))</f>
        <v>PUSTEKDATA LAPAN - Gedung 3 Lt. 2 [Pantry]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PUSTEKDATA LAPAN - Gedung 3 Lt. 2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9</v>
      </c>
      <c r="L358" s="9" t="str">
        <f t="shared" si="6"/>
        <v>2023 - WEEK 09</v>
      </c>
      <c r="M358" s="9" t="str">
        <f t="shared" si="7"/>
        <v>2023 - MONTH 03</v>
      </c>
      <c r="N358" s="12">
        <f t="shared" ref="N358:O358" si="367">IFERROR(AVERAGEIF(L:L,L358,$J:$J)," ")</f>
        <v>0.9782670455</v>
      </c>
      <c r="O358" s="12">
        <f t="shared" si="367"/>
        <v>0.9711252654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45006.64557</v>
      </c>
      <c r="B359" s="9" t="str">
        <f>INDIRECT(ADDRESS(2+QUOTIENT(ROW()-2,COUNTA('Form Responses 1'!$1:$1)-4),2,,TRUE,"Form Responses 1"))</f>
        <v>theressai@gmail.com</v>
      </c>
      <c r="C359" s="9" t="str">
        <f>INDIRECT(ADDRESS(2+QUOTIENT(ROW()-2,COUNTA('Form Responses 1'!$1:$1)-4),3,,TRUE,"Form Responses 1"))</f>
        <v>theresia2@gmail.com</v>
      </c>
      <c r="D359" s="10">
        <f>INDIRECT(ADDRESS(2+QUOTIENT(ROW()-2,COUNTA('Form Responses 1'!$1:$1)-4),4,,TRUE,"Form Responses 1"))</f>
        <v>44986</v>
      </c>
      <c r="E359" s="11">
        <f t="shared" si="2"/>
        <v>3</v>
      </c>
      <c r="F359" s="9" t="str">
        <f>IF(ISBLANK(A359)," ",INDIRECT(ADDRESS(1,5+MOD(ROW()-2,COUNTA('Form Responses 1'!$1:$1)-4),,TRUE,"Form Responses 1")))</f>
        <v>PUSTEKDATA LAPAN - Gedung 3 Lt. 2 [Ruang Lab]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PUSTEKDATA LAPAN - Gedung 3 Lt. 2</v>
      </c>
      <c r="I359" s="12" t="str">
        <f t="shared" si="4"/>
        <v>CLEANING SERVICE</v>
      </c>
      <c r="J359" s="12">
        <f t="array" ref="J359">IFERROR(INDEX(MASTER!B:B,MATCH(G359,MASTER!A:A,0))/100," ")</f>
        <v>1</v>
      </c>
      <c r="K359" s="9">
        <f t="shared" si="5"/>
        <v>9</v>
      </c>
      <c r="L359" s="9" t="str">
        <f t="shared" si="6"/>
        <v>2023 - WEEK 09</v>
      </c>
      <c r="M359" s="9" t="str">
        <f t="shared" si="7"/>
        <v>2023 - MONTH 03</v>
      </c>
      <c r="N359" s="12">
        <f t="shared" ref="N359:O359" si="368">IFERROR(AVERAGEIF(L:L,L359,$J:$J)," ")</f>
        <v>0.9782670455</v>
      </c>
      <c r="O359" s="12">
        <f t="shared" si="368"/>
        <v>0.9711252654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45006.64557</v>
      </c>
      <c r="B360" s="9" t="str">
        <f>INDIRECT(ADDRESS(2+QUOTIENT(ROW()-2,COUNTA('Form Responses 1'!$1:$1)-4),2,,TRUE,"Form Responses 1"))</f>
        <v>theressai@gmail.com</v>
      </c>
      <c r="C360" s="9" t="str">
        <f>INDIRECT(ADDRESS(2+QUOTIENT(ROW()-2,COUNTA('Form Responses 1'!$1:$1)-4),3,,TRUE,"Form Responses 1"))</f>
        <v>theresia2@gmail.com</v>
      </c>
      <c r="D360" s="10">
        <f>INDIRECT(ADDRESS(2+QUOTIENT(ROW()-2,COUNTA('Form Responses 1'!$1:$1)-4),4,,TRUE,"Form Responses 1"))</f>
        <v>44986</v>
      </c>
      <c r="E360" s="11">
        <f t="shared" si="2"/>
        <v>3</v>
      </c>
      <c r="F360" s="9" t="str">
        <f>IF(ISBLANK(A360)," ",INDIRECT(ADDRESS(1,5+MOD(ROW()-2,COUNTA('Form Responses 1'!$1:$1)-4),,TRUE,"Form Responses 1")))</f>
        <v>PUSTEKDATA LAPAN - Gedung 3 Lt. 2 [Ruang Staff]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PUSTEKDATA LAPAN - Gedung 3 Lt. 2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9</v>
      </c>
      <c r="L360" s="9" t="str">
        <f t="shared" si="6"/>
        <v>2023 - WEEK 09</v>
      </c>
      <c r="M360" s="9" t="str">
        <f t="shared" si="7"/>
        <v>2023 - MONTH 03</v>
      </c>
      <c r="N360" s="12">
        <f t="shared" ref="N360:O360" si="369">IFERROR(AVERAGEIF(L:L,L360,$J:$J)," ")</f>
        <v>0.9782670455</v>
      </c>
      <c r="O360" s="12">
        <f t="shared" si="369"/>
        <v>0.9711252654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45006.64557</v>
      </c>
      <c r="B361" s="9" t="str">
        <f>INDIRECT(ADDRESS(2+QUOTIENT(ROW()-2,COUNTA('Form Responses 1'!$1:$1)-4),2,,TRUE,"Form Responses 1"))</f>
        <v>theressai@gmail.com</v>
      </c>
      <c r="C361" s="9" t="str">
        <f>INDIRECT(ADDRESS(2+QUOTIENT(ROW()-2,COUNTA('Form Responses 1'!$1:$1)-4),3,,TRUE,"Form Responses 1"))</f>
        <v>theresia2@gmail.com</v>
      </c>
      <c r="D361" s="10">
        <f>INDIRECT(ADDRESS(2+QUOTIENT(ROW()-2,COUNTA('Form Responses 1'!$1:$1)-4),4,,TRUE,"Form Responses 1"))</f>
        <v>44986</v>
      </c>
      <c r="E361" s="11">
        <f t="shared" si="2"/>
        <v>3</v>
      </c>
      <c r="F361" s="9" t="str">
        <f>IF(ISBLANK(A361)," ",INDIRECT(ADDRESS(1,5+MOD(ROW()-2,COUNTA('Form Responses 1'!$1:$1)-4),,TRUE,"Form Responses 1")))</f>
        <v>PUSTEKDATA LAPAN - Gedung 3 Lt. 2 [Ruang Rapat]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PUSTEKDATA LAPAN - Gedung 3 Lt. 2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9</v>
      </c>
      <c r="L361" s="9" t="str">
        <f t="shared" si="6"/>
        <v>2023 - WEEK 09</v>
      </c>
      <c r="M361" s="9" t="str">
        <f t="shared" si="7"/>
        <v>2023 - MONTH 03</v>
      </c>
      <c r="N361" s="12">
        <f t="shared" ref="N361:O361" si="370">IFERROR(AVERAGEIF(L:L,L361,$J:$J)," ")</f>
        <v>0.9782670455</v>
      </c>
      <c r="O361" s="12">
        <f t="shared" si="370"/>
        <v>0.9711252654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45006.64557</v>
      </c>
      <c r="B362" s="9" t="str">
        <f>INDIRECT(ADDRESS(2+QUOTIENT(ROW()-2,COUNTA('Form Responses 1'!$1:$1)-4),2,,TRUE,"Form Responses 1"))</f>
        <v>theressai@gmail.com</v>
      </c>
      <c r="C362" s="9" t="str">
        <f>INDIRECT(ADDRESS(2+QUOTIENT(ROW()-2,COUNTA('Form Responses 1'!$1:$1)-4),3,,TRUE,"Form Responses 1"))</f>
        <v>theresia2@gmail.com</v>
      </c>
      <c r="D362" s="10">
        <f>INDIRECT(ADDRESS(2+QUOTIENT(ROW()-2,COUNTA('Form Responses 1'!$1:$1)-4),4,,TRUE,"Form Responses 1"))</f>
        <v>44986</v>
      </c>
      <c r="E362" s="11">
        <f t="shared" si="2"/>
        <v>3</v>
      </c>
      <c r="F362" s="9" t="str">
        <f>IF(ISBLANK(A362)," ",INDIRECT(ADDRESS(1,5+MOD(ROW()-2,COUNTA('Form Responses 1'!$1:$1)-4),,TRUE,"Form Responses 1")))</f>
        <v>PUSTEKDATA LAPAN - Gedung 3 Lt. 2 [Toilet pria/wanita]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PUSTEKDATA LAPAN - Gedung 3 Lt. 2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9</v>
      </c>
      <c r="L362" s="9" t="str">
        <f t="shared" si="6"/>
        <v>2023 - WEEK 09</v>
      </c>
      <c r="M362" s="9" t="str">
        <f t="shared" si="7"/>
        <v>2023 - MONTH 03</v>
      </c>
      <c r="N362" s="12">
        <f t="shared" ref="N362:O362" si="371">IFERROR(AVERAGEIF(L:L,L362,$J:$J)," ")</f>
        <v>0.9782670455</v>
      </c>
      <c r="O362" s="12">
        <f t="shared" si="371"/>
        <v>0.9711252654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45006.64557</v>
      </c>
      <c r="B363" s="9" t="str">
        <f>INDIRECT(ADDRESS(2+QUOTIENT(ROW()-2,COUNTA('Form Responses 1'!$1:$1)-4),2,,TRUE,"Form Responses 1"))</f>
        <v>theressai@gmail.com</v>
      </c>
      <c r="C363" s="9" t="str">
        <f>INDIRECT(ADDRESS(2+QUOTIENT(ROW()-2,COUNTA('Form Responses 1'!$1:$1)-4),3,,TRUE,"Form Responses 1"))</f>
        <v>theresia2@gmail.com</v>
      </c>
      <c r="D363" s="10">
        <f>INDIRECT(ADDRESS(2+QUOTIENT(ROW()-2,COUNTA('Form Responses 1'!$1:$1)-4),4,,TRUE,"Form Responses 1"))</f>
        <v>44986</v>
      </c>
      <c r="E363" s="11">
        <f t="shared" si="2"/>
        <v>3</v>
      </c>
      <c r="F363" s="9" t="str">
        <f>IF(ISBLANK(A363)," ",INDIRECT(ADDRESS(1,5+MOD(ROW()-2,COUNTA('Form Responses 1'!$1:$1)-4),,TRUE,"Form Responses 1")))</f>
        <v>PUSTEKDATA LAPAN - Gedung 3 Lt. 2 [Ruang Kepala bidang program]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PUSTEKDATA LAPAN - Gedung 3 Lt. 2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9</v>
      </c>
      <c r="L363" s="9" t="str">
        <f t="shared" si="6"/>
        <v>2023 - WEEK 09</v>
      </c>
      <c r="M363" s="9" t="str">
        <f t="shared" si="7"/>
        <v>2023 - MONTH 03</v>
      </c>
      <c r="N363" s="12">
        <f t="shared" ref="N363:O363" si="372">IFERROR(AVERAGEIF(L:L,L363,$J:$J)," ")</f>
        <v>0.9782670455</v>
      </c>
      <c r="O363" s="12">
        <f t="shared" si="372"/>
        <v>0.9711252654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45006.64557</v>
      </c>
      <c r="B364" s="9" t="str">
        <f>INDIRECT(ADDRESS(2+QUOTIENT(ROW()-2,COUNTA('Form Responses 1'!$1:$1)-4),2,,TRUE,"Form Responses 1"))</f>
        <v>theressai@gmail.com</v>
      </c>
      <c r="C364" s="9" t="str">
        <f>INDIRECT(ADDRESS(2+QUOTIENT(ROW()-2,COUNTA('Form Responses 1'!$1:$1)-4),3,,TRUE,"Form Responses 1"))</f>
        <v>theresia2@gmail.com</v>
      </c>
      <c r="D364" s="10">
        <f>INDIRECT(ADDRESS(2+QUOTIENT(ROW()-2,COUNTA('Form Responses 1'!$1:$1)-4),4,,TRUE,"Form Responses 1"))</f>
        <v>44986</v>
      </c>
      <c r="E364" s="11">
        <f t="shared" si="2"/>
        <v>3</v>
      </c>
      <c r="F364" s="9" t="str">
        <f>IF(ISBLANK(A364)," ",INDIRECT(ADDRESS(1,5+MOD(ROW()-2,COUNTA('Form Responses 1'!$1:$1)-4),,TRUE,"Form Responses 1")))</f>
        <v>PUSTEKDATA LAPAN - Gedung 3 Lt. 1 [Ruang Staff 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PUSTEKDATA LAPAN - Gedung 3 Lt. 1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9</v>
      </c>
      <c r="L364" s="9" t="str">
        <f t="shared" si="6"/>
        <v>2023 - WEEK 09</v>
      </c>
      <c r="M364" s="9" t="str">
        <f t="shared" si="7"/>
        <v>2023 - MONTH 03</v>
      </c>
      <c r="N364" s="12">
        <f t="shared" ref="N364:O364" si="373">IFERROR(AVERAGEIF(L:L,L364,$J:$J)," ")</f>
        <v>0.9782670455</v>
      </c>
      <c r="O364" s="12">
        <f t="shared" si="373"/>
        <v>0.9711252654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45006.64557</v>
      </c>
      <c r="B365" s="9" t="str">
        <f>INDIRECT(ADDRESS(2+QUOTIENT(ROW()-2,COUNTA('Form Responses 1'!$1:$1)-4),2,,TRUE,"Form Responses 1"))</f>
        <v>theressai@gmail.com</v>
      </c>
      <c r="C365" s="9" t="str">
        <f>INDIRECT(ADDRESS(2+QUOTIENT(ROW()-2,COUNTA('Form Responses 1'!$1:$1)-4),3,,TRUE,"Form Responses 1"))</f>
        <v>theresia2@gmail.com</v>
      </c>
      <c r="D365" s="10">
        <f>INDIRECT(ADDRESS(2+QUOTIENT(ROW()-2,COUNTA('Form Responses 1'!$1:$1)-4),4,,TRUE,"Form Responses 1"))</f>
        <v>44986</v>
      </c>
      <c r="E365" s="11">
        <f t="shared" si="2"/>
        <v>3</v>
      </c>
      <c r="F365" s="9" t="str">
        <f>IF(ISBLANK(A365)," ",INDIRECT(ADDRESS(1,5+MOD(ROW()-2,COUNTA('Form Responses 1'!$1:$1)-4),,TRUE,"Form Responses 1")))</f>
        <v>PUSTEKDATA LAPAN - Gedung 3 Lt. 1 [Ruang Staff]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PUSTEKDATA LAPAN - Gedung 3 Lt. 1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9</v>
      </c>
      <c r="L365" s="9" t="str">
        <f t="shared" si="6"/>
        <v>2023 - WEEK 09</v>
      </c>
      <c r="M365" s="9" t="str">
        <f t="shared" si="7"/>
        <v>2023 - MONTH 03</v>
      </c>
      <c r="N365" s="12">
        <f t="shared" ref="N365:O365" si="374">IFERROR(AVERAGEIF(L:L,L365,$J:$J)," ")</f>
        <v>0.9782670455</v>
      </c>
      <c r="O365" s="12">
        <f t="shared" si="374"/>
        <v>0.9711252654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45006.64557</v>
      </c>
      <c r="B366" s="9" t="str">
        <f>INDIRECT(ADDRESS(2+QUOTIENT(ROW()-2,COUNTA('Form Responses 1'!$1:$1)-4),2,,TRUE,"Form Responses 1"))</f>
        <v>theressai@gmail.com</v>
      </c>
      <c r="C366" s="9" t="str">
        <f>INDIRECT(ADDRESS(2+QUOTIENT(ROW()-2,COUNTA('Form Responses 1'!$1:$1)-4),3,,TRUE,"Form Responses 1"))</f>
        <v>theresia2@gmail.com</v>
      </c>
      <c r="D366" s="10">
        <f>INDIRECT(ADDRESS(2+QUOTIENT(ROW()-2,COUNTA('Form Responses 1'!$1:$1)-4),4,,TRUE,"Form Responses 1"))</f>
        <v>44986</v>
      </c>
      <c r="E366" s="11">
        <f t="shared" si="2"/>
        <v>3</v>
      </c>
      <c r="F366" s="9" t="str">
        <f>IF(ISBLANK(A366)," ",INDIRECT(ADDRESS(1,5+MOD(ROW()-2,COUNTA('Form Responses 1'!$1:$1)-4),,TRUE,"Form Responses 1")))</f>
        <v>PUSTEKDATA LAPAN - Gedung 3 Lt. 1 [Pantry]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PUSTEKDATA LAPAN - Gedung 3 Lt. 1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9</v>
      </c>
      <c r="L366" s="9" t="str">
        <f t="shared" si="6"/>
        <v>2023 - WEEK 09</v>
      </c>
      <c r="M366" s="9" t="str">
        <f t="shared" si="7"/>
        <v>2023 - MONTH 03</v>
      </c>
      <c r="N366" s="12">
        <f t="shared" ref="N366:O366" si="375">IFERROR(AVERAGEIF(L:L,L366,$J:$J)," ")</f>
        <v>0.9782670455</v>
      </c>
      <c r="O366" s="12">
        <f t="shared" si="375"/>
        <v>0.9711252654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45006.64557</v>
      </c>
      <c r="B367" s="9" t="str">
        <f>INDIRECT(ADDRESS(2+QUOTIENT(ROW()-2,COUNTA('Form Responses 1'!$1:$1)-4),2,,TRUE,"Form Responses 1"))</f>
        <v>theressai@gmail.com</v>
      </c>
      <c r="C367" s="9" t="str">
        <f>INDIRECT(ADDRESS(2+QUOTIENT(ROW()-2,COUNTA('Form Responses 1'!$1:$1)-4),3,,TRUE,"Form Responses 1"))</f>
        <v>theresia2@gmail.com</v>
      </c>
      <c r="D367" s="10">
        <f>INDIRECT(ADDRESS(2+QUOTIENT(ROW()-2,COUNTA('Form Responses 1'!$1:$1)-4),4,,TRUE,"Form Responses 1"))</f>
        <v>44986</v>
      </c>
      <c r="E367" s="11">
        <f t="shared" si="2"/>
        <v>3</v>
      </c>
      <c r="F367" s="9" t="str">
        <f>IF(ISBLANK(A367)," ",INDIRECT(ADDRESS(1,5+MOD(ROW()-2,COUNTA('Form Responses 1'!$1:$1)-4),,TRUE,"Form Responses 1")))</f>
        <v>PUSTEKDATA LAPAN - Gedung 3 Lt. 1 [Ruang Neptunus]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PUSTEKDATA LAPAN - Gedung 3 Lt. 1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9</v>
      </c>
      <c r="L367" s="9" t="str">
        <f t="shared" si="6"/>
        <v>2023 - WEEK 09</v>
      </c>
      <c r="M367" s="9" t="str">
        <f t="shared" si="7"/>
        <v>2023 - MONTH 03</v>
      </c>
      <c r="N367" s="12">
        <f t="shared" ref="N367:O367" si="376">IFERROR(AVERAGEIF(L:L,L367,$J:$J)," ")</f>
        <v>0.9782670455</v>
      </c>
      <c r="O367" s="12">
        <f t="shared" si="376"/>
        <v>0.9711252654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45006.64557</v>
      </c>
      <c r="B368" s="9" t="str">
        <f>INDIRECT(ADDRESS(2+QUOTIENT(ROW()-2,COUNTA('Form Responses 1'!$1:$1)-4),2,,TRUE,"Form Responses 1"))</f>
        <v>theressai@gmail.com</v>
      </c>
      <c r="C368" s="9" t="str">
        <f>INDIRECT(ADDRESS(2+QUOTIENT(ROW()-2,COUNTA('Form Responses 1'!$1:$1)-4),3,,TRUE,"Form Responses 1"))</f>
        <v>theresia2@gmail.com</v>
      </c>
      <c r="D368" s="10">
        <f>INDIRECT(ADDRESS(2+QUOTIENT(ROW()-2,COUNTA('Form Responses 1'!$1:$1)-4),4,,TRUE,"Form Responses 1"))</f>
        <v>44986</v>
      </c>
      <c r="E368" s="11">
        <f t="shared" si="2"/>
        <v>3</v>
      </c>
      <c r="F368" s="9" t="str">
        <f>IF(ISBLANK(A368)," ",INDIRECT(ADDRESS(1,5+MOD(ROW()-2,COUNTA('Form Responses 1'!$1:$1)-4),,TRUE,"Form Responses 1")))</f>
        <v>PUSTEKDATA LAPAN - Gedung 3 Lt. 1 [Ruang tunggu]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PUSTEKDATA LAPAN - Gedung 3 Lt. 1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9</v>
      </c>
      <c r="L368" s="9" t="str">
        <f t="shared" si="6"/>
        <v>2023 - WEEK 09</v>
      </c>
      <c r="M368" s="9" t="str">
        <f t="shared" si="7"/>
        <v>2023 - MONTH 03</v>
      </c>
      <c r="N368" s="12">
        <f t="shared" ref="N368:O368" si="377">IFERROR(AVERAGEIF(L:L,L368,$J:$J)," ")</f>
        <v>0.9782670455</v>
      </c>
      <c r="O368" s="12">
        <f t="shared" si="377"/>
        <v>0.9711252654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45006.64557</v>
      </c>
      <c r="B369" s="9" t="str">
        <f>INDIRECT(ADDRESS(2+QUOTIENT(ROW()-2,COUNTA('Form Responses 1'!$1:$1)-4),2,,TRUE,"Form Responses 1"))</f>
        <v>theressai@gmail.com</v>
      </c>
      <c r="C369" s="9" t="str">
        <f>INDIRECT(ADDRESS(2+QUOTIENT(ROW()-2,COUNTA('Form Responses 1'!$1:$1)-4),3,,TRUE,"Form Responses 1"))</f>
        <v>theresia2@gmail.com</v>
      </c>
      <c r="D369" s="10">
        <f>INDIRECT(ADDRESS(2+QUOTIENT(ROW()-2,COUNTA('Form Responses 1'!$1:$1)-4),4,,TRUE,"Form Responses 1"))</f>
        <v>44986</v>
      </c>
      <c r="E369" s="11">
        <f t="shared" si="2"/>
        <v>3</v>
      </c>
      <c r="F369" s="9" t="str">
        <f>IF(ISBLANK(A369)," ",INDIRECT(ADDRESS(1,5+MOD(ROW()-2,COUNTA('Form Responses 1'!$1:$1)-4),,TRUE,"Form Responses 1")))</f>
        <v>PUSTEKDATA LAPAN - Gedung 3 Lt. 1 [Ruang Lab Komputer]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PUSTEKDATA LAPAN - Gedung 3 Lt. 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9</v>
      </c>
      <c r="L369" s="9" t="str">
        <f t="shared" si="6"/>
        <v>2023 - WEEK 09</v>
      </c>
      <c r="M369" s="9" t="str">
        <f t="shared" si="7"/>
        <v>2023 - MONTH 03</v>
      </c>
      <c r="N369" s="12">
        <f t="shared" ref="N369:O369" si="378">IFERROR(AVERAGEIF(L:L,L369,$J:$J)," ")</f>
        <v>0.9782670455</v>
      </c>
      <c r="O369" s="12">
        <f t="shared" si="378"/>
        <v>0.9711252654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45006.64557</v>
      </c>
      <c r="B370" s="9" t="str">
        <f>INDIRECT(ADDRESS(2+QUOTIENT(ROW()-2,COUNTA('Form Responses 1'!$1:$1)-4),2,,TRUE,"Form Responses 1"))</f>
        <v>theressai@gmail.com</v>
      </c>
      <c r="C370" s="9" t="str">
        <f>INDIRECT(ADDRESS(2+QUOTIENT(ROW()-2,COUNTA('Form Responses 1'!$1:$1)-4),3,,TRUE,"Form Responses 1"))</f>
        <v>theresia2@gmail.com</v>
      </c>
      <c r="D370" s="10">
        <f>INDIRECT(ADDRESS(2+QUOTIENT(ROW()-2,COUNTA('Form Responses 1'!$1:$1)-4),4,,TRUE,"Form Responses 1"))</f>
        <v>44986</v>
      </c>
      <c r="E370" s="11">
        <f t="shared" si="2"/>
        <v>3</v>
      </c>
      <c r="F370" s="9" t="str">
        <f>IF(ISBLANK(A370)," ",INDIRECT(ADDRESS(1,5+MOD(ROW()-2,COUNTA('Form Responses 1'!$1:$1)-4),,TRUE,"Form Responses 1")))</f>
        <v>PUSTEKDATA LAPAN - Gedung 3 Lt. 1 [Toilet pria/wanita]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PUSTEKDATA LAPAN - Gedung 3 Lt. 1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9</v>
      </c>
      <c r="L370" s="9" t="str">
        <f t="shared" si="6"/>
        <v>2023 - WEEK 09</v>
      </c>
      <c r="M370" s="9" t="str">
        <f t="shared" si="7"/>
        <v>2023 - MONTH 03</v>
      </c>
      <c r="N370" s="12">
        <f t="shared" ref="N370:O370" si="379">IFERROR(AVERAGEIF(L:L,L370,$J:$J)," ")</f>
        <v>0.9782670455</v>
      </c>
      <c r="O370" s="12">
        <f t="shared" si="379"/>
        <v>0.9711252654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45006.64557</v>
      </c>
      <c r="B371" s="9" t="str">
        <f>INDIRECT(ADDRESS(2+QUOTIENT(ROW()-2,COUNTA('Form Responses 1'!$1:$1)-4),2,,TRUE,"Form Responses 1"))</f>
        <v>theressai@gmail.com</v>
      </c>
      <c r="C371" s="9" t="str">
        <f>INDIRECT(ADDRESS(2+QUOTIENT(ROW()-2,COUNTA('Form Responses 1'!$1:$1)-4),3,,TRUE,"Form Responses 1"))</f>
        <v>theresia2@gmail.com</v>
      </c>
      <c r="D371" s="10">
        <f>INDIRECT(ADDRESS(2+QUOTIENT(ROW()-2,COUNTA('Form Responses 1'!$1:$1)-4),4,,TRUE,"Form Responses 1"))</f>
        <v>44986</v>
      </c>
      <c r="E371" s="11">
        <f t="shared" si="2"/>
        <v>3</v>
      </c>
      <c r="F371" s="9" t="str">
        <f>IF(ISBLANK(A371)," ",INDIRECT(ADDRESS(1,5+MOD(ROW()-2,COUNTA('Form Responses 1'!$1:$1)-4),,TRUE,"Form Responses 1")))</f>
        <v>PUSTEKDATA LAPAN - Gedung 3 Lt. 1 [Musholla]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PUSTEKDATA LAPAN - Gedung 3 Lt. 1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9</v>
      </c>
      <c r="L371" s="9" t="str">
        <f t="shared" si="6"/>
        <v>2023 - WEEK 09</v>
      </c>
      <c r="M371" s="9" t="str">
        <f t="shared" si="7"/>
        <v>2023 - MONTH 03</v>
      </c>
      <c r="N371" s="12">
        <f t="shared" ref="N371:O371" si="380">IFERROR(AVERAGEIF(L:L,L371,$J:$J)," ")</f>
        <v>0.9782670455</v>
      </c>
      <c r="O371" s="12">
        <f t="shared" si="380"/>
        <v>0.9711252654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45006.64557</v>
      </c>
      <c r="B372" s="9" t="str">
        <f>INDIRECT(ADDRESS(2+QUOTIENT(ROW()-2,COUNTA('Form Responses 1'!$1:$1)-4),2,,TRUE,"Form Responses 1"))</f>
        <v>theressai@gmail.com</v>
      </c>
      <c r="C372" s="9" t="str">
        <f>INDIRECT(ADDRESS(2+QUOTIENT(ROW()-2,COUNTA('Form Responses 1'!$1:$1)-4),3,,TRUE,"Form Responses 1"))</f>
        <v>theresia2@gmail.com</v>
      </c>
      <c r="D372" s="10">
        <f>INDIRECT(ADDRESS(2+QUOTIENT(ROW()-2,COUNTA('Form Responses 1'!$1:$1)-4),4,,TRUE,"Form Responses 1"))</f>
        <v>44986</v>
      </c>
      <c r="E372" s="11">
        <f t="shared" si="2"/>
        <v>3</v>
      </c>
      <c r="F372" s="9" t="str">
        <f>IF(ISBLANK(A372)," ",INDIRECT(ADDRESS(1,5+MOD(ROW()-2,COUNTA('Form Responses 1'!$1:$1)-4),,TRUE,"Form Responses 1")))</f>
        <v>PUSTEKDATA LAPAN - Gedung 3 Lt. 1 [Ruang Rapat Uranus]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PUSTEKDATA LAPAN - Gedung 3 Lt. 1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9</v>
      </c>
      <c r="L372" s="9" t="str">
        <f t="shared" si="6"/>
        <v>2023 - WEEK 09</v>
      </c>
      <c r="M372" s="9" t="str">
        <f t="shared" si="7"/>
        <v>2023 - MONTH 03</v>
      </c>
      <c r="N372" s="12">
        <f t="shared" ref="N372:O372" si="381">IFERROR(AVERAGEIF(L:L,L372,$J:$J)," ")</f>
        <v>0.9782670455</v>
      </c>
      <c r="O372" s="12">
        <f t="shared" si="381"/>
        <v>0.9711252654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45006.64557</v>
      </c>
      <c r="B373" s="9" t="str">
        <f>INDIRECT(ADDRESS(2+QUOTIENT(ROW()-2,COUNTA('Form Responses 1'!$1:$1)-4),2,,TRUE,"Form Responses 1"))</f>
        <v>theressai@gmail.com</v>
      </c>
      <c r="C373" s="9" t="str">
        <f>INDIRECT(ADDRESS(2+QUOTIENT(ROW()-2,COUNTA('Form Responses 1'!$1:$1)-4),3,,TRUE,"Form Responses 1"))</f>
        <v>theresia2@gmail.com</v>
      </c>
      <c r="D373" s="10">
        <f>INDIRECT(ADDRESS(2+QUOTIENT(ROW()-2,COUNTA('Form Responses 1'!$1:$1)-4),4,,TRUE,"Form Responses 1"))</f>
        <v>44986</v>
      </c>
      <c r="E373" s="11">
        <f t="shared" si="2"/>
        <v>3</v>
      </c>
      <c r="F373" s="9" t="str">
        <f>IF(ISBLANK(A373)," ",INDIRECT(ADDRESS(1,5+MOD(ROW()-2,COUNTA('Form Responses 1'!$1:$1)-4),,TRUE,"Form Responses 1")))</f>
        <v>PUSTEKDATA LAPAN - Gedung 3 Lt. 1 [Ruang Indrianaguana/ Ruang serbaguna]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PUSTEKDATA LAPAN - Gedung 3 Lt. 1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9</v>
      </c>
      <c r="L373" s="9" t="str">
        <f t="shared" si="6"/>
        <v>2023 - WEEK 09</v>
      </c>
      <c r="M373" s="9" t="str">
        <f t="shared" si="7"/>
        <v>2023 - MONTH 03</v>
      </c>
      <c r="N373" s="12">
        <f t="shared" ref="N373:O373" si="382">IFERROR(AVERAGEIF(L:L,L373,$J:$J)," ")</f>
        <v>0.9782670455</v>
      </c>
      <c r="O373" s="12">
        <f t="shared" si="382"/>
        <v>0.9711252654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45006.64557</v>
      </c>
      <c r="B374" s="9" t="str">
        <f>INDIRECT(ADDRESS(2+QUOTIENT(ROW()-2,COUNTA('Form Responses 1'!$1:$1)-4),2,,TRUE,"Form Responses 1"))</f>
        <v>theressai@gmail.com</v>
      </c>
      <c r="C374" s="9" t="str">
        <f>INDIRECT(ADDRESS(2+QUOTIENT(ROW()-2,COUNTA('Form Responses 1'!$1:$1)-4),3,,TRUE,"Form Responses 1"))</f>
        <v>theresia2@gmail.com</v>
      </c>
      <c r="D374" s="10">
        <f>INDIRECT(ADDRESS(2+QUOTIENT(ROW()-2,COUNTA('Form Responses 1'!$1:$1)-4),4,,TRUE,"Form Responses 1"))</f>
        <v>44986</v>
      </c>
      <c r="E374" s="11">
        <f t="shared" si="2"/>
        <v>3</v>
      </c>
      <c r="F374" s="9" t="str">
        <f>IF(ISBLANK(A374)," ",INDIRECT(ADDRESS(1,5+MOD(ROW()-2,COUNTA('Form Responses 1'!$1:$1)-4),,TRUE,"Form Responses 1")))</f>
        <v>PUSTEKDATA LAPAN - Gedung 3 Lt. 1 [Toilet pria/wanita]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PUSTEKDATA LAPAN - Gedung 3 Lt. 1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9</v>
      </c>
      <c r="L374" s="9" t="str">
        <f t="shared" si="6"/>
        <v>2023 - WEEK 09</v>
      </c>
      <c r="M374" s="9" t="str">
        <f t="shared" si="7"/>
        <v>2023 - MONTH 03</v>
      </c>
      <c r="N374" s="12">
        <f t="shared" ref="N374:O374" si="383">IFERROR(AVERAGEIF(L:L,L374,$J:$J)," ")</f>
        <v>0.9782670455</v>
      </c>
      <c r="O374" s="12">
        <f t="shared" si="383"/>
        <v>0.9711252654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45006.64557</v>
      </c>
      <c r="B375" s="9" t="str">
        <f>INDIRECT(ADDRESS(2+QUOTIENT(ROW()-2,COUNTA('Form Responses 1'!$1:$1)-4),2,,TRUE,"Form Responses 1"))</f>
        <v>theressai@gmail.com</v>
      </c>
      <c r="C375" s="9" t="str">
        <f>INDIRECT(ADDRESS(2+QUOTIENT(ROW()-2,COUNTA('Form Responses 1'!$1:$1)-4),3,,TRUE,"Form Responses 1"))</f>
        <v>theresia2@gmail.com</v>
      </c>
      <c r="D375" s="10">
        <f>INDIRECT(ADDRESS(2+QUOTIENT(ROW()-2,COUNTA('Form Responses 1'!$1:$1)-4),4,,TRUE,"Form Responses 1"))</f>
        <v>44986</v>
      </c>
      <c r="E375" s="11">
        <f t="shared" si="2"/>
        <v>3</v>
      </c>
      <c r="F375" s="9" t="str">
        <f>IF(ISBLANK(A375)," ",INDIRECT(ADDRESS(1,5+MOD(ROW()-2,COUNTA('Form Responses 1'!$1:$1)-4),,TRUE,"Form Responses 1")))</f>
        <v>PUSTEKDATA LAPAN - Gedung 3 Lt. 1 [Ruang Operator]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PUSTEKDATA LAPAN - Gedung 3 Lt. 1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9</v>
      </c>
      <c r="L375" s="9" t="str">
        <f t="shared" si="6"/>
        <v>2023 - WEEK 09</v>
      </c>
      <c r="M375" s="9" t="str">
        <f t="shared" si="7"/>
        <v>2023 - MONTH 03</v>
      </c>
      <c r="N375" s="12">
        <f t="shared" ref="N375:O375" si="384">IFERROR(AVERAGEIF(L:L,L375,$J:$J)," ")</f>
        <v>0.9782670455</v>
      </c>
      <c r="O375" s="12">
        <f t="shared" si="384"/>
        <v>0.9711252654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45006.64557</v>
      </c>
      <c r="B376" s="9" t="str">
        <f>INDIRECT(ADDRESS(2+QUOTIENT(ROW()-2,COUNTA('Form Responses 1'!$1:$1)-4),2,,TRUE,"Form Responses 1"))</f>
        <v>theressai@gmail.com</v>
      </c>
      <c r="C376" s="9" t="str">
        <f>INDIRECT(ADDRESS(2+QUOTIENT(ROW()-2,COUNTA('Form Responses 1'!$1:$1)-4),3,,TRUE,"Form Responses 1"))</f>
        <v>theresia2@gmail.com</v>
      </c>
      <c r="D376" s="10">
        <f>INDIRECT(ADDRESS(2+QUOTIENT(ROW()-2,COUNTA('Form Responses 1'!$1:$1)-4),4,,TRUE,"Form Responses 1"))</f>
        <v>44986</v>
      </c>
      <c r="E376" s="11">
        <f t="shared" si="2"/>
        <v>3</v>
      </c>
      <c r="F376" s="9" t="str">
        <f>IF(ISBLANK(A376)," ",INDIRECT(ADDRESS(1,5+MOD(ROW()-2,COUNTA('Form Responses 1'!$1:$1)-4),,TRUE,"Form Responses 1")))</f>
        <v>PUSTEKDATA LAPAN - Gedung 3 Lt. 1 [Pantry]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PUSTEKDATA LAPAN - Gedung 3 Lt. 1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9</v>
      </c>
      <c r="L376" s="9" t="str">
        <f t="shared" si="6"/>
        <v>2023 - WEEK 09</v>
      </c>
      <c r="M376" s="9" t="str">
        <f t="shared" si="7"/>
        <v>2023 - MONTH 03</v>
      </c>
      <c r="N376" s="12">
        <f t="shared" ref="N376:O376" si="385">IFERROR(AVERAGEIF(L:L,L376,$J:$J)," ")</f>
        <v>0.9782670455</v>
      </c>
      <c r="O376" s="12">
        <f t="shared" si="385"/>
        <v>0.9711252654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45006.64557</v>
      </c>
      <c r="B377" s="9" t="str">
        <f>INDIRECT(ADDRESS(2+QUOTIENT(ROW()-2,COUNTA('Form Responses 1'!$1:$1)-4),2,,TRUE,"Form Responses 1"))</f>
        <v>theressai@gmail.com</v>
      </c>
      <c r="C377" s="9" t="str">
        <f>INDIRECT(ADDRESS(2+QUOTIENT(ROW()-2,COUNTA('Form Responses 1'!$1:$1)-4),3,,TRUE,"Form Responses 1"))</f>
        <v>theresia2@gmail.com</v>
      </c>
      <c r="D377" s="10">
        <f>INDIRECT(ADDRESS(2+QUOTIENT(ROW()-2,COUNTA('Form Responses 1'!$1:$1)-4),4,,TRUE,"Form Responses 1"))</f>
        <v>44986</v>
      </c>
      <c r="E377" s="11">
        <f t="shared" si="2"/>
        <v>3</v>
      </c>
      <c r="F377" s="9" t="str">
        <f>IF(ISBLANK(A377)," ",INDIRECT(ADDRESS(1,5+MOD(ROW()-2,COUNTA('Form Responses 1'!$1:$1)-4),,TRUE,"Form Responses 1")))</f>
        <v>PUSTEKDATA LAPAN - Halaman Gedung 3 [Taman ]</v>
      </c>
      <c r="G377" s="9" t="str">
        <f>IF(ISBLANK(A377)," ",INDIRECT(ADDRESS(MATCH(A377,'Form Responses 1'!A:A,0),5+MOD(ROW()-2,COUNTA('Form Responses 1'!$1:$1)-4),,TRUE,"Form Responses 1")))</f>
        <v>SANGATBAIK</v>
      </c>
      <c r="H377" s="12" t="str">
        <f t="shared" si="3"/>
        <v>PUSTEKDATA LAPAN - Halaman Gedung 3</v>
      </c>
      <c r="I377" s="12" t="str">
        <f t="shared" si="4"/>
        <v>CLEANING SERVICE</v>
      </c>
      <c r="J377" s="12">
        <f t="array" ref="J377">IFERROR(INDEX(MASTER!B:B,MATCH(G377,MASTER!A:A,0))/100," ")</f>
        <v>1</v>
      </c>
      <c r="K377" s="9">
        <f t="shared" si="5"/>
        <v>9</v>
      </c>
      <c r="L377" s="9" t="str">
        <f t="shared" si="6"/>
        <v>2023 - WEEK 09</v>
      </c>
      <c r="M377" s="9" t="str">
        <f t="shared" si="7"/>
        <v>2023 - MONTH 03</v>
      </c>
      <c r="N377" s="12">
        <f t="shared" ref="N377:O377" si="386">IFERROR(AVERAGEIF(L:L,L377,$J:$J)," ")</f>
        <v>0.9782670455</v>
      </c>
      <c r="O377" s="12">
        <f t="shared" si="386"/>
        <v>0.9711252654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45006.64557</v>
      </c>
      <c r="B378" s="9" t="str">
        <f>INDIRECT(ADDRESS(2+QUOTIENT(ROW()-2,COUNTA('Form Responses 1'!$1:$1)-4),2,,TRUE,"Form Responses 1"))</f>
        <v>theressai@gmail.com</v>
      </c>
      <c r="C378" s="9" t="str">
        <f>INDIRECT(ADDRESS(2+QUOTIENT(ROW()-2,COUNTA('Form Responses 1'!$1:$1)-4),3,,TRUE,"Form Responses 1"))</f>
        <v>theresia2@gmail.com</v>
      </c>
      <c r="D378" s="10">
        <f>INDIRECT(ADDRESS(2+QUOTIENT(ROW()-2,COUNTA('Form Responses 1'!$1:$1)-4),4,,TRUE,"Form Responses 1"))</f>
        <v>44986</v>
      </c>
      <c r="E378" s="11">
        <f t="shared" si="2"/>
        <v>3</v>
      </c>
      <c r="F378" s="9" t="str">
        <f>IF(ISBLANK(A378)," ",INDIRECT(ADDRESS(1,5+MOD(ROW()-2,COUNTA('Form Responses 1'!$1:$1)-4),,TRUE,"Form Responses 1")))</f>
        <v>PUSTEKDATA LAPAN - Halaman Gedung 3 [Parkir Motor 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PUSTEKDATA LAPAN - Halaman Gedung 3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9</v>
      </c>
      <c r="L378" s="9" t="str">
        <f t="shared" si="6"/>
        <v>2023 - WEEK 09</v>
      </c>
      <c r="M378" s="9" t="str">
        <f t="shared" si="7"/>
        <v>2023 - MONTH 03</v>
      </c>
      <c r="N378" s="12">
        <f t="shared" ref="N378:O378" si="387">IFERROR(AVERAGEIF(L:L,L378,$J:$J)," ")</f>
        <v>0.9782670455</v>
      </c>
      <c r="O378" s="12">
        <f t="shared" si="387"/>
        <v>0.9711252654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45006.64557</v>
      </c>
      <c r="B379" s="9" t="str">
        <f>INDIRECT(ADDRESS(2+QUOTIENT(ROW()-2,COUNTA('Form Responses 1'!$1:$1)-4),2,,TRUE,"Form Responses 1"))</f>
        <v>theressai@gmail.com</v>
      </c>
      <c r="C379" s="9" t="str">
        <f>INDIRECT(ADDRESS(2+QUOTIENT(ROW()-2,COUNTA('Form Responses 1'!$1:$1)-4),3,,TRUE,"Form Responses 1"))</f>
        <v>theresia2@gmail.com</v>
      </c>
      <c r="D379" s="10">
        <f>INDIRECT(ADDRESS(2+QUOTIENT(ROW()-2,COUNTA('Form Responses 1'!$1:$1)-4),4,,TRUE,"Form Responses 1"))</f>
        <v>44986</v>
      </c>
      <c r="E379" s="11">
        <f t="shared" si="2"/>
        <v>3</v>
      </c>
      <c r="F379" s="9" t="str">
        <f>IF(ISBLANK(A379)," ",INDIRECT(ADDRESS(1,5+MOD(ROW()-2,COUNTA('Form Responses 1'!$1:$1)-4),,TRUE,"Form Responses 1")))</f>
        <v>PUSTEKDATA LAPAN - Halaman Gedung 3 [Parkir Mobil]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PUSTEKDATA LAPAN - Halaman Gedung 3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9</v>
      </c>
      <c r="L379" s="9" t="str">
        <f t="shared" si="6"/>
        <v>2023 - WEEK 09</v>
      </c>
      <c r="M379" s="9" t="str">
        <f t="shared" si="7"/>
        <v>2023 - MONTH 03</v>
      </c>
      <c r="N379" s="12">
        <f t="shared" ref="N379:O379" si="388">IFERROR(AVERAGEIF(L:L,L379,$J:$J)," ")</f>
        <v>0.9782670455</v>
      </c>
      <c r="O379" s="12">
        <f t="shared" si="388"/>
        <v>0.9711252654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45006.64557</v>
      </c>
      <c r="B380" s="9" t="str">
        <f>INDIRECT(ADDRESS(2+QUOTIENT(ROW()-2,COUNTA('Form Responses 1'!$1:$1)-4),2,,TRUE,"Form Responses 1"))</f>
        <v>theressai@gmail.com</v>
      </c>
      <c r="C380" s="9" t="str">
        <f>INDIRECT(ADDRESS(2+QUOTIENT(ROW()-2,COUNTA('Form Responses 1'!$1:$1)-4),3,,TRUE,"Form Responses 1"))</f>
        <v>theresia2@gmail.com</v>
      </c>
      <c r="D380" s="10">
        <f>INDIRECT(ADDRESS(2+QUOTIENT(ROW()-2,COUNTA('Form Responses 1'!$1:$1)-4),4,,TRUE,"Form Responses 1"))</f>
        <v>44986</v>
      </c>
      <c r="E380" s="11">
        <f t="shared" si="2"/>
        <v>3</v>
      </c>
      <c r="F380" s="9" t="str">
        <f>IF(ISBLANK(A380)," ",INDIRECT(ADDRESS(1,5+MOD(ROW()-2,COUNTA('Form Responses 1'!$1:$1)-4),,TRUE,"Form Responses 1")))</f>
        <v>PUSTEKDATA LAPAN - Halaman Gedung 3 [Halaman depan samping dan belakang]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PUSTEKDATA LAPAN - Halaman Gedung 3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9</v>
      </c>
      <c r="L380" s="9" t="str">
        <f t="shared" si="6"/>
        <v>2023 - WEEK 09</v>
      </c>
      <c r="M380" s="9" t="str">
        <f t="shared" si="7"/>
        <v>2023 - MONTH 03</v>
      </c>
      <c r="N380" s="12">
        <f t="shared" ref="N380:O380" si="389">IFERROR(AVERAGEIF(L:L,L380,$J:$J)," ")</f>
        <v>0.9782670455</v>
      </c>
      <c r="O380" s="12">
        <f t="shared" si="389"/>
        <v>0.9711252654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45006.64557</v>
      </c>
      <c r="B381" s="9" t="str">
        <f>INDIRECT(ADDRESS(2+QUOTIENT(ROW()-2,COUNTA('Form Responses 1'!$1:$1)-4),2,,TRUE,"Form Responses 1"))</f>
        <v>theressai@gmail.com</v>
      </c>
      <c r="C381" s="9" t="str">
        <f>INDIRECT(ADDRESS(2+QUOTIENT(ROW()-2,COUNTA('Form Responses 1'!$1:$1)-4),3,,TRUE,"Form Responses 1"))</f>
        <v>theresia2@gmail.com</v>
      </c>
      <c r="D381" s="10">
        <f>INDIRECT(ADDRESS(2+QUOTIENT(ROW()-2,COUNTA('Form Responses 1'!$1:$1)-4),4,,TRUE,"Form Responses 1"))</f>
        <v>44986</v>
      </c>
      <c r="E381" s="11">
        <f t="shared" si="2"/>
        <v>3</v>
      </c>
      <c r="F381" s="9" t="str">
        <f>IF(ISBLANK(A381)," ",INDIRECT(ADDRESS(1,5+MOD(ROW()-2,COUNTA('Form Responses 1'!$1:$1)-4),,TRUE,"Form Responses 1")))</f>
        <v>PUSTEKDATA LAPAN - Halaman Gedung 3 [TPS]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PUSTEKDATA LAPAN - Halaman Gedung 3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9</v>
      </c>
      <c r="L381" s="9" t="str">
        <f t="shared" si="6"/>
        <v>2023 - WEEK 09</v>
      </c>
      <c r="M381" s="9" t="str">
        <f t="shared" si="7"/>
        <v>2023 - MONTH 03</v>
      </c>
      <c r="N381" s="12">
        <f t="shared" ref="N381:O381" si="390">IFERROR(AVERAGEIF(L:L,L381,$J:$J)," ")</f>
        <v>0.9782670455</v>
      </c>
      <c r="O381" s="12">
        <f t="shared" si="390"/>
        <v>0.9711252654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45006.64557</v>
      </c>
      <c r="B382" s="9" t="str">
        <f>INDIRECT(ADDRESS(2+QUOTIENT(ROW()-2,COUNTA('Form Responses 1'!$1:$1)-4),2,,TRUE,"Form Responses 1"))</f>
        <v>theressai@gmail.com</v>
      </c>
      <c r="C382" s="9" t="str">
        <f>INDIRECT(ADDRESS(2+QUOTIENT(ROW()-2,COUNTA('Form Responses 1'!$1:$1)-4),3,,TRUE,"Form Responses 1"))</f>
        <v>theresia2@gmail.com</v>
      </c>
      <c r="D382" s="10">
        <f>INDIRECT(ADDRESS(2+QUOTIENT(ROW()-2,COUNTA('Form Responses 1'!$1:$1)-4),4,,TRUE,"Form Responses 1"))</f>
        <v>44986</v>
      </c>
      <c r="E382" s="11">
        <f t="shared" si="2"/>
        <v>3</v>
      </c>
      <c r="F382" s="9" t="str">
        <f>IF(ISBLANK(A382)," ",INDIRECT(ADDRESS(1,5+MOD(ROW()-2,COUNTA('Form Responses 1'!$1:$1)-4),,TRUE,"Form Responses 1")))</f>
        <v>PUSTEKDATA LAPAN - Gedung 2 Lt. 2 [Ruang Staff]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PUSTEKDATA LAPAN - Gedung 2 Lt. 2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9</v>
      </c>
      <c r="L382" s="9" t="str">
        <f t="shared" si="6"/>
        <v>2023 - WEEK 09</v>
      </c>
      <c r="M382" s="9" t="str">
        <f t="shared" si="7"/>
        <v>2023 - MONTH 03</v>
      </c>
      <c r="N382" s="12">
        <f t="shared" ref="N382:O382" si="391">IFERROR(AVERAGEIF(L:L,L382,$J:$J)," ")</f>
        <v>0.9782670455</v>
      </c>
      <c r="O382" s="12">
        <f t="shared" si="391"/>
        <v>0.9711252654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45006.64557</v>
      </c>
      <c r="B383" s="9" t="str">
        <f>INDIRECT(ADDRESS(2+QUOTIENT(ROW()-2,COUNTA('Form Responses 1'!$1:$1)-4),2,,TRUE,"Form Responses 1"))</f>
        <v>theressai@gmail.com</v>
      </c>
      <c r="C383" s="9" t="str">
        <f>INDIRECT(ADDRESS(2+QUOTIENT(ROW()-2,COUNTA('Form Responses 1'!$1:$1)-4),3,,TRUE,"Form Responses 1"))</f>
        <v>theresia2@gmail.com</v>
      </c>
      <c r="D383" s="10">
        <f>INDIRECT(ADDRESS(2+QUOTIENT(ROW()-2,COUNTA('Form Responses 1'!$1:$1)-4),4,,TRUE,"Form Responses 1"))</f>
        <v>44986</v>
      </c>
      <c r="E383" s="11">
        <f t="shared" si="2"/>
        <v>3</v>
      </c>
      <c r="F383" s="9" t="str">
        <f>IF(ISBLANK(A383)," ",INDIRECT(ADDRESS(1,5+MOD(ROW()-2,COUNTA('Form Responses 1'!$1:$1)-4),,TRUE,"Form Responses 1")))</f>
        <v>PUSTEKDATA LAPAN - Gedung 2 Lt. 2 [Pantry ]</v>
      </c>
      <c r="G383" s="9" t="str">
        <f>IF(ISBLANK(A383)," ",INDIRECT(ADDRESS(MATCH(A383,'Form Responses 1'!A:A,0),5+MOD(ROW()-2,COUNTA('Form Responses 1'!$1:$1)-4),,TRUE,"Form Responses 1")))</f>
        <v>BAIK</v>
      </c>
      <c r="H383" s="12" t="str">
        <f t="shared" si="3"/>
        <v>PUSTEKDATA LAPAN - Gedung 2 Lt. 2</v>
      </c>
      <c r="I383" s="12" t="str">
        <f t="shared" si="4"/>
        <v>CLEANING SERVICE</v>
      </c>
      <c r="J383" s="12">
        <f t="array" ref="J383">IFERROR(INDEX(MASTER!B:B,MATCH(G383,MASTER!A:A,0))/100," ")</f>
        <v>0.95</v>
      </c>
      <c r="K383" s="9">
        <f t="shared" si="5"/>
        <v>9</v>
      </c>
      <c r="L383" s="9" t="str">
        <f t="shared" si="6"/>
        <v>2023 - WEEK 09</v>
      </c>
      <c r="M383" s="9" t="str">
        <f t="shared" si="7"/>
        <v>2023 - MONTH 03</v>
      </c>
      <c r="N383" s="12">
        <f t="shared" ref="N383:O383" si="392">IFERROR(AVERAGEIF(L:L,L383,$J:$J)," ")</f>
        <v>0.9782670455</v>
      </c>
      <c r="O383" s="12">
        <f t="shared" si="392"/>
        <v>0.9711252654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45006.64557</v>
      </c>
      <c r="B384" s="9" t="str">
        <f>INDIRECT(ADDRESS(2+QUOTIENT(ROW()-2,COUNTA('Form Responses 1'!$1:$1)-4),2,,TRUE,"Form Responses 1"))</f>
        <v>theressai@gmail.com</v>
      </c>
      <c r="C384" s="9" t="str">
        <f>INDIRECT(ADDRESS(2+QUOTIENT(ROW()-2,COUNTA('Form Responses 1'!$1:$1)-4),3,,TRUE,"Form Responses 1"))</f>
        <v>theresia2@gmail.com</v>
      </c>
      <c r="D384" s="10">
        <f>INDIRECT(ADDRESS(2+QUOTIENT(ROW()-2,COUNTA('Form Responses 1'!$1:$1)-4),4,,TRUE,"Form Responses 1"))</f>
        <v>44986</v>
      </c>
      <c r="E384" s="11">
        <f t="shared" si="2"/>
        <v>3</v>
      </c>
      <c r="F384" s="9" t="str">
        <f>IF(ISBLANK(A384)," ",INDIRECT(ADDRESS(1,5+MOD(ROW()-2,COUNTA('Form Responses 1'!$1:$1)-4),,TRUE,"Form Responses 1")))</f>
        <v>PUSTEKDATA LAPAN - Gedung 2 Lt. 2 [Toilet pria/wanita]</v>
      </c>
      <c r="G384" s="9" t="str">
        <f>IF(ISBLANK(A384)," ",INDIRECT(ADDRESS(MATCH(A384,'Form Responses 1'!A:A,0),5+MOD(ROW()-2,COUNTA('Form Responses 1'!$1:$1)-4),,TRUE,"Form Responses 1")))</f>
        <v>BAIK</v>
      </c>
      <c r="H384" s="12" t="str">
        <f t="shared" si="3"/>
        <v>PUSTEKDATA LAPAN - Gedung 2 Lt. 2</v>
      </c>
      <c r="I384" s="12" t="str">
        <f t="shared" si="4"/>
        <v>CLEANING SERVICE</v>
      </c>
      <c r="J384" s="12">
        <f t="array" ref="J384">IFERROR(INDEX(MASTER!B:B,MATCH(G384,MASTER!A:A,0))/100," ")</f>
        <v>0.95</v>
      </c>
      <c r="K384" s="9">
        <f t="shared" si="5"/>
        <v>9</v>
      </c>
      <c r="L384" s="9" t="str">
        <f t="shared" si="6"/>
        <v>2023 - WEEK 09</v>
      </c>
      <c r="M384" s="9" t="str">
        <f t="shared" si="7"/>
        <v>2023 - MONTH 03</v>
      </c>
      <c r="N384" s="12">
        <f t="shared" ref="N384:O384" si="393">IFERROR(AVERAGEIF(L:L,L384,$J:$J)," ")</f>
        <v>0.9782670455</v>
      </c>
      <c r="O384" s="12">
        <f t="shared" si="393"/>
        <v>0.9711252654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45006.64557</v>
      </c>
      <c r="B385" s="9" t="str">
        <f>INDIRECT(ADDRESS(2+QUOTIENT(ROW()-2,COUNTA('Form Responses 1'!$1:$1)-4),2,,TRUE,"Form Responses 1"))</f>
        <v>theressai@gmail.com</v>
      </c>
      <c r="C385" s="9" t="str">
        <f>INDIRECT(ADDRESS(2+QUOTIENT(ROW()-2,COUNTA('Form Responses 1'!$1:$1)-4),3,,TRUE,"Form Responses 1"))</f>
        <v>theresia2@gmail.com</v>
      </c>
      <c r="D385" s="10">
        <f>INDIRECT(ADDRESS(2+QUOTIENT(ROW()-2,COUNTA('Form Responses 1'!$1:$1)-4),4,,TRUE,"Form Responses 1"))</f>
        <v>44986</v>
      </c>
      <c r="E385" s="11">
        <f t="shared" si="2"/>
        <v>3</v>
      </c>
      <c r="F385" s="9" t="str">
        <f>IF(ISBLANK(A385)," ",INDIRECT(ADDRESS(1,5+MOD(ROW()-2,COUNTA('Form Responses 1'!$1:$1)-4),,TRUE,"Form Responses 1")))</f>
        <v>PUSTEKDATA LAPAN - Gedung 2 Lt. 2 [Ruang Staff]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PUSTEKDATA LAPAN - Gedung 2 Lt. 2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9</v>
      </c>
      <c r="L385" s="9" t="str">
        <f t="shared" si="6"/>
        <v>2023 - WEEK 09</v>
      </c>
      <c r="M385" s="9" t="str">
        <f t="shared" si="7"/>
        <v>2023 - MONTH 03</v>
      </c>
      <c r="N385" s="12">
        <f t="shared" ref="N385:O385" si="394">IFERROR(AVERAGEIF(L:L,L385,$J:$J)," ")</f>
        <v>0.9782670455</v>
      </c>
      <c r="O385" s="12">
        <f t="shared" si="394"/>
        <v>0.9711252654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45006.64557</v>
      </c>
      <c r="B386" s="9" t="str">
        <f>INDIRECT(ADDRESS(2+QUOTIENT(ROW()-2,COUNTA('Form Responses 1'!$1:$1)-4),2,,TRUE,"Form Responses 1"))</f>
        <v>theressai@gmail.com</v>
      </c>
      <c r="C386" s="9" t="str">
        <f>INDIRECT(ADDRESS(2+QUOTIENT(ROW()-2,COUNTA('Form Responses 1'!$1:$1)-4),3,,TRUE,"Form Responses 1"))</f>
        <v>theresia2@gmail.com</v>
      </c>
      <c r="D386" s="10">
        <f>INDIRECT(ADDRESS(2+QUOTIENT(ROW()-2,COUNTA('Form Responses 1'!$1:$1)-4),4,,TRUE,"Form Responses 1"))</f>
        <v>44986</v>
      </c>
      <c r="E386" s="11">
        <f t="shared" si="2"/>
        <v>3</v>
      </c>
      <c r="F386" s="9" t="str">
        <f>IF(ISBLANK(A386)," ",INDIRECT(ADDRESS(1,5+MOD(ROW()-2,COUNTA('Form Responses 1'!$1:$1)-4),,TRUE,"Form Responses 1")))</f>
        <v>PUSTEKDATA LAPAN - Gedung 2 Lt. 2 [Ruang Rapat]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PUSTEKDATA LAPAN - Gedung 2 Lt. 2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9</v>
      </c>
      <c r="L386" s="9" t="str">
        <f t="shared" si="6"/>
        <v>2023 - WEEK 09</v>
      </c>
      <c r="M386" s="9" t="str">
        <f t="shared" si="7"/>
        <v>2023 - MONTH 03</v>
      </c>
      <c r="N386" s="12">
        <f t="shared" ref="N386:O386" si="395">IFERROR(AVERAGEIF(L:L,L386,$J:$J)," ")</f>
        <v>0.9782670455</v>
      </c>
      <c r="O386" s="12">
        <f t="shared" si="395"/>
        <v>0.9711252654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45006.64557</v>
      </c>
      <c r="B387" s="9" t="str">
        <f>INDIRECT(ADDRESS(2+QUOTIENT(ROW()-2,COUNTA('Form Responses 1'!$1:$1)-4),2,,TRUE,"Form Responses 1"))</f>
        <v>theressai@gmail.com</v>
      </c>
      <c r="C387" s="9" t="str">
        <f>INDIRECT(ADDRESS(2+QUOTIENT(ROW()-2,COUNTA('Form Responses 1'!$1:$1)-4),3,,TRUE,"Form Responses 1"))</f>
        <v>theresia2@gmail.com</v>
      </c>
      <c r="D387" s="10">
        <f>INDIRECT(ADDRESS(2+QUOTIENT(ROW()-2,COUNTA('Form Responses 1'!$1:$1)-4),4,,TRUE,"Form Responses 1"))</f>
        <v>44986</v>
      </c>
      <c r="E387" s="11">
        <f t="shared" si="2"/>
        <v>3</v>
      </c>
      <c r="F387" s="9" t="str">
        <f>IF(ISBLANK(A387)," ",INDIRECT(ADDRESS(1,5+MOD(ROW()-2,COUNTA('Form Responses 1'!$1:$1)-4),,TRUE,"Form Responses 1")))</f>
        <v>PUSTEKDATA LAPAN - Gedung 2 Lt. 2 [Ruang Kepala Kapus]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PUSTEKDATA LAPAN - Gedung 2 Lt. 2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9</v>
      </c>
      <c r="L387" s="9" t="str">
        <f t="shared" si="6"/>
        <v>2023 - WEEK 09</v>
      </c>
      <c r="M387" s="9" t="str">
        <f t="shared" si="7"/>
        <v>2023 - MONTH 03</v>
      </c>
      <c r="N387" s="12">
        <f t="shared" ref="N387:O387" si="396">IFERROR(AVERAGEIF(L:L,L387,$J:$J)," ")</f>
        <v>0.9782670455</v>
      </c>
      <c r="O387" s="12">
        <f t="shared" si="396"/>
        <v>0.9711252654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45006.64557</v>
      </c>
      <c r="B388" s="9" t="str">
        <f>INDIRECT(ADDRESS(2+QUOTIENT(ROW()-2,COUNTA('Form Responses 1'!$1:$1)-4),2,,TRUE,"Form Responses 1"))</f>
        <v>theressai@gmail.com</v>
      </c>
      <c r="C388" s="9" t="str">
        <f>INDIRECT(ADDRESS(2+QUOTIENT(ROW()-2,COUNTA('Form Responses 1'!$1:$1)-4),3,,TRUE,"Form Responses 1"))</f>
        <v>theresia2@gmail.com</v>
      </c>
      <c r="D388" s="10">
        <f>INDIRECT(ADDRESS(2+QUOTIENT(ROW()-2,COUNTA('Form Responses 1'!$1:$1)-4),4,,TRUE,"Form Responses 1"))</f>
        <v>44986</v>
      </c>
      <c r="E388" s="11">
        <f t="shared" si="2"/>
        <v>3</v>
      </c>
      <c r="F388" s="9" t="str">
        <f>IF(ISBLANK(A388)," ",INDIRECT(ADDRESS(1,5+MOD(ROW()-2,COUNTA('Form Responses 1'!$1:$1)-4),,TRUE,"Form Responses 1")))</f>
        <v>PUSTEKDATA LAPAN - Gedung 2 Lt. 2 [Ruang Rapat Bumi]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PUSTEKDATA LAPAN - Gedung 2 Lt. 2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9</v>
      </c>
      <c r="L388" s="9" t="str">
        <f t="shared" si="6"/>
        <v>2023 - WEEK 09</v>
      </c>
      <c r="M388" s="9" t="str">
        <f t="shared" si="7"/>
        <v>2023 - MONTH 03</v>
      </c>
      <c r="N388" s="12">
        <f t="shared" ref="N388:O388" si="397">IFERROR(AVERAGEIF(L:L,L388,$J:$J)," ")</f>
        <v>0.9782670455</v>
      </c>
      <c r="O388" s="12">
        <f t="shared" si="397"/>
        <v>0.9711252654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45006.64557</v>
      </c>
      <c r="B389" s="9" t="str">
        <f>INDIRECT(ADDRESS(2+QUOTIENT(ROW()-2,COUNTA('Form Responses 1'!$1:$1)-4),2,,TRUE,"Form Responses 1"))</f>
        <v>theressai@gmail.com</v>
      </c>
      <c r="C389" s="9" t="str">
        <f>INDIRECT(ADDRESS(2+QUOTIENT(ROW()-2,COUNTA('Form Responses 1'!$1:$1)-4),3,,TRUE,"Form Responses 1"))</f>
        <v>theresia2@gmail.com</v>
      </c>
      <c r="D389" s="10">
        <f>INDIRECT(ADDRESS(2+QUOTIENT(ROW()-2,COUNTA('Form Responses 1'!$1:$1)-4),4,,TRUE,"Form Responses 1"))</f>
        <v>44986</v>
      </c>
      <c r="E389" s="11">
        <f t="shared" si="2"/>
        <v>3</v>
      </c>
      <c r="F389" s="9" t="str">
        <f>IF(ISBLANK(A389)," ",INDIRECT(ADDRESS(1,5+MOD(ROW()-2,COUNTA('Form Responses 1'!$1:$1)-4),,TRUE,"Form Responses 1")))</f>
        <v>PUSTEKDATA LAPAN - Gedung 2 Lt. 2 [Lobby/Ruang tunggu]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PUSTEKDATA LAPAN - Gedung 2 Lt. 2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9</v>
      </c>
      <c r="L389" s="9" t="str">
        <f t="shared" si="6"/>
        <v>2023 - WEEK 09</v>
      </c>
      <c r="M389" s="9" t="str">
        <f t="shared" si="7"/>
        <v>2023 - MONTH 03</v>
      </c>
      <c r="N389" s="12">
        <f t="shared" ref="N389:O389" si="398">IFERROR(AVERAGEIF(L:L,L389,$J:$J)," ")</f>
        <v>0.9782670455</v>
      </c>
      <c r="O389" s="12">
        <f t="shared" si="398"/>
        <v>0.9711252654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45006.64557</v>
      </c>
      <c r="B390" s="9" t="str">
        <f>INDIRECT(ADDRESS(2+QUOTIENT(ROW()-2,COUNTA('Form Responses 1'!$1:$1)-4),2,,TRUE,"Form Responses 1"))</f>
        <v>theressai@gmail.com</v>
      </c>
      <c r="C390" s="9" t="str">
        <f>INDIRECT(ADDRESS(2+QUOTIENT(ROW()-2,COUNTA('Form Responses 1'!$1:$1)-4),3,,TRUE,"Form Responses 1"))</f>
        <v>theresia2@gmail.com</v>
      </c>
      <c r="D390" s="10">
        <f>INDIRECT(ADDRESS(2+QUOTIENT(ROW()-2,COUNTA('Form Responses 1'!$1:$1)-4),4,,TRUE,"Form Responses 1"))</f>
        <v>44986</v>
      </c>
      <c r="E390" s="11">
        <f t="shared" si="2"/>
        <v>3</v>
      </c>
      <c r="F390" s="9" t="str">
        <f>IF(ISBLANK(A390)," ",INDIRECT(ADDRESS(1,5+MOD(ROW()-2,COUNTA('Form Responses 1'!$1:$1)-4),,TRUE,"Form Responses 1")))</f>
        <v>PUSTEKDATA LAPAN - Gedung 2 Lt. 2 [Ruang Sekretaris]</v>
      </c>
      <c r="G390" s="9" t="str">
        <f>IF(ISBLANK(A390)," ",INDIRECT(ADDRESS(MATCH(A390,'Form Responses 1'!A:A,0),5+MOD(ROW()-2,COUNTA('Form Responses 1'!$1:$1)-4),,TRUE,"Form Responses 1")))</f>
        <v>BAIK</v>
      </c>
      <c r="H390" s="12" t="str">
        <f t="shared" si="3"/>
        <v>PUSTEKDATA LAPAN - Gedung 2 Lt. 2</v>
      </c>
      <c r="I390" s="12" t="str">
        <f t="shared" si="4"/>
        <v>CLEANING SERVICE</v>
      </c>
      <c r="J390" s="12">
        <f t="array" ref="J390">IFERROR(INDEX(MASTER!B:B,MATCH(G390,MASTER!A:A,0))/100," ")</f>
        <v>0.95</v>
      </c>
      <c r="K390" s="9">
        <f t="shared" si="5"/>
        <v>9</v>
      </c>
      <c r="L390" s="9" t="str">
        <f t="shared" si="6"/>
        <v>2023 - WEEK 09</v>
      </c>
      <c r="M390" s="9" t="str">
        <f t="shared" si="7"/>
        <v>2023 - MONTH 03</v>
      </c>
      <c r="N390" s="12">
        <f t="shared" ref="N390:O390" si="399">IFERROR(AVERAGEIF(L:L,L390,$J:$J)," ")</f>
        <v>0.9782670455</v>
      </c>
      <c r="O390" s="12">
        <f t="shared" si="399"/>
        <v>0.9711252654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45006.64557</v>
      </c>
      <c r="B391" s="9" t="str">
        <f>INDIRECT(ADDRESS(2+QUOTIENT(ROW()-2,COUNTA('Form Responses 1'!$1:$1)-4),2,,TRUE,"Form Responses 1"))</f>
        <v>theressai@gmail.com</v>
      </c>
      <c r="C391" s="9" t="str">
        <f>INDIRECT(ADDRESS(2+QUOTIENT(ROW()-2,COUNTA('Form Responses 1'!$1:$1)-4),3,,TRUE,"Form Responses 1"))</f>
        <v>theresia2@gmail.com</v>
      </c>
      <c r="D391" s="10">
        <f>INDIRECT(ADDRESS(2+QUOTIENT(ROW()-2,COUNTA('Form Responses 1'!$1:$1)-4),4,,TRUE,"Form Responses 1"))</f>
        <v>44986</v>
      </c>
      <c r="E391" s="11">
        <f t="shared" si="2"/>
        <v>3</v>
      </c>
      <c r="F391" s="9" t="str">
        <f>IF(ISBLANK(A391)," ",INDIRECT(ADDRESS(1,5+MOD(ROW()-2,COUNTA('Form Responses 1'!$1:$1)-4),,TRUE,"Form Responses 1")))</f>
        <v>PUSTEKDATA LAPAN - Gedung 2 Lt. 2 [Toilet pria/wanita]</v>
      </c>
      <c r="G391" s="9" t="str">
        <f>IF(ISBLANK(A391)," ",INDIRECT(ADDRESS(MATCH(A391,'Form Responses 1'!A:A,0),5+MOD(ROW()-2,COUNTA('Form Responses 1'!$1:$1)-4),,TRUE,"Form Responses 1")))</f>
        <v>BAIK</v>
      </c>
      <c r="H391" s="12" t="str">
        <f t="shared" si="3"/>
        <v>PUSTEKDATA LAPAN - Gedung 2 Lt. 2</v>
      </c>
      <c r="I391" s="12" t="str">
        <f t="shared" si="4"/>
        <v>CLEANING SERVICE</v>
      </c>
      <c r="J391" s="12">
        <f t="array" ref="J391">IFERROR(INDEX(MASTER!B:B,MATCH(G391,MASTER!A:A,0))/100," ")</f>
        <v>0.95</v>
      </c>
      <c r="K391" s="9">
        <f t="shared" si="5"/>
        <v>9</v>
      </c>
      <c r="L391" s="9" t="str">
        <f t="shared" si="6"/>
        <v>2023 - WEEK 09</v>
      </c>
      <c r="M391" s="9" t="str">
        <f t="shared" si="7"/>
        <v>2023 - MONTH 03</v>
      </c>
      <c r="N391" s="12">
        <f t="shared" ref="N391:O391" si="400">IFERROR(AVERAGEIF(L:L,L391,$J:$J)," ")</f>
        <v>0.9782670455</v>
      </c>
      <c r="O391" s="12">
        <f t="shared" si="400"/>
        <v>0.9711252654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45006.64557</v>
      </c>
      <c r="B392" s="9" t="str">
        <f>INDIRECT(ADDRESS(2+QUOTIENT(ROW()-2,COUNTA('Form Responses 1'!$1:$1)-4),2,,TRUE,"Form Responses 1"))</f>
        <v>theressai@gmail.com</v>
      </c>
      <c r="C392" s="9" t="str">
        <f>INDIRECT(ADDRESS(2+QUOTIENT(ROW()-2,COUNTA('Form Responses 1'!$1:$1)-4),3,,TRUE,"Form Responses 1"))</f>
        <v>theresia2@gmail.com</v>
      </c>
      <c r="D392" s="10">
        <f>INDIRECT(ADDRESS(2+QUOTIENT(ROW()-2,COUNTA('Form Responses 1'!$1:$1)-4),4,,TRUE,"Form Responses 1"))</f>
        <v>44986</v>
      </c>
      <c r="E392" s="11">
        <f t="shared" si="2"/>
        <v>3</v>
      </c>
      <c r="F392" s="9" t="str">
        <f>IF(ISBLANK(A392)," ",INDIRECT(ADDRESS(1,5+MOD(ROW()-2,COUNTA('Form Responses 1'!$1:$1)-4),,TRUE,"Form Responses 1")))</f>
        <v>PUSTEKDATA LAPAN - Gedung 2 Lt. 1 [Ruang Staff]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PUSTEKDATA LAPAN - Gedung 2 Lt. 1</v>
      </c>
      <c r="I392" s="12" t="str">
        <f t="shared" si="4"/>
        <v>CLEANING SERVICE</v>
      </c>
      <c r="J392" s="12">
        <f t="array" ref="J392">IFERROR(INDEX(MASTER!B:B,MATCH(G392,MASTER!A:A,0))/100," ")</f>
        <v>1</v>
      </c>
      <c r="K392" s="9">
        <f t="shared" si="5"/>
        <v>9</v>
      </c>
      <c r="L392" s="9" t="str">
        <f t="shared" si="6"/>
        <v>2023 - WEEK 09</v>
      </c>
      <c r="M392" s="9" t="str">
        <f t="shared" si="7"/>
        <v>2023 - MONTH 03</v>
      </c>
      <c r="N392" s="12">
        <f t="shared" ref="N392:O392" si="401">IFERROR(AVERAGEIF(L:L,L392,$J:$J)," ")</f>
        <v>0.9782670455</v>
      </c>
      <c r="O392" s="12">
        <f t="shared" si="401"/>
        <v>0.9711252654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45006.64557</v>
      </c>
      <c r="B393" s="9" t="str">
        <f>INDIRECT(ADDRESS(2+QUOTIENT(ROW()-2,COUNTA('Form Responses 1'!$1:$1)-4),2,,TRUE,"Form Responses 1"))</f>
        <v>theressai@gmail.com</v>
      </c>
      <c r="C393" s="9" t="str">
        <f>INDIRECT(ADDRESS(2+QUOTIENT(ROW()-2,COUNTA('Form Responses 1'!$1:$1)-4),3,,TRUE,"Form Responses 1"))</f>
        <v>theresia2@gmail.com</v>
      </c>
      <c r="D393" s="10">
        <f>INDIRECT(ADDRESS(2+QUOTIENT(ROW()-2,COUNTA('Form Responses 1'!$1:$1)-4),4,,TRUE,"Form Responses 1"))</f>
        <v>44986</v>
      </c>
      <c r="E393" s="11">
        <f t="shared" si="2"/>
        <v>3</v>
      </c>
      <c r="F393" s="9" t="str">
        <f>IF(ISBLANK(A393)," ",INDIRECT(ADDRESS(1,5+MOD(ROW()-2,COUNTA('Form Responses 1'!$1:$1)-4),,TRUE,"Form Responses 1")))</f>
        <v>PUSTEKDATA LAPAN - Gedung 2 Lt. 1 [Ruang Bendahara]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PUSTEKDATA LAPAN - Gedung 2 Lt. 1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9</v>
      </c>
      <c r="L393" s="9" t="str">
        <f t="shared" si="6"/>
        <v>2023 - WEEK 09</v>
      </c>
      <c r="M393" s="9" t="str">
        <f t="shared" si="7"/>
        <v>2023 - MONTH 03</v>
      </c>
      <c r="N393" s="12">
        <f t="shared" ref="N393:O393" si="402">IFERROR(AVERAGEIF(L:L,L393,$J:$J)," ")</f>
        <v>0.9782670455</v>
      </c>
      <c r="O393" s="12">
        <f t="shared" si="402"/>
        <v>0.9711252654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45006.64557</v>
      </c>
      <c r="B394" s="9" t="str">
        <f>INDIRECT(ADDRESS(2+QUOTIENT(ROW()-2,COUNTA('Form Responses 1'!$1:$1)-4),2,,TRUE,"Form Responses 1"))</f>
        <v>theressai@gmail.com</v>
      </c>
      <c r="C394" s="9" t="str">
        <f>INDIRECT(ADDRESS(2+QUOTIENT(ROW()-2,COUNTA('Form Responses 1'!$1:$1)-4),3,,TRUE,"Form Responses 1"))</f>
        <v>theresia2@gmail.com</v>
      </c>
      <c r="D394" s="10">
        <f>INDIRECT(ADDRESS(2+QUOTIENT(ROW()-2,COUNTA('Form Responses 1'!$1:$1)-4),4,,TRUE,"Form Responses 1"))</f>
        <v>44986</v>
      </c>
      <c r="E394" s="11">
        <f t="shared" si="2"/>
        <v>3</v>
      </c>
      <c r="F394" s="9" t="str">
        <f>IF(ISBLANK(A394)," ",INDIRECT(ADDRESS(1,5+MOD(ROW()-2,COUNTA('Form Responses 1'!$1:$1)-4),,TRUE,"Form Responses 1")))</f>
        <v>PUSTEKDATA LAPAN - Gedung 2 Lt. 1 [Perpustakaan]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PUSTEKDATA LAPAN - Gedung 2 Lt. 1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9</v>
      </c>
      <c r="L394" s="9" t="str">
        <f t="shared" si="6"/>
        <v>2023 - WEEK 09</v>
      </c>
      <c r="M394" s="9" t="str">
        <f t="shared" si="7"/>
        <v>2023 - MONTH 03</v>
      </c>
      <c r="N394" s="12">
        <f t="shared" ref="N394:O394" si="403">IFERROR(AVERAGEIF(L:L,L394,$J:$J)," ")</f>
        <v>0.9782670455</v>
      </c>
      <c r="O394" s="12">
        <f t="shared" si="403"/>
        <v>0.9711252654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45006.64557</v>
      </c>
      <c r="B395" s="9" t="str">
        <f>INDIRECT(ADDRESS(2+QUOTIENT(ROW()-2,COUNTA('Form Responses 1'!$1:$1)-4),2,,TRUE,"Form Responses 1"))</f>
        <v>theressai@gmail.com</v>
      </c>
      <c r="C395" s="9" t="str">
        <f>INDIRECT(ADDRESS(2+QUOTIENT(ROW()-2,COUNTA('Form Responses 1'!$1:$1)-4),3,,TRUE,"Form Responses 1"))</f>
        <v>theresia2@gmail.com</v>
      </c>
      <c r="D395" s="10">
        <f>INDIRECT(ADDRESS(2+QUOTIENT(ROW()-2,COUNTA('Form Responses 1'!$1:$1)-4),4,,TRUE,"Form Responses 1"))</f>
        <v>44986</v>
      </c>
      <c r="E395" s="11">
        <f t="shared" si="2"/>
        <v>3</v>
      </c>
      <c r="F395" s="9" t="str">
        <f>IF(ISBLANK(A395)," ",INDIRECT(ADDRESS(1,5+MOD(ROW()-2,COUNTA('Form Responses 1'!$1:$1)-4),,TRUE,"Form Responses 1")))</f>
        <v>PUSTEKDATA LAPAN - Gedung 2 Lt. 1 [Lobby]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PUSTEKDATA LAPAN - Gedung 2 Lt. 1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9</v>
      </c>
      <c r="L395" s="9" t="str">
        <f t="shared" si="6"/>
        <v>2023 - WEEK 09</v>
      </c>
      <c r="M395" s="9" t="str">
        <f t="shared" si="7"/>
        <v>2023 - MONTH 03</v>
      </c>
      <c r="N395" s="12">
        <f t="shared" ref="N395:O395" si="404">IFERROR(AVERAGEIF(L:L,L395,$J:$J)," ")</f>
        <v>0.9782670455</v>
      </c>
      <c r="O395" s="12">
        <f t="shared" si="404"/>
        <v>0.9711252654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45006.64557</v>
      </c>
      <c r="B396" s="9" t="str">
        <f>INDIRECT(ADDRESS(2+QUOTIENT(ROW()-2,COUNTA('Form Responses 1'!$1:$1)-4),2,,TRUE,"Form Responses 1"))</f>
        <v>theressai@gmail.com</v>
      </c>
      <c r="C396" s="9" t="str">
        <f>INDIRECT(ADDRESS(2+QUOTIENT(ROW()-2,COUNTA('Form Responses 1'!$1:$1)-4),3,,TRUE,"Form Responses 1"))</f>
        <v>theresia2@gmail.com</v>
      </c>
      <c r="D396" s="10">
        <f>INDIRECT(ADDRESS(2+QUOTIENT(ROW()-2,COUNTA('Form Responses 1'!$1:$1)-4),4,,TRUE,"Form Responses 1"))</f>
        <v>44986</v>
      </c>
      <c r="E396" s="11">
        <f t="shared" si="2"/>
        <v>3</v>
      </c>
      <c r="F396" s="9" t="str">
        <f>IF(ISBLANK(A396)," ",INDIRECT(ADDRESS(1,5+MOD(ROW()-2,COUNTA('Form Responses 1'!$1:$1)-4),,TRUE,"Form Responses 1")))</f>
        <v>PUSTEKDATA LAPAN - Gedung 2 Lt. 1 [Pantry]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PUSTEKDATA LAPAN - Gedung 2 Lt. 1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9</v>
      </c>
      <c r="L396" s="9" t="str">
        <f t="shared" si="6"/>
        <v>2023 - WEEK 09</v>
      </c>
      <c r="M396" s="9" t="str">
        <f t="shared" si="7"/>
        <v>2023 - MONTH 03</v>
      </c>
      <c r="N396" s="12">
        <f t="shared" ref="N396:O396" si="405">IFERROR(AVERAGEIF(L:L,L396,$J:$J)," ")</f>
        <v>0.9782670455</v>
      </c>
      <c r="O396" s="12">
        <f t="shared" si="405"/>
        <v>0.9711252654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45006.64557</v>
      </c>
      <c r="B397" s="9" t="str">
        <f>INDIRECT(ADDRESS(2+QUOTIENT(ROW()-2,COUNTA('Form Responses 1'!$1:$1)-4),2,,TRUE,"Form Responses 1"))</f>
        <v>theressai@gmail.com</v>
      </c>
      <c r="C397" s="9" t="str">
        <f>INDIRECT(ADDRESS(2+QUOTIENT(ROW()-2,COUNTA('Form Responses 1'!$1:$1)-4),3,,TRUE,"Form Responses 1"))</f>
        <v>theresia2@gmail.com</v>
      </c>
      <c r="D397" s="10">
        <f>INDIRECT(ADDRESS(2+QUOTIENT(ROW()-2,COUNTA('Form Responses 1'!$1:$1)-4),4,,TRUE,"Form Responses 1"))</f>
        <v>44986</v>
      </c>
      <c r="E397" s="11">
        <f t="shared" si="2"/>
        <v>3</v>
      </c>
      <c r="F397" s="9" t="str">
        <f>IF(ISBLANK(A397)," ",INDIRECT(ADDRESS(1,5+MOD(ROW()-2,COUNTA('Form Responses 1'!$1:$1)-4),,TRUE,"Form Responses 1")))</f>
        <v>PUSTEKDATA LAPAN - Gedung 2 Lt. 1 [Musholla]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PUSTEKDATA LAPAN - Gedung 2 Lt. 1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9</v>
      </c>
      <c r="L397" s="9" t="str">
        <f t="shared" si="6"/>
        <v>2023 - WEEK 09</v>
      </c>
      <c r="M397" s="9" t="str">
        <f t="shared" si="7"/>
        <v>2023 - MONTH 03</v>
      </c>
      <c r="N397" s="12">
        <f t="shared" ref="N397:O397" si="406">IFERROR(AVERAGEIF(L:L,L397,$J:$J)," ")</f>
        <v>0.9782670455</v>
      </c>
      <c r="O397" s="12">
        <f t="shared" si="406"/>
        <v>0.9711252654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45006.64557</v>
      </c>
      <c r="B398" s="9" t="str">
        <f>INDIRECT(ADDRESS(2+QUOTIENT(ROW()-2,COUNTA('Form Responses 1'!$1:$1)-4),2,,TRUE,"Form Responses 1"))</f>
        <v>theressai@gmail.com</v>
      </c>
      <c r="C398" s="9" t="str">
        <f>INDIRECT(ADDRESS(2+QUOTIENT(ROW()-2,COUNTA('Form Responses 1'!$1:$1)-4),3,,TRUE,"Form Responses 1"))</f>
        <v>theresia2@gmail.com</v>
      </c>
      <c r="D398" s="10">
        <f>INDIRECT(ADDRESS(2+QUOTIENT(ROW()-2,COUNTA('Form Responses 1'!$1:$1)-4),4,,TRUE,"Form Responses 1"))</f>
        <v>44986</v>
      </c>
      <c r="E398" s="11">
        <f t="shared" si="2"/>
        <v>3</v>
      </c>
      <c r="F398" s="9" t="str">
        <f>IF(ISBLANK(A398)," ",INDIRECT(ADDRESS(1,5+MOD(ROW()-2,COUNTA('Form Responses 1'!$1:$1)-4),,TRUE,"Form Responses 1")))</f>
        <v>PUSTEKDATA LAPAN - Gedung 2 Lt. 1 [Toilet pria/wanita]</v>
      </c>
      <c r="G398" s="9" t="str">
        <f>IF(ISBLANK(A398)," ",INDIRECT(ADDRESS(MATCH(A398,'Form Responses 1'!A:A,0),5+MOD(ROW()-2,COUNTA('Form Responses 1'!$1:$1)-4),,TRUE,"Form Responses 1")))</f>
        <v>SANGATBAIK</v>
      </c>
      <c r="H398" s="12" t="str">
        <f t="shared" si="3"/>
        <v>PUSTEKDATA LAPAN - Gedung 2 Lt. 1</v>
      </c>
      <c r="I398" s="12" t="str">
        <f t="shared" si="4"/>
        <v>CLEANING SERVICE</v>
      </c>
      <c r="J398" s="12">
        <f t="array" ref="J398">IFERROR(INDEX(MASTER!B:B,MATCH(G398,MASTER!A:A,0))/100," ")</f>
        <v>1</v>
      </c>
      <c r="K398" s="9">
        <f t="shared" si="5"/>
        <v>9</v>
      </c>
      <c r="L398" s="9" t="str">
        <f t="shared" si="6"/>
        <v>2023 - WEEK 09</v>
      </c>
      <c r="M398" s="9" t="str">
        <f t="shared" si="7"/>
        <v>2023 - MONTH 03</v>
      </c>
      <c r="N398" s="12">
        <f t="shared" ref="N398:O398" si="407">IFERROR(AVERAGEIF(L:L,L398,$J:$J)," ")</f>
        <v>0.9782670455</v>
      </c>
      <c r="O398" s="12">
        <f t="shared" si="407"/>
        <v>0.9711252654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45006.64557</v>
      </c>
      <c r="B399" s="9" t="str">
        <f>INDIRECT(ADDRESS(2+QUOTIENT(ROW()-2,COUNTA('Form Responses 1'!$1:$1)-4),2,,TRUE,"Form Responses 1"))</f>
        <v>theressai@gmail.com</v>
      </c>
      <c r="C399" s="9" t="str">
        <f>INDIRECT(ADDRESS(2+QUOTIENT(ROW()-2,COUNTA('Form Responses 1'!$1:$1)-4),3,,TRUE,"Form Responses 1"))</f>
        <v>theresia2@gmail.com</v>
      </c>
      <c r="D399" s="10">
        <f>INDIRECT(ADDRESS(2+QUOTIENT(ROW()-2,COUNTA('Form Responses 1'!$1:$1)-4),4,,TRUE,"Form Responses 1"))</f>
        <v>44986</v>
      </c>
      <c r="E399" s="11">
        <f t="shared" si="2"/>
        <v>3</v>
      </c>
      <c r="F399" s="9" t="str">
        <f>IF(ISBLANK(A399)," ",INDIRECT(ADDRESS(1,5+MOD(ROW()-2,COUNTA('Form Responses 1'!$1:$1)-4),,TRUE,"Form Responses 1")))</f>
        <v>PUSTEKDATA LAPAN - Gedung 1 Lt. 2 [Ruang Staff Kepala]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PUSTEKDATA LAPAN - Gedung 1 Lt. 2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9</v>
      </c>
      <c r="L399" s="9" t="str">
        <f t="shared" si="6"/>
        <v>2023 - WEEK 09</v>
      </c>
      <c r="M399" s="9" t="str">
        <f t="shared" si="7"/>
        <v>2023 - MONTH 03</v>
      </c>
      <c r="N399" s="12">
        <f t="shared" ref="N399:O399" si="408">IFERROR(AVERAGEIF(L:L,L399,$J:$J)," ")</f>
        <v>0.9782670455</v>
      </c>
      <c r="O399" s="12">
        <f t="shared" si="408"/>
        <v>0.9711252654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45006.64557</v>
      </c>
      <c r="B400" s="9" t="str">
        <f>INDIRECT(ADDRESS(2+QUOTIENT(ROW()-2,COUNTA('Form Responses 1'!$1:$1)-4),2,,TRUE,"Form Responses 1"))</f>
        <v>theressai@gmail.com</v>
      </c>
      <c r="C400" s="9" t="str">
        <f>INDIRECT(ADDRESS(2+QUOTIENT(ROW()-2,COUNTA('Form Responses 1'!$1:$1)-4),3,,TRUE,"Form Responses 1"))</f>
        <v>theresia2@gmail.com</v>
      </c>
      <c r="D400" s="10">
        <f>INDIRECT(ADDRESS(2+QUOTIENT(ROW()-2,COUNTA('Form Responses 1'!$1:$1)-4),4,,TRUE,"Form Responses 1"))</f>
        <v>44986</v>
      </c>
      <c r="E400" s="11">
        <f t="shared" si="2"/>
        <v>3</v>
      </c>
      <c r="F400" s="9" t="str">
        <f>IF(ISBLANK(A400)," ",INDIRECT(ADDRESS(1,5+MOD(ROW()-2,COUNTA('Form Responses 1'!$1:$1)-4),,TRUE,"Form Responses 1")))</f>
        <v>PUSTEKDATA LAPAN - Gedung 1 Lt. 2 [Ruang Rapat Merkurius]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PUSTEKDATA LAPAN - Gedung 1 Lt. 2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9</v>
      </c>
      <c r="L400" s="9" t="str">
        <f t="shared" si="6"/>
        <v>2023 - WEEK 09</v>
      </c>
      <c r="M400" s="9" t="str">
        <f t="shared" si="7"/>
        <v>2023 - MONTH 03</v>
      </c>
      <c r="N400" s="12">
        <f t="shared" ref="N400:O400" si="409">IFERROR(AVERAGEIF(L:L,L400,$J:$J)," ")</f>
        <v>0.9782670455</v>
      </c>
      <c r="O400" s="12">
        <f t="shared" si="409"/>
        <v>0.9711252654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45006.64557</v>
      </c>
      <c r="B401" s="9" t="str">
        <f>INDIRECT(ADDRESS(2+QUOTIENT(ROW()-2,COUNTA('Form Responses 1'!$1:$1)-4),2,,TRUE,"Form Responses 1"))</f>
        <v>theressai@gmail.com</v>
      </c>
      <c r="C401" s="9" t="str">
        <f>INDIRECT(ADDRESS(2+QUOTIENT(ROW()-2,COUNTA('Form Responses 1'!$1:$1)-4),3,,TRUE,"Form Responses 1"))</f>
        <v>theresia2@gmail.com</v>
      </c>
      <c r="D401" s="10">
        <f>INDIRECT(ADDRESS(2+QUOTIENT(ROW()-2,COUNTA('Form Responses 1'!$1:$1)-4),4,,TRUE,"Form Responses 1"))</f>
        <v>44986</v>
      </c>
      <c r="E401" s="11">
        <f t="shared" si="2"/>
        <v>3</v>
      </c>
      <c r="F401" s="9" t="str">
        <f>IF(ISBLANK(A401)," ",INDIRECT(ADDRESS(1,5+MOD(ROW()-2,COUNTA('Form Responses 1'!$1:$1)-4),,TRUE,"Form Responses 1")))</f>
        <v>PUSTEKDATA LAPAN - Gedung 1 Lt. 2 [Ruang Arsip]</v>
      </c>
      <c r="G401" s="9" t="str">
        <f>IF(ISBLANK(A401)," ",INDIRECT(ADDRESS(MATCH(A401,'Form Responses 1'!A:A,0),5+MOD(ROW()-2,COUNTA('Form Responses 1'!$1:$1)-4),,TRUE,"Form Responses 1")))</f>
        <v>SANGATBAIK</v>
      </c>
      <c r="H401" s="12" t="str">
        <f t="shared" si="3"/>
        <v>PUSTEKDATA LAPAN - Gedung 1 Lt. 2</v>
      </c>
      <c r="I401" s="12" t="str">
        <f t="shared" si="4"/>
        <v>CLEANING SERVICE</v>
      </c>
      <c r="J401" s="12">
        <f t="array" ref="J401">IFERROR(INDEX(MASTER!B:B,MATCH(G401,MASTER!A:A,0))/100," ")</f>
        <v>1</v>
      </c>
      <c r="K401" s="9">
        <f t="shared" si="5"/>
        <v>9</v>
      </c>
      <c r="L401" s="9" t="str">
        <f t="shared" si="6"/>
        <v>2023 - WEEK 09</v>
      </c>
      <c r="M401" s="9" t="str">
        <f t="shared" si="7"/>
        <v>2023 - MONTH 03</v>
      </c>
      <c r="N401" s="12">
        <f t="shared" ref="N401:O401" si="410">IFERROR(AVERAGEIF(L:L,L401,$J:$J)," ")</f>
        <v>0.9782670455</v>
      </c>
      <c r="O401" s="12">
        <f t="shared" si="410"/>
        <v>0.9711252654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45006.64557</v>
      </c>
      <c r="B402" s="9" t="str">
        <f>INDIRECT(ADDRESS(2+QUOTIENT(ROW()-2,COUNTA('Form Responses 1'!$1:$1)-4),2,,TRUE,"Form Responses 1"))</f>
        <v>theressai@gmail.com</v>
      </c>
      <c r="C402" s="9" t="str">
        <f>INDIRECT(ADDRESS(2+QUOTIENT(ROW()-2,COUNTA('Form Responses 1'!$1:$1)-4),3,,TRUE,"Form Responses 1"))</f>
        <v>theresia2@gmail.com</v>
      </c>
      <c r="D402" s="10">
        <f>INDIRECT(ADDRESS(2+QUOTIENT(ROW()-2,COUNTA('Form Responses 1'!$1:$1)-4),4,,TRUE,"Form Responses 1"))</f>
        <v>44986</v>
      </c>
      <c r="E402" s="11">
        <f t="shared" si="2"/>
        <v>3</v>
      </c>
      <c r="F402" s="9" t="str">
        <f>IF(ISBLANK(A402)," ",INDIRECT(ADDRESS(1,5+MOD(ROW()-2,COUNTA('Form Responses 1'!$1:$1)-4),,TRUE,"Form Responses 1")))</f>
        <v>PUSTEKDATA LAPAN - Gedung 1 Lt. 2 [Ruang Staff]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PUSTEKDATA LAPAN - Gedung 1 Lt. 2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9</v>
      </c>
      <c r="L402" s="9" t="str">
        <f t="shared" si="6"/>
        <v>2023 - WEEK 09</v>
      </c>
      <c r="M402" s="9" t="str">
        <f t="shared" si="7"/>
        <v>2023 - MONTH 03</v>
      </c>
      <c r="N402" s="12">
        <f t="shared" ref="N402:O402" si="411">IFERROR(AVERAGEIF(L:L,L402,$J:$J)," ")</f>
        <v>0.9782670455</v>
      </c>
      <c r="O402" s="12">
        <f t="shared" si="411"/>
        <v>0.9711252654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45006.64557</v>
      </c>
      <c r="B403" s="9" t="str">
        <f>INDIRECT(ADDRESS(2+QUOTIENT(ROW()-2,COUNTA('Form Responses 1'!$1:$1)-4),2,,TRUE,"Form Responses 1"))</f>
        <v>theressai@gmail.com</v>
      </c>
      <c r="C403" s="9" t="str">
        <f>INDIRECT(ADDRESS(2+QUOTIENT(ROW()-2,COUNTA('Form Responses 1'!$1:$1)-4),3,,TRUE,"Form Responses 1"))</f>
        <v>theresia2@gmail.com</v>
      </c>
      <c r="D403" s="10">
        <f>INDIRECT(ADDRESS(2+QUOTIENT(ROW()-2,COUNTA('Form Responses 1'!$1:$1)-4),4,,TRUE,"Form Responses 1"))</f>
        <v>44986</v>
      </c>
      <c r="E403" s="11">
        <f t="shared" si="2"/>
        <v>3</v>
      </c>
      <c r="F403" s="9" t="str">
        <f>IF(ISBLANK(A403)," ",INDIRECT(ADDRESS(1,5+MOD(ROW()-2,COUNTA('Form Responses 1'!$1:$1)-4),,TRUE,"Form Responses 1")))</f>
        <v>PUSTEKDATA LAPAN - Gedung 1 Lt. 2 [Ruang Lab Pengelola]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PUSTEKDATA LAPAN - Gedung 1 Lt. 2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9</v>
      </c>
      <c r="L403" s="9" t="str">
        <f t="shared" si="6"/>
        <v>2023 - WEEK 09</v>
      </c>
      <c r="M403" s="9" t="str">
        <f t="shared" si="7"/>
        <v>2023 - MONTH 03</v>
      </c>
      <c r="N403" s="12">
        <f t="shared" ref="N403:O403" si="412">IFERROR(AVERAGEIF(L:L,L403,$J:$J)," ")</f>
        <v>0.9782670455</v>
      </c>
      <c r="O403" s="12">
        <f t="shared" si="412"/>
        <v>0.9711252654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45006.64557</v>
      </c>
      <c r="B404" s="9" t="str">
        <f>INDIRECT(ADDRESS(2+QUOTIENT(ROW()-2,COUNTA('Form Responses 1'!$1:$1)-4),2,,TRUE,"Form Responses 1"))</f>
        <v>theressai@gmail.com</v>
      </c>
      <c r="C404" s="9" t="str">
        <f>INDIRECT(ADDRESS(2+QUOTIENT(ROW()-2,COUNTA('Form Responses 1'!$1:$1)-4),3,,TRUE,"Form Responses 1"))</f>
        <v>theresia2@gmail.com</v>
      </c>
      <c r="D404" s="10">
        <f>INDIRECT(ADDRESS(2+QUOTIENT(ROW()-2,COUNTA('Form Responses 1'!$1:$1)-4),4,,TRUE,"Form Responses 1"))</f>
        <v>44986</v>
      </c>
      <c r="E404" s="11">
        <f t="shared" si="2"/>
        <v>3</v>
      </c>
      <c r="F404" s="9" t="str">
        <f>IF(ISBLANK(A404)," ",INDIRECT(ADDRESS(1,5+MOD(ROW()-2,COUNTA('Form Responses 1'!$1:$1)-4),,TRUE,"Form Responses 1")))</f>
        <v>PUSTEKDATA LAPAN - Gedung 1 Lt. 2 [Pantry]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PUSTEKDATA LAPAN - Gedung 1 Lt. 2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9</v>
      </c>
      <c r="L404" s="9" t="str">
        <f t="shared" si="6"/>
        <v>2023 - WEEK 09</v>
      </c>
      <c r="M404" s="9" t="str">
        <f t="shared" si="7"/>
        <v>2023 - MONTH 03</v>
      </c>
      <c r="N404" s="12">
        <f t="shared" ref="N404:O404" si="413">IFERROR(AVERAGEIF(L:L,L404,$J:$J)," ")</f>
        <v>0.9782670455</v>
      </c>
      <c r="O404" s="12">
        <f t="shared" si="413"/>
        <v>0.9711252654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45006.64557</v>
      </c>
      <c r="B405" s="9" t="str">
        <f>INDIRECT(ADDRESS(2+QUOTIENT(ROW()-2,COUNTA('Form Responses 1'!$1:$1)-4),2,,TRUE,"Form Responses 1"))</f>
        <v>theressai@gmail.com</v>
      </c>
      <c r="C405" s="9" t="str">
        <f>INDIRECT(ADDRESS(2+QUOTIENT(ROW()-2,COUNTA('Form Responses 1'!$1:$1)-4),3,,TRUE,"Form Responses 1"))</f>
        <v>theresia2@gmail.com</v>
      </c>
      <c r="D405" s="10">
        <f>INDIRECT(ADDRESS(2+QUOTIENT(ROW()-2,COUNTA('Form Responses 1'!$1:$1)-4),4,,TRUE,"Form Responses 1"))</f>
        <v>44986</v>
      </c>
      <c r="E405" s="11">
        <f t="shared" si="2"/>
        <v>3</v>
      </c>
      <c r="F405" s="9" t="str">
        <f>IF(ISBLANK(A405)," ",INDIRECT(ADDRESS(1,5+MOD(ROW()-2,COUNTA('Form Responses 1'!$1:$1)-4),,TRUE,"Form Responses 1")))</f>
        <v>PUSTEKDATA LAPAN - Gedung 1 Lt. 2 [Toilet]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PUSTEKDATA LAPAN - Gedung 1 Lt. 2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9</v>
      </c>
      <c r="L405" s="9" t="str">
        <f t="shared" si="6"/>
        <v>2023 - WEEK 09</v>
      </c>
      <c r="M405" s="9" t="str">
        <f t="shared" si="7"/>
        <v>2023 - MONTH 03</v>
      </c>
      <c r="N405" s="12">
        <f t="shared" ref="N405:O405" si="414">IFERROR(AVERAGEIF(L:L,L405,$J:$J)," ")</f>
        <v>0.9782670455</v>
      </c>
      <c r="O405" s="12">
        <f t="shared" si="414"/>
        <v>0.9711252654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45006.64557</v>
      </c>
      <c r="B406" s="9" t="str">
        <f>INDIRECT(ADDRESS(2+QUOTIENT(ROW()-2,COUNTA('Form Responses 1'!$1:$1)-4),2,,TRUE,"Form Responses 1"))</f>
        <v>theressai@gmail.com</v>
      </c>
      <c r="C406" s="9" t="str">
        <f>INDIRECT(ADDRESS(2+QUOTIENT(ROW()-2,COUNTA('Form Responses 1'!$1:$1)-4),3,,TRUE,"Form Responses 1"))</f>
        <v>theresia2@gmail.com</v>
      </c>
      <c r="D406" s="10">
        <f>INDIRECT(ADDRESS(2+QUOTIENT(ROW()-2,COUNTA('Form Responses 1'!$1:$1)-4),4,,TRUE,"Form Responses 1"))</f>
        <v>44986</v>
      </c>
      <c r="E406" s="11">
        <f t="shared" si="2"/>
        <v>3</v>
      </c>
      <c r="F406" s="9" t="str">
        <f>IF(ISBLANK(A406)," ",INDIRECT(ADDRESS(1,5+MOD(ROW()-2,COUNTA('Form Responses 1'!$1:$1)-4),,TRUE,"Form Responses 1")))</f>
        <v>PUSTEKDATA LAPAN - Gedung 1 Lt. 2 [Tangga luar gedung]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PUSTEKDATA LAPAN - Gedung 1 Lt. 2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9</v>
      </c>
      <c r="L406" s="9" t="str">
        <f t="shared" si="6"/>
        <v>2023 - WEEK 09</v>
      </c>
      <c r="M406" s="9" t="str">
        <f t="shared" si="7"/>
        <v>2023 - MONTH 03</v>
      </c>
      <c r="N406" s="12">
        <f t="shared" ref="N406:O406" si="415">IFERROR(AVERAGEIF(L:L,L406,$J:$J)," ")</f>
        <v>0.9782670455</v>
      </c>
      <c r="O406" s="12">
        <f t="shared" si="415"/>
        <v>0.9711252654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45006.64557</v>
      </c>
      <c r="B407" s="9" t="str">
        <f>INDIRECT(ADDRESS(2+QUOTIENT(ROW()-2,COUNTA('Form Responses 1'!$1:$1)-4),2,,TRUE,"Form Responses 1"))</f>
        <v>theressai@gmail.com</v>
      </c>
      <c r="C407" s="9" t="str">
        <f>INDIRECT(ADDRESS(2+QUOTIENT(ROW()-2,COUNTA('Form Responses 1'!$1:$1)-4),3,,TRUE,"Form Responses 1"))</f>
        <v>theresia2@gmail.com</v>
      </c>
      <c r="D407" s="10">
        <f>INDIRECT(ADDRESS(2+QUOTIENT(ROW()-2,COUNTA('Form Responses 1'!$1:$1)-4),4,,TRUE,"Form Responses 1"))</f>
        <v>44986</v>
      </c>
      <c r="E407" s="11">
        <f t="shared" si="2"/>
        <v>3</v>
      </c>
      <c r="F407" s="9" t="str">
        <f>IF(ISBLANK(A407)," ",INDIRECT(ADDRESS(1,5+MOD(ROW()-2,COUNTA('Form Responses 1'!$1:$1)-4),,TRUE,"Form Responses 1")))</f>
        <v>PUSTEKDATA LAPAN - Gedung 1 Lt. 1 [Ruang Diseminasi]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PUSTEKDATA LAPAN - Gedung 1 Lt. 1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9</v>
      </c>
      <c r="L407" s="9" t="str">
        <f t="shared" si="6"/>
        <v>2023 - WEEK 09</v>
      </c>
      <c r="M407" s="9" t="str">
        <f t="shared" si="7"/>
        <v>2023 - MONTH 03</v>
      </c>
      <c r="N407" s="12">
        <f t="shared" ref="N407:O407" si="416">IFERROR(AVERAGEIF(L:L,L407,$J:$J)," ")</f>
        <v>0.9782670455</v>
      </c>
      <c r="O407" s="12">
        <f t="shared" si="416"/>
        <v>0.9711252654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45006.64557</v>
      </c>
      <c r="B408" s="9" t="str">
        <f>INDIRECT(ADDRESS(2+QUOTIENT(ROW()-2,COUNTA('Form Responses 1'!$1:$1)-4),2,,TRUE,"Form Responses 1"))</f>
        <v>theressai@gmail.com</v>
      </c>
      <c r="C408" s="9" t="str">
        <f>INDIRECT(ADDRESS(2+QUOTIENT(ROW()-2,COUNTA('Form Responses 1'!$1:$1)-4),3,,TRUE,"Form Responses 1"))</f>
        <v>theresia2@gmail.com</v>
      </c>
      <c r="D408" s="10">
        <f>INDIRECT(ADDRESS(2+QUOTIENT(ROW()-2,COUNTA('Form Responses 1'!$1:$1)-4),4,,TRUE,"Form Responses 1"))</f>
        <v>44986</v>
      </c>
      <c r="E408" s="11">
        <f t="shared" si="2"/>
        <v>3</v>
      </c>
      <c r="F408" s="9" t="str">
        <f>IF(ISBLANK(A408)," ",INDIRECT(ADDRESS(1,5+MOD(ROW()-2,COUNTA('Form Responses 1'!$1:$1)-4),,TRUE,"Form Responses 1")))</f>
        <v>PUSTEKDATA LAPAN - Gedung 1 Lt. 1 [Lobby]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PUSTEKDATA LAPAN - Gedung 1 Lt. 1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9</v>
      </c>
      <c r="L408" s="9" t="str">
        <f t="shared" si="6"/>
        <v>2023 - WEEK 09</v>
      </c>
      <c r="M408" s="9" t="str">
        <f t="shared" si="7"/>
        <v>2023 - MONTH 03</v>
      </c>
      <c r="N408" s="12">
        <f t="shared" ref="N408:O408" si="417">IFERROR(AVERAGEIF(L:L,L408,$J:$J)," ")</f>
        <v>0.9782670455</v>
      </c>
      <c r="O408" s="12">
        <f t="shared" si="417"/>
        <v>0.9711252654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45006.64557</v>
      </c>
      <c r="B409" s="9" t="str">
        <f>INDIRECT(ADDRESS(2+QUOTIENT(ROW()-2,COUNTA('Form Responses 1'!$1:$1)-4),2,,TRUE,"Form Responses 1"))</f>
        <v>theressai@gmail.com</v>
      </c>
      <c r="C409" s="9" t="str">
        <f>INDIRECT(ADDRESS(2+QUOTIENT(ROW()-2,COUNTA('Form Responses 1'!$1:$1)-4),3,,TRUE,"Form Responses 1"))</f>
        <v>theresia2@gmail.com</v>
      </c>
      <c r="D409" s="10">
        <f>INDIRECT(ADDRESS(2+QUOTIENT(ROW()-2,COUNTA('Form Responses 1'!$1:$1)-4),4,,TRUE,"Form Responses 1"))</f>
        <v>44986</v>
      </c>
      <c r="E409" s="11">
        <f t="shared" si="2"/>
        <v>3</v>
      </c>
      <c r="F409" s="9" t="str">
        <f>IF(ISBLANK(A409)," ",INDIRECT(ADDRESS(1,5+MOD(ROW()-2,COUNTA('Form Responses 1'!$1:$1)-4),,TRUE,"Form Responses 1")))</f>
        <v>PUSTEKDATA LAPAN - Gedung 1 Lt. 1 [Ruang Pelayanan]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PUSTEKDATA LAPAN - Gedung 1 Lt. 1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9</v>
      </c>
      <c r="L409" s="9" t="str">
        <f t="shared" si="6"/>
        <v>2023 - WEEK 09</v>
      </c>
      <c r="M409" s="9" t="str">
        <f t="shared" si="7"/>
        <v>2023 - MONTH 03</v>
      </c>
      <c r="N409" s="12">
        <f t="shared" ref="N409:O409" si="418">IFERROR(AVERAGEIF(L:L,L409,$J:$J)," ")</f>
        <v>0.9782670455</v>
      </c>
      <c r="O409" s="12">
        <f t="shared" si="418"/>
        <v>0.9711252654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45006.64557</v>
      </c>
      <c r="B410" s="9" t="str">
        <f>INDIRECT(ADDRESS(2+QUOTIENT(ROW()-2,COUNTA('Form Responses 1'!$1:$1)-4),2,,TRUE,"Form Responses 1"))</f>
        <v>theressai@gmail.com</v>
      </c>
      <c r="C410" s="9" t="str">
        <f>INDIRECT(ADDRESS(2+QUOTIENT(ROW()-2,COUNTA('Form Responses 1'!$1:$1)-4),3,,TRUE,"Form Responses 1"))</f>
        <v>theresia2@gmail.com</v>
      </c>
      <c r="D410" s="10">
        <f>INDIRECT(ADDRESS(2+QUOTIENT(ROW()-2,COUNTA('Form Responses 1'!$1:$1)-4),4,,TRUE,"Form Responses 1"))</f>
        <v>44986</v>
      </c>
      <c r="E410" s="11">
        <f t="shared" si="2"/>
        <v>3</v>
      </c>
      <c r="F410" s="9" t="str">
        <f>IF(ISBLANK(A410)," ",INDIRECT(ADDRESS(1,5+MOD(ROW()-2,COUNTA('Form Responses 1'!$1:$1)-4),,TRUE,"Form Responses 1")))</f>
        <v>PUSTEKDATA LAPAN - Gedung 1 Lt. 1 [PPID]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PUSTEKDATA LAPAN - Gedung 1 Lt. 1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9</v>
      </c>
      <c r="L410" s="9" t="str">
        <f t="shared" si="6"/>
        <v>2023 - WEEK 09</v>
      </c>
      <c r="M410" s="9" t="str">
        <f t="shared" si="7"/>
        <v>2023 - MONTH 03</v>
      </c>
      <c r="N410" s="12">
        <f t="shared" ref="N410:O410" si="419">IFERROR(AVERAGEIF(L:L,L410,$J:$J)," ")</f>
        <v>0.9782670455</v>
      </c>
      <c r="O410" s="12">
        <f t="shared" si="419"/>
        <v>0.9711252654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45006.64557</v>
      </c>
      <c r="B411" s="9" t="str">
        <f>INDIRECT(ADDRESS(2+QUOTIENT(ROW()-2,COUNTA('Form Responses 1'!$1:$1)-4),2,,TRUE,"Form Responses 1"))</f>
        <v>theressai@gmail.com</v>
      </c>
      <c r="C411" s="9" t="str">
        <f>INDIRECT(ADDRESS(2+QUOTIENT(ROW()-2,COUNTA('Form Responses 1'!$1:$1)-4),3,,TRUE,"Form Responses 1"))</f>
        <v>theresia2@gmail.com</v>
      </c>
      <c r="D411" s="10">
        <f>INDIRECT(ADDRESS(2+QUOTIENT(ROW()-2,COUNTA('Form Responses 1'!$1:$1)-4),4,,TRUE,"Form Responses 1"))</f>
        <v>44986</v>
      </c>
      <c r="E411" s="11">
        <f t="shared" si="2"/>
        <v>3</v>
      </c>
      <c r="F411" s="9" t="str">
        <f>IF(ISBLANK(A411)," ",INDIRECT(ADDRESS(1,5+MOD(ROW()-2,COUNTA('Form Responses 1'!$1:$1)-4),,TRUE,"Form Responses 1")))</f>
        <v>PUSTEKDATA LAPAN - Gedung 1 Lt. 1 [Ruang Rapat Jupiter]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PUSTEKDATA LAPAN - Gedung 1 Lt. 1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9</v>
      </c>
      <c r="L411" s="9" t="str">
        <f t="shared" si="6"/>
        <v>2023 - WEEK 09</v>
      </c>
      <c r="M411" s="9" t="str">
        <f t="shared" si="7"/>
        <v>2023 - MONTH 03</v>
      </c>
      <c r="N411" s="12">
        <f t="shared" ref="N411:O411" si="420">IFERROR(AVERAGEIF(L:L,L411,$J:$J)," ")</f>
        <v>0.9782670455</v>
      </c>
      <c r="O411" s="12">
        <f t="shared" si="420"/>
        <v>0.9711252654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45006.64557</v>
      </c>
      <c r="B412" s="9" t="str">
        <f>INDIRECT(ADDRESS(2+QUOTIENT(ROW()-2,COUNTA('Form Responses 1'!$1:$1)-4),2,,TRUE,"Form Responses 1"))</f>
        <v>theressai@gmail.com</v>
      </c>
      <c r="C412" s="9" t="str">
        <f>INDIRECT(ADDRESS(2+QUOTIENT(ROW()-2,COUNTA('Form Responses 1'!$1:$1)-4),3,,TRUE,"Form Responses 1"))</f>
        <v>theresia2@gmail.com</v>
      </c>
      <c r="D412" s="10">
        <f>INDIRECT(ADDRESS(2+QUOTIENT(ROW()-2,COUNTA('Form Responses 1'!$1:$1)-4),4,,TRUE,"Form Responses 1"))</f>
        <v>44986</v>
      </c>
      <c r="E412" s="11">
        <f t="shared" si="2"/>
        <v>3</v>
      </c>
      <c r="F412" s="9" t="str">
        <f>IF(ISBLANK(A412)," ",INDIRECT(ADDRESS(1,5+MOD(ROW()-2,COUNTA('Form Responses 1'!$1:$1)-4),,TRUE,"Form Responses 1")))</f>
        <v>PUSTEKDATA LAPAN - Gedung 1 Lt. 1 [Ruang Diseminasi]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PUSTEKDATA LAPAN - Gedung 1 Lt. 1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9</v>
      </c>
      <c r="L412" s="9" t="str">
        <f t="shared" si="6"/>
        <v>2023 - WEEK 09</v>
      </c>
      <c r="M412" s="9" t="str">
        <f t="shared" si="7"/>
        <v>2023 - MONTH 03</v>
      </c>
      <c r="N412" s="12">
        <f t="shared" ref="N412:O412" si="421">IFERROR(AVERAGEIF(L:L,L412,$J:$J)," ")</f>
        <v>0.9782670455</v>
      </c>
      <c r="O412" s="12">
        <f t="shared" si="421"/>
        <v>0.9711252654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45006.64557</v>
      </c>
      <c r="B413" s="9" t="str">
        <f>INDIRECT(ADDRESS(2+QUOTIENT(ROW()-2,COUNTA('Form Responses 1'!$1:$1)-4),2,,TRUE,"Form Responses 1"))</f>
        <v>theressai@gmail.com</v>
      </c>
      <c r="C413" s="9" t="str">
        <f>INDIRECT(ADDRESS(2+QUOTIENT(ROW()-2,COUNTA('Form Responses 1'!$1:$1)-4),3,,TRUE,"Form Responses 1"))</f>
        <v>theresia2@gmail.com</v>
      </c>
      <c r="D413" s="10">
        <f>INDIRECT(ADDRESS(2+QUOTIENT(ROW()-2,COUNTA('Form Responses 1'!$1:$1)-4),4,,TRUE,"Form Responses 1"))</f>
        <v>44986</v>
      </c>
      <c r="E413" s="11">
        <f t="shared" si="2"/>
        <v>3</v>
      </c>
      <c r="F413" s="9" t="str">
        <f>IF(ISBLANK(A413)," ",INDIRECT(ADDRESS(1,5+MOD(ROW()-2,COUNTA('Form Responses 1'!$1:$1)-4),,TRUE,"Form Responses 1")))</f>
        <v>PUSTEKDATA LAPAN - Gedung 1 Lt. 1 [Ruang Staff TU]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PUSTEKDATA LAPAN - Gedung 1 Lt. 1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9</v>
      </c>
      <c r="L413" s="9" t="str">
        <f t="shared" si="6"/>
        <v>2023 - WEEK 09</v>
      </c>
      <c r="M413" s="9" t="str">
        <f t="shared" si="7"/>
        <v>2023 - MONTH 03</v>
      </c>
      <c r="N413" s="12">
        <f t="shared" ref="N413:O413" si="422">IFERROR(AVERAGEIF(L:L,L413,$J:$J)," ")</f>
        <v>0.9782670455</v>
      </c>
      <c r="O413" s="12">
        <f t="shared" si="422"/>
        <v>0.9711252654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45006.64557</v>
      </c>
      <c r="B414" s="9" t="str">
        <f>INDIRECT(ADDRESS(2+QUOTIENT(ROW()-2,COUNTA('Form Responses 1'!$1:$1)-4),2,,TRUE,"Form Responses 1"))</f>
        <v>theressai@gmail.com</v>
      </c>
      <c r="C414" s="9" t="str">
        <f>INDIRECT(ADDRESS(2+QUOTIENT(ROW()-2,COUNTA('Form Responses 1'!$1:$1)-4),3,,TRUE,"Form Responses 1"))</f>
        <v>theresia2@gmail.com</v>
      </c>
      <c r="D414" s="10">
        <f>INDIRECT(ADDRESS(2+QUOTIENT(ROW()-2,COUNTA('Form Responses 1'!$1:$1)-4),4,,TRUE,"Form Responses 1"))</f>
        <v>44986</v>
      </c>
      <c r="E414" s="11">
        <f t="shared" si="2"/>
        <v>3</v>
      </c>
      <c r="F414" s="9" t="str">
        <f>IF(ISBLANK(A414)," ",INDIRECT(ADDRESS(1,5+MOD(ROW()-2,COUNTA('Form Responses 1'!$1:$1)-4),,TRUE,"Form Responses 1")))</f>
        <v>PUSTEKDATA LAPAN - Gedung 1 Lt. 1 [Ruang Kepala Subag BMN]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PUSTEKDATA LAPAN - Gedung 1 Lt. 1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9</v>
      </c>
      <c r="L414" s="9" t="str">
        <f t="shared" si="6"/>
        <v>2023 - WEEK 09</v>
      </c>
      <c r="M414" s="9" t="str">
        <f t="shared" si="7"/>
        <v>2023 - MONTH 03</v>
      </c>
      <c r="N414" s="12">
        <f t="shared" ref="N414:O414" si="423">IFERROR(AVERAGEIF(L:L,L414,$J:$J)," ")</f>
        <v>0.9782670455</v>
      </c>
      <c r="O414" s="12">
        <f t="shared" si="423"/>
        <v>0.9711252654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45006.64557</v>
      </c>
      <c r="B415" s="9" t="str">
        <f>INDIRECT(ADDRESS(2+QUOTIENT(ROW()-2,COUNTA('Form Responses 1'!$1:$1)-4),2,,TRUE,"Form Responses 1"))</f>
        <v>theressai@gmail.com</v>
      </c>
      <c r="C415" s="9" t="str">
        <f>INDIRECT(ADDRESS(2+QUOTIENT(ROW()-2,COUNTA('Form Responses 1'!$1:$1)-4),3,,TRUE,"Form Responses 1"))</f>
        <v>theresia2@gmail.com</v>
      </c>
      <c r="D415" s="10">
        <f>INDIRECT(ADDRESS(2+QUOTIENT(ROW()-2,COUNTA('Form Responses 1'!$1:$1)-4),4,,TRUE,"Form Responses 1"))</f>
        <v>44986</v>
      </c>
      <c r="E415" s="11">
        <f t="shared" si="2"/>
        <v>3</v>
      </c>
      <c r="F415" s="9" t="str">
        <f>IF(ISBLANK(A415)," ",INDIRECT(ADDRESS(1,5+MOD(ROW()-2,COUNTA('Form Responses 1'!$1:$1)-4),,TRUE,"Form Responses 1")))</f>
        <v>PUSTEKDATA LAPAN - Gedung 1 Lt. 1 [Ruang kepala Subag SDM &amp; Tatausaha]</v>
      </c>
      <c r="G415" s="9" t="str">
        <f>IF(ISBLANK(A415)," ",INDIRECT(ADDRESS(MATCH(A415,'Form Responses 1'!A:A,0),5+MOD(ROW()-2,COUNTA('Form Responses 1'!$1:$1)-4),,TRUE,"Form Responses 1")))</f>
        <v>SANGATBAIK</v>
      </c>
      <c r="H415" s="12" t="str">
        <f t="shared" si="3"/>
        <v>PUSTEKDATA LAPAN - Gedung 1 Lt. 1</v>
      </c>
      <c r="I415" s="12" t="str">
        <f t="shared" si="4"/>
        <v>CLEANING SERVICE</v>
      </c>
      <c r="J415" s="12">
        <f t="array" ref="J415">IFERROR(INDEX(MASTER!B:B,MATCH(G415,MASTER!A:A,0))/100," ")</f>
        <v>1</v>
      </c>
      <c r="K415" s="9">
        <f t="shared" si="5"/>
        <v>9</v>
      </c>
      <c r="L415" s="9" t="str">
        <f t="shared" si="6"/>
        <v>2023 - WEEK 09</v>
      </c>
      <c r="M415" s="9" t="str">
        <f t="shared" si="7"/>
        <v>2023 - MONTH 03</v>
      </c>
      <c r="N415" s="12">
        <f t="shared" ref="N415:O415" si="424">IFERROR(AVERAGEIF(L:L,L415,$J:$J)," ")</f>
        <v>0.9782670455</v>
      </c>
      <c r="O415" s="12">
        <f t="shared" si="424"/>
        <v>0.9711252654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45006.64557</v>
      </c>
      <c r="B416" s="9" t="str">
        <f>INDIRECT(ADDRESS(2+QUOTIENT(ROW()-2,COUNTA('Form Responses 1'!$1:$1)-4),2,,TRUE,"Form Responses 1"))</f>
        <v>theressai@gmail.com</v>
      </c>
      <c r="C416" s="9" t="str">
        <f>INDIRECT(ADDRESS(2+QUOTIENT(ROW()-2,COUNTA('Form Responses 1'!$1:$1)-4),3,,TRUE,"Form Responses 1"))</f>
        <v>theresia2@gmail.com</v>
      </c>
      <c r="D416" s="10">
        <f>INDIRECT(ADDRESS(2+QUOTIENT(ROW()-2,COUNTA('Form Responses 1'!$1:$1)-4),4,,TRUE,"Form Responses 1"))</f>
        <v>44986</v>
      </c>
      <c r="E416" s="11">
        <f t="shared" si="2"/>
        <v>3</v>
      </c>
      <c r="F416" s="9" t="str">
        <f>IF(ISBLANK(A416)," ",INDIRECT(ADDRESS(1,5+MOD(ROW()-2,COUNTA('Form Responses 1'!$1:$1)-4),,TRUE,"Form Responses 1")))</f>
        <v>PUSTEKDATA LAPAN - Gedung 1 Lt. 1 [Ruang Rapat Venus]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PUSTEKDATA LAPAN - Gedung 1 Lt. 1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9</v>
      </c>
      <c r="L416" s="9" t="str">
        <f t="shared" si="6"/>
        <v>2023 - WEEK 09</v>
      </c>
      <c r="M416" s="9" t="str">
        <f t="shared" si="7"/>
        <v>2023 - MONTH 03</v>
      </c>
      <c r="N416" s="12">
        <f t="shared" ref="N416:O416" si="425">IFERROR(AVERAGEIF(L:L,L416,$J:$J)," ")</f>
        <v>0.9782670455</v>
      </c>
      <c r="O416" s="12">
        <f t="shared" si="425"/>
        <v>0.9711252654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45006.64557</v>
      </c>
      <c r="B417" s="9" t="str">
        <f>INDIRECT(ADDRESS(2+QUOTIENT(ROW()-2,COUNTA('Form Responses 1'!$1:$1)-4),2,,TRUE,"Form Responses 1"))</f>
        <v>theressai@gmail.com</v>
      </c>
      <c r="C417" s="9" t="str">
        <f>INDIRECT(ADDRESS(2+QUOTIENT(ROW()-2,COUNTA('Form Responses 1'!$1:$1)-4),3,,TRUE,"Form Responses 1"))</f>
        <v>theresia2@gmail.com</v>
      </c>
      <c r="D417" s="10">
        <f>INDIRECT(ADDRESS(2+QUOTIENT(ROW()-2,COUNTA('Form Responses 1'!$1:$1)-4),4,,TRUE,"Form Responses 1"))</f>
        <v>44986</v>
      </c>
      <c r="E417" s="11">
        <f t="shared" si="2"/>
        <v>3</v>
      </c>
      <c r="F417" s="9" t="str">
        <f>IF(ISBLANK(A417)," ",INDIRECT(ADDRESS(1,5+MOD(ROW()-2,COUNTA('Form Responses 1'!$1:$1)-4),,TRUE,"Form Responses 1")))</f>
        <v>PUSTEKDATA LAPAN - Gedung 1 Lt. 1 [Ruang Kepala Administrasi]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PUSTEKDATA LAPAN - Gedung 1 Lt. 1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9</v>
      </c>
      <c r="L417" s="9" t="str">
        <f t="shared" si="6"/>
        <v>2023 - WEEK 09</v>
      </c>
      <c r="M417" s="9" t="str">
        <f t="shared" si="7"/>
        <v>2023 - MONTH 03</v>
      </c>
      <c r="N417" s="12">
        <f t="shared" ref="N417:O417" si="426">IFERROR(AVERAGEIF(L:L,L417,$J:$J)," ")</f>
        <v>0.9782670455</v>
      </c>
      <c r="O417" s="12">
        <f t="shared" si="426"/>
        <v>0.9711252654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45006.64557</v>
      </c>
      <c r="B418" s="9" t="str">
        <f>INDIRECT(ADDRESS(2+QUOTIENT(ROW()-2,COUNTA('Form Responses 1'!$1:$1)-4),2,,TRUE,"Form Responses 1"))</f>
        <v>theressai@gmail.com</v>
      </c>
      <c r="C418" s="9" t="str">
        <f>INDIRECT(ADDRESS(2+QUOTIENT(ROW()-2,COUNTA('Form Responses 1'!$1:$1)-4),3,,TRUE,"Form Responses 1"))</f>
        <v>theresia2@gmail.com</v>
      </c>
      <c r="D418" s="10">
        <f>INDIRECT(ADDRESS(2+QUOTIENT(ROW()-2,COUNTA('Form Responses 1'!$1:$1)-4),4,,TRUE,"Form Responses 1"))</f>
        <v>44986</v>
      </c>
      <c r="E418" s="11">
        <f t="shared" si="2"/>
        <v>3</v>
      </c>
      <c r="F418" s="9" t="str">
        <f>IF(ISBLANK(A418)," ",INDIRECT(ADDRESS(1,5+MOD(ROW()-2,COUNTA('Form Responses 1'!$1:$1)-4),,TRUE,"Form Responses 1")))</f>
        <v>PUSTEKDATA LAPAN - Gedung 1 Lt. 1 [Toilet pria/wanita]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PUSTEKDATA LAPAN - Gedung 1 Lt. 1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9</v>
      </c>
      <c r="L418" s="9" t="str">
        <f t="shared" si="6"/>
        <v>2023 - WEEK 09</v>
      </c>
      <c r="M418" s="9" t="str">
        <f t="shared" si="7"/>
        <v>2023 - MONTH 03</v>
      </c>
      <c r="N418" s="12">
        <f t="shared" ref="N418:O418" si="427">IFERROR(AVERAGEIF(L:L,L418,$J:$J)," ")</f>
        <v>0.9782670455</v>
      </c>
      <c r="O418" s="12">
        <f t="shared" si="427"/>
        <v>0.9711252654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45006.64557</v>
      </c>
      <c r="B419" s="9" t="str">
        <f>INDIRECT(ADDRESS(2+QUOTIENT(ROW()-2,COUNTA('Form Responses 1'!$1:$1)-4),2,,TRUE,"Form Responses 1"))</f>
        <v>theressai@gmail.com</v>
      </c>
      <c r="C419" s="9" t="str">
        <f>INDIRECT(ADDRESS(2+QUOTIENT(ROW()-2,COUNTA('Form Responses 1'!$1:$1)-4),3,,TRUE,"Form Responses 1"))</f>
        <v>theresia2@gmail.com</v>
      </c>
      <c r="D419" s="10">
        <f>INDIRECT(ADDRESS(2+QUOTIENT(ROW()-2,COUNTA('Form Responses 1'!$1:$1)-4),4,,TRUE,"Form Responses 1"))</f>
        <v>44986</v>
      </c>
      <c r="E419" s="11">
        <f t="shared" si="2"/>
        <v>3</v>
      </c>
      <c r="F419" s="9" t="str">
        <f>IF(ISBLANK(A419)," ",INDIRECT(ADDRESS(1,5+MOD(ROW()-2,COUNTA('Form Responses 1'!$1:$1)-4),,TRUE,"Form Responses 1")))</f>
        <v>PUSTEKDATA LAPAN - Gedung 1 Lt. 1 [Pantry]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PUSTEKDATA LAPAN - Gedung 1 Lt. 1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9</v>
      </c>
      <c r="L419" s="9" t="str">
        <f t="shared" si="6"/>
        <v>2023 - WEEK 09</v>
      </c>
      <c r="M419" s="9" t="str">
        <f t="shared" si="7"/>
        <v>2023 - MONTH 03</v>
      </c>
      <c r="N419" s="12">
        <f t="shared" ref="N419:O419" si="428">IFERROR(AVERAGEIF(L:L,L419,$J:$J)," ")</f>
        <v>0.9782670455</v>
      </c>
      <c r="O419" s="12">
        <f t="shared" si="428"/>
        <v>0.9711252654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45006.64557</v>
      </c>
      <c r="B420" s="9" t="str">
        <f>INDIRECT(ADDRESS(2+QUOTIENT(ROW()-2,COUNTA('Form Responses 1'!$1:$1)-4),2,,TRUE,"Form Responses 1"))</f>
        <v>theressai@gmail.com</v>
      </c>
      <c r="C420" s="9" t="str">
        <f>INDIRECT(ADDRESS(2+QUOTIENT(ROW()-2,COUNTA('Form Responses 1'!$1:$1)-4),3,,TRUE,"Form Responses 1"))</f>
        <v>theresia2@gmail.com</v>
      </c>
      <c r="D420" s="10">
        <f>INDIRECT(ADDRESS(2+QUOTIENT(ROW()-2,COUNTA('Form Responses 1'!$1:$1)-4),4,,TRUE,"Form Responses 1"))</f>
        <v>44986</v>
      </c>
      <c r="E420" s="11">
        <f t="shared" si="2"/>
        <v>3</v>
      </c>
      <c r="F420" s="9" t="str">
        <f>IF(ISBLANK(A420)," ",INDIRECT(ADDRESS(1,5+MOD(ROW()-2,COUNTA('Form Responses 1'!$1:$1)-4),,TRUE,"Form Responses 1")))</f>
        <v>PUSTEKDATA LAPAN - Gedung 1 Lt. 1 [Kantin Candra Bhuana]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PUSTEKDATA LAPAN - Gedung 1 Lt. 1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9</v>
      </c>
      <c r="L420" s="9" t="str">
        <f t="shared" si="6"/>
        <v>2023 - WEEK 09</v>
      </c>
      <c r="M420" s="9" t="str">
        <f t="shared" si="7"/>
        <v>2023 - MONTH 03</v>
      </c>
      <c r="N420" s="12">
        <f t="shared" ref="N420:O420" si="429">IFERROR(AVERAGEIF(L:L,L420,$J:$J)," ")</f>
        <v>0.9782670455</v>
      </c>
      <c r="O420" s="12">
        <f t="shared" si="429"/>
        <v>0.9711252654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45006.64557</v>
      </c>
      <c r="B421" s="9" t="str">
        <f>INDIRECT(ADDRESS(2+QUOTIENT(ROW()-2,COUNTA('Form Responses 1'!$1:$1)-4),2,,TRUE,"Form Responses 1"))</f>
        <v>theressai@gmail.com</v>
      </c>
      <c r="C421" s="9" t="str">
        <f>INDIRECT(ADDRESS(2+QUOTIENT(ROW()-2,COUNTA('Form Responses 1'!$1:$1)-4),3,,TRUE,"Form Responses 1"))</f>
        <v>theresia2@gmail.com</v>
      </c>
      <c r="D421" s="10">
        <f>INDIRECT(ADDRESS(2+QUOTIENT(ROW()-2,COUNTA('Form Responses 1'!$1:$1)-4),4,,TRUE,"Form Responses 1"))</f>
        <v>44986</v>
      </c>
      <c r="E421" s="11">
        <f t="shared" si="2"/>
        <v>3</v>
      </c>
      <c r="F421" s="9" t="str">
        <f>IF(ISBLANK(A421)," ",INDIRECT(ADDRESS(1,5+MOD(ROW()-2,COUNTA('Form Responses 1'!$1:$1)-4),,TRUE,"Form Responses 1")))</f>
        <v>PUSTEKDATA LAPAN - Gedung 1 Lt. 1 [Musholla]</v>
      </c>
      <c r="G421" s="9" t="str">
        <f>IF(ISBLANK(A421)," ",INDIRECT(ADDRESS(MATCH(A421,'Form Responses 1'!A:A,0),5+MOD(ROW()-2,COUNTA('Form Responses 1'!$1:$1)-4),,TRUE,"Form Responses 1")))</f>
        <v>SANGATBAIK</v>
      </c>
      <c r="H421" s="12" t="str">
        <f t="shared" si="3"/>
        <v>PUSTEKDATA LAPAN - Gedung 1 Lt. 1</v>
      </c>
      <c r="I421" s="12" t="str">
        <f t="shared" si="4"/>
        <v>CLEANING SERVICE</v>
      </c>
      <c r="J421" s="12">
        <f t="array" ref="J421">IFERROR(INDEX(MASTER!B:B,MATCH(G421,MASTER!A:A,0))/100," ")</f>
        <v>1</v>
      </c>
      <c r="K421" s="9">
        <f t="shared" si="5"/>
        <v>9</v>
      </c>
      <c r="L421" s="9" t="str">
        <f t="shared" si="6"/>
        <v>2023 - WEEK 09</v>
      </c>
      <c r="M421" s="9" t="str">
        <f t="shared" si="7"/>
        <v>2023 - MONTH 03</v>
      </c>
      <c r="N421" s="12">
        <f t="shared" ref="N421:O421" si="430">IFERROR(AVERAGEIF(L:L,L421,$J:$J)," ")</f>
        <v>0.9782670455</v>
      </c>
      <c r="O421" s="12">
        <f t="shared" si="430"/>
        <v>0.9711252654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45006.64557</v>
      </c>
      <c r="B422" s="9" t="str">
        <f>INDIRECT(ADDRESS(2+QUOTIENT(ROW()-2,COUNTA('Form Responses 1'!$1:$1)-4),2,,TRUE,"Form Responses 1"))</f>
        <v>theressai@gmail.com</v>
      </c>
      <c r="C422" s="9" t="str">
        <f>INDIRECT(ADDRESS(2+QUOTIENT(ROW()-2,COUNTA('Form Responses 1'!$1:$1)-4),3,,TRUE,"Form Responses 1"))</f>
        <v>theresia2@gmail.com</v>
      </c>
      <c r="D422" s="10">
        <f>INDIRECT(ADDRESS(2+QUOTIENT(ROW()-2,COUNTA('Form Responses 1'!$1:$1)-4),4,,TRUE,"Form Responses 1"))</f>
        <v>44986</v>
      </c>
      <c r="E422" s="11">
        <f t="shared" si="2"/>
        <v>3</v>
      </c>
      <c r="F422" s="9" t="str">
        <f>IF(ISBLANK(A422)," ",INDIRECT(ADDRESS(1,5+MOD(ROW()-2,COUNTA('Form Responses 1'!$1:$1)-4),,TRUE,"Form Responses 1")))</f>
        <v>PUSTEKDATA LAPAN - Gedung 1 Lt. 1 [Tangga luar gedung]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PUSTEKDATA LAPAN - Gedung 1 Lt. 1</v>
      </c>
      <c r="I422" s="12" t="str">
        <f t="shared" si="4"/>
        <v>CLEANING SERVICE</v>
      </c>
      <c r="J422" s="12">
        <f t="array" ref="J422">IFERROR(INDEX(MASTER!B:B,MATCH(G422,MASTER!A:A,0))/100," ")</f>
        <v>1</v>
      </c>
      <c r="K422" s="9">
        <f t="shared" si="5"/>
        <v>9</v>
      </c>
      <c r="L422" s="9" t="str">
        <f t="shared" si="6"/>
        <v>2023 - WEEK 09</v>
      </c>
      <c r="M422" s="9" t="str">
        <f t="shared" si="7"/>
        <v>2023 - MONTH 03</v>
      </c>
      <c r="N422" s="12">
        <f t="shared" ref="N422:O422" si="431">IFERROR(AVERAGEIF(L:L,L422,$J:$J)," ")</f>
        <v>0.9782670455</v>
      </c>
      <c r="O422" s="12">
        <f t="shared" si="431"/>
        <v>0.9711252654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45006.64557</v>
      </c>
      <c r="B423" s="9" t="str">
        <f>INDIRECT(ADDRESS(2+QUOTIENT(ROW()-2,COUNTA('Form Responses 1'!$1:$1)-4),2,,TRUE,"Form Responses 1"))</f>
        <v>theressai@gmail.com</v>
      </c>
      <c r="C423" s="9" t="str">
        <f>INDIRECT(ADDRESS(2+QUOTIENT(ROW()-2,COUNTA('Form Responses 1'!$1:$1)-4),3,,TRUE,"Form Responses 1"))</f>
        <v>theresia2@gmail.com</v>
      </c>
      <c r="D423" s="10">
        <f>INDIRECT(ADDRESS(2+QUOTIENT(ROW()-2,COUNTA('Form Responses 1'!$1:$1)-4),4,,TRUE,"Form Responses 1"))</f>
        <v>44986</v>
      </c>
      <c r="E423" s="11">
        <f t="shared" si="2"/>
        <v>3</v>
      </c>
      <c r="F423" s="9" t="str">
        <f>IF(ISBLANK(A423)," ",INDIRECT(ADDRESS(1,5+MOD(ROW()-2,COUNTA('Form Responses 1'!$1:$1)-4),,TRUE,"Form Responses 1")))</f>
        <v>PUSTEKDATA LAPAN - Halaman Gedung 1 [Taman ]</v>
      </c>
      <c r="G423" s="9" t="str">
        <f>IF(ISBLANK(A423)," ",INDIRECT(ADDRESS(MATCH(A423,'Form Responses 1'!A:A,0),5+MOD(ROW()-2,COUNTA('Form Responses 1'!$1:$1)-4),,TRUE,"Form Responses 1")))</f>
        <v>SANGATBAIK</v>
      </c>
      <c r="H423" s="12" t="str">
        <f t="shared" si="3"/>
        <v>PUSTEKDATA LAPAN - Halaman Gedung 1</v>
      </c>
      <c r="I423" s="12" t="str">
        <f t="shared" si="4"/>
        <v>CLEANING SERVICE</v>
      </c>
      <c r="J423" s="12">
        <f t="array" ref="J423">IFERROR(INDEX(MASTER!B:B,MATCH(G423,MASTER!A:A,0))/100," ")</f>
        <v>1</v>
      </c>
      <c r="K423" s="9">
        <f t="shared" si="5"/>
        <v>9</v>
      </c>
      <c r="L423" s="9" t="str">
        <f t="shared" si="6"/>
        <v>2023 - WEEK 09</v>
      </c>
      <c r="M423" s="9" t="str">
        <f t="shared" si="7"/>
        <v>2023 - MONTH 03</v>
      </c>
      <c r="N423" s="12">
        <f t="shared" ref="N423:O423" si="432">IFERROR(AVERAGEIF(L:L,L423,$J:$J)," ")</f>
        <v>0.9782670455</v>
      </c>
      <c r="O423" s="12">
        <f t="shared" si="432"/>
        <v>0.9711252654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45006.64557</v>
      </c>
      <c r="B424" s="9" t="str">
        <f>INDIRECT(ADDRESS(2+QUOTIENT(ROW()-2,COUNTA('Form Responses 1'!$1:$1)-4),2,,TRUE,"Form Responses 1"))</f>
        <v>theressai@gmail.com</v>
      </c>
      <c r="C424" s="9" t="str">
        <f>INDIRECT(ADDRESS(2+QUOTIENT(ROW()-2,COUNTA('Form Responses 1'!$1:$1)-4),3,,TRUE,"Form Responses 1"))</f>
        <v>theresia2@gmail.com</v>
      </c>
      <c r="D424" s="10">
        <f>INDIRECT(ADDRESS(2+QUOTIENT(ROW()-2,COUNTA('Form Responses 1'!$1:$1)-4),4,,TRUE,"Form Responses 1"))</f>
        <v>44986</v>
      </c>
      <c r="E424" s="11">
        <f t="shared" si="2"/>
        <v>3</v>
      </c>
      <c r="F424" s="9" t="str">
        <f>IF(ISBLANK(A424)," ",INDIRECT(ADDRESS(1,5+MOD(ROW()-2,COUNTA('Form Responses 1'!$1:$1)-4),,TRUE,"Form Responses 1")))</f>
        <v>PUSTEKDATA LAPAN - Halaman Gedung 1 [Parkir Motor 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PUSTEKDATA LAPAN - Halaman Gedung 1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9</v>
      </c>
      <c r="L424" s="9" t="str">
        <f t="shared" si="6"/>
        <v>2023 - WEEK 09</v>
      </c>
      <c r="M424" s="9" t="str">
        <f t="shared" si="7"/>
        <v>2023 - MONTH 03</v>
      </c>
      <c r="N424" s="12">
        <f t="shared" ref="N424:O424" si="433">IFERROR(AVERAGEIF(L:L,L424,$J:$J)," ")</f>
        <v>0.9782670455</v>
      </c>
      <c r="O424" s="12">
        <f t="shared" si="433"/>
        <v>0.9711252654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45006.64557</v>
      </c>
      <c r="B425" s="9" t="str">
        <f>INDIRECT(ADDRESS(2+QUOTIENT(ROW()-2,COUNTA('Form Responses 1'!$1:$1)-4),2,,TRUE,"Form Responses 1"))</f>
        <v>theressai@gmail.com</v>
      </c>
      <c r="C425" s="9" t="str">
        <f>INDIRECT(ADDRESS(2+QUOTIENT(ROW()-2,COUNTA('Form Responses 1'!$1:$1)-4),3,,TRUE,"Form Responses 1"))</f>
        <v>theresia2@gmail.com</v>
      </c>
      <c r="D425" s="10">
        <f>INDIRECT(ADDRESS(2+QUOTIENT(ROW()-2,COUNTA('Form Responses 1'!$1:$1)-4),4,,TRUE,"Form Responses 1"))</f>
        <v>44986</v>
      </c>
      <c r="E425" s="11">
        <f t="shared" si="2"/>
        <v>3</v>
      </c>
      <c r="F425" s="9" t="str">
        <f>IF(ISBLANK(A425)," ",INDIRECT(ADDRESS(1,5+MOD(ROW()-2,COUNTA('Form Responses 1'!$1:$1)-4),,TRUE,"Form Responses 1")))</f>
        <v>PUSTEKDATA LAPAN - Halaman Gedung 1 [Parkir Mobil]</v>
      </c>
      <c r="G425" s="9" t="str">
        <f>IF(ISBLANK(A425)," ",INDIRECT(ADDRESS(MATCH(A425,'Form Responses 1'!A:A,0),5+MOD(ROW()-2,COUNTA('Form Responses 1'!$1:$1)-4),,TRUE,"Form Responses 1")))</f>
        <v>SANGATBAIK</v>
      </c>
      <c r="H425" s="12" t="str">
        <f t="shared" si="3"/>
        <v>PUSTEKDATA LAPAN - Halaman Gedung 1</v>
      </c>
      <c r="I425" s="12" t="str">
        <f t="shared" si="4"/>
        <v>CLEANING SERVICE</v>
      </c>
      <c r="J425" s="12">
        <f t="array" ref="J425">IFERROR(INDEX(MASTER!B:B,MATCH(G425,MASTER!A:A,0))/100," ")</f>
        <v>1</v>
      </c>
      <c r="K425" s="9">
        <f t="shared" si="5"/>
        <v>9</v>
      </c>
      <c r="L425" s="9" t="str">
        <f t="shared" si="6"/>
        <v>2023 - WEEK 09</v>
      </c>
      <c r="M425" s="9" t="str">
        <f t="shared" si="7"/>
        <v>2023 - MONTH 03</v>
      </c>
      <c r="N425" s="12">
        <f t="shared" ref="N425:O425" si="434">IFERROR(AVERAGEIF(L:L,L425,$J:$J)," ")</f>
        <v>0.9782670455</v>
      </c>
      <c r="O425" s="12">
        <f t="shared" si="434"/>
        <v>0.9711252654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45006.64557</v>
      </c>
      <c r="B426" s="9" t="str">
        <f>INDIRECT(ADDRESS(2+QUOTIENT(ROW()-2,COUNTA('Form Responses 1'!$1:$1)-4),2,,TRUE,"Form Responses 1"))</f>
        <v>theressai@gmail.com</v>
      </c>
      <c r="C426" s="9" t="str">
        <f>INDIRECT(ADDRESS(2+QUOTIENT(ROW()-2,COUNTA('Form Responses 1'!$1:$1)-4),3,,TRUE,"Form Responses 1"))</f>
        <v>theresia2@gmail.com</v>
      </c>
      <c r="D426" s="10">
        <f>INDIRECT(ADDRESS(2+QUOTIENT(ROW()-2,COUNTA('Form Responses 1'!$1:$1)-4),4,,TRUE,"Form Responses 1"))</f>
        <v>44986</v>
      </c>
      <c r="E426" s="11">
        <f t="shared" si="2"/>
        <v>3</v>
      </c>
      <c r="F426" s="9" t="str">
        <f>IF(ISBLANK(A426)," ",INDIRECT(ADDRESS(1,5+MOD(ROW()-2,COUNTA('Form Responses 1'!$1:$1)-4),,TRUE,"Form Responses 1")))</f>
        <v>PUSTEKDATA LAPAN - Halaman Gedung 1 [Halaman depan samping dan belakang]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PUSTEKDATA LAPAN - Halaman Gedung 1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9</v>
      </c>
      <c r="L426" s="9" t="str">
        <f t="shared" si="6"/>
        <v>2023 - WEEK 09</v>
      </c>
      <c r="M426" s="9" t="str">
        <f t="shared" si="7"/>
        <v>2023 - MONTH 03</v>
      </c>
      <c r="N426" s="12">
        <f t="shared" ref="N426:O426" si="435">IFERROR(AVERAGEIF(L:L,L426,$J:$J)," ")</f>
        <v>0.9782670455</v>
      </c>
      <c r="O426" s="12">
        <f t="shared" si="435"/>
        <v>0.9711252654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45006.64557</v>
      </c>
      <c r="B427" s="9" t="str">
        <f>INDIRECT(ADDRESS(2+QUOTIENT(ROW()-2,COUNTA('Form Responses 1'!$1:$1)-4),2,,TRUE,"Form Responses 1"))</f>
        <v>theressai@gmail.com</v>
      </c>
      <c r="C427" s="9" t="str">
        <f>INDIRECT(ADDRESS(2+QUOTIENT(ROW()-2,COUNTA('Form Responses 1'!$1:$1)-4),3,,TRUE,"Form Responses 1"))</f>
        <v>theresia2@gmail.com</v>
      </c>
      <c r="D427" s="10">
        <f>INDIRECT(ADDRESS(2+QUOTIENT(ROW()-2,COUNTA('Form Responses 1'!$1:$1)-4),4,,TRUE,"Form Responses 1"))</f>
        <v>44986</v>
      </c>
      <c r="E427" s="11">
        <f t="shared" si="2"/>
        <v>3</v>
      </c>
      <c r="F427" s="9" t="str">
        <f>IF(ISBLANK(A427)," ",INDIRECT(ADDRESS(1,5+MOD(ROW()-2,COUNTA('Form Responses 1'!$1:$1)-4),,TRUE,"Form Responses 1")))</f>
        <v>PUSTEKDATA LAPAN - Halaman Gedung 1 [TPS]</v>
      </c>
      <c r="G427" s="9" t="str">
        <f>IF(ISBLANK(A427)," ",INDIRECT(ADDRESS(MATCH(A427,'Form Responses 1'!A:A,0),5+MOD(ROW()-2,COUNTA('Form Responses 1'!$1:$1)-4),,TRUE,"Form Responses 1")))</f>
        <v>SANGATBAIK</v>
      </c>
      <c r="H427" s="12" t="str">
        <f t="shared" si="3"/>
        <v>PUSTEKDATA LAPAN - Halaman Gedung 1</v>
      </c>
      <c r="I427" s="12" t="str">
        <f t="shared" si="4"/>
        <v>CLEANING SERVICE</v>
      </c>
      <c r="J427" s="12">
        <f t="array" ref="J427">IFERROR(INDEX(MASTER!B:B,MATCH(G427,MASTER!A:A,0))/100," ")</f>
        <v>1</v>
      </c>
      <c r="K427" s="9">
        <f t="shared" si="5"/>
        <v>9</v>
      </c>
      <c r="L427" s="9" t="str">
        <f t="shared" si="6"/>
        <v>2023 - WEEK 09</v>
      </c>
      <c r="M427" s="9" t="str">
        <f t="shared" si="7"/>
        <v>2023 - MONTH 03</v>
      </c>
      <c r="N427" s="12">
        <f t="shared" ref="N427:O427" si="436">IFERROR(AVERAGEIF(L:L,L427,$J:$J)," ")</f>
        <v>0.9782670455</v>
      </c>
      <c r="O427" s="12">
        <f t="shared" si="436"/>
        <v>0.9711252654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45006.64557</v>
      </c>
      <c r="B428" s="9" t="str">
        <f>INDIRECT(ADDRESS(2+QUOTIENT(ROW()-2,COUNTA('Form Responses 1'!$1:$1)-4),2,,TRUE,"Form Responses 1"))</f>
        <v>theressai@gmail.com</v>
      </c>
      <c r="C428" s="9" t="str">
        <f>INDIRECT(ADDRESS(2+QUOTIENT(ROW()-2,COUNTA('Form Responses 1'!$1:$1)-4),3,,TRUE,"Form Responses 1"))</f>
        <v>theresia2@gmail.com</v>
      </c>
      <c r="D428" s="10">
        <f>INDIRECT(ADDRESS(2+QUOTIENT(ROW()-2,COUNTA('Form Responses 1'!$1:$1)-4),4,,TRUE,"Form Responses 1"))</f>
        <v>44986</v>
      </c>
      <c r="E428" s="11">
        <f t="shared" si="2"/>
        <v>3</v>
      </c>
      <c r="F428" s="9" t="str">
        <f>IF(ISBLANK(A428)," ",INDIRECT(ADDRESS(1,5+MOD(ROW()-2,COUNTA('Form Responses 1'!$1:$1)-4),,TRUE,"Form Responses 1")))</f>
        <v>PUSFATJA  - Gedung D Lt. 4 [Lobby]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PUSFATJA  - Gedung D Lt. 4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9</v>
      </c>
      <c r="L428" s="9" t="str">
        <f t="shared" si="6"/>
        <v>2023 - WEEK 09</v>
      </c>
      <c r="M428" s="9" t="str">
        <f t="shared" si="7"/>
        <v>2023 - MONTH 03</v>
      </c>
      <c r="N428" s="12">
        <f t="shared" ref="N428:O428" si="437">IFERROR(AVERAGEIF(L:L,L428,$J:$J)," ")</f>
        <v>0.9782670455</v>
      </c>
      <c r="O428" s="12">
        <f t="shared" si="437"/>
        <v>0.9711252654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45006.64557</v>
      </c>
      <c r="B429" s="9" t="str">
        <f>INDIRECT(ADDRESS(2+QUOTIENT(ROW()-2,COUNTA('Form Responses 1'!$1:$1)-4),2,,TRUE,"Form Responses 1"))</f>
        <v>theressai@gmail.com</v>
      </c>
      <c r="C429" s="9" t="str">
        <f>INDIRECT(ADDRESS(2+QUOTIENT(ROW()-2,COUNTA('Form Responses 1'!$1:$1)-4),3,,TRUE,"Form Responses 1"))</f>
        <v>theresia2@gmail.com</v>
      </c>
      <c r="D429" s="10">
        <f>INDIRECT(ADDRESS(2+QUOTIENT(ROW()-2,COUNTA('Form Responses 1'!$1:$1)-4),4,,TRUE,"Form Responses 1"))</f>
        <v>44986</v>
      </c>
      <c r="E429" s="11">
        <f t="shared" si="2"/>
        <v>3</v>
      </c>
      <c r="F429" s="9" t="str">
        <f>IF(ISBLANK(A429)," ",INDIRECT(ADDRESS(1,5+MOD(ROW()-2,COUNTA('Form Responses 1'!$1:$1)-4),,TRUE,"Form Responses 1")))</f>
        <v>PUSFATJA  - Gedung D Lt. 4 [Ruang Rapat A]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PUSFATJA  - Gedung D Lt. 4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9</v>
      </c>
      <c r="L429" s="9" t="str">
        <f t="shared" si="6"/>
        <v>2023 - WEEK 09</v>
      </c>
      <c r="M429" s="9" t="str">
        <f t="shared" si="7"/>
        <v>2023 - MONTH 03</v>
      </c>
      <c r="N429" s="12">
        <f t="shared" ref="N429:O429" si="438">IFERROR(AVERAGEIF(L:L,L429,$J:$J)," ")</f>
        <v>0.9782670455</v>
      </c>
      <c r="O429" s="12">
        <f t="shared" si="438"/>
        <v>0.9711252654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45006.64557</v>
      </c>
      <c r="B430" s="9" t="str">
        <f>INDIRECT(ADDRESS(2+QUOTIENT(ROW()-2,COUNTA('Form Responses 1'!$1:$1)-4),2,,TRUE,"Form Responses 1"))</f>
        <v>theressai@gmail.com</v>
      </c>
      <c r="C430" s="9" t="str">
        <f>INDIRECT(ADDRESS(2+QUOTIENT(ROW()-2,COUNTA('Form Responses 1'!$1:$1)-4),3,,TRUE,"Form Responses 1"))</f>
        <v>theresia2@gmail.com</v>
      </c>
      <c r="D430" s="10">
        <f>INDIRECT(ADDRESS(2+QUOTIENT(ROW()-2,COUNTA('Form Responses 1'!$1:$1)-4),4,,TRUE,"Form Responses 1"))</f>
        <v>44986</v>
      </c>
      <c r="E430" s="11">
        <f t="shared" si="2"/>
        <v>3</v>
      </c>
      <c r="F430" s="9" t="str">
        <f>IF(ISBLANK(A430)," ",INDIRECT(ADDRESS(1,5+MOD(ROW()-2,COUNTA('Form Responses 1'!$1:$1)-4),,TRUE,"Form Responses 1")))</f>
        <v>PUSFATJA  - Gedung D Lt. 4 [Toilet pria/wanita]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PUSFATJA  - Gedung D Lt. 4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9</v>
      </c>
      <c r="L430" s="9" t="str">
        <f t="shared" si="6"/>
        <v>2023 - WEEK 09</v>
      </c>
      <c r="M430" s="9" t="str">
        <f t="shared" si="7"/>
        <v>2023 - MONTH 03</v>
      </c>
      <c r="N430" s="12">
        <f t="shared" ref="N430:O430" si="439">IFERROR(AVERAGEIF(L:L,L430,$J:$J)," ")</f>
        <v>0.9782670455</v>
      </c>
      <c r="O430" s="12">
        <f t="shared" si="439"/>
        <v>0.9711252654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45006.64557</v>
      </c>
      <c r="B431" s="9" t="str">
        <f>INDIRECT(ADDRESS(2+QUOTIENT(ROW()-2,COUNTA('Form Responses 1'!$1:$1)-4),2,,TRUE,"Form Responses 1"))</f>
        <v>theressai@gmail.com</v>
      </c>
      <c r="C431" s="9" t="str">
        <f>INDIRECT(ADDRESS(2+QUOTIENT(ROW()-2,COUNTA('Form Responses 1'!$1:$1)-4),3,,TRUE,"Form Responses 1"))</f>
        <v>theresia2@gmail.com</v>
      </c>
      <c r="D431" s="10">
        <f>INDIRECT(ADDRESS(2+QUOTIENT(ROW()-2,COUNTA('Form Responses 1'!$1:$1)-4),4,,TRUE,"Form Responses 1"))</f>
        <v>44986</v>
      </c>
      <c r="E431" s="11">
        <f t="shared" si="2"/>
        <v>3</v>
      </c>
      <c r="F431" s="9" t="str">
        <f>IF(ISBLANK(A431)," ",INDIRECT(ADDRESS(1,5+MOD(ROW()-2,COUNTA('Form Responses 1'!$1:$1)-4),,TRUE,"Form Responses 1")))</f>
        <v>PUSFATJA  - Gedung D Lt. 4 [Pantry]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PUSFATJA  - Gedung D Lt. 4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9</v>
      </c>
      <c r="L431" s="9" t="str">
        <f t="shared" si="6"/>
        <v>2023 - WEEK 09</v>
      </c>
      <c r="M431" s="9" t="str">
        <f t="shared" si="7"/>
        <v>2023 - MONTH 03</v>
      </c>
      <c r="N431" s="12">
        <f t="shared" ref="N431:O431" si="440">IFERROR(AVERAGEIF(L:L,L431,$J:$J)," ")</f>
        <v>0.9782670455</v>
      </c>
      <c r="O431" s="12">
        <f t="shared" si="440"/>
        <v>0.9711252654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45006.64557</v>
      </c>
      <c r="B432" s="9" t="str">
        <f>INDIRECT(ADDRESS(2+QUOTIENT(ROW()-2,COUNTA('Form Responses 1'!$1:$1)-4),2,,TRUE,"Form Responses 1"))</f>
        <v>theressai@gmail.com</v>
      </c>
      <c r="C432" s="9" t="str">
        <f>INDIRECT(ADDRESS(2+QUOTIENT(ROW()-2,COUNTA('Form Responses 1'!$1:$1)-4),3,,TRUE,"Form Responses 1"))</f>
        <v>theresia2@gmail.com</v>
      </c>
      <c r="D432" s="10">
        <f>INDIRECT(ADDRESS(2+QUOTIENT(ROW()-2,COUNTA('Form Responses 1'!$1:$1)-4),4,,TRUE,"Form Responses 1"))</f>
        <v>44986</v>
      </c>
      <c r="E432" s="11">
        <f t="shared" si="2"/>
        <v>3</v>
      </c>
      <c r="F432" s="9" t="str">
        <f>IF(ISBLANK(A432)," ",INDIRECT(ADDRESS(1,5+MOD(ROW()-2,COUNTA('Form Responses 1'!$1:$1)-4),,TRUE,"Form Responses 1")))</f>
        <v>PUSFATJA  - Gedung D Lt. 4 [Ruang Staff]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PUSFATJA  - Gedung D Lt. 4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9</v>
      </c>
      <c r="L432" s="9" t="str">
        <f t="shared" si="6"/>
        <v>2023 - WEEK 09</v>
      </c>
      <c r="M432" s="9" t="str">
        <f t="shared" si="7"/>
        <v>2023 - MONTH 03</v>
      </c>
      <c r="N432" s="12">
        <f t="shared" ref="N432:O432" si="441">IFERROR(AVERAGEIF(L:L,L432,$J:$J)," ")</f>
        <v>0.9782670455</v>
      </c>
      <c r="O432" s="12">
        <f t="shared" si="441"/>
        <v>0.9711252654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45006.64557</v>
      </c>
      <c r="B433" s="9" t="str">
        <f>INDIRECT(ADDRESS(2+QUOTIENT(ROW()-2,COUNTA('Form Responses 1'!$1:$1)-4),2,,TRUE,"Form Responses 1"))</f>
        <v>theressai@gmail.com</v>
      </c>
      <c r="C433" s="9" t="str">
        <f>INDIRECT(ADDRESS(2+QUOTIENT(ROW()-2,COUNTA('Form Responses 1'!$1:$1)-4),3,,TRUE,"Form Responses 1"))</f>
        <v>theresia2@gmail.com</v>
      </c>
      <c r="D433" s="10">
        <f>INDIRECT(ADDRESS(2+QUOTIENT(ROW()-2,COUNTA('Form Responses 1'!$1:$1)-4),4,,TRUE,"Form Responses 1"))</f>
        <v>44986</v>
      </c>
      <c r="E433" s="11">
        <f t="shared" si="2"/>
        <v>3</v>
      </c>
      <c r="F433" s="9" t="str">
        <f>IF(ISBLANK(A433)," ",INDIRECT(ADDRESS(1,5+MOD(ROW()-2,COUNTA('Form Responses 1'!$1:$1)-4),,TRUE,"Form Responses 1")))</f>
        <v>PUSFATJA  - Gedung D Lt. 4 [Ruang Kapokat Smart]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PUSFATJA  - Gedung D Lt. 4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9</v>
      </c>
      <c r="L433" s="9" t="str">
        <f t="shared" si="6"/>
        <v>2023 - WEEK 09</v>
      </c>
      <c r="M433" s="9" t="str">
        <f t="shared" si="7"/>
        <v>2023 - MONTH 03</v>
      </c>
      <c r="N433" s="12">
        <f t="shared" ref="N433:O433" si="442">IFERROR(AVERAGEIF(L:L,L433,$J:$J)," ")</f>
        <v>0.9782670455</v>
      </c>
      <c r="O433" s="12">
        <f t="shared" si="442"/>
        <v>0.9711252654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45006.64557</v>
      </c>
      <c r="B434" s="9" t="str">
        <f>INDIRECT(ADDRESS(2+QUOTIENT(ROW()-2,COUNTA('Form Responses 1'!$1:$1)-4),2,,TRUE,"Form Responses 1"))</f>
        <v>theressai@gmail.com</v>
      </c>
      <c r="C434" s="9" t="str">
        <f>INDIRECT(ADDRESS(2+QUOTIENT(ROW()-2,COUNTA('Form Responses 1'!$1:$1)-4),3,,TRUE,"Form Responses 1"))</f>
        <v>theresia2@gmail.com</v>
      </c>
      <c r="D434" s="10">
        <f>INDIRECT(ADDRESS(2+QUOTIENT(ROW()-2,COUNTA('Form Responses 1'!$1:$1)-4),4,,TRUE,"Form Responses 1"))</f>
        <v>44986</v>
      </c>
      <c r="E434" s="11">
        <f t="shared" si="2"/>
        <v>3</v>
      </c>
      <c r="F434" s="9" t="str">
        <f>IF(ISBLANK(A434)," ",INDIRECT(ADDRESS(1,5+MOD(ROW()-2,COUNTA('Form Responses 1'!$1:$1)-4),,TRUE,"Form Responses 1")))</f>
        <v>PUSFATJA  - Gedung D Lt. 4 [Ruang Kapokat Laut]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PUSFATJA  - Gedung D Lt. 4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9</v>
      </c>
      <c r="L434" s="9" t="str">
        <f t="shared" si="6"/>
        <v>2023 - WEEK 09</v>
      </c>
      <c r="M434" s="9" t="str">
        <f t="shared" si="7"/>
        <v>2023 - MONTH 03</v>
      </c>
      <c r="N434" s="12">
        <f t="shared" ref="N434:O434" si="443">IFERROR(AVERAGEIF(L:L,L434,$J:$J)," ")</f>
        <v>0.9782670455</v>
      </c>
      <c r="O434" s="12">
        <f t="shared" si="443"/>
        <v>0.9711252654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45006.64557</v>
      </c>
      <c r="B435" s="9" t="str">
        <f>INDIRECT(ADDRESS(2+QUOTIENT(ROW()-2,COUNTA('Form Responses 1'!$1:$1)-4),2,,TRUE,"Form Responses 1"))</f>
        <v>theressai@gmail.com</v>
      </c>
      <c r="C435" s="9" t="str">
        <f>INDIRECT(ADDRESS(2+QUOTIENT(ROW()-2,COUNTA('Form Responses 1'!$1:$1)-4),3,,TRUE,"Form Responses 1"))</f>
        <v>theresia2@gmail.com</v>
      </c>
      <c r="D435" s="10">
        <f>INDIRECT(ADDRESS(2+QUOTIENT(ROW()-2,COUNTA('Form Responses 1'!$1:$1)-4),4,,TRUE,"Form Responses 1"))</f>
        <v>44986</v>
      </c>
      <c r="E435" s="11">
        <f t="shared" si="2"/>
        <v>3</v>
      </c>
      <c r="F435" s="9" t="str">
        <f>IF(ISBLANK(A435)," ",INDIRECT(ADDRESS(1,5+MOD(ROW()-2,COUNTA('Form Responses 1'!$1:$1)-4),,TRUE,"Form Responses 1")))</f>
        <v>PUSFATJA  - Gedung D Lt. 4 [Ruang Kapokat Ekosistem Pesisir]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PUSFATJA  - Gedung D Lt. 4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9</v>
      </c>
      <c r="L435" s="9" t="str">
        <f t="shared" si="6"/>
        <v>2023 - WEEK 09</v>
      </c>
      <c r="M435" s="9" t="str">
        <f t="shared" si="7"/>
        <v>2023 - MONTH 03</v>
      </c>
      <c r="N435" s="12">
        <f t="shared" ref="N435:O435" si="444">IFERROR(AVERAGEIF(L:L,L435,$J:$J)," ")</f>
        <v>0.9782670455</v>
      </c>
      <c r="O435" s="12">
        <f t="shared" si="444"/>
        <v>0.9711252654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45006.64557</v>
      </c>
      <c r="B436" s="9" t="str">
        <f>INDIRECT(ADDRESS(2+QUOTIENT(ROW()-2,COUNTA('Form Responses 1'!$1:$1)-4),2,,TRUE,"Form Responses 1"))</f>
        <v>theressai@gmail.com</v>
      </c>
      <c r="C436" s="9" t="str">
        <f>INDIRECT(ADDRESS(2+QUOTIENT(ROW()-2,COUNTA('Form Responses 1'!$1:$1)-4),3,,TRUE,"Form Responses 1"))</f>
        <v>theresia2@gmail.com</v>
      </c>
      <c r="D436" s="10">
        <f>INDIRECT(ADDRESS(2+QUOTIENT(ROW()-2,COUNTA('Form Responses 1'!$1:$1)-4),4,,TRUE,"Form Responses 1"))</f>
        <v>44986</v>
      </c>
      <c r="E436" s="11">
        <f t="shared" si="2"/>
        <v>3</v>
      </c>
      <c r="F436" s="9" t="str">
        <f>IF(ISBLANK(A436)," ",INDIRECT(ADDRESS(1,5+MOD(ROW()-2,COUNTA('Form Responses 1'!$1:$1)-4),,TRUE,"Form Responses 1")))</f>
        <v>PUSFATJA  - Gedung D Lt. 4 [Ruang Lactation/ Ruang Menyusui]</v>
      </c>
      <c r="G436" s="9" t="str">
        <f>IF(ISBLANK(A436)," ",INDIRECT(ADDRESS(MATCH(A436,'Form Responses 1'!A:A,0),5+MOD(ROW()-2,COUNTA('Form Responses 1'!$1:$1)-4),,TRUE,"Form Responses 1")))</f>
        <v>SANGATBAIK</v>
      </c>
      <c r="H436" s="12" t="str">
        <f t="shared" si="3"/>
        <v>PUSFATJA  - Gedung D Lt. 4</v>
      </c>
      <c r="I436" s="12" t="str">
        <f t="shared" si="4"/>
        <v>CLEANING SERVICE</v>
      </c>
      <c r="J436" s="12">
        <f t="array" ref="J436">IFERROR(INDEX(MASTER!B:B,MATCH(G436,MASTER!A:A,0))/100," ")</f>
        <v>1</v>
      </c>
      <c r="K436" s="9">
        <f t="shared" si="5"/>
        <v>9</v>
      </c>
      <c r="L436" s="9" t="str">
        <f t="shared" si="6"/>
        <v>2023 - WEEK 09</v>
      </c>
      <c r="M436" s="9" t="str">
        <f t="shared" si="7"/>
        <v>2023 - MONTH 03</v>
      </c>
      <c r="N436" s="12">
        <f t="shared" ref="N436:O436" si="445">IFERROR(AVERAGEIF(L:L,L436,$J:$J)," ")</f>
        <v>0.9782670455</v>
      </c>
      <c r="O436" s="12">
        <f t="shared" si="445"/>
        <v>0.9711252654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45006.64557</v>
      </c>
      <c r="B437" s="9" t="str">
        <f>INDIRECT(ADDRESS(2+QUOTIENT(ROW()-2,COUNTA('Form Responses 1'!$1:$1)-4),2,,TRUE,"Form Responses 1"))</f>
        <v>theressai@gmail.com</v>
      </c>
      <c r="C437" s="9" t="str">
        <f>INDIRECT(ADDRESS(2+QUOTIENT(ROW()-2,COUNTA('Form Responses 1'!$1:$1)-4),3,,TRUE,"Form Responses 1"))</f>
        <v>theresia2@gmail.com</v>
      </c>
      <c r="D437" s="10">
        <f>INDIRECT(ADDRESS(2+QUOTIENT(ROW()-2,COUNTA('Form Responses 1'!$1:$1)-4),4,,TRUE,"Form Responses 1"))</f>
        <v>44986</v>
      </c>
      <c r="E437" s="11">
        <f t="shared" si="2"/>
        <v>3</v>
      </c>
      <c r="F437" s="9" t="str">
        <f>IF(ISBLANK(A437)," ",INDIRECT(ADDRESS(1,5+MOD(ROW()-2,COUNTA('Form Responses 1'!$1:$1)-4),,TRUE,"Form Responses 1")))</f>
        <v>PUSFATJA  - Gedung D Lt. 4 [Ruang Rapat B]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PUSFATJA  - Gedung D Lt. 4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9</v>
      </c>
      <c r="L437" s="9" t="str">
        <f t="shared" si="6"/>
        <v>2023 - WEEK 09</v>
      </c>
      <c r="M437" s="9" t="str">
        <f t="shared" si="7"/>
        <v>2023 - MONTH 03</v>
      </c>
      <c r="N437" s="12">
        <f t="shared" ref="N437:O437" si="446">IFERROR(AVERAGEIF(L:L,L437,$J:$J)," ")</f>
        <v>0.9782670455</v>
      </c>
      <c r="O437" s="12">
        <f t="shared" si="446"/>
        <v>0.9711252654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45006.64557</v>
      </c>
      <c r="B438" s="9" t="str">
        <f>INDIRECT(ADDRESS(2+QUOTIENT(ROW()-2,COUNTA('Form Responses 1'!$1:$1)-4),2,,TRUE,"Form Responses 1"))</f>
        <v>theressai@gmail.com</v>
      </c>
      <c r="C438" s="9" t="str">
        <f>INDIRECT(ADDRESS(2+QUOTIENT(ROW()-2,COUNTA('Form Responses 1'!$1:$1)-4),3,,TRUE,"Form Responses 1"))</f>
        <v>theresia2@gmail.com</v>
      </c>
      <c r="D438" s="10">
        <f>INDIRECT(ADDRESS(2+QUOTIENT(ROW()-2,COUNTA('Form Responses 1'!$1:$1)-4),4,,TRUE,"Form Responses 1"))</f>
        <v>44986</v>
      </c>
      <c r="E438" s="11">
        <f t="shared" si="2"/>
        <v>3</v>
      </c>
      <c r="F438" s="9" t="str">
        <f>IF(ISBLANK(A438)," ",INDIRECT(ADDRESS(1,5+MOD(ROW()-2,COUNTA('Form Responses 1'!$1:$1)-4),,TRUE,"Form Responses 1")))</f>
        <v>PUSFATJA  - Gedung D Lt. 4 [Ruang Rapat C]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PUSFATJA  - Gedung D Lt. 4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9</v>
      </c>
      <c r="L438" s="9" t="str">
        <f t="shared" si="6"/>
        <v>2023 - WEEK 09</v>
      </c>
      <c r="M438" s="9" t="str">
        <f t="shared" si="7"/>
        <v>2023 - MONTH 03</v>
      </c>
      <c r="N438" s="12">
        <f t="shared" ref="N438:O438" si="447">IFERROR(AVERAGEIF(L:L,L438,$J:$J)," ")</f>
        <v>0.9782670455</v>
      </c>
      <c r="O438" s="12">
        <f t="shared" si="447"/>
        <v>0.9711252654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45006.64557</v>
      </c>
      <c r="B439" s="9" t="str">
        <f>INDIRECT(ADDRESS(2+QUOTIENT(ROW()-2,COUNTA('Form Responses 1'!$1:$1)-4),2,,TRUE,"Form Responses 1"))</f>
        <v>theressai@gmail.com</v>
      </c>
      <c r="C439" s="9" t="str">
        <f>INDIRECT(ADDRESS(2+QUOTIENT(ROW()-2,COUNTA('Form Responses 1'!$1:$1)-4),3,,TRUE,"Form Responses 1"))</f>
        <v>theresia2@gmail.com</v>
      </c>
      <c r="D439" s="10">
        <f>INDIRECT(ADDRESS(2+QUOTIENT(ROW()-2,COUNTA('Form Responses 1'!$1:$1)-4),4,,TRUE,"Form Responses 1"))</f>
        <v>44986</v>
      </c>
      <c r="E439" s="11">
        <f t="shared" si="2"/>
        <v>3</v>
      </c>
      <c r="F439" s="9" t="str">
        <f>IF(ISBLANK(A439)," ",INDIRECT(ADDRESS(1,5+MOD(ROW()-2,COUNTA('Form Responses 1'!$1:$1)-4),,TRUE,"Form Responses 1")))</f>
        <v>PUSFATJA  - Gedung D Lt. 4 [Teras]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PUSFATJA  - Gedung D Lt. 4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9</v>
      </c>
      <c r="L439" s="9" t="str">
        <f t="shared" si="6"/>
        <v>2023 - WEEK 09</v>
      </c>
      <c r="M439" s="9" t="str">
        <f t="shared" si="7"/>
        <v>2023 - MONTH 03</v>
      </c>
      <c r="N439" s="12">
        <f t="shared" ref="N439:O439" si="448">IFERROR(AVERAGEIF(L:L,L439,$J:$J)," ")</f>
        <v>0.9782670455</v>
      </c>
      <c r="O439" s="12">
        <f t="shared" si="448"/>
        <v>0.9711252654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45006.64557</v>
      </c>
      <c r="B440" s="9" t="str">
        <f>INDIRECT(ADDRESS(2+QUOTIENT(ROW()-2,COUNTA('Form Responses 1'!$1:$1)-4),2,,TRUE,"Form Responses 1"))</f>
        <v>theressai@gmail.com</v>
      </c>
      <c r="C440" s="9" t="str">
        <f>INDIRECT(ADDRESS(2+QUOTIENT(ROW()-2,COUNTA('Form Responses 1'!$1:$1)-4),3,,TRUE,"Form Responses 1"))</f>
        <v>theresia2@gmail.com</v>
      </c>
      <c r="D440" s="10">
        <f>INDIRECT(ADDRESS(2+QUOTIENT(ROW()-2,COUNTA('Form Responses 1'!$1:$1)-4),4,,TRUE,"Form Responses 1"))</f>
        <v>44986</v>
      </c>
      <c r="E440" s="11">
        <f t="shared" si="2"/>
        <v>3</v>
      </c>
      <c r="F440" s="9" t="str">
        <f>IF(ISBLANK(A440)," ",INDIRECT(ADDRESS(1,5+MOD(ROW()-2,COUNTA('Form Responses 1'!$1:$1)-4),,TRUE,"Form Responses 1")))</f>
        <v>PUSFATJA  - Gedung D Lt. 4 [Balkon(depan dan belakang)]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PUSFATJA  - Gedung D Lt. 4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9</v>
      </c>
      <c r="L440" s="9" t="str">
        <f t="shared" si="6"/>
        <v>2023 - WEEK 09</v>
      </c>
      <c r="M440" s="9" t="str">
        <f t="shared" si="7"/>
        <v>2023 - MONTH 03</v>
      </c>
      <c r="N440" s="12">
        <f t="shared" ref="N440:O440" si="449">IFERROR(AVERAGEIF(L:L,L440,$J:$J)," ")</f>
        <v>0.9782670455</v>
      </c>
      <c r="O440" s="12">
        <f t="shared" si="449"/>
        <v>0.9711252654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45006.64557</v>
      </c>
      <c r="B441" s="9" t="str">
        <f>INDIRECT(ADDRESS(2+QUOTIENT(ROW()-2,COUNTA('Form Responses 1'!$1:$1)-4),2,,TRUE,"Form Responses 1"))</f>
        <v>theressai@gmail.com</v>
      </c>
      <c r="C441" s="9" t="str">
        <f>INDIRECT(ADDRESS(2+QUOTIENT(ROW()-2,COUNTA('Form Responses 1'!$1:$1)-4),3,,TRUE,"Form Responses 1"))</f>
        <v>theresia2@gmail.com</v>
      </c>
      <c r="D441" s="10">
        <f>INDIRECT(ADDRESS(2+QUOTIENT(ROW()-2,COUNTA('Form Responses 1'!$1:$1)-4),4,,TRUE,"Form Responses 1"))</f>
        <v>44986</v>
      </c>
      <c r="E441" s="11">
        <f t="shared" si="2"/>
        <v>3</v>
      </c>
      <c r="F441" s="9" t="str">
        <f>IF(ISBLANK(A441)," ",INDIRECT(ADDRESS(1,5+MOD(ROW()-2,COUNTA('Form Responses 1'!$1:$1)-4),,TRUE,"Form Responses 1")))</f>
        <v>PUSFATJA  - Gedung D Lt. 4 [Lift]</v>
      </c>
      <c r="G441" s="9" t="str">
        <f>IF(ISBLANK(A441)," ",INDIRECT(ADDRESS(MATCH(A441,'Form Responses 1'!A:A,0),5+MOD(ROW()-2,COUNTA('Form Responses 1'!$1:$1)-4),,TRUE,"Form Responses 1")))</f>
        <v>SANGATBAIK</v>
      </c>
      <c r="H441" s="12" t="str">
        <f t="shared" si="3"/>
        <v>PUSFATJA  - Gedung D Lt. 4</v>
      </c>
      <c r="I441" s="12" t="str">
        <f t="shared" si="4"/>
        <v>CLEANING SERVICE</v>
      </c>
      <c r="J441" s="12">
        <f t="array" ref="J441">IFERROR(INDEX(MASTER!B:B,MATCH(G441,MASTER!A:A,0))/100," ")</f>
        <v>1</v>
      </c>
      <c r="K441" s="9">
        <f t="shared" si="5"/>
        <v>9</v>
      </c>
      <c r="L441" s="9" t="str">
        <f t="shared" si="6"/>
        <v>2023 - WEEK 09</v>
      </c>
      <c r="M441" s="9" t="str">
        <f t="shared" si="7"/>
        <v>2023 - MONTH 03</v>
      </c>
      <c r="N441" s="12">
        <f t="shared" ref="N441:O441" si="450">IFERROR(AVERAGEIF(L:L,L441,$J:$J)," ")</f>
        <v>0.9782670455</v>
      </c>
      <c r="O441" s="12">
        <f t="shared" si="450"/>
        <v>0.9711252654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45006.64557</v>
      </c>
      <c r="B442" s="9" t="str">
        <f>INDIRECT(ADDRESS(2+QUOTIENT(ROW()-2,COUNTA('Form Responses 1'!$1:$1)-4),2,,TRUE,"Form Responses 1"))</f>
        <v>theressai@gmail.com</v>
      </c>
      <c r="C442" s="9" t="str">
        <f>INDIRECT(ADDRESS(2+QUOTIENT(ROW()-2,COUNTA('Form Responses 1'!$1:$1)-4),3,,TRUE,"Form Responses 1"))</f>
        <v>theresia2@gmail.com</v>
      </c>
      <c r="D442" s="10">
        <f>INDIRECT(ADDRESS(2+QUOTIENT(ROW()-2,COUNTA('Form Responses 1'!$1:$1)-4),4,,TRUE,"Form Responses 1"))</f>
        <v>44986</v>
      </c>
      <c r="E442" s="11">
        <f t="shared" si="2"/>
        <v>3</v>
      </c>
      <c r="F442" s="9" t="str">
        <f>IF(ISBLANK(A442)," ",INDIRECT(ADDRESS(1,5+MOD(ROW()-2,COUNTA('Form Responses 1'!$1:$1)-4),,TRUE,"Form Responses 1")))</f>
        <v>PUSFATJA  - Gedung D Lt. 4 [Tangga]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PUSFATJA  - Gedung D Lt. 4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9</v>
      </c>
      <c r="L442" s="9" t="str">
        <f t="shared" si="6"/>
        <v>2023 - WEEK 09</v>
      </c>
      <c r="M442" s="9" t="str">
        <f t="shared" si="7"/>
        <v>2023 - MONTH 03</v>
      </c>
      <c r="N442" s="12">
        <f t="shared" ref="N442:O442" si="451">IFERROR(AVERAGEIF(L:L,L442,$J:$J)," ")</f>
        <v>0.9782670455</v>
      </c>
      <c r="O442" s="12">
        <f t="shared" si="451"/>
        <v>0.9711252654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45006.64557</v>
      </c>
      <c r="B443" s="9" t="str">
        <f>INDIRECT(ADDRESS(2+QUOTIENT(ROW()-2,COUNTA('Form Responses 1'!$1:$1)-4),2,,TRUE,"Form Responses 1"))</f>
        <v>theressai@gmail.com</v>
      </c>
      <c r="C443" s="9" t="str">
        <f>INDIRECT(ADDRESS(2+QUOTIENT(ROW()-2,COUNTA('Form Responses 1'!$1:$1)-4),3,,TRUE,"Form Responses 1"))</f>
        <v>theresia2@gmail.com</v>
      </c>
      <c r="D443" s="10">
        <f>INDIRECT(ADDRESS(2+QUOTIENT(ROW()-2,COUNTA('Form Responses 1'!$1:$1)-4),4,,TRUE,"Form Responses 1"))</f>
        <v>44986</v>
      </c>
      <c r="E443" s="11">
        <f t="shared" si="2"/>
        <v>3</v>
      </c>
      <c r="F443" s="9" t="str">
        <f>IF(ISBLANK(A443)," ",INDIRECT(ADDRESS(1,5+MOD(ROW()-2,COUNTA('Form Responses 1'!$1:$1)-4),,TRUE,"Form Responses 1")))</f>
        <v>PUSFATJA  - Gedung D Lt. 3 [Lobby]</v>
      </c>
      <c r="G443" s="9" t="str">
        <f>IF(ISBLANK(A443)," ",INDIRECT(ADDRESS(MATCH(A443,'Form Responses 1'!A:A,0),5+MOD(ROW()-2,COUNTA('Form Responses 1'!$1:$1)-4),,TRUE,"Form Responses 1")))</f>
        <v>SANGATBAIK</v>
      </c>
      <c r="H443" s="12" t="str">
        <f t="shared" si="3"/>
        <v>PUSFATJA  - Gedung D Lt. 3</v>
      </c>
      <c r="I443" s="12" t="str">
        <f t="shared" si="4"/>
        <v>CLEANING SERVICE</v>
      </c>
      <c r="J443" s="12">
        <f t="array" ref="J443">IFERROR(INDEX(MASTER!B:B,MATCH(G443,MASTER!A:A,0))/100," ")</f>
        <v>1</v>
      </c>
      <c r="K443" s="9">
        <f t="shared" si="5"/>
        <v>9</v>
      </c>
      <c r="L443" s="9" t="str">
        <f t="shared" si="6"/>
        <v>2023 - WEEK 09</v>
      </c>
      <c r="M443" s="9" t="str">
        <f t="shared" si="7"/>
        <v>2023 - MONTH 03</v>
      </c>
      <c r="N443" s="12">
        <f t="shared" ref="N443:O443" si="452">IFERROR(AVERAGEIF(L:L,L443,$J:$J)," ")</f>
        <v>0.9782670455</v>
      </c>
      <c r="O443" s="12">
        <f t="shared" si="452"/>
        <v>0.9711252654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45006.64557</v>
      </c>
      <c r="B444" s="9" t="str">
        <f>INDIRECT(ADDRESS(2+QUOTIENT(ROW()-2,COUNTA('Form Responses 1'!$1:$1)-4),2,,TRUE,"Form Responses 1"))</f>
        <v>theressai@gmail.com</v>
      </c>
      <c r="C444" s="9" t="str">
        <f>INDIRECT(ADDRESS(2+QUOTIENT(ROW()-2,COUNTA('Form Responses 1'!$1:$1)-4),3,,TRUE,"Form Responses 1"))</f>
        <v>theresia2@gmail.com</v>
      </c>
      <c r="D444" s="10">
        <f>INDIRECT(ADDRESS(2+QUOTIENT(ROW()-2,COUNTA('Form Responses 1'!$1:$1)-4),4,,TRUE,"Form Responses 1"))</f>
        <v>44986</v>
      </c>
      <c r="E444" s="11">
        <f t="shared" si="2"/>
        <v>3</v>
      </c>
      <c r="F444" s="9" t="str">
        <f>IF(ISBLANK(A444)," ",INDIRECT(ADDRESS(1,5+MOD(ROW()-2,COUNTA('Form Responses 1'!$1:$1)-4),,TRUE,"Form Responses 1")))</f>
        <v>PUSFATJA  - Gedung D Lt. 3 [Ruang Staff]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PUSFATJA  - Gedung D Lt. 3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9</v>
      </c>
      <c r="L444" s="9" t="str">
        <f t="shared" si="6"/>
        <v>2023 - WEEK 09</v>
      </c>
      <c r="M444" s="9" t="str">
        <f t="shared" si="7"/>
        <v>2023 - MONTH 03</v>
      </c>
      <c r="N444" s="12">
        <f t="shared" ref="N444:O444" si="453">IFERROR(AVERAGEIF(L:L,L444,$J:$J)," ")</f>
        <v>0.9782670455</v>
      </c>
      <c r="O444" s="12">
        <f t="shared" si="453"/>
        <v>0.9711252654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45006.64557</v>
      </c>
      <c r="B445" s="9" t="str">
        <f>INDIRECT(ADDRESS(2+QUOTIENT(ROW()-2,COUNTA('Form Responses 1'!$1:$1)-4),2,,TRUE,"Form Responses 1"))</f>
        <v>theressai@gmail.com</v>
      </c>
      <c r="C445" s="9" t="str">
        <f>INDIRECT(ADDRESS(2+QUOTIENT(ROW()-2,COUNTA('Form Responses 1'!$1:$1)-4),3,,TRUE,"Form Responses 1"))</f>
        <v>theresia2@gmail.com</v>
      </c>
      <c r="D445" s="10">
        <f>INDIRECT(ADDRESS(2+QUOTIENT(ROW()-2,COUNTA('Form Responses 1'!$1:$1)-4),4,,TRUE,"Form Responses 1"))</f>
        <v>44986</v>
      </c>
      <c r="E445" s="11">
        <f t="shared" si="2"/>
        <v>3</v>
      </c>
      <c r="F445" s="9" t="str">
        <f>IF(ISBLANK(A445)," ",INDIRECT(ADDRESS(1,5+MOD(ROW()-2,COUNTA('Form Responses 1'!$1:$1)-4),,TRUE,"Form Responses 1")))</f>
        <v>PUSFATJA  - Gedung D Lt. 3 [Ruang Rapat Auditorium]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PUSFATJA  - Gedung D Lt. 3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9</v>
      </c>
      <c r="L445" s="9" t="str">
        <f t="shared" si="6"/>
        <v>2023 - WEEK 09</v>
      </c>
      <c r="M445" s="9" t="str">
        <f t="shared" si="7"/>
        <v>2023 - MONTH 03</v>
      </c>
      <c r="N445" s="12">
        <f t="shared" ref="N445:O445" si="454">IFERROR(AVERAGEIF(L:L,L445,$J:$J)," ")</f>
        <v>0.9782670455</v>
      </c>
      <c r="O445" s="12">
        <f t="shared" si="454"/>
        <v>0.9711252654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45006.64557</v>
      </c>
      <c r="B446" s="9" t="str">
        <f>INDIRECT(ADDRESS(2+QUOTIENT(ROW()-2,COUNTA('Form Responses 1'!$1:$1)-4),2,,TRUE,"Form Responses 1"))</f>
        <v>theressai@gmail.com</v>
      </c>
      <c r="C446" s="9" t="str">
        <f>INDIRECT(ADDRESS(2+QUOTIENT(ROW()-2,COUNTA('Form Responses 1'!$1:$1)-4),3,,TRUE,"Form Responses 1"))</f>
        <v>theresia2@gmail.com</v>
      </c>
      <c r="D446" s="10">
        <f>INDIRECT(ADDRESS(2+QUOTIENT(ROW()-2,COUNTA('Form Responses 1'!$1:$1)-4),4,,TRUE,"Form Responses 1"))</f>
        <v>44986</v>
      </c>
      <c r="E446" s="11">
        <f t="shared" si="2"/>
        <v>3</v>
      </c>
      <c r="F446" s="9" t="str">
        <f>IF(ISBLANK(A446)," ",INDIRECT(ADDRESS(1,5+MOD(ROW()-2,COUNTA('Form Responses 1'!$1:$1)-4),,TRUE,"Form Responses 1")))</f>
        <v>PUSFATJA  - Gedung D Lt. 3 [Pantry 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PUSFATJA  - Gedung D Lt. 3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9</v>
      </c>
      <c r="L446" s="9" t="str">
        <f t="shared" si="6"/>
        <v>2023 - WEEK 09</v>
      </c>
      <c r="M446" s="9" t="str">
        <f t="shared" si="7"/>
        <v>2023 - MONTH 03</v>
      </c>
      <c r="N446" s="12">
        <f t="shared" ref="N446:O446" si="455">IFERROR(AVERAGEIF(L:L,L446,$J:$J)," ")</f>
        <v>0.9782670455</v>
      </c>
      <c r="O446" s="12">
        <f t="shared" si="455"/>
        <v>0.9711252654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45006.64557</v>
      </c>
      <c r="B447" s="9" t="str">
        <f>INDIRECT(ADDRESS(2+QUOTIENT(ROW()-2,COUNTA('Form Responses 1'!$1:$1)-4),2,,TRUE,"Form Responses 1"))</f>
        <v>theressai@gmail.com</v>
      </c>
      <c r="C447" s="9" t="str">
        <f>INDIRECT(ADDRESS(2+QUOTIENT(ROW()-2,COUNTA('Form Responses 1'!$1:$1)-4),3,,TRUE,"Form Responses 1"))</f>
        <v>theresia2@gmail.com</v>
      </c>
      <c r="D447" s="10">
        <f>INDIRECT(ADDRESS(2+QUOTIENT(ROW()-2,COUNTA('Form Responses 1'!$1:$1)-4),4,,TRUE,"Form Responses 1"))</f>
        <v>44986</v>
      </c>
      <c r="E447" s="11">
        <f t="shared" si="2"/>
        <v>3</v>
      </c>
      <c r="F447" s="9" t="str">
        <f>IF(ISBLANK(A447)," ",INDIRECT(ADDRESS(1,5+MOD(ROW()-2,COUNTA('Form Responses 1'!$1:$1)-4),,TRUE,"Form Responses 1")))</f>
        <v>PUSFATJA  - Gedung D Lt. 3 [Toilet pria/wanita]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PUSFATJA  - Gedung D Lt. 3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9</v>
      </c>
      <c r="L447" s="9" t="str">
        <f t="shared" si="6"/>
        <v>2023 - WEEK 09</v>
      </c>
      <c r="M447" s="9" t="str">
        <f t="shared" si="7"/>
        <v>2023 - MONTH 03</v>
      </c>
      <c r="N447" s="12">
        <f t="shared" ref="N447:O447" si="456">IFERROR(AVERAGEIF(L:L,L447,$J:$J)," ")</f>
        <v>0.9782670455</v>
      </c>
      <c r="O447" s="12">
        <f t="shared" si="456"/>
        <v>0.9711252654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45006.64557</v>
      </c>
      <c r="B448" s="9" t="str">
        <f>INDIRECT(ADDRESS(2+QUOTIENT(ROW()-2,COUNTA('Form Responses 1'!$1:$1)-4),2,,TRUE,"Form Responses 1"))</f>
        <v>theressai@gmail.com</v>
      </c>
      <c r="C448" s="9" t="str">
        <f>INDIRECT(ADDRESS(2+QUOTIENT(ROW()-2,COUNTA('Form Responses 1'!$1:$1)-4),3,,TRUE,"Form Responses 1"))</f>
        <v>theresia2@gmail.com</v>
      </c>
      <c r="D448" s="10">
        <f>INDIRECT(ADDRESS(2+QUOTIENT(ROW()-2,COUNTA('Form Responses 1'!$1:$1)-4),4,,TRUE,"Form Responses 1"))</f>
        <v>44986</v>
      </c>
      <c r="E448" s="11">
        <f t="shared" si="2"/>
        <v>3</v>
      </c>
      <c r="F448" s="9" t="str">
        <f>IF(ISBLANK(A448)," ",INDIRECT(ADDRESS(1,5+MOD(ROW()-2,COUNTA('Form Responses 1'!$1:$1)-4),,TRUE,"Form Responses 1")))</f>
        <v>PUSFATJA  - Gedung D Lt. 3 [Ruang Kepala LMB]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PUSFATJA  - Gedung D Lt. 3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9</v>
      </c>
      <c r="L448" s="9" t="str">
        <f t="shared" si="6"/>
        <v>2023 - WEEK 09</v>
      </c>
      <c r="M448" s="9" t="str">
        <f t="shared" si="7"/>
        <v>2023 - MONTH 03</v>
      </c>
      <c r="N448" s="12">
        <f t="shared" ref="N448:O448" si="457">IFERROR(AVERAGEIF(L:L,L448,$J:$J)," ")</f>
        <v>0.9782670455</v>
      </c>
      <c r="O448" s="12">
        <f t="shared" si="457"/>
        <v>0.9711252654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45006.64557</v>
      </c>
      <c r="B449" s="9" t="str">
        <f>INDIRECT(ADDRESS(2+QUOTIENT(ROW()-2,COUNTA('Form Responses 1'!$1:$1)-4),2,,TRUE,"Form Responses 1"))</f>
        <v>theressai@gmail.com</v>
      </c>
      <c r="C449" s="9" t="str">
        <f>INDIRECT(ADDRESS(2+QUOTIENT(ROW()-2,COUNTA('Form Responses 1'!$1:$1)-4),3,,TRUE,"Form Responses 1"))</f>
        <v>theresia2@gmail.com</v>
      </c>
      <c r="D449" s="10">
        <f>INDIRECT(ADDRESS(2+QUOTIENT(ROW()-2,COUNTA('Form Responses 1'!$1:$1)-4),4,,TRUE,"Form Responses 1"))</f>
        <v>44986</v>
      </c>
      <c r="E449" s="11">
        <f t="shared" si="2"/>
        <v>3</v>
      </c>
      <c r="F449" s="9" t="str">
        <f>IF(ISBLANK(A449)," ",INDIRECT(ADDRESS(1,5+MOD(ROW()-2,COUNTA('Form Responses 1'!$1:$1)-4),,TRUE,"Form Responses 1")))</f>
        <v>PUSFATJA  - Gedung D Lt. 3 [Ruang Kepala]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PUSFATJA  - Gedung D Lt. 3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9</v>
      </c>
      <c r="L449" s="9" t="str">
        <f t="shared" si="6"/>
        <v>2023 - WEEK 09</v>
      </c>
      <c r="M449" s="9" t="str">
        <f t="shared" si="7"/>
        <v>2023 - MONTH 03</v>
      </c>
      <c r="N449" s="12">
        <f t="shared" ref="N449:O449" si="458">IFERROR(AVERAGEIF(L:L,L449,$J:$J)," ")</f>
        <v>0.9782670455</v>
      </c>
      <c r="O449" s="12">
        <f t="shared" si="458"/>
        <v>0.9711252654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45006.64557</v>
      </c>
      <c r="B450" s="9" t="str">
        <f>INDIRECT(ADDRESS(2+QUOTIENT(ROW()-2,COUNTA('Form Responses 1'!$1:$1)-4),2,,TRUE,"Form Responses 1"))</f>
        <v>theressai@gmail.com</v>
      </c>
      <c r="C450" s="9" t="str">
        <f>INDIRECT(ADDRESS(2+QUOTIENT(ROW()-2,COUNTA('Form Responses 1'!$1:$1)-4),3,,TRUE,"Form Responses 1"))</f>
        <v>theresia2@gmail.com</v>
      </c>
      <c r="D450" s="10">
        <f>INDIRECT(ADDRESS(2+QUOTIENT(ROW()-2,COUNTA('Form Responses 1'!$1:$1)-4),4,,TRUE,"Form Responses 1"))</f>
        <v>44986</v>
      </c>
      <c r="E450" s="11">
        <f t="shared" si="2"/>
        <v>3</v>
      </c>
      <c r="F450" s="9" t="str">
        <f>IF(ISBLANK(A450)," ",INDIRECT(ADDRESS(1,5+MOD(ROW()-2,COUNTA('Form Responses 1'!$1:$1)-4),,TRUE,"Form Responses 1")))</f>
        <v>PUSFATJA  - Gedung D Lt. 3 [Ruang Kepala]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PUSFATJA  - Gedung D Lt. 3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9</v>
      </c>
      <c r="L450" s="9" t="str">
        <f t="shared" si="6"/>
        <v>2023 - WEEK 09</v>
      </c>
      <c r="M450" s="9" t="str">
        <f t="shared" si="7"/>
        <v>2023 - MONTH 03</v>
      </c>
      <c r="N450" s="12">
        <f t="shared" ref="N450:O450" si="459">IFERROR(AVERAGEIF(L:L,L450,$J:$J)," ")</f>
        <v>0.9782670455</v>
      </c>
      <c r="O450" s="12">
        <f t="shared" si="459"/>
        <v>0.9711252654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45006.64557</v>
      </c>
      <c r="B451" s="9" t="str">
        <f>INDIRECT(ADDRESS(2+QUOTIENT(ROW()-2,COUNTA('Form Responses 1'!$1:$1)-4),2,,TRUE,"Form Responses 1"))</f>
        <v>theressai@gmail.com</v>
      </c>
      <c r="C451" s="9" t="str">
        <f>INDIRECT(ADDRESS(2+QUOTIENT(ROW()-2,COUNTA('Form Responses 1'!$1:$1)-4),3,,TRUE,"Form Responses 1"))</f>
        <v>theresia2@gmail.com</v>
      </c>
      <c r="D451" s="10">
        <f>INDIRECT(ADDRESS(2+QUOTIENT(ROW()-2,COUNTA('Form Responses 1'!$1:$1)-4),4,,TRUE,"Form Responses 1"))</f>
        <v>44986</v>
      </c>
      <c r="E451" s="11">
        <f t="shared" si="2"/>
        <v>3</v>
      </c>
      <c r="F451" s="9" t="str">
        <f>IF(ISBLANK(A451)," ",INDIRECT(ADDRESS(1,5+MOD(ROW()-2,COUNTA('Form Responses 1'!$1:$1)-4),,TRUE,"Form Responses 1")))</f>
        <v>PUSFATJA  - Gedung D Lt. 3 [Ruang Lactation/ Ruang Menyusui]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PUSFATJA  - Gedung D Lt. 3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9</v>
      </c>
      <c r="L451" s="9" t="str">
        <f t="shared" si="6"/>
        <v>2023 - WEEK 09</v>
      </c>
      <c r="M451" s="9" t="str">
        <f t="shared" si="7"/>
        <v>2023 - MONTH 03</v>
      </c>
      <c r="N451" s="12">
        <f t="shared" ref="N451:O451" si="460">IFERROR(AVERAGEIF(L:L,L451,$J:$J)," ")</f>
        <v>0.9782670455</v>
      </c>
      <c r="O451" s="12">
        <f t="shared" si="460"/>
        <v>0.9711252654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45006.64557</v>
      </c>
      <c r="B452" s="9" t="str">
        <f>INDIRECT(ADDRESS(2+QUOTIENT(ROW()-2,COUNTA('Form Responses 1'!$1:$1)-4),2,,TRUE,"Form Responses 1"))</f>
        <v>theressai@gmail.com</v>
      </c>
      <c r="C452" s="9" t="str">
        <f>INDIRECT(ADDRESS(2+QUOTIENT(ROW()-2,COUNTA('Form Responses 1'!$1:$1)-4),3,,TRUE,"Form Responses 1"))</f>
        <v>theresia2@gmail.com</v>
      </c>
      <c r="D452" s="10">
        <f>INDIRECT(ADDRESS(2+QUOTIENT(ROW()-2,COUNTA('Form Responses 1'!$1:$1)-4),4,,TRUE,"Form Responses 1"))</f>
        <v>44986</v>
      </c>
      <c r="E452" s="11">
        <f t="shared" si="2"/>
        <v>3</v>
      </c>
      <c r="F452" s="9" t="str">
        <f>IF(ISBLANK(A452)," ",INDIRECT(ADDRESS(1,5+MOD(ROW()-2,COUNTA('Form Responses 1'!$1:$1)-4),,TRUE,"Form Responses 1")))</f>
        <v>PUSFATJA  - Gedung D Lt. 3 [Ruang Rapat B]</v>
      </c>
      <c r="G452" s="9" t="str">
        <f>IF(ISBLANK(A452)," ",INDIRECT(ADDRESS(MATCH(A452,'Form Responses 1'!A:A,0),5+MOD(ROW()-2,COUNTA('Form Responses 1'!$1:$1)-4),,TRUE,"Form Responses 1")))</f>
        <v>SANGATBAIK</v>
      </c>
      <c r="H452" s="12" t="str">
        <f t="shared" si="3"/>
        <v>PUSFATJA  - Gedung D Lt. 3</v>
      </c>
      <c r="I452" s="12" t="str">
        <f t="shared" si="4"/>
        <v>CLEANING SERVICE</v>
      </c>
      <c r="J452" s="12">
        <f t="array" ref="J452">IFERROR(INDEX(MASTER!B:B,MATCH(G452,MASTER!A:A,0))/100," ")</f>
        <v>1</v>
      </c>
      <c r="K452" s="9">
        <f t="shared" si="5"/>
        <v>9</v>
      </c>
      <c r="L452" s="9" t="str">
        <f t="shared" si="6"/>
        <v>2023 - WEEK 09</v>
      </c>
      <c r="M452" s="9" t="str">
        <f t="shared" si="7"/>
        <v>2023 - MONTH 03</v>
      </c>
      <c r="N452" s="12">
        <f t="shared" ref="N452:O452" si="461">IFERROR(AVERAGEIF(L:L,L452,$J:$J)," ")</f>
        <v>0.9782670455</v>
      </c>
      <c r="O452" s="12">
        <f t="shared" si="461"/>
        <v>0.9711252654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45006.64557</v>
      </c>
      <c r="B453" s="9" t="str">
        <f>INDIRECT(ADDRESS(2+QUOTIENT(ROW()-2,COUNTA('Form Responses 1'!$1:$1)-4),2,,TRUE,"Form Responses 1"))</f>
        <v>theressai@gmail.com</v>
      </c>
      <c r="C453" s="9" t="str">
        <f>INDIRECT(ADDRESS(2+QUOTIENT(ROW()-2,COUNTA('Form Responses 1'!$1:$1)-4),3,,TRUE,"Form Responses 1"))</f>
        <v>theresia2@gmail.com</v>
      </c>
      <c r="D453" s="10">
        <f>INDIRECT(ADDRESS(2+QUOTIENT(ROW()-2,COUNTA('Form Responses 1'!$1:$1)-4),4,,TRUE,"Form Responses 1"))</f>
        <v>44986</v>
      </c>
      <c r="E453" s="11">
        <f t="shared" si="2"/>
        <v>3</v>
      </c>
      <c r="F453" s="9" t="str">
        <f>IF(ISBLANK(A453)," ",INDIRECT(ADDRESS(1,5+MOD(ROW()-2,COUNTA('Form Responses 1'!$1:$1)-4),,TRUE,"Form Responses 1")))</f>
        <v>PUSFATJA  - Gedung D Lt. 3 [Ruang Rapat C]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PUSFATJA  - Gedung D Lt. 3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9</v>
      </c>
      <c r="L453" s="9" t="str">
        <f t="shared" si="6"/>
        <v>2023 - WEEK 09</v>
      </c>
      <c r="M453" s="9" t="str">
        <f t="shared" si="7"/>
        <v>2023 - MONTH 03</v>
      </c>
      <c r="N453" s="12">
        <f t="shared" ref="N453:O453" si="462">IFERROR(AVERAGEIF(L:L,L453,$J:$J)," ")</f>
        <v>0.9782670455</v>
      </c>
      <c r="O453" s="12">
        <f t="shared" si="462"/>
        <v>0.9711252654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45006.64557</v>
      </c>
      <c r="B454" s="9" t="str">
        <f>INDIRECT(ADDRESS(2+QUOTIENT(ROW()-2,COUNTA('Form Responses 1'!$1:$1)-4),2,,TRUE,"Form Responses 1"))</f>
        <v>theressai@gmail.com</v>
      </c>
      <c r="C454" s="9" t="str">
        <f>INDIRECT(ADDRESS(2+QUOTIENT(ROW()-2,COUNTA('Form Responses 1'!$1:$1)-4),3,,TRUE,"Form Responses 1"))</f>
        <v>theresia2@gmail.com</v>
      </c>
      <c r="D454" s="10">
        <f>INDIRECT(ADDRESS(2+QUOTIENT(ROW()-2,COUNTA('Form Responses 1'!$1:$1)-4),4,,TRUE,"Form Responses 1"))</f>
        <v>44986</v>
      </c>
      <c r="E454" s="11">
        <f t="shared" si="2"/>
        <v>3</v>
      </c>
      <c r="F454" s="9" t="str">
        <f>IF(ISBLANK(A454)," ",INDIRECT(ADDRESS(1,5+MOD(ROW()-2,COUNTA('Form Responses 1'!$1:$1)-4),,TRUE,"Form Responses 1")))</f>
        <v>PUSFATJA  - Gedung D Lt. 3 [Balkon(depan dan belakang)]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PUSFATJA  - Gedung D Lt. 3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9</v>
      </c>
      <c r="L454" s="9" t="str">
        <f t="shared" si="6"/>
        <v>2023 - WEEK 09</v>
      </c>
      <c r="M454" s="9" t="str">
        <f t="shared" si="7"/>
        <v>2023 - MONTH 03</v>
      </c>
      <c r="N454" s="12">
        <f t="shared" ref="N454:O454" si="463">IFERROR(AVERAGEIF(L:L,L454,$J:$J)," ")</f>
        <v>0.9782670455</v>
      </c>
      <c r="O454" s="12">
        <f t="shared" si="463"/>
        <v>0.9711252654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45006.64557</v>
      </c>
      <c r="B455" s="9" t="str">
        <f>INDIRECT(ADDRESS(2+QUOTIENT(ROW()-2,COUNTA('Form Responses 1'!$1:$1)-4),2,,TRUE,"Form Responses 1"))</f>
        <v>theressai@gmail.com</v>
      </c>
      <c r="C455" s="9" t="str">
        <f>INDIRECT(ADDRESS(2+QUOTIENT(ROW()-2,COUNTA('Form Responses 1'!$1:$1)-4),3,,TRUE,"Form Responses 1"))</f>
        <v>theresia2@gmail.com</v>
      </c>
      <c r="D455" s="10">
        <f>INDIRECT(ADDRESS(2+QUOTIENT(ROW()-2,COUNTA('Form Responses 1'!$1:$1)-4),4,,TRUE,"Form Responses 1"))</f>
        <v>44986</v>
      </c>
      <c r="E455" s="11">
        <f t="shared" si="2"/>
        <v>3</v>
      </c>
      <c r="F455" s="9" t="str">
        <f>IF(ISBLANK(A455)," ",INDIRECT(ADDRESS(1,5+MOD(ROW()-2,COUNTA('Form Responses 1'!$1:$1)-4),,TRUE,"Form Responses 1")))</f>
        <v>PUSFATJA  - Gedung D Lt. 3 [Lift]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PUSFATJA  - Gedung D Lt. 3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9</v>
      </c>
      <c r="L455" s="9" t="str">
        <f t="shared" si="6"/>
        <v>2023 - WEEK 09</v>
      </c>
      <c r="M455" s="9" t="str">
        <f t="shared" si="7"/>
        <v>2023 - MONTH 03</v>
      </c>
      <c r="N455" s="12">
        <f t="shared" ref="N455:O455" si="464">IFERROR(AVERAGEIF(L:L,L455,$J:$J)," ")</f>
        <v>0.9782670455</v>
      </c>
      <c r="O455" s="12">
        <f t="shared" si="464"/>
        <v>0.9711252654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45006.64557</v>
      </c>
      <c r="B456" s="9" t="str">
        <f>INDIRECT(ADDRESS(2+QUOTIENT(ROW()-2,COUNTA('Form Responses 1'!$1:$1)-4),2,,TRUE,"Form Responses 1"))</f>
        <v>theressai@gmail.com</v>
      </c>
      <c r="C456" s="9" t="str">
        <f>INDIRECT(ADDRESS(2+QUOTIENT(ROW()-2,COUNTA('Form Responses 1'!$1:$1)-4),3,,TRUE,"Form Responses 1"))</f>
        <v>theresia2@gmail.com</v>
      </c>
      <c r="D456" s="10">
        <f>INDIRECT(ADDRESS(2+QUOTIENT(ROW()-2,COUNTA('Form Responses 1'!$1:$1)-4),4,,TRUE,"Form Responses 1"))</f>
        <v>44986</v>
      </c>
      <c r="E456" s="11">
        <f t="shared" si="2"/>
        <v>3</v>
      </c>
      <c r="F456" s="9" t="str">
        <f>IF(ISBLANK(A456)," ",INDIRECT(ADDRESS(1,5+MOD(ROW()-2,COUNTA('Form Responses 1'!$1:$1)-4),,TRUE,"Form Responses 1")))</f>
        <v>PUSFATJA  - Gedung D Lt. 3 [Tangga]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PUSFATJA  - Gedung D Lt. 3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9</v>
      </c>
      <c r="L456" s="9" t="str">
        <f t="shared" si="6"/>
        <v>2023 - WEEK 09</v>
      </c>
      <c r="M456" s="9" t="str">
        <f t="shared" si="7"/>
        <v>2023 - MONTH 03</v>
      </c>
      <c r="N456" s="12">
        <f t="shared" ref="N456:O456" si="465">IFERROR(AVERAGEIF(L:L,L456,$J:$J)," ")</f>
        <v>0.9782670455</v>
      </c>
      <c r="O456" s="12">
        <f t="shared" si="465"/>
        <v>0.9711252654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45006.64557</v>
      </c>
      <c r="B457" s="9" t="str">
        <f>INDIRECT(ADDRESS(2+QUOTIENT(ROW()-2,COUNTA('Form Responses 1'!$1:$1)-4),2,,TRUE,"Form Responses 1"))</f>
        <v>theressai@gmail.com</v>
      </c>
      <c r="C457" s="9" t="str">
        <f>INDIRECT(ADDRESS(2+QUOTIENT(ROW()-2,COUNTA('Form Responses 1'!$1:$1)-4),3,,TRUE,"Form Responses 1"))</f>
        <v>theresia2@gmail.com</v>
      </c>
      <c r="D457" s="10">
        <f>INDIRECT(ADDRESS(2+QUOTIENT(ROW()-2,COUNTA('Form Responses 1'!$1:$1)-4),4,,TRUE,"Form Responses 1"))</f>
        <v>44986</v>
      </c>
      <c r="E457" s="11">
        <f t="shared" si="2"/>
        <v>3</v>
      </c>
      <c r="F457" s="9" t="str">
        <f>IF(ISBLANK(A457)," ",INDIRECT(ADDRESS(1,5+MOD(ROW()-2,COUNTA('Form Responses 1'!$1:$1)-4),,TRUE,"Form Responses 1")))</f>
        <v>PUSFATJA  - Gedung D Lt. 2 [Ruang Auditorium]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PUSFATJA  - Gedung D Lt. 2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9</v>
      </c>
      <c r="L457" s="9" t="str">
        <f t="shared" si="6"/>
        <v>2023 - WEEK 09</v>
      </c>
      <c r="M457" s="9" t="str">
        <f t="shared" si="7"/>
        <v>2023 - MONTH 03</v>
      </c>
      <c r="N457" s="12">
        <f t="shared" ref="N457:O457" si="466">IFERROR(AVERAGEIF(L:L,L457,$J:$J)," ")</f>
        <v>0.9782670455</v>
      </c>
      <c r="O457" s="12">
        <f t="shared" si="466"/>
        <v>0.9711252654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45006.64557</v>
      </c>
      <c r="B458" s="9" t="str">
        <f>INDIRECT(ADDRESS(2+QUOTIENT(ROW()-2,COUNTA('Form Responses 1'!$1:$1)-4),2,,TRUE,"Form Responses 1"))</f>
        <v>theressai@gmail.com</v>
      </c>
      <c r="C458" s="9" t="str">
        <f>INDIRECT(ADDRESS(2+QUOTIENT(ROW()-2,COUNTA('Form Responses 1'!$1:$1)-4),3,,TRUE,"Form Responses 1"))</f>
        <v>theresia2@gmail.com</v>
      </c>
      <c r="D458" s="10">
        <f>INDIRECT(ADDRESS(2+QUOTIENT(ROW()-2,COUNTA('Form Responses 1'!$1:$1)-4),4,,TRUE,"Form Responses 1"))</f>
        <v>44986</v>
      </c>
      <c r="E458" s="11">
        <f t="shared" si="2"/>
        <v>3</v>
      </c>
      <c r="F458" s="9" t="str">
        <f>IF(ISBLANK(A458)," ",INDIRECT(ADDRESS(1,5+MOD(ROW()-2,COUNTA('Form Responses 1'!$1:$1)-4),,TRUE,"Form Responses 1")))</f>
        <v>PUSFATJA  - Gedung D Lt. 2 [Ruang Rapat Auditorium]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PUSFATJA  - Gedung D Lt. 2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9</v>
      </c>
      <c r="L458" s="9" t="str">
        <f t="shared" si="6"/>
        <v>2023 - WEEK 09</v>
      </c>
      <c r="M458" s="9" t="str">
        <f t="shared" si="7"/>
        <v>2023 - MONTH 03</v>
      </c>
      <c r="N458" s="12">
        <f t="shared" ref="N458:O458" si="467">IFERROR(AVERAGEIF(L:L,L458,$J:$J)," ")</f>
        <v>0.9782670455</v>
      </c>
      <c r="O458" s="12">
        <f t="shared" si="467"/>
        <v>0.9711252654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45006.64557</v>
      </c>
      <c r="B459" s="9" t="str">
        <f>INDIRECT(ADDRESS(2+QUOTIENT(ROW()-2,COUNTA('Form Responses 1'!$1:$1)-4),2,,TRUE,"Form Responses 1"))</f>
        <v>theressai@gmail.com</v>
      </c>
      <c r="C459" s="9" t="str">
        <f>INDIRECT(ADDRESS(2+QUOTIENT(ROW()-2,COUNTA('Form Responses 1'!$1:$1)-4),3,,TRUE,"Form Responses 1"))</f>
        <v>theresia2@gmail.com</v>
      </c>
      <c r="D459" s="10">
        <f>INDIRECT(ADDRESS(2+QUOTIENT(ROW()-2,COUNTA('Form Responses 1'!$1:$1)-4),4,,TRUE,"Form Responses 1"))</f>
        <v>44986</v>
      </c>
      <c r="E459" s="11">
        <f t="shared" si="2"/>
        <v>3</v>
      </c>
      <c r="F459" s="9" t="str">
        <f>IF(ISBLANK(A459)," ",INDIRECT(ADDRESS(1,5+MOD(ROW()-2,COUNTA('Form Responses 1'!$1:$1)-4),,TRUE,"Form Responses 1")))</f>
        <v>PUSFATJA  - Gedung D Lt. 2 [Ruang VIP Auditorium]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PUSFATJA  - Gedung D Lt. 2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9</v>
      </c>
      <c r="L459" s="9" t="str">
        <f t="shared" si="6"/>
        <v>2023 - WEEK 09</v>
      </c>
      <c r="M459" s="9" t="str">
        <f t="shared" si="7"/>
        <v>2023 - MONTH 03</v>
      </c>
      <c r="N459" s="12">
        <f t="shared" ref="N459:O459" si="468">IFERROR(AVERAGEIF(L:L,L459,$J:$J)," ")</f>
        <v>0.9782670455</v>
      </c>
      <c r="O459" s="12">
        <f t="shared" si="468"/>
        <v>0.9711252654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45006.64557</v>
      </c>
      <c r="B460" s="9" t="str">
        <f>INDIRECT(ADDRESS(2+QUOTIENT(ROW()-2,COUNTA('Form Responses 1'!$1:$1)-4),2,,TRUE,"Form Responses 1"))</f>
        <v>theressai@gmail.com</v>
      </c>
      <c r="C460" s="9" t="str">
        <f>INDIRECT(ADDRESS(2+QUOTIENT(ROW()-2,COUNTA('Form Responses 1'!$1:$1)-4),3,,TRUE,"Form Responses 1"))</f>
        <v>theresia2@gmail.com</v>
      </c>
      <c r="D460" s="10">
        <f>INDIRECT(ADDRESS(2+QUOTIENT(ROW()-2,COUNTA('Form Responses 1'!$1:$1)-4),4,,TRUE,"Form Responses 1"))</f>
        <v>44986</v>
      </c>
      <c r="E460" s="11">
        <f t="shared" si="2"/>
        <v>3</v>
      </c>
      <c r="F460" s="9" t="str">
        <f>IF(ISBLANK(A460)," ",INDIRECT(ADDRESS(1,5+MOD(ROW()-2,COUNTA('Form Responses 1'!$1:$1)-4),,TRUE,"Form Responses 1")))</f>
        <v>PUSFATJA  - Gedung D Lt. 2 [Ruang Kepala Bidang]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PUSFATJA  - Gedung D Lt. 2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9</v>
      </c>
      <c r="L460" s="9" t="str">
        <f t="shared" si="6"/>
        <v>2023 - WEEK 09</v>
      </c>
      <c r="M460" s="9" t="str">
        <f t="shared" si="7"/>
        <v>2023 - MONTH 03</v>
      </c>
      <c r="N460" s="12">
        <f t="shared" ref="N460:O460" si="469">IFERROR(AVERAGEIF(L:L,L460,$J:$J)," ")</f>
        <v>0.9782670455</v>
      </c>
      <c r="O460" s="12">
        <f t="shared" si="469"/>
        <v>0.9711252654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45006.64557</v>
      </c>
      <c r="B461" s="9" t="str">
        <f>INDIRECT(ADDRESS(2+QUOTIENT(ROW()-2,COUNTA('Form Responses 1'!$1:$1)-4),2,,TRUE,"Form Responses 1"))</f>
        <v>theressai@gmail.com</v>
      </c>
      <c r="C461" s="9" t="str">
        <f>INDIRECT(ADDRESS(2+QUOTIENT(ROW()-2,COUNTA('Form Responses 1'!$1:$1)-4),3,,TRUE,"Form Responses 1"))</f>
        <v>theresia2@gmail.com</v>
      </c>
      <c r="D461" s="10">
        <f>INDIRECT(ADDRESS(2+QUOTIENT(ROW()-2,COUNTA('Form Responses 1'!$1:$1)-4),4,,TRUE,"Form Responses 1"))</f>
        <v>44986</v>
      </c>
      <c r="E461" s="11">
        <f t="shared" si="2"/>
        <v>3</v>
      </c>
      <c r="F461" s="9" t="str">
        <f>IF(ISBLANK(A461)," ",INDIRECT(ADDRESS(1,5+MOD(ROW()-2,COUNTA('Form Responses 1'!$1:$1)-4),,TRUE,"Form Responses 1")))</f>
        <v>PUSFATJA  - Gedung D Lt. 2 [Ruang Staff Propas]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PUSFATJA  - Gedung D Lt. 2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9</v>
      </c>
      <c r="L461" s="9" t="str">
        <f t="shared" si="6"/>
        <v>2023 - WEEK 09</v>
      </c>
      <c r="M461" s="9" t="str">
        <f t="shared" si="7"/>
        <v>2023 - MONTH 03</v>
      </c>
      <c r="N461" s="12">
        <f t="shared" ref="N461:O461" si="470">IFERROR(AVERAGEIF(L:L,L461,$J:$J)," ")</f>
        <v>0.9782670455</v>
      </c>
      <c r="O461" s="12">
        <f t="shared" si="470"/>
        <v>0.9711252654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45006.64557</v>
      </c>
      <c r="B462" s="9" t="str">
        <f>INDIRECT(ADDRESS(2+QUOTIENT(ROW()-2,COUNTA('Form Responses 1'!$1:$1)-4),2,,TRUE,"Form Responses 1"))</f>
        <v>theressai@gmail.com</v>
      </c>
      <c r="C462" s="9" t="str">
        <f>INDIRECT(ADDRESS(2+QUOTIENT(ROW()-2,COUNTA('Form Responses 1'!$1:$1)-4),3,,TRUE,"Form Responses 1"))</f>
        <v>theresia2@gmail.com</v>
      </c>
      <c r="D462" s="10">
        <f>INDIRECT(ADDRESS(2+QUOTIENT(ROW()-2,COUNTA('Form Responses 1'!$1:$1)-4),4,,TRUE,"Form Responses 1"))</f>
        <v>44986</v>
      </c>
      <c r="E462" s="11">
        <f t="shared" si="2"/>
        <v>3</v>
      </c>
      <c r="F462" s="9" t="str">
        <f>IF(ISBLANK(A462)," ",INDIRECT(ADDRESS(1,5+MOD(ROW()-2,COUNTA('Form Responses 1'!$1:$1)-4),,TRUE,"Form Responses 1")))</f>
        <v>PUSFATJA  - Gedung D Lt. 2 [Toilet pria/wanita]</v>
      </c>
      <c r="G462" s="9" t="str">
        <f>IF(ISBLANK(A462)," ",INDIRECT(ADDRESS(MATCH(A462,'Form Responses 1'!A:A,0),5+MOD(ROW()-2,COUNTA('Form Responses 1'!$1:$1)-4),,TRUE,"Form Responses 1")))</f>
        <v>SANGATBAIK</v>
      </c>
      <c r="H462" s="12" t="str">
        <f t="shared" si="3"/>
        <v>PUSFATJA  - Gedung D Lt. 2</v>
      </c>
      <c r="I462" s="12" t="str">
        <f t="shared" si="4"/>
        <v>CLEANING SERVICE</v>
      </c>
      <c r="J462" s="12">
        <f t="array" ref="J462">IFERROR(INDEX(MASTER!B:B,MATCH(G462,MASTER!A:A,0))/100," ")</f>
        <v>1</v>
      </c>
      <c r="K462" s="9">
        <f t="shared" si="5"/>
        <v>9</v>
      </c>
      <c r="L462" s="9" t="str">
        <f t="shared" si="6"/>
        <v>2023 - WEEK 09</v>
      </c>
      <c r="M462" s="9" t="str">
        <f t="shared" si="7"/>
        <v>2023 - MONTH 03</v>
      </c>
      <c r="N462" s="12">
        <f t="shared" ref="N462:O462" si="471">IFERROR(AVERAGEIF(L:L,L462,$J:$J)," ")</f>
        <v>0.9782670455</v>
      </c>
      <c r="O462" s="12">
        <f t="shared" si="471"/>
        <v>0.9711252654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45006.64557</v>
      </c>
      <c r="B463" s="9" t="str">
        <f>INDIRECT(ADDRESS(2+QUOTIENT(ROW()-2,COUNTA('Form Responses 1'!$1:$1)-4),2,,TRUE,"Form Responses 1"))</f>
        <v>theressai@gmail.com</v>
      </c>
      <c r="C463" s="9" t="str">
        <f>INDIRECT(ADDRESS(2+QUOTIENT(ROW()-2,COUNTA('Form Responses 1'!$1:$1)-4),3,,TRUE,"Form Responses 1"))</f>
        <v>theresia2@gmail.com</v>
      </c>
      <c r="D463" s="10">
        <f>INDIRECT(ADDRESS(2+QUOTIENT(ROW()-2,COUNTA('Form Responses 1'!$1:$1)-4),4,,TRUE,"Form Responses 1"))</f>
        <v>44986</v>
      </c>
      <c r="E463" s="11">
        <f t="shared" si="2"/>
        <v>3</v>
      </c>
      <c r="F463" s="9" t="str">
        <f>IF(ISBLANK(A463)," ",INDIRECT(ADDRESS(1,5+MOD(ROW()-2,COUNTA('Form Responses 1'!$1:$1)-4),,TRUE,"Form Responses 1")))</f>
        <v>PUSFATJA  - Gedung D Lt. 2 [Pantry]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PUSFATJA  - Gedung D Lt. 2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9</v>
      </c>
      <c r="L463" s="9" t="str">
        <f t="shared" si="6"/>
        <v>2023 - WEEK 09</v>
      </c>
      <c r="M463" s="9" t="str">
        <f t="shared" si="7"/>
        <v>2023 - MONTH 03</v>
      </c>
      <c r="N463" s="12">
        <f t="shared" ref="N463:O463" si="472">IFERROR(AVERAGEIF(L:L,L463,$J:$J)," ")</f>
        <v>0.9782670455</v>
      </c>
      <c r="O463" s="12">
        <f t="shared" si="472"/>
        <v>0.9711252654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45006.64557</v>
      </c>
      <c r="B464" s="9" t="str">
        <f>INDIRECT(ADDRESS(2+QUOTIENT(ROW()-2,COUNTA('Form Responses 1'!$1:$1)-4),2,,TRUE,"Form Responses 1"))</f>
        <v>theressai@gmail.com</v>
      </c>
      <c r="C464" s="9" t="str">
        <f>INDIRECT(ADDRESS(2+QUOTIENT(ROW()-2,COUNTA('Form Responses 1'!$1:$1)-4),3,,TRUE,"Form Responses 1"))</f>
        <v>theresia2@gmail.com</v>
      </c>
      <c r="D464" s="10">
        <f>INDIRECT(ADDRESS(2+QUOTIENT(ROW()-2,COUNTA('Form Responses 1'!$1:$1)-4),4,,TRUE,"Form Responses 1"))</f>
        <v>44986</v>
      </c>
      <c r="E464" s="11">
        <f t="shared" si="2"/>
        <v>3</v>
      </c>
      <c r="F464" s="9" t="str">
        <f>IF(ISBLANK(A464)," ",INDIRECT(ADDRESS(1,5+MOD(ROW()-2,COUNTA('Form Responses 1'!$1:$1)-4),,TRUE,"Form Responses 1")))</f>
        <v>PUSFATJA  - Gedung D Lt. 2 [Lift]</v>
      </c>
      <c r="G464" s="9" t="str">
        <f>IF(ISBLANK(A464)," ",INDIRECT(ADDRESS(MATCH(A464,'Form Responses 1'!A:A,0),5+MOD(ROW()-2,COUNTA('Form Responses 1'!$1:$1)-4),,TRUE,"Form Responses 1")))</f>
        <v>SANGATBAIK</v>
      </c>
      <c r="H464" s="12" t="str">
        <f t="shared" si="3"/>
        <v>PUSFATJA  - Gedung D Lt. 2</v>
      </c>
      <c r="I464" s="12" t="str">
        <f t="shared" si="4"/>
        <v>CLEANING SERVICE</v>
      </c>
      <c r="J464" s="12">
        <f t="array" ref="J464">IFERROR(INDEX(MASTER!B:B,MATCH(G464,MASTER!A:A,0))/100," ")</f>
        <v>1</v>
      </c>
      <c r="K464" s="9">
        <f t="shared" si="5"/>
        <v>9</v>
      </c>
      <c r="L464" s="9" t="str">
        <f t="shared" si="6"/>
        <v>2023 - WEEK 09</v>
      </c>
      <c r="M464" s="9" t="str">
        <f t="shared" si="7"/>
        <v>2023 - MONTH 03</v>
      </c>
      <c r="N464" s="12">
        <f t="shared" ref="N464:O464" si="473">IFERROR(AVERAGEIF(L:L,L464,$J:$J)," ")</f>
        <v>0.9782670455</v>
      </c>
      <c r="O464" s="12">
        <f t="shared" si="473"/>
        <v>0.9711252654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45006.64557</v>
      </c>
      <c r="B465" s="9" t="str">
        <f>INDIRECT(ADDRESS(2+QUOTIENT(ROW()-2,COUNTA('Form Responses 1'!$1:$1)-4),2,,TRUE,"Form Responses 1"))</f>
        <v>theressai@gmail.com</v>
      </c>
      <c r="C465" s="9" t="str">
        <f>INDIRECT(ADDRESS(2+QUOTIENT(ROW()-2,COUNTA('Form Responses 1'!$1:$1)-4),3,,TRUE,"Form Responses 1"))</f>
        <v>theresia2@gmail.com</v>
      </c>
      <c r="D465" s="10">
        <f>INDIRECT(ADDRESS(2+QUOTIENT(ROW()-2,COUNTA('Form Responses 1'!$1:$1)-4),4,,TRUE,"Form Responses 1"))</f>
        <v>44986</v>
      </c>
      <c r="E465" s="11">
        <f t="shared" si="2"/>
        <v>3</v>
      </c>
      <c r="F465" s="9" t="str">
        <f>IF(ISBLANK(A465)," ",INDIRECT(ADDRESS(1,5+MOD(ROW()-2,COUNTA('Form Responses 1'!$1:$1)-4),,TRUE,"Form Responses 1")))</f>
        <v>PUSFATJA  - Gedung D Lt. 2 [Tangga]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PUSFATJA  - Gedung D Lt. 2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9</v>
      </c>
      <c r="L465" s="9" t="str">
        <f t="shared" si="6"/>
        <v>2023 - WEEK 09</v>
      </c>
      <c r="M465" s="9" t="str">
        <f t="shared" si="7"/>
        <v>2023 - MONTH 03</v>
      </c>
      <c r="N465" s="12">
        <f t="shared" ref="N465:O465" si="474">IFERROR(AVERAGEIF(L:L,L465,$J:$J)," ")</f>
        <v>0.9782670455</v>
      </c>
      <c r="O465" s="12">
        <f t="shared" si="474"/>
        <v>0.9711252654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45006.64557</v>
      </c>
      <c r="B466" s="9" t="str">
        <f>INDIRECT(ADDRESS(2+QUOTIENT(ROW()-2,COUNTA('Form Responses 1'!$1:$1)-4),2,,TRUE,"Form Responses 1"))</f>
        <v>theressai@gmail.com</v>
      </c>
      <c r="C466" s="9" t="str">
        <f>INDIRECT(ADDRESS(2+QUOTIENT(ROW()-2,COUNTA('Form Responses 1'!$1:$1)-4),3,,TRUE,"Form Responses 1"))</f>
        <v>theresia2@gmail.com</v>
      </c>
      <c r="D466" s="10">
        <f>INDIRECT(ADDRESS(2+QUOTIENT(ROW()-2,COUNTA('Form Responses 1'!$1:$1)-4),4,,TRUE,"Form Responses 1"))</f>
        <v>44986</v>
      </c>
      <c r="E466" s="11">
        <f t="shared" si="2"/>
        <v>3</v>
      </c>
      <c r="F466" s="9" t="str">
        <f>IF(ISBLANK(A466)," ",INDIRECT(ADDRESS(1,5+MOD(ROW()-2,COUNTA('Form Responses 1'!$1:$1)-4),,TRUE,"Form Responses 1")))</f>
        <v>PUSFATJA  - Gedung D Lt. 1 [Basement]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PUSFATJA  - Gedung D Lt. 1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9</v>
      </c>
      <c r="L466" s="9" t="str">
        <f t="shared" si="6"/>
        <v>2023 - WEEK 09</v>
      </c>
      <c r="M466" s="9" t="str">
        <f t="shared" si="7"/>
        <v>2023 - MONTH 03</v>
      </c>
      <c r="N466" s="12">
        <f t="shared" ref="N466:O466" si="475">IFERROR(AVERAGEIF(L:L,L466,$J:$J)," ")</f>
        <v>0.9782670455</v>
      </c>
      <c r="O466" s="12">
        <f t="shared" si="475"/>
        <v>0.9711252654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45006.64557</v>
      </c>
      <c r="B467" s="9" t="str">
        <f>INDIRECT(ADDRESS(2+QUOTIENT(ROW()-2,COUNTA('Form Responses 1'!$1:$1)-4),2,,TRUE,"Form Responses 1"))</f>
        <v>theressai@gmail.com</v>
      </c>
      <c r="C467" s="9" t="str">
        <f>INDIRECT(ADDRESS(2+QUOTIENT(ROW()-2,COUNTA('Form Responses 1'!$1:$1)-4),3,,TRUE,"Form Responses 1"))</f>
        <v>theresia2@gmail.com</v>
      </c>
      <c r="D467" s="10">
        <f>INDIRECT(ADDRESS(2+QUOTIENT(ROW()-2,COUNTA('Form Responses 1'!$1:$1)-4),4,,TRUE,"Form Responses 1"))</f>
        <v>44986</v>
      </c>
      <c r="E467" s="11">
        <f t="shared" si="2"/>
        <v>3</v>
      </c>
      <c r="F467" s="9" t="str">
        <f>IF(ISBLANK(A467)," ",INDIRECT(ADDRESS(1,5+MOD(ROW()-2,COUNTA('Form Responses 1'!$1:$1)-4),,TRUE,"Form Responses 1")))</f>
        <v>PUSFATJA  - Gedung D Lt. 1 [Musholla]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PUSFATJA  - Gedung D Lt. 1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9</v>
      </c>
      <c r="L467" s="9" t="str">
        <f t="shared" si="6"/>
        <v>2023 - WEEK 09</v>
      </c>
      <c r="M467" s="9" t="str">
        <f t="shared" si="7"/>
        <v>2023 - MONTH 03</v>
      </c>
      <c r="N467" s="12">
        <f t="shared" ref="N467:O467" si="476">IFERROR(AVERAGEIF(L:L,L467,$J:$J)," ")</f>
        <v>0.9782670455</v>
      </c>
      <c r="O467" s="12">
        <f t="shared" si="476"/>
        <v>0.9711252654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45006.64557</v>
      </c>
      <c r="B468" s="9" t="str">
        <f>INDIRECT(ADDRESS(2+QUOTIENT(ROW()-2,COUNTA('Form Responses 1'!$1:$1)-4),2,,TRUE,"Form Responses 1"))</f>
        <v>theressai@gmail.com</v>
      </c>
      <c r="C468" s="9" t="str">
        <f>INDIRECT(ADDRESS(2+QUOTIENT(ROW()-2,COUNTA('Form Responses 1'!$1:$1)-4),3,,TRUE,"Form Responses 1"))</f>
        <v>theresia2@gmail.com</v>
      </c>
      <c r="D468" s="10">
        <f>INDIRECT(ADDRESS(2+QUOTIENT(ROW()-2,COUNTA('Form Responses 1'!$1:$1)-4),4,,TRUE,"Form Responses 1"))</f>
        <v>44986</v>
      </c>
      <c r="E468" s="11">
        <f t="shared" si="2"/>
        <v>3</v>
      </c>
      <c r="F468" s="9" t="str">
        <f>IF(ISBLANK(A468)," ",INDIRECT(ADDRESS(1,5+MOD(ROW()-2,COUNTA('Form Responses 1'!$1:$1)-4),,TRUE,"Form Responses 1")))</f>
        <v>PUSFATJA  - Gedung D Lt. 1 [Pantry]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PUSFATJA  - Gedung D Lt. 1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9</v>
      </c>
      <c r="L468" s="9" t="str">
        <f t="shared" si="6"/>
        <v>2023 - WEEK 09</v>
      </c>
      <c r="M468" s="9" t="str">
        <f t="shared" si="7"/>
        <v>2023 - MONTH 03</v>
      </c>
      <c r="N468" s="12">
        <f t="shared" ref="N468:O468" si="477">IFERROR(AVERAGEIF(L:L,L468,$J:$J)," ")</f>
        <v>0.9782670455</v>
      </c>
      <c r="O468" s="12">
        <f t="shared" si="477"/>
        <v>0.9711252654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45006.64557</v>
      </c>
      <c r="B469" s="9" t="str">
        <f>INDIRECT(ADDRESS(2+QUOTIENT(ROW()-2,COUNTA('Form Responses 1'!$1:$1)-4),2,,TRUE,"Form Responses 1"))</f>
        <v>theressai@gmail.com</v>
      </c>
      <c r="C469" s="9" t="str">
        <f>INDIRECT(ADDRESS(2+QUOTIENT(ROW()-2,COUNTA('Form Responses 1'!$1:$1)-4),3,,TRUE,"Form Responses 1"))</f>
        <v>theresia2@gmail.com</v>
      </c>
      <c r="D469" s="10">
        <f>INDIRECT(ADDRESS(2+QUOTIENT(ROW()-2,COUNTA('Form Responses 1'!$1:$1)-4),4,,TRUE,"Form Responses 1"))</f>
        <v>44986</v>
      </c>
      <c r="E469" s="11">
        <f t="shared" si="2"/>
        <v>3</v>
      </c>
      <c r="F469" s="9" t="str">
        <f>IF(ISBLANK(A469)," ",INDIRECT(ADDRESS(1,5+MOD(ROW()-2,COUNTA('Form Responses 1'!$1:$1)-4),,TRUE,"Form Responses 1")))</f>
        <v>PUSFATJA  - Gedung D Lt. 1 [Toilet pria/wanita]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PUSFATJA  - Gedung D Lt. 1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9</v>
      </c>
      <c r="L469" s="9" t="str">
        <f t="shared" si="6"/>
        <v>2023 - WEEK 09</v>
      </c>
      <c r="M469" s="9" t="str">
        <f t="shared" si="7"/>
        <v>2023 - MONTH 03</v>
      </c>
      <c r="N469" s="12">
        <f t="shared" ref="N469:O469" si="478">IFERROR(AVERAGEIF(L:L,L469,$J:$J)," ")</f>
        <v>0.9782670455</v>
      </c>
      <c r="O469" s="12">
        <f t="shared" si="478"/>
        <v>0.9711252654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45006.64557</v>
      </c>
      <c r="B470" s="9" t="str">
        <f>INDIRECT(ADDRESS(2+QUOTIENT(ROW()-2,COUNTA('Form Responses 1'!$1:$1)-4),2,,TRUE,"Form Responses 1"))</f>
        <v>theressai@gmail.com</v>
      </c>
      <c r="C470" s="9" t="str">
        <f>INDIRECT(ADDRESS(2+QUOTIENT(ROW()-2,COUNTA('Form Responses 1'!$1:$1)-4),3,,TRUE,"Form Responses 1"))</f>
        <v>theresia2@gmail.com</v>
      </c>
      <c r="D470" s="10">
        <f>INDIRECT(ADDRESS(2+QUOTIENT(ROW()-2,COUNTA('Form Responses 1'!$1:$1)-4),4,,TRUE,"Form Responses 1"))</f>
        <v>44986</v>
      </c>
      <c r="E470" s="11">
        <f t="shared" si="2"/>
        <v>3</v>
      </c>
      <c r="F470" s="9" t="str">
        <f>IF(ISBLANK(A470)," ",INDIRECT(ADDRESS(1,5+MOD(ROW()-2,COUNTA('Form Responses 1'!$1:$1)-4),,TRUE,"Form Responses 1")))</f>
        <v>PUSFATJA  - Gedung D Lt. 1 [Ruang Arsip]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PUSFATJA  - Gedung D Lt. 1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9</v>
      </c>
      <c r="L470" s="9" t="str">
        <f t="shared" si="6"/>
        <v>2023 - WEEK 09</v>
      </c>
      <c r="M470" s="9" t="str">
        <f t="shared" si="7"/>
        <v>2023 - MONTH 03</v>
      </c>
      <c r="N470" s="12">
        <f t="shared" ref="N470:O470" si="479">IFERROR(AVERAGEIF(L:L,L470,$J:$J)," ")</f>
        <v>0.9782670455</v>
      </c>
      <c r="O470" s="12">
        <f t="shared" si="479"/>
        <v>0.9711252654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45006.64557</v>
      </c>
      <c r="B471" s="9" t="str">
        <f>INDIRECT(ADDRESS(2+QUOTIENT(ROW()-2,COUNTA('Form Responses 1'!$1:$1)-4),2,,TRUE,"Form Responses 1"))</f>
        <v>theressai@gmail.com</v>
      </c>
      <c r="C471" s="9" t="str">
        <f>INDIRECT(ADDRESS(2+QUOTIENT(ROW()-2,COUNTA('Form Responses 1'!$1:$1)-4),3,,TRUE,"Form Responses 1"))</f>
        <v>theresia2@gmail.com</v>
      </c>
      <c r="D471" s="10">
        <f>INDIRECT(ADDRESS(2+QUOTIENT(ROW()-2,COUNTA('Form Responses 1'!$1:$1)-4),4,,TRUE,"Form Responses 1"))</f>
        <v>44986</v>
      </c>
      <c r="E471" s="11">
        <f t="shared" si="2"/>
        <v>3</v>
      </c>
      <c r="F471" s="9" t="str">
        <f>IF(ISBLANK(A471)," ",INDIRECT(ADDRESS(1,5+MOD(ROW()-2,COUNTA('Form Responses 1'!$1:$1)-4),,TRUE,"Form Responses 1")))</f>
        <v>PUSFATJA  - Gedung D Lt. 1 [Lift]</v>
      </c>
      <c r="G471" s="9" t="str">
        <f>IF(ISBLANK(A471)," ",INDIRECT(ADDRESS(MATCH(A471,'Form Responses 1'!A:A,0),5+MOD(ROW()-2,COUNTA('Form Responses 1'!$1:$1)-4),,TRUE,"Form Responses 1")))</f>
        <v>SANGATBAIK</v>
      </c>
      <c r="H471" s="12" t="str">
        <f t="shared" si="3"/>
        <v>PUSFATJA  - Gedung D Lt. 1</v>
      </c>
      <c r="I471" s="12" t="str">
        <f t="shared" si="4"/>
        <v>CLEANING SERVICE</v>
      </c>
      <c r="J471" s="12">
        <f t="array" ref="J471">IFERROR(INDEX(MASTER!B:B,MATCH(G471,MASTER!A:A,0))/100," ")</f>
        <v>1</v>
      </c>
      <c r="K471" s="9">
        <f t="shared" si="5"/>
        <v>9</v>
      </c>
      <c r="L471" s="9" t="str">
        <f t="shared" si="6"/>
        <v>2023 - WEEK 09</v>
      </c>
      <c r="M471" s="9" t="str">
        <f t="shared" si="7"/>
        <v>2023 - MONTH 03</v>
      </c>
      <c r="N471" s="12">
        <f t="shared" ref="N471:O471" si="480">IFERROR(AVERAGEIF(L:L,L471,$J:$J)," ")</f>
        <v>0.9782670455</v>
      </c>
      <c r="O471" s="12">
        <f t="shared" si="480"/>
        <v>0.9711252654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45006.64557</v>
      </c>
      <c r="B472" s="9" t="str">
        <f>INDIRECT(ADDRESS(2+QUOTIENT(ROW()-2,COUNTA('Form Responses 1'!$1:$1)-4),2,,TRUE,"Form Responses 1"))</f>
        <v>theressai@gmail.com</v>
      </c>
      <c r="C472" s="9" t="str">
        <f>INDIRECT(ADDRESS(2+QUOTIENT(ROW()-2,COUNTA('Form Responses 1'!$1:$1)-4),3,,TRUE,"Form Responses 1"))</f>
        <v>theresia2@gmail.com</v>
      </c>
      <c r="D472" s="10">
        <f>INDIRECT(ADDRESS(2+QUOTIENT(ROW()-2,COUNTA('Form Responses 1'!$1:$1)-4),4,,TRUE,"Form Responses 1"))</f>
        <v>44986</v>
      </c>
      <c r="E472" s="11">
        <f t="shared" si="2"/>
        <v>3</v>
      </c>
      <c r="F472" s="9" t="str">
        <f>IF(ISBLANK(A472)," ",INDIRECT(ADDRESS(1,5+MOD(ROW()-2,COUNTA('Form Responses 1'!$1:$1)-4),,TRUE,"Form Responses 1")))</f>
        <v>PUSFATJA  - Gedung D Lt. 1 [Tangga]</v>
      </c>
      <c r="G472" s="9" t="str">
        <f>IF(ISBLANK(A472)," ",INDIRECT(ADDRESS(MATCH(A472,'Form Responses 1'!A:A,0),5+MOD(ROW()-2,COUNTA('Form Responses 1'!$1:$1)-4),,TRUE,"Form Responses 1")))</f>
        <v>SANGATBAIK</v>
      </c>
      <c r="H472" s="12" t="str">
        <f t="shared" si="3"/>
        <v>PUSFATJA  - Gedung D Lt. 1</v>
      </c>
      <c r="I472" s="12" t="str">
        <f t="shared" si="4"/>
        <v>CLEANING SERVICE</v>
      </c>
      <c r="J472" s="12">
        <f t="array" ref="J472">IFERROR(INDEX(MASTER!B:B,MATCH(G472,MASTER!A:A,0))/100," ")</f>
        <v>1</v>
      </c>
      <c r="K472" s="9">
        <f t="shared" si="5"/>
        <v>9</v>
      </c>
      <c r="L472" s="9" t="str">
        <f t="shared" si="6"/>
        <v>2023 - WEEK 09</v>
      </c>
      <c r="M472" s="9" t="str">
        <f t="shared" si="7"/>
        <v>2023 - MONTH 03</v>
      </c>
      <c r="N472" s="12">
        <f t="shared" ref="N472:O472" si="481">IFERROR(AVERAGEIF(L:L,L472,$J:$J)," ")</f>
        <v>0.9782670455</v>
      </c>
      <c r="O472" s="12">
        <f t="shared" si="481"/>
        <v>0.9711252654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45006.64557</v>
      </c>
      <c r="B473" s="9" t="str">
        <f>INDIRECT(ADDRESS(2+QUOTIENT(ROW()-2,COUNTA('Form Responses 1'!$1:$1)-4),2,,TRUE,"Form Responses 1"))</f>
        <v>theressai@gmail.com</v>
      </c>
      <c r="C473" s="9" t="str">
        <f>INDIRECT(ADDRESS(2+QUOTIENT(ROW()-2,COUNTA('Form Responses 1'!$1:$1)-4),3,,TRUE,"Form Responses 1"))</f>
        <v>theresia2@gmail.com</v>
      </c>
      <c r="D473" s="10">
        <f>INDIRECT(ADDRESS(2+QUOTIENT(ROW()-2,COUNTA('Form Responses 1'!$1:$1)-4),4,,TRUE,"Form Responses 1"))</f>
        <v>44986</v>
      </c>
      <c r="E473" s="11">
        <f t="shared" si="2"/>
        <v>3</v>
      </c>
      <c r="F473" s="9" t="str">
        <f>IF(ISBLANK(A473)," ",INDIRECT(ADDRESS(1,5+MOD(ROW()-2,COUNTA('Form Responses 1'!$1:$1)-4),,TRUE,"Form Responses 1")))</f>
        <v>PUSFATJA  - Gedung C Lt. 2 [Ruang Bisang Desimasi]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PUSFATJA  - Gedung C Lt. 2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9</v>
      </c>
      <c r="L473" s="9" t="str">
        <f t="shared" si="6"/>
        <v>2023 - WEEK 09</v>
      </c>
      <c r="M473" s="9" t="str">
        <f t="shared" si="7"/>
        <v>2023 - MONTH 03</v>
      </c>
      <c r="N473" s="12">
        <f t="shared" ref="N473:O473" si="482">IFERROR(AVERAGEIF(L:L,L473,$J:$J)," ")</f>
        <v>0.9782670455</v>
      </c>
      <c r="O473" s="12">
        <f t="shared" si="482"/>
        <v>0.9711252654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45006.64557</v>
      </c>
      <c r="B474" s="9" t="str">
        <f>INDIRECT(ADDRESS(2+QUOTIENT(ROW()-2,COUNTA('Form Responses 1'!$1:$1)-4),2,,TRUE,"Form Responses 1"))</f>
        <v>theressai@gmail.com</v>
      </c>
      <c r="C474" s="9" t="str">
        <f>INDIRECT(ADDRESS(2+QUOTIENT(ROW()-2,COUNTA('Form Responses 1'!$1:$1)-4),3,,TRUE,"Form Responses 1"))</f>
        <v>theresia2@gmail.com</v>
      </c>
      <c r="D474" s="10">
        <f>INDIRECT(ADDRESS(2+QUOTIENT(ROW()-2,COUNTA('Form Responses 1'!$1:$1)-4),4,,TRUE,"Form Responses 1"))</f>
        <v>44986</v>
      </c>
      <c r="E474" s="11">
        <f t="shared" si="2"/>
        <v>3</v>
      </c>
      <c r="F474" s="9" t="str">
        <f>IF(ISBLANK(A474)," ",INDIRECT(ADDRESS(1,5+MOD(ROW()-2,COUNTA('Form Responses 1'!$1:$1)-4),,TRUE,"Form Responses 1")))</f>
        <v>PUSFATJA  - Gedung C Lt. 2 [Ruang Staff]</v>
      </c>
      <c r="G474" s="9" t="str">
        <f>IF(ISBLANK(A474)," ",INDIRECT(ADDRESS(MATCH(A474,'Form Responses 1'!A:A,0),5+MOD(ROW()-2,COUNTA('Form Responses 1'!$1:$1)-4),,TRUE,"Form Responses 1")))</f>
        <v>SANGATBAIK</v>
      </c>
      <c r="H474" s="12" t="str">
        <f t="shared" si="3"/>
        <v>PUSFATJA  - Gedung C Lt. 2</v>
      </c>
      <c r="I474" s="12" t="str">
        <f t="shared" si="4"/>
        <v>CLEANING SERVICE</v>
      </c>
      <c r="J474" s="12">
        <f t="array" ref="J474">IFERROR(INDEX(MASTER!B:B,MATCH(G474,MASTER!A:A,0))/100," ")</f>
        <v>1</v>
      </c>
      <c r="K474" s="9">
        <f t="shared" si="5"/>
        <v>9</v>
      </c>
      <c r="L474" s="9" t="str">
        <f t="shared" si="6"/>
        <v>2023 - WEEK 09</v>
      </c>
      <c r="M474" s="9" t="str">
        <f t="shared" si="7"/>
        <v>2023 - MONTH 03</v>
      </c>
      <c r="N474" s="12">
        <f t="shared" ref="N474:O474" si="483">IFERROR(AVERAGEIF(L:L,L474,$J:$J)," ")</f>
        <v>0.9782670455</v>
      </c>
      <c r="O474" s="12">
        <f t="shared" si="483"/>
        <v>0.9711252654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45006.64557</v>
      </c>
      <c r="B475" s="9" t="str">
        <f>INDIRECT(ADDRESS(2+QUOTIENT(ROW()-2,COUNTA('Form Responses 1'!$1:$1)-4),2,,TRUE,"Form Responses 1"))</f>
        <v>theressai@gmail.com</v>
      </c>
      <c r="C475" s="9" t="str">
        <f>INDIRECT(ADDRESS(2+QUOTIENT(ROW()-2,COUNTA('Form Responses 1'!$1:$1)-4),3,,TRUE,"Form Responses 1"))</f>
        <v>theresia2@gmail.com</v>
      </c>
      <c r="D475" s="10">
        <f>INDIRECT(ADDRESS(2+QUOTIENT(ROW()-2,COUNTA('Form Responses 1'!$1:$1)-4),4,,TRUE,"Form Responses 1"))</f>
        <v>44986</v>
      </c>
      <c r="E475" s="11">
        <f t="shared" si="2"/>
        <v>3</v>
      </c>
      <c r="F475" s="9" t="str">
        <f>IF(ISBLANK(A475)," ",INDIRECT(ADDRESS(1,5+MOD(ROW()-2,COUNTA('Form Responses 1'!$1:$1)-4),,TRUE,"Form Responses 1")))</f>
        <v>PUSFATJA  - Gedung C Lt. 2 [Ruang RSO(Regional Support Office)]</v>
      </c>
      <c r="G475" s="9" t="str">
        <f>IF(ISBLANK(A475)," ",INDIRECT(ADDRESS(MATCH(A475,'Form Responses 1'!A:A,0),5+MOD(ROW()-2,COUNTA('Form Responses 1'!$1:$1)-4),,TRUE,"Form Responses 1")))</f>
        <v>SANGATBAIK</v>
      </c>
      <c r="H475" s="12" t="str">
        <f t="shared" si="3"/>
        <v>PUSFATJA  - Gedung C Lt. 2</v>
      </c>
      <c r="I475" s="12" t="str">
        <f t="shared" si="4"/>
        <v>CLEANING SERVICE</v>
      </c>
      <c r="J475" s="12">
        <f t="array" ref="J475">IFERROR(INDEX(MASTER!B:B,MATCH(G475,MASTER!A:A,0))/100," ")</f>
        <v>1</v>
      </c>
      <c r="K475" s="9">
        <f t="shared" si="5"/>
        <v>9</v>
      </c>
      <c r="L475" s="9" t="str">
        <f t="shared" si="6"/>
        <v>2023 - WEEK 09</v>
      </c>
      <c r="M475" s="9" t="str">
        <f t="shared" si="7"/>
        <v>2023 - MONTH 03</v>
      </c>
      <c r="N475" s="12">
        <f t="shared" ref="N475:O475" si="484">IFERROR(AVERAGEIF(L:L,L475,$J:$J)," ")</f>
        <v>0.9782670455</v>
      </c>
      <c r="O475" s="12">
        <f t="shared" si="484"/>
        <v>0.9711252654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45006.64557</v>
      </c>
      <c r="B476" s="9" t="str">
        <f>INDIRECT(ADDRESS(2+QUOTIENT(ROW()-2,COUNTA('Form Responses 1'!$1:$1)-4),2,,TRUE,"Form Responses 1"))</f>
        <v>theressai@gmail.com</v>
      </c>
      <c r="C476" s="9" t="str">
        <f>INDIRECT(ADDRESS(2+QUOTIENT(ROW()-2,COUNTA('Form Responses 1'!$1:$1)-4),3,,TRUE,"Form Responses 1"))</f>
        <v>theresia2@gmail.com</v>
      </c>
      <c r="D476" s="10">
        <f>INDIRECT(ADDRESS(2+QUOTIENT(ROW()-2,COUNTA('Form Responses 1'!$1:$1)-4),4,,TRUE,"Form Responses 1"))</f>
        <v>44986</v>
      </c>
      <c r="E476" s="11">
        <f t="shared" si="2"/>
        <v>3</v>
      </c>
      <c r="F476" s="9" t="str">
        <f>IF(ISBLANK(A476)," ",INDIRECT(ADDRESS(1,5+MOD(ROW()-2,COUNTA('Form Responses 1'!$1:$1)-4),,TRUE,"Form Responses 1")))</f>
        <v>PUSFATJA  - Gedung C Lt. 2 [Ruang Staff]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PUSFATJA  - Gedung C Lt. 2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9</v>
      </c>
      <c r="L476" s="9" t="str">
        <f t="shared" si="6"/>
        <v>2023 - WEEK 09</v>
      </c>
      <c r="M476" s="9" t="str">
        <f t="shared" si="7"/>
        <v>2023 - MONTH 03</v>
      </c>
      <c r="N476" s="12">
        <f t="shared" ref="N476:O476" si="485">IFERROR(AVERAGEIF(L:L,L476,$J:$J)," ")</f>
        <v>0.9782670455</v>
      </c>
      <c r="O476" s="12">
        <f t="shared" si="485"/>
        <v>0.9711252654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45006.64557</v>
      </c>
      <c r="B477" s="9" t="str">
        <f>INDIRECT(ADDRESS(2+QUOTIENT(ROW()-2,COUNTA('Form Responses 1'!$1:$1)-4),2,,TRUE,"Form Responses 1"))</f>
        <v>theressai@gmail.com</v>
      </c>
      <c r="C477" s="9" t="str">
        <f>INDIRECT(ADDRESS(2+QUOTIENT(ROW()-2,COUNTA('Form Responses 1'!$1:$1)-4),3,,TRUE,"Form Responses 1"))</f>
        <v>theresia2@gmail.com</v>
      </c>
      <c r="D477" s="10">
        <f>INDIRECT(ADDRESS(2+QUOTIENT(ROW()-2,COUNTA('Form Responses 1'!$1:$1)-4),4,,TRUE,"Form Responses 1"))</f>
        <v>44986</v>
      </c>
      <c r="E477" s="11">
        <f t="shared" si="2"/>
        <v>3</v>
      </c>
      <c r="F477" s="9" t="str">
        <f>IF(ISBLANK(A477)," ",INDIRECT(ADDRESS(1,5+MOD(ROW()-2,COUNTA('Form Responses 1'!$1:$1)-4),,TRUE,"Form Responses 1")))</f>
        <v>PUSFATJA  - Gedung C Lt. 2 [Ruang Produksi Informasi]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PUSFATJA  - Gedung C Lt. 2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9</v>
      </c>
      <c r="L477" s="9" t="str">
        <f t="shared" si="6"/>
        <v>2023 - WEEK 09</v>
      </c>
      <c r="M477" s="9" t="str">
        <f t="shared" si="7"/>
        <v>2023 - MONTH 03</v>
      </c>
      <c r="N477" s="12">
        <f t="shared" ref="N477:O477" si="486">IFERROR(AVERAGEIF(L:L,L477,$J:$J)," ")</f>
        <v>0.9782670455</v>
      </c>
      <c r="O477" s="12">
        <f t="shared" si="486"/>
        <v>0.9711252654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45006.64557</v>
      </c>
      <c r="B478" s="9" t="str">
        <f>INDIRECT(ADDRESS(2+QUOTIENT(ROW()-2,COUNTA('Form Responses 1'!$1:$1)-4),2,,TRUE,"Form Responses 1"))</f>
        <v>theressai@gmail.com</v>
      </c>
      <c r="C478" s="9" t="str">
        <f>INDIRECT(ADDRESS(2+QUOTIENT(ROW()-2,COUNTA('Form Responses 1'!$1:$1)-4),3,,TRUE,"Form Responses 1"))</f>
        <v>theresia2@gmail.com</v>
      </c>
      <c r="D478" s="10">
        <f>INDIRECT(ADDRESS(2+QUOTIENT(ROW()-2,COUNTA('Form Responses 1'!$1:$1)-4),4,,TRUE,"Form Responses 1"))</f>
        <v>44986</v>
      </c>
      <c r="E478" s="11">
        <f t="shared" si="2"/>
        <v>3</v>
      </c>
      <c r="F478" s="9" t="str">
        <f>IF(ISBLANK(A478)," ",INDIRECT(ADDRESS(1,5+MOD(ROW()-2,COUNTA('Form Responses 1'!$1:$1)-4),,TRUE,"Form Responses 1")))</f>
        <v>PUSFATJA  - Gedung C Lt. 2 [Toilet pria/wanita]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PUSFATJA  - Gedung C Lt. 2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9</v>
      </c>
      <c r="L478" s="9" t="str">
        <f t="shared" si="6"/>
        <v>2023 - WEEK 09</v>
      </c>
      <c r="M478" s="9" t="str">
        <f t="shared" si="7"/>
        <v>2023 - MONTH 03</v>
      </c>
      <c r="N478" s="12">
        <f t="shared" ref="N478:O478" si="487">IFERROR(AVERAGEIF(L:L,L478,$J:$J)," ")</f>
        <v>0.9782670455</v>
      </c>
      <c r="O478" s="12">
        <f t="shared" si="487"/>
        <v>0.9711252654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45006.64557</v>
      </c>
      <c r="B479" s="9" t="str">
        <f>INDIRECT(ADDRESS(2+QUOTIENT(ROW()-2,COUNTA('Form Responses 1'!$1:$1)-4),2,,TRUE,"Form Responses 1"))</f>
        <v>theressai@gmail.com</v>
      </c>
      <c r="C479" s="9" t="str">
        <f>INDIRECT(ADDRESS(2+QUOTIENT(ROW()-2,COUNTA('Form Responses 1'!$1:$1)-4),3,,TRUE,"Form Responses 1"))</f>
        <v>theresia2@gmail.com</v>
      </c>
      <c r="D479" s="10">
        <f>INDIRECT(ADDRESS(2+QUOTIENT(ROW()-2,COUNTA('Form Responses 1'!$1:$1)-4),4,,TRUE,"Form Responses 1"))</f>
        <v>44986</v>
      </c>
      <c r="E479" s="11">
        <f t="shared" si="2"/>
        <v>3</v>
      </c>
      <c r="F479" s="9" t="str">
        <f>IF(ISBLANK(A479)," ",INDIRECT(ADDRESS(1,5+MOD(ROW()-2,COUNTA('Form Responses 1'!$1:$1)-4),,TRUE,"Form Responses 1")))</f>
        <v>PUSFATJA  - Gedung C Lt. 2 [Pantry]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PUSFATJA  - Gedung C Lt. 2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9</v>
      </c>
      <c r="L479" s="9" t="str">
        <f t="shared" si="6"/>
        <v>2023 - WEEK 09</v>
      </c>
      <c r="M479" s="9" t="str">
        <f t="shared" si="7"/>
        <v>2023 - MONTH 03</v>
      </c>
      <c r="N479" s="12">
        <f t="shared" ref="N479:O479" si="488">IFERROR(AVERAGEIF(L:L,L479,$J:$J)," ")</f>
        <v>0.9782670455</v>
      </c>
      <c r="O479" s="12">
        <f t="shared" si="488"/>
        <v>0.9711252654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45006.64557</v>
      </c>
      <c r="B480" s="9" t="str">
        <f>INDIRECT(ADDRESS(2+QUOTIENT(ROW()-2,COUNTA('Form Responses 1'!$1:$1)-4),2,,TRUE,"Form Responses 1"))</f>
        <v>theressai@gmail.com</v>
      </c>
      <c r="C480" s="9" t="str">
        <f>INDIRECT(ADDRESS(2+QUOTIENT(ROW()-2,COUNTA('Form Responses 1'!$1:$1)-4),3,,TRUE,"Form Responses 1"))</f>
        <v>theresia2@gmail.com</v>
      </c>
      <c r="D480" s="10">
        <f>INDIRECT(ADDRESS(2+QUOTIENT(ROW()-2,COUNTA('Form Responses 1'!$1:$1)-4),4,,TRUE,"Form Responses 1"))</f>
        <v>44986</v>
      </c>
      <c r="E480" s="11">
        <f t="shared" si="2"/>
        <v>3</v>
      </c>
      <c r="F480" s="9" t="str">
        <f>IF(ISBLANK(A480)," ",INDIRECT(ADDRESS(1,5+MOD(ROW()-2,COUNTA('Form Responses 1'!$1:$1)-4),,TRUE,"Form Responses 1")))</f>
        <v>PUSFATJA  - Gedung C Lt. 2 [Tangga]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PUSFATJA  - Gedung C Lt. 2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9</v>
      </c>
      <c r="L480" s="9" t="str">
        <f t="shared" si="6"/>
        <v>2023 - WEEK 09</v>
      </c>
      <c r="M480" s="9" t="str">
        <f t="shared" si="7"/>
        <v>2023 - MONTH 03</v>
      </c>
      <c r="N480" s="12">
        <f t="shared" ref="N480:O480" si="489">IFERROR(AVERAGEIF(L:L,L480,$J:$J)," ")</f>
        <v>0.9782670455</v>
      </c>
      <c r="O480" s="12">
        <f t="shared" si="489"/>
        <v>0.9711252654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45006.64557</v>
      </c>
      <c r="B481" s="9" t="str">
        <f>INDIRECT(ADDRESS(2+QUOTIENT(ROW()-2,COUNTA('Form Responses 1'!$1:$1)-4),2,,TRUE,"Form Responses 1"))</f>
        <v>theressai@gmail.com</v>
      </c>
      <c r="C481" s="9" t="str">
        <f>INDIRECT(ADDRESS(2+QUOTIENT(ROW()-2,COUNTA('Form Responses 1'!$1:$1)-4),3,,TRUE,"Form Responses 1"))</f>
        <v>theresia2@gmail.com</v>
      </c>
      <c r="D481" s="10">
        <f>INDIRECT(ADDRESS(2+QUOTIENT(ROW()-2,COUNTA('Form Responses 1'!$1:$1)-4),4,,TRUE,"Form Responses 1"))</f>
        <v>44986</v>
      </c>
      <c r="E481" s="11">
        <f t="shared" si="2"/>
        <v>3</v>
      </c>
      <c r="F481" s="9" t="str">
        <f>IF(ISBLANK(A481)," ",INDIRECT(ADDRESS(1,5+MOD(ROW()-2,COUNTA('Form Responses 1'!$1:$1)-4),,TRUE,"Form Responses 1")))</f>
        <v>PUSFATJA  - Gedung C Lt. 1 [Lobby]</v>
      </c>
      <c r="G481" s="9" t="str">
        <f>IF(ISBLANK(A481)," ",INDIRECT(ADDRESS(MATCH(A481,'Form Responses 1'!A:A,0),5+MOD(ROW()-2,COUNTA('Form Responses 1'!$1:$1)-4),,TRUE,"Form Responses 1")))</f>
        <v>BAIK</v>
      </c>
      <c r="H481" s="12" t="str">
        <f t="shared" si="3"/>
        <v>PUSFATJA  - Gedung C Lt. 1</v>
      </c>
      <c r="I481" s="12" t="str">
        <f t="shared" si="4"/>
        <v>CLEANING SERVICE</v>
      </c>
      <c r="J481" s="12">
        <f t="array" ref="J481">IFERROR(INDEX(MASTER!B:B,MATCH(G481,MASTER!A:A,0))/100," ")</f>
        <v>0.95</v>
      </c>
      <c r="K481" s="9">
        <f t="shared" si="5"/>
        <v>9</v>
      </c>
      <c r="L481" s="9" t="str">
        <f t="shared" si="6"/>
        <v>2023 - WEEK 09</v>
      </c>
      <c r="M481" s="9" t="str">
        <f t="shared" si="7"/>
        <v>2023 - MONTH 03</v>
      </c>
      <c r="N481" s="12">
        <f t="shared" ref="N481:O481" si="490">IFERROR(AVERAGEIF(L:L,L481,$J:$J)," ")</f>
        <v>0.9782670455</v>
      </c>
      <c r="O481" s="12">
        <f t="shared" si="490"/>
        <v>0.9711252654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45006.64557</v>
      </c>
      <c r="B482" s="9" t="str">
        <f>INDIRECT(ADDRESS(2+QUOTIENT(ROW()-2,COUNTA('Form Responses 1'!$1:$1)-4),2,,TRUE,"Form Responses 1"))</f>
        <v>theressai@gmail.com</v>
      </c>
      <c r="C482" s="9" t="str">
        <f>INDIRECT(ADDRESS(2+QUOTIENT(ROW()-2,COUNTA('Form Responses 1'!$1:$1)-4),3,,TRUE,"Form Responses 1"))</f>
        <v>theresia2@gmail.com</v>
      </c>
      <c r="D482" s="10">
        <f>INDIRECT(ADDRESS(2+QUOTIENT(ROW()-2,COUNTA('Form Responses 1'!$1:$1)-4),4,,TRUE,"Form Responses 1"))</f>
        <v>44986</v>
      </c>
      <c r="E482" s="11">
        <f t="shared" si="2"/>
        <v>3</v>
      </c>
      <c r="F482" s="9" t="str">
        <f>IF(ISBLANK(A482)," ",INDIRECT(ADDRESS(1,5+MOD(ROW()-2,COUNTA('Form Responses 1'!$1:$1)-4),,TRUE,"Form Responses 1")))</f>
        <v>PUSFATJA  - Gedung C Lt. 1 [Ruang Server]</v>
      </c>
      <c r="G482" s="9" t="str">
        <f>IF(ISBLANK(A482)," ",INDIRECT(ADDRESS(MATCH(A482,'Form Responses 1'!A:A,0),5+MOD(ROW()-2,COUNTA('Form Responses 1'!$1:$1)-4),,TRUE,"Form Responses 1")))</f>
        <v>BAIK</v>
      </c>
      <c r="H482" s="12" t="str">
        <f t="shared" si="3"/>
        <v>PUSFATJA  - Gedung C Lt. 1</v>
      </c>
      <c r="I482" s="12" t="str">
        <f t="shared" si="4"/>
        <v>CLEANING SERVICE</v>
      </c>
      <c r="J482" s="12">
        <f t="array" ref="J482">IFERROR(INDEX(MASTER!B:B,MATCH(G482,MASTER!A:A,0))/100," ")</f>
        <v>0.95</v>
      </c>
      <c r="K482" s="9">
        <f t="shared" si="5"/>
        <v>9</v>
      </c>
      <c r="L482" s="9" t="str">
        <f t="shared" si="6"/>
        <v>2023 - WEEK 09</v>
      </c>
      <c r="M482" s="9" t="str">
        <f t="shared" si="7"/>
        <v>2023 - MONTH 03</v>
      </c>
      <c r="N482" s="12">
        <f t="shared" ref="N482:O482" si="491">IFERROR(AVERAGEIF(L:L,L482,$J:$J)," ")</f>
        <v>0.9782670455</v>
      </c>
      <c r="O482" s="12">
        <f t="shared" si="491"/>
        <v>0.9711252654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45006.64557</v>
      </c>
      <c r="B483" s="9" t="str">
        <f>INDIRECT(ADDRESS(2+QUOTIENT(ROW()-2,COUNTA('Form Responses 1'!$1:$1)-4),2,,TRUE,"Form Responses 1"))</f>
        <v>theressai@gmail.com</v>
      </c>
      <c r="C483" s="9" t="str">
        <f>INDIRECT(ADDRESS(2+QUOTIENT(ROW()-2,COUNTA('Form Responses 1'!$1:$1)-4),3,,TRUE,"Form Responses 1"))</f>
        <v>theresia2@gmail.com</v>
      </c>
      <c r="D483" s="10">
        <f>INDIRECT(ADDRESS(2+QUOTIENT(ROW()-2,COUNTA('Form Responses 1'!$1:$1)-4),4,,TRUE,"Form Responses 1"))</f>
        <v>44986</v>
      </c>
      <c r="E483" s="11">
        <f t="shared" si="2"/>
        <v>3</v>
      </c>
      <c r="F483" s="9" t="str">
        <f>IF(ISBLANK(A483)," ",INDIRECT(ADDRESS(1,5+MOD(ROW()-2,COUNTA('Form Responses 1'!$1:$1)-4),,TRUE,"Form Responses 1")))</f>
        <v>PUSFATJA  - Gedung C Lt. 1 [Ruang IT]</v>
      </c>
      <c r="G483" s="9" t="str">
        <f>IF(ISBLANK(A483)," ",INDIRECT(ADDRESS(MATCH(A483,'Form Responses 1'!A:A,0),5+MOD(ROW()-2,COUNTA('Form Responses 1'!$1:$1)-4),,TRUE,"Form Responses 1")))</f>
        <v>BAIK</v>
      </c>
      <c r="H483" s="12" t="str">
        <f t="shared" si="3"/>
        <v>PUSFATJA  - Gedung C Lt. 1</v>
      </c>
      <c r="I483" s="12" t="str">
        <f t="shared" si="4"/>
        <v>CLEANING SERVICE</v>
      </c>
      <c r="J483" s="12">
        <f t="array" ref="J483">IFERROR(INDEX(MASTER!B:B,MATCH(G483,MASTER!A:A,0))/100," ")</f>
        <v>0.95</v>
      </c>
      <c r="K483" s="9">
        <f t="shared" si="5"/>
        <v>9</v>
      </c>
      <c r="L483" s="9" t="str">
        <f t="shared" si="6"/>
        <v>2023 - WEEK 09</v>
      </c>
      <c r="M483" s="9" t="str">
        <f t="shared" si="7"/>
        <v>2023 - MONTH 03</v>
      </c>
      <c r="N483" s="12">
        <f t="shared" ref="N483:O483" si="492">IFERROR(AVERAGEIF(L:L,L483,$J:$J)," ")</f>
        <v>0.9782670455</v>
      </c>
      <c r="O483" s="12">
        <f t="shared" si="492"/>
        <v>0.9711252654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45006.64557</v>
      </c>
      <c r="B484" s="9" t="str">
        <f>INDIRECT(ADDRESS(2+QUOTIENT(ROW()-2,COUNTA('Form Responses 1'!$1:$1)-4),2,,TRUE,"Form Responses 1"))</f>
        <v>theressai@gmail.com</v>
      </c>
      <c r="C484" s="9" t="str">
        <f>INDIRECT(ADDRESS(2+QUOTIENT(ROW()-2,COUNTA('Form Responses 1'!$1:$1)-4),3,,TRUE,"Form Responses 1"))</f>
        <v>theresia2@gmail.com</v>
      </c>
      <c r="D484" s="10">
        <f>INDIRECT(ADDRESS(2+QUOTIENT(ROW()-2,COUNTA('Form Responses 1'!$1:$1)-4),4,,TRUE,"Form Responses 1"))</f>
        <v>44986</v>
      </c>
      <c r="E484" s="11">
        <f t="shared" si="2"/>
        <v>3</v>
      </c>
      <c r="F484" s="9" t="str">
        <f>IF(ISBLANK(A484)," ",INDIRECT(ADDRESS(1,5+MOD(ROW()-2,COUNTA('Form Responses 1'!$1:$1)-4),,TRUE,"Form Responses 1")))</f>
        <v>PUSFATJA  - Gedung C Lt. 1 [Ruang Perekayasa Muda]</v>
      </c>
      <c r="G484" s="9" t="str">
        <f>IF(ISBLANK(A484)," ",INDIRECT(ADDRESS(MATCH(A484,'Form Responses 1'!A:A,0),5+MOD(ROW()-2,COUNTA('Form Responses 1'!$1:$1)-4),,TRUE,"Form Responses 1")))</f>
        <v>BAIK</v>
      </c>
      <c r="H484" s="12" t="str">
        <f t="shared" si="3"/>
        <v>PUSFATJA  - Gedung C Lt. 1</v>
      </c>
      <c r="I484" s="12" t="str">
        <f t="shared" si="4"/>
        <v>CLEANING SERVICE</v>
      </c>
      <c r="J484" s="12">
        <f t="array" ref="J484">IFERROR(INDEX(MASTER!B:B,MATCH(G484,MASTER!A:A,0))/100," ")</f>
        <v>0.95</v>
      </c>
      <c r="K484" s="9">
        <f t="shared" si="5"/>
        <v>9</v>
      </c>
      <c r="L484" s="9" t="str">
        <f t="shared" si="6"/>
        <v>2023 - WEEK 09</v>
      </c>
      <c r="M484" s="9" t="str">
        <f t="shared" si="7"/>
        <v>2023 - MONTH 03</v>
      </c>
      <c r="N484" s="12">
        <f t="shared" ref="N484:O484" si="493">IFERROR(AVERAGEIF(L:L,L484,$J:$J)," ")</f>
        <v>0.9782670455</v>
      </c>
      <c r="O484" s="12">
        <f t="shared" si="493"/>
        <v>0.9711252654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45006.64557</v>
      </c>
      <c r="B485" s="9" t="str">
        <f>INDIRECT(ADDRESS(2+QUOTIENT(ROW()-2,COUNTA('Form Responses 1'!$1:$1)-4),2,,TRUE,"Form Responses 1"))</f>
        <v>theressai@gmail.com</v>
      </c>
      <c r="C485" s="9" t="str">
        <f>INDIRECT(ADDRESS(2+QUOTIENT(ROW()-2,COUNTA('Form Responses 1'!$1:$1)-4),3,,TRUE,"Form Responses 1"))</f>
        <v>theresia2@gmail.com</v>
      </c>
      <c r="D485" s="10">
        <f>INDIRECT(ADDRESS(2+QUOTIENT(ROW()-2,COUNTA('Form Responses 1'!$1:$1)-4),4,,TRUE,"Form Responses 1"))</f>
        <v>44986</v>
      </c>
      <c r="E485" s="11">
        <f t="shared" si="2"/>
        <v>3</v>
      </c>
      <c r="F485" s="9" t="str">
        <f>IF(ISBLANK(A485)," ",INDIRECT(ADDRESS(1,5+MOD(ROW()-2,COUNTA('Form Responses 1'!$1:$1)-4),,TRUE,"Form Responses 1")))</f>
        <v>PUSFATJA  - Gedung C Lt. 1 [Ruang Fungsional Rekayasa]</v>
      </c>
      <c r="G485" s="9" t="str">
        <f>IF(ISBLANK(A485)," ",INDIRECT(ADDRESS(MATCH(A485,'Form Responses 1'!A:A,0),5+MOD(ROW()-2,COUNTA('Form Responses 1'!$1:$1)-4),,TRUE,"Form Responses 1")))</f>
        <v>BAIK</v>
      </c>
      <c r="H485" s="12" t="str">
        <f t="shared" si="3"/>
        <v>PUSFATJA  - Gedung C Lt. 1</v>
      </c>
      <c r="I485" s="12" t="str">
        <f t="shared" si="4"/>
        <v>CLEANING SERVICE</v>
      </c>
      <c r="J485" s="12">
        <f t="array" ref="J485">IFERROR(INDEX(MASTER!B:B,MATCH(G485,MASTER!A:A,0))/100," ")</f>
        <v>0.95</v>
      </c>
      <c r="K485" s="9">
        <f t="shared" si="5"/>
        <v>9</v>
      </c>
      <c r="L485" s="9" t="str">
        <f t="shared" si="6"/>
        <v>2023 - WEEK 09</v>
      </c>
      <c r="M485" s="9" t="str">
        <f t="shared" si="7"/>
        <v>2023 - MONTH 03</v>
      </c>
      <c r="N485" s="12">
        <f t="shared" ref="N485:O485" si="494">IFERROR(AVERAGEIF(L:L,L485,$J:$J)," ")</f>
        <v>0.9782670455</v>
      </c>
      <c r="O485" s="12">
        <f t="shared" si="494"/>
        <v>0.9711252654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45006.64557</v>
      </c>
      <c r="B486" s="9" t="str">
        <f>INDIRECT(ADDRESS(2+QUOTIENT(ROW()-2,COUNTA('Form Responses 1'!$1:$1)-4),2,,TRUE,"Form Responses 1"))</f>
        <v>theressai@gmail.com</v>
      </c>
      <c r="C486" s="9" t="str">
        <f>INDIRECT(ADDRESS(2+QUOTIENT(ROW()-2,COUNTA('Form Responses 1'!$1:$1)-4),3,,TRUE,"Form Responses 1"))</f>
        <v>theresia2@gmail.com</v>
      </c>
      <c r="D486" s="10">
        <f>INDIRECT(ADDRESS(2+QUOTIENT(ROW()-2,COUNTA('Form Responses 1'!$1:$1)-4),4,,TRUE,"Form Responses 1"))</f>
        <v>44986</v>
      </c>
      <c r="E486" s="11">
        <f t="shared" si="2"/>
        <v>3</v>
      </c>
      <c r="F486" s="9" t="str">
        <f>IF(ISBLANK(A486)," ",INDIRECT(ADDRESS(1,5+MOD(ROW()-2,COUNTA('Form Responses 1'!$1:$1)-4),,TRUE,"Form Responses 1")))</f>
        <v>PUSFATJA  - Gedung C Lt. 1 [Toilet pria/wanita]</v>
      </c>
      <c r="G486" s="9" t="str">
        <f>IF(ISBLANK(A486)," ",INDIRECT(ADDRESS(MATCH(A486,'Form Responses 1'!A:A,0),5+MOD(ROW()-2,COUNTA('Form Responses 1'!$1:$1)-4),,TRUE,"Form Responses 1")))</f>
        <v>BAIK</v>
      </c>
      <c r="H486" s="12" t="str">
        <f t="shared" si="3"/>
        <v>PUSFATJA  - Gedung C Lt. 1</v>
      </c>
      <c r="I486" s="12" t="str">
        <f t="shared" si="4"/>
        <v>CLEANING SERVICE</v>
      </c>
      <c r="J486" s="12">
        <f t="array" ref="J486">IFERROR(INDEX(MASTER!B:B,MATCH(G486,MASTER!A:A,0))/100," ")</f>
        <v>0.95</v>
      </c>
      <c r="K486" s="9">
        <f t="shared" si="5"/>
        <v>9</v>
      </c>
      <c r="L486" s="9" t="str">
        <f t="shared" si="6"/>
        <v>2023 - WEEK 09</v>
      </c>
      <c r="M486" s="9" t="str">
        <f t="shared" si="7"/>
        <v>2023 - MONTH 03</v>
      </c>
      <c r="N486" s="12">
        <f t="shared" ref="N486:O486" si="495">IFERROR(AVERAGEIF(L:L,L486,$J:$J)," ")</f>
        <v>0.9782670455</v>
      </c>
      <c r="O486" s="12">
        <f t="shared" si="495"/>
        <v>0.9711252654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45006.64557</v>
      </c>
      <c r="B487" s="9" t="str">
        <f>INDIRECT(ADDRESS(2+QUOTIENT(ROW()-2,COUNTA('Form Responses 1'!$1:$1)-4),2,,TRUE,"Form Responses 1"))</f>
        <v>theressai@gmail.com</v>
      </c>
      <c r="C487" s="9" t="str">
        <f>INDIRECT(ADDRESS(2+QUOTIENT(ROW()-2,COUNTA('Form Responses 1'!$1:$1)-4),3,,TRUE,"Form Responses 1"))</f>
        <v>theresia2@gmail.com</v>
      </c>
      <c r="D487" s="10">
        <f>INDIRECT(ADDRESS(2+QUOTIENT(ROW()-2,COUNTA('Form Responses 1'!$1:$1)-4),4,,TRUE,"Form Responses 1"))</f>
        <v>44986</v>
      </c>
      <c r="E487" s="11">
        <f t="shared" si="2"/>
        <v>3</v>
      </c>
      <c r="F487" s="9" t="str">
        <f>IF(ISBLANK(A487)," ",INDIRECT(ADDRESS(1,5+MOD(ROW()-2,COUNTA('Form Responses 1'!$1:$1)-4),,TRUE,"Form Responses 1")))</f>
        <v>PUSFATJA  - Gedung C Lt. 1 [Pantry]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PUSFATJA  - Gedung C Lt. 1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9</v>
      </c>
      <c r="L487" s="9" t="str">
        <f t="shared" si="6"/>
        <v>2023 - WEEK 09</v>
      </c>
      <c r="M487" s="9" t="str">
        <f t="shared" si="7"/>
        <v>2023 - MONTH 03</v>
      </c>
      <c r="N487" s="12">
        <f t="shared" ref="N487:O487" si="496">IFERROR(AVERAGEIF(L:L,L487,$J:$J)," ")</f>
        <v>0.9782670455</v>
      </c>
      <c r="O487" s="12">
        <f t="shared" si="496"/>
        <v>0.9711252654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45006.64557</v>
      </c>
      <c r="B488" s="9" t="str">
        <f>INDIRECT(ADDRESS(2+QUOTIENT(ROW()-2,COUNTA('Form Responses 1'!$1:$1)-4),2,,TRUE,"Form Responses 1"))</f>
        <v>theressai@gmail.com</v>
      </c>
      <c r="C488" s="9" t="str">
        <f>INDIRECT(ADDRESS(2+QUOTIENT(ROW()-2,COUNTA('Form Responses 1'!$1:$1)-4),3,,TRUE,"Form Responses 1"))</f>
        <v>theresia2@gmail.com</v>
      </c>
      <c r="D488" s="10">
        <f>INDIRECT(ADDRESS(2+QUOTIENT(ROW()-2,COUNTA('Form Responses 1'!$1:$1)-4),4,,TRUE,"Form Responses 1"))</f>
        <v>44986</v>
      </c>
      <c r="E488" s="11">
        <f t="shared" si="2"/>
        <v>3</v>
      </c>
      <c r="F488" s="9" t="str">
        <f>IF(ISBLANK(A488)," ",INDIRECT(ADDRESS(1,5+MOD(ROW()-2,COUNTA('Form Responses 1'!$1:$1)-4),,TRUE,"Form Responses 1")))</f>
        <v>PUSFATJA  - Gedung C Lt. 1 [Ruang Panel]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PUSFATJA  - Gedung C Lt. 1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9</v>
      </c>
      <c r="L488" s="9" t="str">
        <f t="shared" si="6"/>
        <v>2023 - WEEK 09</v>
      </c>
      <c r="M488" s="9" t="str">
        <f t="shared" si="7"/>
        <v>2023 - MONTH 03</v>
      </c>
      <c r="N488" s="12">
        <f t="shared" ref="N488:O488" si="497">IFERROR(AVERAGEIF(L:L,L488,$J:$J)," ")</f>
        <v>0.9782670455</v>
      </c>
      <c r="O488" s="12">
        <f t="shared" si="497"/>
        <v>0.9711252654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45006.64557</v>
      </c>
      <c r="B489" s="9" t="str">
        <f>INDIRECT(ADDRESS(2+QUOTIENT(ROW()-2,COUNTA('Form Responses 1'!$1:$1)-4),2,,TRUE,"Form Responses 1"))</f>
        <v>theressai@gmail.com</v>
      </c>
      <c r="C489" s="9" t="str">
        <f>INDIRECT(ADDRESS(2+QUOTIENT(ROW()-2,COUNTA('Form Responses 1'!$1:$1)-4),3,,TRUE,"Form Responses 1"))</f>
        <v>theresia2@gmail.com</v>
      </c>
      <c r="D489" s="10">
        <f>INDIRECT(ADDRESS(2+QUOTIENT(ROW()-2,COUNTA('Form Responses 1'!$1:$1)-4),4,,TRUE,"Form Responses 1"))</f>
        <v>44986</v>
      </c>
      <c r="E489" s="11">
        <f t="shared" si="2"/>
        <v>3</v>
      </c>
      <c r="F489" s="9" t="str">
        <f>IF(ISBLANK(A489)," ",INDIRECT(ADDRESS(1,5+MOD(ROW()-2,COUNTA('Form Responses 1'!$1:$1)-4),,TRUE,"Form Responses 1")))</f>
        <v>PUSFATJA  - Gedung C Lt. 1 [Tangga]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PUSFATJA  - Gedung C Lt. 1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9</v>
      </c>
      <c r="L489" s="9" t="str">
        <f t="shared" si="6"/>
        <v>2023 - WEEK 09</v>
      </c>
      <c r="M489" s="9" t="str">
        <f t="shared" si="7"/>
        <v>2023 - MONTH 03</v>
      </c>
      <c r="N489" s="12">
        <f t="shared" ref="N489:O489" si="498">IFERROR(AVERAGEIF(L:L,L489,$J:$J)," ")</f>
        <v>0.9782670455</v>
      </c>
      <c r="O489" s="12">
        <f t="shared" si="498"/>
        <v>0.9711252654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45006.64557</v>
      </c>
      <c r="B490" s="9" t="str">
        <f>INDIRECT(ADDRESS(2+QUOTIENT(ROW()-2,COUNTA('Form Responses 1'!$1:$1)-4),2,,TRUE,"Form Responses 1"))</f>
        <v>theressai@gmail.com</v>
      </c>
      <c r="C490" s="9" t="str">
        <f>INDIRECT(ADDRESS(2+QUOTIENT(ROW()-2,COUNTA('Form Responses 1'!$1:$1)-4),3,,TRUE,"Form Responses 1"))</f>
        <v>theresia2@gmail.com</v>
      </c>
      <c r="D490" s="10">
        <f>INDIRECT(ADDRESS(2+QUOTIENT(ROW()-2,COUNTA('Form Responses 1'!$1:$1)-4),4,,TRUE,"Form Responses 1"))</f>
        <v>44986</v>
      </c>
      <c r="E490" s="11">
        <f t="shared" si="2"/>
        <v>3</v>
      </c>
      <c r="F490" s="9" t="str">
        <f>IF(ISBLANK(A490)," ",INDIRECT(ADDRESS(1,5+MOD(ROW()-2,COUNTA('Form Responses 1'!$1:$1)-4),,TRUE,"Form Responses 1")))</f>
        <v>PUSFATJA  - Gedung A Lt. 3 [Ruang Kelas]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PUSFATJA  - Gedung A Lt. 3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9</v>
      </c>
      <c r="L490" s="9" t="str">
        <f t="shared" si="6"/>
        <v>2023 - WEEK 09</v>
      </c>
      <c r="M490" s="9" t="str">
        <f t="shared" si="7"/>
        <v>2023 - MONTH 03</v>
      </c>
      <c r="N490" s="12">
        <f t="shared" ref="N490:O490" si="499">IFERROR(AVERAGEIF(L:L,L490,$J:$J)," ")</f>
        <v>0.9782670455</v>
      </c>
      <c r="O490" s="12">
        <f t="shared" si="499"/>
        <v>0.9711252654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45006.64557</v>
      </c>
      <c r="B491" s="9" t="str">
        <f>INDIRECT(ADDRESS(2+QUOTIENT(ROW()-2,COUNTA('Form Responses 1'!$1:$1)-4),2,,TRUE,"Form Responses 1"))</f>
        <v>theressai@gmail.com</v>
      </c>
      <c r="C491" s="9" t="str">
        <f>INDIRECT(ADDRESS(2+QUOTIENT(ROW()-2,COUNTA('Form Responses 1'!$1:$1)-4),3,,TRUE,"Form Responses 1"))</f>
        <v>theresia2@gmail.com</v>
      </c>
      <c r="D491" s="10">
        <f>INDIRECT(ADDRESS(2+QUOTIENT(ROW()-2,COUNTA('Form Responses 1'!$1:$1)-4),4,,TRUE,"Form Responses 1"))</f>
        <v>44986</v>
      </c>
      <c r="E491" s="11">
        <f t="shared" si="2"/>
        <v>3</v>
      </c>
      <c r="F491" s="9" t="str">
        <f>IF(ISBLANK(A491)," ",INDIRECT(ADDRESS(1,5+MOD(ROW()-2,COUNTA('Form Responses 1'!$1:$1)-4),,TRUE,"Form Responses 1")))</f>
        <v>PUSFATJA  - Gedung A Lt. 3 [Ruang Bimbingan]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PUSFATJA  - Gedung A Lt. 3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9</v>
      </c>
      <c r="L491" s="9" t="str">
        <f t="shared" si="6"/>
        <v>2023 - WEEK 09</v>
      </c>
      <c r="M491" s="9" t="str">
        <f t="shared" si="7"/>
        <v>2023 - MONTH 03</v>
      </c>
      <c r="N491" s="12">
        <f t="shared" ref="N491:O491" si="500">IFERROR(AVERAGEIF(L:L,L491,$J:$J)," ")</f>
        <v>0.9782670455</v>
      </c>
      <c r="O491" s="12">
        <f t="shared" si="500"/>
        <v>0.9711252654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45006.64557</v>
      </c>
      <c r="B492" s="9" t="str">
        <f>INDIRECT(ADDRESS(2+QUOTIENT(ROW()-2,COUNTA('Form Responses 1'!$1:$1)-4),2,,TRUE,"Form Responses 1"))</f>
        <v>theressai@gmail.com</v>
      </c>
      <c r="C492" s="9" t="str">
        <f>INDIRECT(ADDRESS(2+QUOTIENT(ROW()-2,COUNTA('Form Responses 1'!$1:$1)-4),3,,TRUE,"Form Responses 1"))</f>
        <v>theresia2@gmail.com</v>
      </c>
      <c r="D492" s="10">
        <f>INDIRECT(ADDRESS(2+QUOTIENT(ROW()-2,COUNTA('Form Responses 1'!$1:$1)-4),4,,TRUE,"Form Responses 1"))</f>
        <v>44986</v>
      </c>
      <c r="E492" s="11">
        <f t="shared" si="2"/>
        <v>3</v>
      </c>
      <c r="F492" s="9" t="str">
        <f>IF(ISBLANK(A492)," ",INDIRECT(ADDRESS(1,5+MOD(ROW()-2,COUNTA('Form Responses 1'!$1:$1)-4),,TRUE,"Form Responses 1")))</f>
        <v>PUSFATJA  - Gedung A Lt. 3 [Ruang Gudang Komputer]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PUSFATJA  - Gedung A Lt. 3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9</v>
      </c>
      <c r="L492" s="9" t="str">
        <f t="shared" si="6"/>
        <v>2023 - WEEK 09</v>
      </c>
      <c r="M492" s="9" t="str">
        <f t="shared" si="7"/>
        <v>2023 - MONTH 03</v>
      </c>
      <c r="N492" s="12">
        <f t="shared" ref="N492:O492" si="501">IFERROR(AVERAGEIF(L:L,L492,$J:$J)," ")</f>
        <v>0.9782670455</v>
      </c>
      <c r="O492" s="12">
        <f t="shared" si="501"/>
        <v>0.9711252654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45006.64557</v>
      </c>
      <c r="B493" s="9" t="str">
        <f>INDIRECT(ADDRESS(2+QUOTIENT(ROW()-2,COUNTA('Form Responses 1'!$1:$1)-4),2,,TRUE,"Form Responses 1"))</f>
        <v>theressai@gmail.com</v>
      </c>
      <c r="C493" s="9" t="str">
        <f>INDIRECT(ADDRESS(2+QUOTIENT(ROW()-2,COUNTA('Form Responses 1'!$1:$1)-4),3,,TRUE,"Form Responses 1"))</f>
        <v>theresia2@gmail.com</v>
      </c>
      <c r="D493" s="10">
        <f>INDIRECT(ADDRESS(2+QUOTIENT(ROW()-2,COUNTA('Form Responses 1'!$1:$1)-4),4,,TRUE,"Form Responses 1"))</f>
        <v>44986</v>
      </c>
      <c r="E493" s="11">
        <f t="shared" si="2"/>
        <v>3</v>
      </c>
      <c r="F493" s="9" t="str">
        <f>IF(ISBLANK(A493)," ",INDIRECT(ADDRESS(1,5+MOD(ROW()-2,COUNTA('Form Responses 1'!$1:$1)-4),,TRUE,"Form Responses 1")))</f>
        <v>PUSFATJA  - Gedung A Lt. 3 [Toilet pria/wanita]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PUSFATJA  - Gedung A Lt. 3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9</v>
      </c>
      <c r="L493" s="9" t="str">
        <f t="shared" si="6"/>
        <v>2023 - WEEK 09</v>
      </c>
      <c r="M493" s="9" t="str">
        <f t="shared" si="7"/>
        <v>2023 - MONTH 03</v>
      </c>
      <c r="N493" s="12">
        <f t="shared" ref="N493:O493" si="502">IFERROR(AVERAGEIF(L:L,L493,$J:$J)," ")</f>
        <v>0.9782670455</v>
      </c>
      <c r="O493" s="12">
        <f t="shared" si="502"/>
        <v>0.9711252654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45006.64557</v>
      </c>
      <c r="B494" s="9" t="str">
        <f>INDIRECT(ADDRESS(2+QUOTIENT(ROW()-2,COUNTA('Form Responses 1'!$1:$1)-4),2,,TRUE,"Form Responses 1"))</f>
        <v>theressai@gmail.com</v>
      </c>
      <c r="C494" s="9" t="str">
        <f>INDIRECT(ADDRESS(2+QUOTIENT(ROW()-2,COUNTA('Form Responses 1'!$1:$1)-4),3,,TRUE,"Form Responses 1"))</f>
        <v>theresia2@gmail.com</v>
      </c>
      <c r="D494" s="10">
        <f>INDIRECT(ADDRESS(2+QUOTIENT(ROW()-2,COUNTA('Form Responses 1'!$1:$1)-4),4,,TRUE,"Form Responses 1"))</f>
        <v>44986</v>
      </c>
      <c r="E494" s="11">
        <f t="shared" si="2"/>
        <v>3</v>
      </c>
      <c r="F494" s="9" t="str">
        <f>IF(ISBLANK(A494)," ",INDIRECT(ADDRESS(1,5+MOD(ROW()-2,COUNTA('Form Responses 1'!$1:$1)-4),,TRUE,"Form Responses 1")))</f>
        <v>PUSFATJA  - Gedung A Lt. 3 [Ruang Lab]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PUSFATJA  - Gedung A Lt. 3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9</v>
      </c>
      <c r="L494" s="9" t="str">
        <f t="shared" si="6"/>
        <v>2023 - WEEK 09</v>
      </c>
      <c r="M494" s="9" t="str">
        <f t="shared" si="7"/>
        <v>2023 - MONTH 03</v>
      </c>
      <c r="N494" s="12">
        <f t="shared" ref="N494:O494" si="503">IFERROR(AVERAGEIF(L:L,L494,$J:$J)," ")</f>
        <v>0.9782670455</v>
      </c>
      <c r="O494" s="12">
        <f t="shared" si="503"/>
        <v>0.9711252654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45006.64557</v>
      </c>
      <c r="B495" s="9" t="str">
        <f>INDIRECT(ADDRESS(2+QUOTIENT(ROW()-2,COUNTA('Form Responses 1'!$1:$1)-4),2,,TRUE,"Form Responses 1"))</f>
        <v>theressai@gmail.com</v>
      </c>
      <c r="C495" s="9" t="str">
        <f>INDIRECT(ADDRESS(2+QUOTIENT(ROW()-2,COUNTA('Form Responses 1'!$1:$1)-4),3,,TRUE,"Form Responses 1"))</f>
        <v>theresia2@gmail.com</v>
      </c>
      <c r="D495" s="10">
        <f>INDIRECT(ADDRESS(2+QUOTIENT(ROW()-2,COUNTA('Form Responses 1'!$1:$1)-4),4,,TRUE,"Form Responses 1"))</f>
        <v>44986</v>
      </c>
      <c r="E495" s="11">
        <f t="shared" si="2"/>
        <v>3</v>
      </c>
      <c r="F495" s="9" t="str">
        <f>IF(ISBLANK(A495)," ",INDIRECT(ADDRESS(1,5+MOD(ROW()-2,COUNTA('Form Responses 1'!$1:$1)-4),,TRUE,"Form Responses 1")))</f>
        <v>PUSFATJA  - Gedung A Lt. 3 [Tangga]</v>
      </c>
      <c r="G495" s="9" t="str">
        <f>IF(ISBLANK(A495)," ",INDIRECT(ADDRESS(MATCH(A495,'Form Responses 1'!A:A,0),5+MOD(ROW()-2,COUNTA('Form Responses 1'!$1:$1)-4),,TRUE,"Form Responses 1")))</f>
        <v>BAIK</v>
      </c>
      <c r="H495" s="12" t="str">
        <f t="shared" si="3"/>
        <v>PUSFATJA  - Gedung A Lt. 3</v>
      </c>
      <c r="I495" s="12" t="str">
        <f t="shared" si="4"/>
        <v>CLEANING SERVICE</v>
      </c>
      <c r="J495" s="12">
        <f t="array" ref="J495">IFERROR(INDEX(MASTER!B:B,MATCH(G495,MASTER!A:A,0))/100," ")</f>
        <v>0.95</v>
      </c>
      <c r="K495" s="9">
        <f t="shared" si="5"/>
        <v>9</v>
      </c>
      <c r="L495" s="9" t="str">
        <f t="shared" si="6"/>
        <v>2023 - WEEK 09</v>
      </c>
      <c r="M495" s="9" t="str">
        <f t="shared" si="7"/>
        <v>2023 - MONTH 03</v>
      </c>
      <c r="N495" s="12">
        <f t="shared" ref="N495:O495" si="504">IFERROR(AVERAGEIF(L:L,L495,$J:$J)," ")</f>
        <v>0.9782670455</v>
      </c>
      <c r="O495" s="12">
        <f t="shared" si="504"/>
        <v>0.9711252654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45006.64557</v>
      </c>
      <c r="B496" s="9" t="str">
        <f>INDIRECT(ADDRESS(2+QUOTIENT(ROW()-2,COUNTA('Form Responses 1'!$1:$1)-4),2,,TRUE,"Form Responses 1"))</f>
        <v>theressai@gmail.com</v>
      </c>
      <c r="C496" s="9" t="str">
        <f>INDIRECT(ADDRESS(2+QUOTIENT(ROW()-2,COUNTA('Form Responses 1'!$1:$1)-4),3,,TRUE,"Form Responses 1"))</f>
        <v>theresia2@gmail.com</v>
      </c>
      <c r="D496" s="10">
        <f>INDIRECT(ADDRESS(2+QUOTIENT(ROW()-2,COUNTA('Form Responses 1'!$1:$1)-4),4,,TRUE,"Form Responses 1"))</f>
        <v>44986</v>
      </c>
      <c r="E496" s="11">
        <f t="shared" si="2"/>
        <v>3</v>
      </c>
      <c r="F496" s="9" t="str">
        <f>IF(ISBLANK(A496)," ",INDIRECT(ADDRESS(1,5+MOD(ROW()-2,COUNTA('Form Responses 1'!$1:$1)-4),,TRUE,"Form Responses 1")))</f>
        <v>PUSFATJA  - Gedung A Lt. 2 [Ruang Admin]</v>
      </c>
      <c r="G496" s="9" t="str">
        <f>IF(ISBLANK(A496)," ",INDIRECT(ADDRESS(MATCH(A496,'Form Responses 1'!A:A,0),5+MOD(ROW()-2,COUNTA('Form Responses 1'!$1:$1)-4),,TRUE,"Form Responses 1")))</f>
        <v>BAIK</v>
      </c>
      <c r="H496" s="12" t="str">
        <f t="shared" si="3"/>
        <v>PUSFATJA  - Gedung A Lt. 2</v>
      </c>
      <c r="I496" s="12" t="str">
        <f t="shared" si="4"/>
        <v>CLEANING SERVICE</v>
      </c>
      <c r="J496" s="12">
        <f t="array" ref="J496">IFERROR(INDEX(MASTER!B:B,MATCH(G496,MASTER!A:A,0))/100," ")</f>
        <v>0.95</v>
      </c>
      <c r="K496" s="9">
        <f t="shared" si="5"/>
        <v>9</v>
      </c>
      <c r="L496" s="9" t="str">
        <f t="shared" si="6"/>
        <v>2023 - WEEK 09</v>
      </c>
      <c r="M496" s="9" t="str">
        <f t="shared" si="7"/>
        <v>2023 - MONTH 03</v>
      </c>
      <c r="N496" s="12">
        <f t="shared" ref="N496:O496" si="505">IFERROR(AVERAGEIF(L:L,L496,$J:$J)," ")</f>
        <v>0.9782670455</v>
      </c>
      <c r="O496" s="12">
        <f t="shared" si="505"/>
        <v>0.9711252654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45006.64557</v>
      </c>
      <c r="B497" s="9" t="str">
        <f>INDIRECT(ADDRESS(2+QUOTIENT(ROW()-2,COUNTA('Form Responses 1'!$1:$1)-4),2,,TRUE,"Form Responses 1"))</f>
        <v>theressai@gmail.com</v>
      </c>
      <c r="C497" s="9" t="str">
        <f>INDIRECT(ADDRESS(2+QUOTIENT(ROW()-2,COUNTA('Form Responses 1'!$1:$1)-4),3,,TRUE,"Form Responses 1"))</f>
        <v>theresia2@gmail.com</v>
      </c>
      <c r="D497" s="10">
        <f>INDIRECT(ADDRESS(2+QUOTIENT(ROW()-2,COUNTA('Form Responses 1'!$1:$1)-4),4,,TRUE,"Form Responses 1"))</f>
        <v>44986</v>
      </c>
      <c r="E497" s="11">
        <f t="shared" si="2"/>
        <v>3</v>
      </c>
      <c r="F497" s="9" t="str">
        <f>IF(ISBLANK(A497)," ",INDIRECT(ADDRESS(1,5+MOD(ROW()-2,COUNTA('Form Responses 1'!$1:$1)-4),,TRUE,"Form Responses 1")))</f>
        <v>PUSFATJA  - Gedung A Lt. 2 [Ruang TU ]</v>
      </c>
      <c r="G497" s="9" t="str">
        <f>IF(ISBLANK(A497)," ",INDIRECT(ADDRESS(MATCH(A497,'Form Responses 1'!A:A,0),5+MOD(ROW()-2,COUNTA('Form Responses 1'!$1:$1)-4),,TRUE,"Form Responses 1")))</f>
        <v>BAIK</v>
      </c>
      <c r="H497" s="12" t="str">
        <f t="shared" si="3"/>
        <v>PUSFATJA  - Gedung A Lt. 2</v>
      </c>
      <c r="I497" s="12" t="str">
        <f t="shared" si="4"/>
        <v>CLEANING SERVICE</v>
      </c>
      <c r="J497" s="12">
        <f t="array" ref="J497">IFERROR(INDEX(MASTER!B:B,MATCH(G497,MASTER!A:A,0))/100," ")</f>
        <v>0.95</v>
      </c>
      <c r="K497" s="9">
        <f t="shared" si="5"/>
        <v>9</v>
      </c>
      <c r="L497" s="9" t="str">
        <f t="shared" si="6"/>
        <v>2023 - WEEK 09</v>
      </c>
      <c r="M497" s="9" t="str">
        <f t="shared" si="7"/>
        <v>2023 - MONTH 03</v>
      </c>
      <c r="N497" s="12">
        <f t="shared" ref="N497:O497" si="506">IFERROR(AVERAGEIF(L:L,L497,$J:$J)," ")</f>
        <v>0.9782670455</v>
      </c>
      <c r="O497" s="12">
        <f t="shared" si="506"/>
        <v>0.9711252654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45006.64557</v>
      </c>
      <c r="B498" s="9" t="str">
        <f>INDIRECT(ADDRESS(2+QUOTIENT(ROW()-2,COUNTA('Form Responses 1'!$1:$1)-4),2,,TRUE,"Form Responses 1"))</f>
        <v>theressai@gmail.com</v>
      </c>
      <c r="C498" s="9" t="str">
        <f>INDIRECT(ADDRESS(2+QUOTIENT(ROW()-2,COUNTA('Form Responses 1'!$1:$1)-4),3,,TRUE,"Form Responses 1"))</f>
        <v>theresia2@gmail.com</v>
      </c>
      <c r="D498" s="10">
        <f>INDIRECT(ADDRESS(2+QUOTIENT(ROW()-2,COUNTA('Form Responses 1'!$1:$1)-4),4,,TRUE,"Form Responses 1"))</f>
        <v>44986</v>
      </c>
      <c r="E498" s="11">
        <f t="shared" si="2"/>
        <v>3</v>
      </c>
      <c r="F498" s="9" t="str">
        <f>IF(ISBLANK(A498)," ",INDIRECT(ADDRESS(1,5+MOD(ROW()-2,COUNTA('Form Responses 1'!$1:$1)-4),,TRUE,"Form Responses 1")))</f>
        <v>PUSFATJA  - Gedung A Lt. 2 [Ruang Bendahara]</v>
      </c>
      <c r="G498" s="9" t="str">
        <f>IF(ISBLANK(A498)," ",INDIRECT(ADDRESS(MATCH(A498,'Form Responses 1'!A:A,0),5+MOD(ROW()-2,COUNTA('Form Responses 1'!$1:$1)-4),,TRUE,"Form Responses 1")))</f>
        <v>BAIK</v>
      </c>
      <c r="H498" s="12" t="str">
        <f t="shared" si="3"/>
        <v>PUSFATJA  - Gedung A Lt. 2</v>
      </c>
      <c r="I498" s="12" t="str">
        <f t="shared" si="4"/>
        <v>CLEANING SERVICE</v>
      </c>
      <c r="J498" s="12">
        <f t="array" ref="J498">IFERROR(INDEX(MASTER!B:B,MATCH(G498,MASTER!A:A,0))/100," ")</f>
        <v>0.95</v>
      </c>
      <c r="K498" s="9">
        <f t="shared" si="5"/>
        <v>9</v>
      </c>
      <c r="L498" s="9" t="str">
        <f t="shared" si="6"/>
        <v>2023 - WEEK 09</v>
      </c>
      <c r="M498" s="9" t="str">
        <f t="shared" si="7"/>
        <v>2023 - MONTH 03</v>
      </c>
      <c r="N498" s="12">
        <f t="shared" ref="N498:O498" si="507">IFERROR(AVERAGEIF(L:L,L498,$J:$J)," ")</f>
        <v>0.9782670455</v>
      </c>
      <c r="O498" s="12">
        <f t="shared" si="507"/>
        <v>0.9711252654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45006.64557</v>
      </c>
      <c r="B499" s="9" t="str">
        <f>INDIRECT(ADDRESS(2+QUOTIENT(ROW()-2,COUNTA('Form Responses 1'!$1:$1)-4),2,,TRUE,"Form Responses 1"))</f>
        <v>theressai@gmail.com</v>
      </c>
      <c r="C499" s="9" t="str">
        <f>INDIRECT(ADDRESS(2+QUOTIENT(ROW()-2,COUNTA('Form Responses 1'!$1:$1)-4),3,,TRUE,"Form Responses 1"))</f>
        <v>theresia2@gmail.com</v>
      </c>
      <c r="D499" s="10">
        <f>INDIRECT(ADDRESS(2+QUOTIENT(ROW()-2,COUNTA('Form Responses 1'!$1:$1)-4),4,,TRUE,"Form Responses 1"))</f>
        <v>44986</v>
      </c>
      <c r="E499" s="11">
        <f t="shared" si="2"/>
        <v>3</v>
      </c>
      <c r="F499" s="9" t="str">
        <f>IF(ISBLANK(A499)," ",INDIRECT(ADDRESS(1,5+MOD(ROW()-2,COUNTA('Form Responses 1'!$1:$1)-4),,TRUE,"Form Responses 1")))</f>
        <v>PUSFATJA  - Gedung A Lt. 2 [Toilet pria/wanita]</v>
      </c>
      <c r="G499" s="9" t="str">
        <f>IF(ISBLANK(A499)," ",INDIRECT(ADDRESS(MATCH(A499,'Form Responses 1'!A:A,0),5+MOD(ROW()-2,COUNTA('Form Responses 1'!$1:$1)-4),,TRUE,"Form Responses 1")))</f>
        <v>BAIK</v>
      </c>
      <c r="H499" s="12" t="str">
        <f t="shared" si="3"/>
        <v>PUSFATJA  - Gedung A Lt. 2</v>
      </c>
      <c r="I499" s="12" t="str">
        <f t="shared" si="4"/>
        <v>CLEANING SERVICE</v>
      </c>
      <c r="J499" s="12">
        <f t="array" ref="J499">IFERROR(INDEX(MASTER!B:B,MATCH(G499,MASTER!A:A,0))/100," ")</f>
        <v>0.95</v>
      </c>
      <c r="K499" s="9">
        <f t="shared" si="5"/>
        <v>9</v>
      </c>
      <c r="L499" s="9" t="str">
        <f t="shared" si="6"/>
        <v>2023 - WEEK 09</v>
      </c>
      <c r="M499" s="9" t="str">
        <f t="shared" si="7"/>
        <v>2023 - MONTH 03</v>
      </c>
      <c r="N499" s="12">
        <f t="shared" ref="N499:O499" si="508">IFERROR(AVERAGEIF(L:L,L499,$J:$J)," ")</f>
        <v>0.9782670455</v>
      </c>
      <c r="O499" s="12">
        <f t="shared" si="508"/>
        <v>0.9711252654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45006.64557</v>
      </c>
      <c r="B500" s="9" t="str">
        <f>INDIRECT(ADDRESS(2+QUOTIENT(ROW()-2,COUNTA('Form Responses 1'!$1:$1)-4),2,,TRUE,"Form Responses 1"))</f>
        <v>theressai@gmail.com</v>
      </c>
      <c r="C500" s="9" t="str">
        <f>INDIRECT(ADDRESS(2+QUOTIENT(ROW()-2,COUNTA('Form Responses 1'!$1:$1)-4),3,,TRUE,"Form Responses 1"))</f>
        <v>theresia2@gmail.com</v>
      </c>
      <c r="D500" s="10">
        <f>INDIRECT(ADDRESS(2+QUOTIENT(ROW()-2,COUNTA('Form Responses 1'!$1:$1)-4),4,,TRUE,"Form Responses 1"))</f>
        <v>44986</v>
      </c>
      <c r="E500" s="11">
        <f t="shared" si="2"/>
        <v>3</v>
      </c>
      <c r="F500" s="9" t="str">
        <f>IF(ISBLANK(A500)," ",INDIRECT(ADDRESS(1,5+MOD(ROW()-2,COUNTA('Form Responses 1'!$1:$1)-4),,TRUE,"Form Responses 1")))</f>
        <v>PUSFATJA  - Gedung A Lt. 2 [Pantry]</v>
      </c>
      <c r="G500" s="9" t="str">
        <f>IF(ISBLANK(A500)," ",INDIRECT(ADDRESS(MATCH(A500,'Form Responses 1'!A:A,0),5+MOD(ROW()-2,COUNTA('Form Responses 1'!$1:$1)-4),,TRUE,"Form Responses 1")))</f>
        <v>BAIK</v>
      </c>
      <c r="H500" s="12" t="str">
        <f t="shared" si="3"/>
        <v>PUSFATJA  - Gedung A Lt. 2</v>
      </c>
      <c r="I500" s="12" t="str">
        <f t="shared" si="4"/>
        <v>CLEANING SERVICE</v>
      </c>
      <c r="J500" s="12">
        <f t="array" ref="J500">IFERROR(INDEX(MASTER!B:B,MATCH(G500,MASTER!A:A,0))/100," ")</f>
        <v>0.95</v>
      </c>
      <c r="K500" s="9">
        <f t="shared" si="5"/>
        <v>9</v>
      </c>
      <c r="L500" s="9" t="str">
        <f t="shared" si="6"/>
        <v>2023 - WEEK 09</v>
      </c>
      <c r="M500" s="9" t="str">
        <f t="shared" si="7"/>
        <v>2023 - MONTH 03</v>
      </c>
      <c r="N500" s="12">
        <f t="shared" ref="N500:O500" si="509">IFERROR(AVERAGEIF(L:L,L500,$J:$J)," ")</f>
        <v>0.9782670455</v>
      </c>
      <c r="O500" s="12">
        <f t="shared" si="509"/>
        <v>0.9711252654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45006.64557</v>
      </c>
      <c r="B501" s="9" t="str">
        <f>INDIRECT(ADDRESS(2+QUOTIENT(ROW()-2,COUNTA('Form Responses 1'!$1:$1)-4),2,,TRUE,"Form Responses 1"))</f>
        <v>theressai@gmail.com</v>
      </c>
      <c r="C501" s="9" t="str">
        <f>INDIRECT(ADDRESS(2+QUOTIENT(ROW()-2,COUNTA('Form Responses 1'!$1:$1)-4),3,,TRUE,"Form Responses 1"))</f>
        <v>theresia2@gmail.com</v>
      </c>
      <c r="D501" s="10">
        <f>INDIRECT(ADDRESS(2+QUOTIENT(ROW()-2,COUNTA('Form Responses 1'!$1:$1)-4),4,,TRUE,"Form Responses 1"))</f>
        <v>44986</v>
      </c>
      <c r="E501" s="11">
        <f t="shared" si="2"/>
        <v>3</v>
      </c>
      <c r="F501" s="9" t="str">
        <f>IF(ISBLANK(A501)," ",INDIRECT(ADDRESS(1,5+MOD(ROW()-2,COUNTA('Form Responses 1'!$1:$1)-4),,TRUE,"Form Responses 1")))</f>
        <v>PUSFATJA  - Gedung A Lt. 2 [Tangga]</v>
      </c>
      <c r="G501" s="9" t="str">
        <f>IF(ISBLANK(A501)," ",INDIRECT(ADDRESS(MATCH(A501,'Form Responses 1'!A:A,0),5+MOD(ROW()-2,COUNTA('Form Responses 1'!$1:$1)-4),,TRUE,"Form Responses 1")))</f>
        <v>BAIK</v>
      </c>
      <c r="H501" s="12" t="str">
        <f t="shared" si="3"/>
        <v>PUSFATJA  - Gedung A Lt. 2</v>
      </c>
      <c r="I501" s="12" t="str">
        <f t="shared" si="4"/>
        <v>CLEANING SERVICE</v>
      </c>
      <c r="J501" s="12">
        <f t="array" ref="J501">IFERROR(INDEX(MASTER!B:B,MATCH(G501,MASTER!A:A,0))/100," ")</f>
        <v>0.95</v>
      </c>
      <c r="K501" s="9">
        <f t="shared" si="5"/>
        <v>9</v>
      </c>
      <c r="L501" s="9" t="str">
        <f t="shared" si="6"/>
        <v>2023 - WEEK 09</v>
      </c>
      <c r="M501" s="9" t="str">
        <f t="shared" si="7"/>
        <v>2023 - MONTH 03</v>
      </c>
      <c r="N501" s="12">
        <f t="shared" ref="N501:O501" si="510">IFERROR(AVERAGEIF(L:L,L501,$J:$J)," ")</f>
        <v>0.9782670455</v>
      </c>
      <c r="O501" s="12">
        <f t="shared" si="510"/>
        <v>0.9711252654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45006.64557</v>
      </c>
      <c r="B502" s="9" t="str">
        <f>INDIRECT(ADDRESS(2+QUOTIENT(ROW()-2,COUNTA('Form Responses 1'!$1:$1)-4),2,,TRUE,"Form Responses 1"))</f>
        <v>theressai@gmail.com</v>
      </c>
      <c r="C502" s="9" t="str">
        <f>INDIRECT(ADDRESS(2+QUOTIENT(ROW()-2,COUNTA('Form Responses 1'!$1:$1)-4),3,,TRUE,"Form Responses 1"))</f>
        <v>theresia2@gmail.com</v>
      </c>
      <c r="D502" s="10">
        <f>INDIRECT(ADDRESS(2+QUOTIENT(ROW()-2,COUNTA('Form Responses 1'!$1:$1)-4),4,,TRUE,"Form Responses 1"))</f>
        <v>44986</v>
      </c>
      <c r="E502" s="11">
        <f t="shared" si="2"/>
        <v>3</v>
      </c>
      <c r="F502" s="9" t="str">
        <f>IF(ISBLANK(A502)," ",INDIRECT(ADDRESS(1,5+MOD(ROW()-2,COUNTA('Form Responses 1'!$1:$1)-4),,TRUE,"Form Responses 1")))</f>
        <v>PUSFATJA  - Gedung A Lt. 1 [Resepsionis]</v>
      </c>
      <c r="G502" s="9" t="str">
        <f>IF(ISBLANK(A502)," ",INDIRECT(ADDRESS(MATCH(A502,'Form Responses 1'!A:A,0),5+MOD(ROW()-2,COUNTA('Form Responses 1'!$1:$1)-4),,TRUE,"Form Responses 1")))</f>
        <v>BAIK</v>
      </c>
      <c r="H502" s="12" t="str">
        <f t="shared" si="3"/>
        <v>PUSFATJA  - Gedung A Lt. 1</v>
      </c>
      <c r="I502" s="12" t="str">
        <f t="shared" si="4"/>
        <v>CLEANING SERVICE</v>
      </c>
      <c r="J502" s="12">
        <f t="array" ref="J502">IFERROR(INDEX(MASTER!B:B,MATCH(G502,MASTER!A:A,0))/100," ")</f>
        <v>0.95</v>
      </c>
      <c r="K502" s="9">
        <f t="shared" si="5"/>
        <v>9</v>
      </c>
      <c r="L502" s="9" t="str">
        <f t="shared" si="6"/>
        <v>2023 - WEEK 09</v>
      </c>
      <c r="M502" s="9" t="str">
        <f t="shared" si="7"/>
        <v>2023 - MONTH 03</v>
      </c>
      <c r="N502" s="12">
        <f t="shared" ref="N502:O502" si="511">IFERROR(AVERAGEIF(L:L,L502,$J:$J)," ")</f>
        <v>0.9782670455</v>
      </c>
      <c r="O502" s="12">
        <f t="shared" si="511"/>
        <v>0.9711252654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45006.64557</v>
      </c>
      <c r="B503" s="9" t="str">
        <f>INDIRECT(ADDRESS(2+QUOTIENT(ROW()-2,COUNTA('Form Responses 1'!$1:$1)-4),2,,TRUE,"Form Responses 1"))</f>
        <v>theressai@gmail.com</v>
      </c>
      <c r="C503" s="9" t="str">
        <f>INDIRECT(ADDRESS(2+QUOTIENT(ROW()-2,COUNTA('Form Responses 1'!$1:$1)-4),3,,TRUE,"Form Responses 1"))</f>
        <v>theresia2@gmail.com</v>
      </c>
      <c r="D503" s="10">
        <f>INDIRECT(ADDRESS(2+QUOTIENT(ROW()-2,COUNTA('Form Responses 1'!$1:$1)-4),4,,TRUE,"Form Responses 1"))</f>
        <v>44986</v>
      </c>
      <c r="E503" s="11">
        <f t="shared" si="2"/>
        <v>3</v>
      </c>
      <c r="F503" s="9" t="str">
        <f>IF(ISBLANK(A503)," ",INDIRECT(ADDRESS(1,5+MOD(ROW()-2,COUNTA('Form Responses 1'!$1:$1)-4),,TRUE,"Form Responses 1")))</f>
        <v>PUSFATJA  - Gedung A Lt. 1 [Ruang Lobby/Ruang tunggu]</v>
      </c>
      <c r="G503" s="9" t="str">
        <f>IF(ISBLANK(A503)," ",INDIRECT(ADDRESS(MATCH(A503,'Form Responses 1'!A:A,0),5+MOD(ROW()-2,COUNTA('Form Responses 1'!$1:$1)-4),,TRUE,"Form Responses 1")))</f>
        <v>BAIK</v>
      </c>
      <c r="H503" s="12" t="str">
        <f t="shared" si="3"/>
        <v>PUSFATJA  - Gedung A Lt. 1</v>
      </c>
      <c r="I503" s="12" t="str">
        <f t="shared" si="4"/>
        <v>CLEANING SERVICE</v>
      </c>
      <c r="J503" s="12">
        <f t="array" ref="J503">IFERROR(INDEX(MASTER!B:B,MATCH(G503,MASTER!A:A,0))/100," ")</f>
        <v>0.95</v>
      </c>
      <c r="K503" s="9">
        <f t="shared" si="5"/>
        <v>9</v>
      </c>
      <c r="L503" s="9" t="str">
        <f t="shared" si="6"/>
        <v>2023 - WEEK 09</v>
      </c>
      <c r="M503" s="9" t="str">
        <f t="shared" si="7"/>
        <v>2023 - MONTH 03</v>
      </c>
      <c r="N503" s="12">
        <f t="shared" ref="N503:O503" si="512">IFERROR(AVERAGEIF(L:L,L503,$J:$J)," ")</f>
        <v>0.9782670455</v>
      </c>
      <c r="O503" s="12">
        <f t="shared" si="512"/>
        <v>0.9711252654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45006.64557</v>
      </c>
      <c r="B504" s="9" t="str">
        <f>INDIRECT(ADDRESS(2+QUOTIENT(ROW()-2,COUNTA('Form Responses 1'!$1:$1)-4),2,,TRUE,"Form Responses 1"))</f>
        <v>theressai@gmail.com</v>
      </c>
      <c r="C504" s="9" t="str">
        <f>INDIRECT(ADDRESS(2+QUOTIENT(ROW()-2,COUNTA('Form Responses 1'!$1:$1)-4),3,,TRUE,"Form Responses 1"))</f>
        <v>theresia2@gmail.com</v>
      </c>
      <c r="D504" s="10">
        <f>INDIRECT(ADDRESS(2+QUOTIENT(ROW()-2,COUNTA('Form Responses 1'!$1:$1)-4),4,,TRUE,"Form Responses 1"))</f>
        <v>44986</v>
      </c>
      <c r="E504" s="11">
        <f t="shared" si="2"/>
        <v>3</v>
      </c>
      <c r="F504" s="9" t="str">
        <f>IF(ISBLANK(A504)," ",INDIRECT(ADDRESS(1,5+MOD(ROW()-2,COUNTA('Form Responses 1'!$1:$1)-4),,TRUE,"Form Responses 1")))</f>
        <v>PUSFATJA  - Gedung A Lt. 1 [Ruang Kepala OR]</v>
      </c>
      <c r="G504" s="9" t="str">
        <f>IF(ISBLANK(A504)," ",INDIRECT(ADDRESS(MATCH(A504,'Form Responses 1'!A:A,0),5+MOD(ROW()-2,COUNTA('Form Responses 1'!$1:$1)-4),,TRUE,"Form Responses 1")))</f>
        <v>BAIK</v>
      </c>
      <c r="H504" s="12" t="str">
        <f t="shared" si="3"/>
        <v>PUSFATJA  - Gedung A Lt. 1</v>
      </c>
      <c r="I504" s="12" t="str">
        <f t="shared" si="4"/>
        <v>CLEANING SERVICE</v>
      </c>
      <c r="J504" s="12">
        <f t="array" ref="J504">IFERROR(INDEX(MASTER!B:B,MATCH(G504,MASTER!A:A,0))/100," ")</f>
        <v>0.95</v>
      </c>
      <c r="K504" s="9">
        <f t="shared" si="5"/>
        <v>9</v>
      </c>
      <c r="L504" s="9" t="str">
        <f t="shared" si="6"/>
        <v>2023 - WEEK 09</v>
      </c>
      <c r="M504" s="9" t="str">
        <f t="shared" si="7"/>
        <v>2023 - MONTH 03</v>
      </c>
      <c r="N504" s="12">
        <f t="shared" ref="N504:O504" si="513">IFERROR(AVERAGEIF(L:L,L504,$J:$J)," ")</f>
        <v>0.9782670455</v>
      </c>
      <c r="O504" s="12">
        <f t="shared" si="513"/>
        <v>0.9711252654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45006.64557</v>
      </c>
      <c r="B505" s="9" t="str">
        <f>INDIRECT(ADDRESS(2+QUOTIENT(ROW()-2,COUNTA('Form Responses 1'!$1:$1)-4),2,,TRUE,"Form Responses 1"))</f>
        <v>theressai@gmail.com</v>
      </c>
      <c r="C505" s="9" t="str">
        <f>INDIRECT(ADDRESS(2+QUOTIENT(ROW()-2,COUNTA('Form Responses 1'!$1:$1)-4),3,,TRUE,"Form Responses 1"))</f>
        <v>theresia2@gmail.com</v>
      </c>
      <c r="D505" s="10">
        <f>INDIRECT(ADDRESS(2+QUOTIENT(ROW()-2,COUNTA('Form Responses 1'!$1:$1)-4),4,,TRUE,"Form Responses 1"))</f>
        <v>44986</v>
      </c>
      <c r="E505" s="11">
        <f t="shared" si="2"/>
        <v>3</v>
      </c>
      <c r="F505" s="9" t="str">
        <f>IF(ISBLANK(A505)," ",INDIRECT(ADDRESS(1,5+MOD(ROW()-2,COUNTA('Form Responses 1'!$1:$1)-4),,TRUE,"Form Responses 1")))</f>
        <v>PUSFATJA  - Gedung A Lt. 1 [Ruang Rapat]</v>
      </c>
      <c r="G505" s="9" t="str">
        <f>IF(ISBLANK(A505)," ",INDIRECT(ADDRESS(MATCH(A505,'Form Responses 1'!A:A,0),5+MOD(ROW()-2,COUNTA('Form Responses 1'!$1:$1)-4),,TRUE,"Form Responses 1")))</f>
        <v>BAIK</v>
      </c>
      <c r="H505" s="12" t="str">
        <f t="shared" si="3"/>
        <v>PUSFATJA  - Gedung A Lt. 1</v>
      </c>
      <c r="I505" s="12" t="str">
        <f t="shared" si="4"/>
        <v>CLEANING SERVICE</v>
      </c>
      <c r="J505" s="12">
        <f t="array" ref="J505">IFERROR(INDEX(MASTER!B:B,MATCH(G505,MASTER!A:A,0))/100," ")</f>
        <v>0.95</v>
      </c>
      <c r="K505" s="9">
        <f t="shared" si="5"/>
        <v>9</v>
      </c>
      <c r="L505" s="9" t="str">
        <f t="shared" si="6"/>
        <v>2023 - WEEK 09</v>
      </c>
      <c r="M505" s="9" t="str">
        <f t="shared" si="7"/>
        <v>2023 - MONTH 03</v>
      </c>
      <c r="N505" s="12">
        <f t="shared" ref="N505:O505" si="514">IFERROR(AVERAGEIF(L:L,L505,$J:$J)," ")</f>
        <v>0.9782670455</v>
      </c>
      <c r="O505" s="12">
        <f t="shared" si="514"/>
        <v>0.9711252654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45006.64557</v>
      </c>
      <c r="B506" s="9" t="str">
        <f>INDIRECT(ADDRESS(2+QUOTIENT(ROW()-2,COUNTA('Form Responses 1'!$1:$1)-4),2,,TRUE,"Form Responses 1"))</f>
        <v>theressai@gmail.com</v>
      </c>
      <c r="C506" s="9" t="str">
        <f>INDIRECT(ADDRESS(2+QUOTIENT(ROW()-2,COUNTA('Form Responses 1'!$1:$1)-4),3,,TRUE,"Form Responses 1"))</f>
        <v>theresia2@gmail.com</v>
      </c>
      <c r="D506" s="10">
        <f>INDIRECT(ADDRESS(2+QUOTIENT(ROW()-2,COUNTA('Form Responses 1'!$1:$1)-4),4,,TRUE,"Form Responses 1"))</f>
        <v>44986</v>
      </c>
      <c r="E506" s="11">
        <f t="shared" si="2"/>
        <v>3</v>
      </c>
      <c r="F506" s="9" t="str">
        <f>IF(ISBLANK(A506)," ",INDIRECT(ADDRESS(1,5+MOD(ROW()-2,COUNTA('Form Responses 1'!$1:$1)-4),,TRUE,"Form Responses 1")))</f>
        <v>PUSFATJA  - Gedung A Lt. 1 [Toilet pria/wanita]</v>
      </c>
      <c r="G506" s="9" t="str">
        <f>IF(ISBLANK(A506)," ",INDIRECT(ADDRESS(MATCH(A506,'Form Responses 1'!A:A,0),5+MOD(ROW()-2,COUNTA('Form Responses 1'!$1:$1)-4),,TRUE,"Form Responses 1")))</f>
        <v>BAIK</v>
      </c>
      <c r="H506" s="12" t="str">
        <f t="shared" si="3"/>
        <v>PUSFATJA  - Gedung A Lt. 1</v>
      </c>
      <c r="I506" s="12" t="str">
        <f t="shared" si="4"/>
        <v>CLEANING SERVICE</v>
      </c>
      <c r="J506" s="12">
        <f t="array" ref="J506">IFERROR(INDEX(MASTER!B:B,MATCH(G506,MASTER!A:A,0))/100," ")</f>
        <v>0.95</v>
      </c>
      <c r="K506" s="9">
        <f t="shared" si="5"/>
        <v>9</v>
      </c>
      <c r="L506" s="9" t="str">
        <f t="shared" si="6"/>
        <v>2023 - WEEK 09</v>
      </c>
      <c r="M506" s="9" t="str">
        <f t="shared" si="7"/>
        <v>2023 - MONTH 03</v>
      </c>
      <c r="N506" s="12">
        <f t="shared" ref="N506:O506" si="515">IFERROR(AVERAGEIF(L:L,L506,$J:$J)," ")</f>
        <v>0.9782670455</v>
      </c>
      <c r="O506" s="12">
        <f t="shared" si="515"/>
        <v>0.9711252654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45006.64557</v>
      </c>
      <c r="B507" s="9" t="str">
        <f>INDIRECT(ADDRESS(2+QUOTIENT(ROW()-2,COUNTA('Form Responses 1'!$1:$1)-4),2,,TRUE,"Form Responses 1"))</f>
        <v>theressai@gmail.com</v>
      </c>
      <c r="C507" s="9" t="str">
        <f>INDIRECT(ADDRESS(2+QUOTIENT(ROW()-2,COUNTA('Form Responses 1'!$1:$1)-4),3,,TRUE,"Form Responses 1"))</f>
        <v>theresia2@gmail.com</v>
      </c>
      <c r="D507" s="10">
        <f>INDIRECT(ADDRESS(2+QUOTIENT(ROW()-2,COUNTA('Form Responses 1'!$1:$1)-4),4,,TRUE,"Form Responses 1"))</f>
        <v>44986</v>
      </c>
      <c r="E507" s="11">
        <f t="shared" si="2"/>
        <v>3</v>
      </c>
      <c r="F507" s="9" t="str">
        <f>IF(ISBLANK(A507)," ",INDIRECT(ADDRESS(1,5+MOD(ROW()-2,COUNTA('Form Responses 1'!$1:$1)-4),,TRUE,"Form Responses 1")))</f>
        <v>PUSFATJA  - Gedung A Lt. 1 [Ruang Staff]</v>
      </c>
      <c r="G507" s="9" t="str">
        <f>IF(ISBLANK(A507)," ",INDIRECT(ADDRESS(MATCH(A507,'Form Responses 1'!A:A,0),5+MOD(ROW()-2,COUNTA('Form Responses 1'!$1:$1)-4),,TRUE,"Form Responses 1")))</f>
        <v>BAIK</v>
      </c>
      <c r="H507" s="12" t="str">
        <f t="shared" si="3"/>
        <v>PUSFATJA  - Gedung A Lt. 1</v>
      </c>
      <c r="I507" s="12" t="str">
        <f t="shared" si="4"/>
        <v>CLEANING SERVICE</v>
      </c>
      <c r="J507" s="12">
        <f t="array" ref="J507">IFERROR(INDEX(MASTER!B:B,MATCH(G507,MASTER!A:A,0))/100," ")</f>
        <v>0.95</v>
      </c>
      <c r="K507" s="9">
        <f t="shared" si="5"/>
        <v>9</v>
      </c>
      <c r="L507" s="9" t="str">
        <f t="shared" si="6"/>
        <v>2023 - WEEK 09</v>
      </c>
      <c r="M507" s="9" t="str">
        <f t="shared" si="7"/>
        <v>2023 - MONTH 03</v>
      </c>
      <c r="N507" s="12">
        <f t="shared" ref="N507:O507" si="516">IFERROR(AVERAGEIF(L:L,L507,$J:$J)," ")</f>
        <v>0.9782670455</v>
      </c>
      <c r="O507" s="12">
        <f t="shared" si="516"/>
        <v>0.9711252654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45006.64557</v>
      </c>
      <c r="B508" s="9" t="str">
        <f>INDIRECT(ADDRESS(2+QUOTIENT(ROW()-2,COUNTA('Form Responses 1'!$1:$1)-4),2,,TRUE,"Form Responses 1"))</f>
        <v>theressai@gmail.com</v>
      </c>
      <c r="C508" s="9" t="str">
        <f>INDIRECT(ADDRESS(2+QUOTIENT(ROW()-2,COUNTA('Form Responses 1'!$1:$1)-4),3,,TRUE,"Form Responses 1"))</f>
        <v>theresia2@gmail.com</v>
      </c>
      <c r="D508" s="10">
        <f>INDIRECT(ADDRESS(2+QUOTIENT(ROW()-2,COUNTA('Form Responses 1'!$1:$1)-4),4,,TRUE,"Form Responses 1"))</f>
        <v>44986</v>
      </c>
      <c r="E508" s="11">
        <f t="shared" si="2"/>
        <v>3</v>
      </c>
      <c r="F508" s="9" t="str">
        <f>IF(ISBLANK(A508)," ",INDIRECT(ADDRESS(1,5+MOD(ROW()-2,COUNTA('Form Responses 1'!$1:$1)-4),,TRUE,"Form Responses 1")))</f>
        <v>PUSFATJA  - Gedung A Lt. 1 [Tangga]</v>
      </c>
      <c r="G508" s="9" t="str">
        <f>IF(ISBLANK(A508)," ",INDIRECT(ADDRESS(MATCH(A508,'Form Responses 1'!A:A,0),5+MOD(ROW()-2,COUNTA('Form Responses 1'!$1:$1)-4),,TRUE,"Form Responses 1")))</f>
        <v>BAIK</v>
      </c>
      <c r="H508" s="12" t="str">
        <f t="shared" si="3"/>
        <v>PUSFATJA  - Gedung A Lt. 1</v>
      </c>
      <c r="I508" s="12" t="str">
        <f t="shared" si="4"/>
        <v>CLEANING SERVICE</v>
      </c>
      <c r="J508" s="12">
        <f t="array" ref="J508">IFERROR(INDEX(MASTER!B:B,MATCH(G508,MASTER!A:A,0))/100," ")</f>
        <v>0.95</v>
      </c>
      <c r="K508" s="9">
        <f t="shared" si="5"/>
        <v>9</v>
      </c>
      <c r="L508" s="9" t="str">
        <f t="shared" si="6"/>
        <v>2023 - WEEK 09</v>
      </c>
      <c r="M508" s="9" t="str">
        <f t="shared" si="7"/>
        <v>2023 - MONTH 03</v>
      </c>
      <c r="N508" s="12">
        <f t="shared" ref="N508:O508" si="517">IFERROR(AVERAGEIF(L:L,L508,$J:$J)," ")</f>
        <v>0.9782670455</v>
      </c>
      <c r="O508" s="12">
        <f t="shared" si="517"/>
        <v>0.9711252654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45006.64557</v>
      </c>
      <c r="B509" s="9" t="str">
        <f>INDIRECT(ADDRESS(2+QUOTIENT(ROW()-2,COUNTA('Form Responses 1'!$1:$1)-4),2,,TRUE,"Form Responses 1"))</f>
        <v>theressai@gmail.com</v>
      </c>
      <c r="C509" s="9" t="str">
        <f>INDIRECT(ADDRESS(2+QUOTIENT(ROW()-2,COUNTA('Form Responses 1'!$1:$1)-4),3,,TRUE,"Form Responses 1"))</f>
        <v>theresia2@gmail.com</v>
      </c>
      <c r="D509" s="10">
        <f>INDIRECT(ADDRESS(2+QUOTIENT(ROW()-2,COUNTA('Form Responses 1'!$1:$1)-4),4,,TRUE,"Form Responses 1"))</f>
        <v>44986</v>
      </c>
      <c r="E509" s="11">
        <f t="shared" si="2"/>
        <v>3</v>
      </c>
      <c r="F509" s="9" t="str">
        <f>IF(ISBLANK(A509)," ",INDIRECT(ADDRESS(1,5+MOD(ROW()-2,COUNTA('Form Responses 1'!$1:$1)-4),,TRUE,"Form Responses 1")))</f>
        <v>PUSFATJA  - Halaman Gedung [Taman ]</v>
      </c>
      <c r="G509" s="9" t="str">
        <f>IF(ISBLANK(A509)," ",INDIRECT(ADDRESS(MATCH(A509,'Form Responses 1'!A:A,0),5+MOD(ROW()-2,COUNTA('Form Responses 1'!$1:$1)-4),,TRUE,"Form Responses 1")))</f>
        <v>BAIK</v>
      </c>
      <c r="H509" s="12" t="str">
        <f t="shared" si="3"/>
        <v>PUSFATJA  - Halaman Gedung</v>
      </c>
      <c r="I509" s="12" t="str">
        <f t="shared" si="4"/>
        <v>CLEANING SERVICE</v>
      </c>
      <c r="J509" s="12">
        <f t="array" ref="J509">IFERROR(INDEX(MASTER!B:B,MATCH(G509,MASTER!A:A,0))/100," ")</f>
        <v>0.95</v>
      </c>
      <c r="K509" s="9">
        <f t="shared" si="5"/>
        <v>9</v>
      </c>
      <c r="L509" s="9" t="str">
        <f t="shared" si="6"/>
        <v>2023 - WEEK 09</v>
      </c>
      <c r="M509" s="9" t="str">
        <f t="shared" si="7"/>
        <v>2023 - MONTH 03</v>
      </c>
      <c r="N509" s="12">
        <f t="shared" ref="N509:O509" si="518">IFERROR(AVERAGEIF(L:L,L509,$J:$J)," ")</f>
        <v>0.9782670455</v>
      </c>
      <c r="O509" s="12">
        <f t="shared" si="518"/>
        <v>0.9711252654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45006.64557</v>
      </c>
      <c r="B510" s="9" t="str">
        <f>INDIRECT(ADDRESS(2+QUOTIENT(ROW()-2,COUNTA('Form Responses 1'!$1:$1)-4),2,,TRUE,"Form Responses 1"))</f>
        <v>theressai@gmail.com</v>
      </c>
      <c r="C510" s="9" t="str">
        <f>INDIRECT(ADDRESS(2+QUOTIENT(ROW()-2,COUNTA('Form Responses 1'!$1:$1)-4),3,,TRUE,"Form Responses 1"))</f>
        <v>theresia2@gmail.com</v>
      </c>
      <c r="D510" s="10">
        <f>INDIRECT(ADDRESS(2+QUOTIENT(ROW()-2,COUNTA('Form Responses 1'!$1:$1)-4),4,,TRUE,"Form Responses 1"))</f>
        <v>44986</v>
      </c>
      <c r="E510" s="11">
        <f t="shared" si="2"/>
        <v>3</v>
      </c>
      <c r="F510" s="9" t="str">
        <f>IF(ISBLANK(A510)," ",INDIRECT(ADDRESS(1,5+MOD(ROW()-2,COUNTA('Form Responses 1'!$1:$1)-4),,TRUE,"Form Responses 1")))</f>
        <v>PUSFATJA  - Halaman Gedung [Parkir Motor ]</v>
      </c>
      <c r="G510" s="9" t="str">
        <f>IF(ISBLANK(A510)," ",INDIRECT(ADDRESS(MATCH(A510,'Form Responses 1'!A:A,0),5+MOD(ROW()-2,COUNTA('Form Responses 1'!$1:$1)-4),,TRUE,"Form Responses 1")))</f>
        <v>BAIK</v>
      </c>
      <c r="H510" s="12" t="str">
        <f t="shared" si="3"/>
        <v>PUSFATJA  - Halaman Gedung</v>
      </c>
      <c r="I510" s="12" t="str">
        <f t="shared" si="4"/>
        <v>CLEANING SERVICE</v>
      </c>
      <c r="J510" s="12">
        <f t="array" ref="J510">IFERROR(INDEX(MASTER!B:B,MATCH(G510,MASTER!A:A,0))/100," ")</f>
        <v>0.95</v>
      </c>
      <c r="K510" s="9">
        <f t="shared" si="5"/>
        <v>9</v>
      </c>
      <c r="L510" s="9" t="str">
        <f t="shared" si="6"/>
        <v>2023 - WEEK 09</v>
      </c>
      <c r="M510" s="9" t="str">
        <f t="shared" si="7"/>
        <v>2023 - MONTH 03</v>
      </c>
      <c r="N510" s="12">
        <f t="shared" ref="N510:O510" si="519">IFERROR(AVERAGEIF(L:L,L510,$J:$J)," ")</f>
        <v>0.9782670455</v>
      </c>
      <c r="O510" s="12">
        <f t="shared" si="519"/>
        <v>0.9711252654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45006.64557</v>
      </c>
      <c r="B511" s="9" t="str">
        <f>INDIRECT(ADDRESS(2+QUOTIENT(ROW()-2,COUNTA('Form Responses 1'!$1:$1)-4),2,,TRUE,"Form Responses 1"))</f>
        <v>theressai@gmail.com</v>
      </c>
      <c r="C511" s="9" t="str">
        <f>INDIRECT(ADDRESS(2+QUOTIENT(ROW()-2,COUNTA('Form Responses 1'!$1:$1)-4),3,,TRUE,"Form Responses 1"))</f>
        <v>theresia2@gmail.com</v>
      </c>
      <c r="D511" s="10">
        <f>INDIRECT(ADDRESS(2+QUOTIENT(ROW()-2,COUNTA('Form Responses 1'!$1:$1)-4),4,,TRUE,"Form Responses 1"))</f>
        <v>44986</v>
      </c>
      <c r="E511" s="11">
        <f t="shared" si="2"/>
        <v>3</v>
      </c>
      <c r="F511" s="9" t="str">
        <f>IF(ISBLANK(A511)," ",INDIRECT(ADDRESS(1,5+MOD(ROW()-2,COUNTA('Form Responses 1'!$1:$1)-4),,TRUE,"Form Responses 1")))</f>
        <v>PUSFATJA  - Halaman Gedung [Parkir Mobil]</v>
      </c>
      <c r="G511" s="9" t="str">
        <f>IF(ISBLANK(A511)," ",INDIRECT(ADDRESS(MATCH(A511,'Form Responses 1'!A:A,0),5+MOD(ROW()-2,COUNTA('Form Responses 1'!$1:$1)-4),,TRUE,"Form Responses 1")))</f>
        <v>BAIK</v>
      </c>
      <c r="H511" s="12" t="str">
        <f t="shared" si="3"/>
        <v>PUSFATJA  - Halaman Gedung</v>
      </c>
      <c r="I511" s="12" t="str">
        <f t="shared" si="4"/>
        <v>CLEANING SERVICE</v>
      </c>
      <c r="J511" s="12">
        <f t="array" ref="J511">IFERROR(INDEX(MASTER!B:B,MATCH(G511,MASTER!A:A,0))/100," ")</f>
        <v>0.95</v>
      </c>
      <c r="K511" s="9">
        <f t="shared" si="5"/>
        <v>9</v>
      </c>
      <c r="L511" s="9" t="str">
        <f t="shared" si="6"/>
        <v>2023 - WEEK 09</v>
      </c>
      <c r="M511" s="9" t="str">
        <f t="shared" si="7"/>
        <v>2023 - MONTH 03</v>
      </c>
      <c r="N511" s="12">
        <f t="shared" ref="N511:O511" si="520">IFERROR(AVERAGEIF(L:L,L511,$J:$J)," ")</f>
        <v>0.9782670455</v>
      </c>
      <c r="O511" s="12">
        <f t="shared" si="520"/>
        <v>0.9711252654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45006.64557</v>
      </c>
      <c r="B512" s="9" t="str">
        <f>INDIRECT(ADDRESS(2+QUOTIENT(ROW()-2,COUNTA('Form Responses 1'!$1:$1)-4),2,,TRUE,"Form Responses 1"))</f>
        <v>theressai@gmail.com</v>
      </c>
      <c r="C512" s="9" t="str">
        <f>INDIRECT(ADDRESS(2+QUOTIENT(ROW()-2,COUNTA('Form Responses 1'!$1:$1)-4),3,,TRUE,"Form Responses 1"))</f>
        <v>theresia2@gmail.com</v>
      </c>
      <c r="D512" s="10">
        <f>INDIRECT(ADDRESS(2+QUOTIENT(ROW()-2,COUNTA('Form Responses 1'!$1:$1)-4),4,,TRUE,"Form Responses 1"))</f>
        <v>44986</v>
      </c>
      <c r="E512" s="11">
        <f t="shared" si="2"/>
        <v>3</v>
      </c>
      <c r="F512" s="9" t="str">
        <f>IF(ISBLANK(A512)," ",INDIRECT(ADDRESS(1,5+MOD(ROW()-2,COUNTA('Form Responses 1'!$1:$1)-4),,TRUE,"Form Responses 1")))</f>
        <v>PUSFATJA  - Halaman Gedung [Halaman depan samping dan belakang]</v>
      </c>
      <c r="G512" s="9" t="str">
        <f>IF(ISBLANK(A512)," ",INDIRECT(ADDRESS(MATCH(A512,'Form Responses 1'!A:A,0),5+MOD(ROW()-2,COUNTA('Form Responses 1'!$1:$1)-4),,TRUE,"Form Responses 1")))</f>
        <v>BAIK</v>
      </c>
      <c r="H512" s="12" t="str">
        <f t="shared" si="3"/>
        <v>PUSFATJA  - Halaman Gedung</v>
      </c>
      <c r="I512" s="12" t="str">
        <f t="shared" si="4"/>
        <v>CLEANING SERVICE</v>
      </c>
      <c r="J512" s="12">
        <f t="array" ref="J512">IFERROR(INDEX(MASTER!B:B,MATCH(G512,MASTER!A:A,0))/100," ")</f>
        <v>0.95</v>
      </c>
      <c r="K512" s="9">
        <f t="shared" si="5"/>
        <v>9</v>
      </c>
      <c r="L512" s="9" t="str">
        <f t="shared" si="6"/>
        <v>2023 - WEEK 09</v>
      </c>
      <c r="M512" s="9" t="str">
        <f t="shared" si="7"/>
        <v>2023 - MONTH 03</v>
      </c>
      <c r="N512" s="12">
        <f t="shared" ref="N512:O512" si="521">IFERROR(AVERAGEIF(L:L,L512,$J:$J)," ")</f>
        <v>0.9782670455</v>
      </c>
      <c r="O512" s="12">
        <f t="shared" si="521"/>
        <v>0.9711252654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45006.64557</v>
      </c>
      <c r="B513" s="9" t="str">
        <f>INDIRECT(ADDRESS(2+QUOTIENT(ROW()-2,COUNTA('Form Responses 1'!$1:$1)-4),2,,TRUE,"Form Responses 1"))</f>
        <v>theressai@gmail.com</v>
      </c>
      <c r="C513" s="9" t="str">
        <f>INDIRECT(ADDRESS(2+QUOTIENT(ROW()-2,COUNTA('Form Responses 1'!$1:$1)-4),3,,TRUE,"Form Responses 1"))</f>
        <v>theresia2@gmail.com</v>
      </c>
      <c r="D513" s="10">
        <f>INDIRECT(ADDRESS(2+QUOTIENT(ROW()-2,COUNTA('Form Responses 1'!$1:$1)-4),4,,TRUE,"Form Responses 1"))</f>
        <v>44986</v>
      </c>
      <c r="E513" s="11">
        <f t="shared" si="2"/>
        <v>3</v>
      </c>
      <c r="F513" s="9" t="str">
        <f>IF(ISBLANK(A513)," ",INDIRECT(ADDRESS(1,5+MOD(ROW()-2,COUNTA('Form Responses 1'!$1:$1)-4),,TRUE,"Form Responses 1")))</f>
        <v>PUSFATJA  - Halaman Gedung [TPS]</v>
      </c>
      <c r="G513" s="9" t="str">
        <f>IF(ISBLANK(A513)," ",INDIRECT(ADDRESS(MATCH(A513,'Form Responses 1'!A:A,0),5+MOD(ROW()-2,COUNTA('Form Responses 1'!$1:$1)-4),,TRUE,"Form Responses 1")))</f>
        <v>BAIK</v>
      </c>
      <c r="H513" s="12" t="str">
        <f t="shared" si="3"/>
        <v>PUSFATJA  - Halaman Gedung</v>
      </c>
      <c r="I513" s="12" t="str">
        <f t="shared" si="4"/>
        <v>CLEANING SERVICE</v>
      </c>
      <c r="J513" s="12">
        <f t="array" ref="J513">IFERROR(INDEX(MASTER!B:B,MATCH(G513,MASTER!A:A,0))/100," ")</f>
        <v>0.95</v>
      </c>
      <c r="K513" s="9">
        <f t="shared" si="5"/>
        <v>9</v>
      </c>
      <c r="L513" s="9" t="str">
        <f t="shared" si="6"/>
        <v>2023 - WEEK 09</v>
      </c>
      <c r="M513" s="9" t="str">
        <f t="shared" si="7"/>
        <v>2023 - MONTH 03</v>
      </c>
      <c r="N513" s="12">
        <f t="shared" ref="N513:O513" si="522">IFERROR(AVERAGEIF(L:L,L513,$J:$J)," ")</f>
        <v>0.9782670455</v>
      </c>
      <c r="O513" s="12">
        <f t="shared" si="522"/>
        <v>0.9711252654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45006.64557</v>
      </c>
      <c r="B514" s="9" t="str">
        <f>INDIRECT(ADDRESS(2+QUOTIENT(ROW()-2,COUNTA('Form Responses 1'!$1:$1)-4),2,,TRUE,"Form Responses 1"))</f>
        <v>theressai@gmail.com</v>
      </c>
      <c r="C514" s="9" t="str">
        <f>INDIRECT(ADDRESS(2+QUOTIENT(ROW()-2,COUNTA('Form Responses 1'!$1:$1)-4),3,,TRUE,"Form Responses 1"))</f>
        <v>theresia2@gmail.com</v>
      </c>
      <c r="D514" s="10">
        <f>INDIRECT(ADDRESS(2+QUOTIENT(ROW()-2,COUNTA('Form Responses 1'!$1:$1)-4),4,,TRUE,"Form Responses 1"))</f>
        <v>44986</v>
      </c>
      <c r="E514" s="11">
        <f t="shared" si="2"/>
        <v>3</v>
      </c>
      <c r="F514" s="9" t="str">
        <f>IF(ISBLANK(A514)," ",INDIRECT(ADDRESS(1,5+MOD(ROW()-2,COUNTA('Form Responses 1'!$1:$1)-4),,TRUE,"Form Responses 1")))</f>
        <v>INSPEKTORAT - Gedung [Lobby]</v>
      </c>
      <c r="G514" s="9" t="str">
        <f>IF(ISBLANK(A514)," ",INDIRECT(ADDRESS(MATCH(A514,'Form Responses 1'!A:A,0),5+MOD(ROW()-2,COUNTA('Form Responses 1'!$1:$1)-4),,TRUE,"Form Responses 1")))</f>
        <v>CUKUP BAIK</v>
      </c>
      <c r="H514" s="12" t="str">
        <f t="shared" si="3"/>
        <v>INSPEKTORAT - Gedung</v>
      </c>
      <c r="I514" s="12" t="str">
        <f t="shared" si="4"/>
        <v>CLEANING SERVICE</v>
      </c>
      <c r="J514" s="12">
        <f t="array" ref="J514">IFERROR(INDEX(MASTER!B:B,MATCH(G514,MASTER!A:A,0))/100," ")</f>
        <v>0.89</v>
      </c>
      <c r="K514" s="9">
        <f t="shared" si="5"/>
        <v>9</v>
      </c>
      <c r="L514" s="9" t="str">
        <f t="shared" si="6"/>
        <v>2023 - WEEK 09</v>
      </c>
      <c r="M514" s="9" t="str">
        <f t="shared" si="7"/>
        <v>2023 - MONTH 03</v>
      </c>
      <c r="N514" s="12">
        <f t="shared" ref="N514:O514" si="523">IFERROR(AVERAGEIF(L:L,L514,$J:$J)," ")</f>
        <v>0.9782670455</v>
      </c>
      <c r="O514" s="12">
        <f t="shared" si="523"/>
        <v>0.9711252654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45006.64557</v>
      </c>
      <c r="B515" s="9" t="str">
        <f>INDIRECT(ADDRESS(2+QUOTIENT(ROW()-2,COUNTA('Form Responses 1'!$1:$1)-4),2,,TRUE,"Form Responses 1"))</f>
        <v>theressai@gmail.com</v>
      </c>
      <c r="C515" s="9" t="str">
        <f>INDIRECT(ADDRESS(2+QUOTIENT(ROW()-2,COUNTA('Form Responses 1'!$1:$1)-4),3,,TRUE,"Form Responses 1"))</f>
        <v>theresia2@gmail.com</v>
      </c>
      <c r="D515" s="10">
        <f>INDIRECT(ADDRESS(2+QUOTIENT(ROW()-2,COUNTA('Form Responses 1'!$1:$1)-4),4,,TRUE,"Form Responses 1"))</f>
        <v>44986</v>
      </c>
      <c r="E515" s="11">
        <f t="shared" si="2"/>
        <v>3</v>
      </c>
      <c r="F515" s="9" t="str">
        <f>IF(ISBLANK(A515)," ",INDIRECT(ADDRESS(1,5+MOD(ROW()-2,COUNTA('Form Responses 1'!$1:$1)-4),,TRUE,"Form Responses 1")))</f>
        <v>INSPEKTORAT - Gedung [Ruang Inspektur]</v>
      </c>
      <c r="G515" s="9" t="str">
        <f>IF(ISBLANK(A515)," ",INDIRECT(ADDRESS(MATCH(A515,'Form Responses 1'!A:A,0),5+MOD(ROW()-2,COUNTA('Form Responses 1'!$1:$1)-4),,TRUE,"Form Responses 1")))</f>
        <v>CUKUP BAIK</v>
      </c>
      <c r="H515" s="12" t="str">
        <f t="shared" si="3"/>
        <v>INSPEKTORAT - Gedung</v>
      </c>
      <c r="I515" s="12" t="str">
        <f t="shared" si="4"/>
        <v>CLEANING SERVICE</v>
      </c>
      <c r="J515" s="12">
        <f t="array" ref="J515">IFERROR(INDEX(MASTER!B:B,MATCH(G515,MASTER!A:A,0))/100," ")</f>
        <v>0.89</v>
      </c>
      <c r="K515" s="9">
        <f t="shared" si="5"/>
        <v>9</v>
      </c>
      <c r="L515" s="9" t="str">
        <f t="shared" si="6"/>
        <v>2023 - WEEK 09</v>
      </c>
      <c r="M515" s="9" t="str">
        <f t="shared" si="7"/>
        <v>2023 - MONTH 03</v>
      </c>
      <c r="N515" s="12">
        <f t="shared" ref="N515:O515" si="524">IFERROR(AVERAGEIF(L:L,L515,$J:$J)," ")</f>
        <v>0.9782670455</v>
      </c>
      <c r="O515" s="12">
        <f t="shared" si="524"/>
        <v>0.9711252654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45006.64557</v>
      </c>
      <c r="B516" s="9" t="str">
        <f>INDIRECT(ADDRESS(2+QUOTIENT(ROW()-2,COUNTA('Form Responses 1'!$1:$1)-4),2,,TRUE,"Form Responses 1"))</f>
        <v>theressai@gmail.com</v>
      </c>
      <c r="C516" s="9" t="str">
        <f>INDIRECT(ADDRESS(2+QUOTIENT(ROW()-2,COUNTA('Form Responses 1'!$1:$1)-4),3,,TRUE,"Form Responses 1"))</f>
        <v>theresia2@gmail.com</v>
      </c>
      <c r="D516" s="10">
        <f>INDIRECT(ADDRESS(2+QUOTIENT(ROW()-2,COUNTA('Form Responses 1'!$1:$1)-4),4,,TRUE,"Form Responses 1"))</f>
        <v>44986</v>
      </c>
      <c r="E516" s="11">
        <f t="shared" si="2"/>
        <v>3</v>
      </c>
      <c r="F516" s="9" t="str">
        <f>IF(ISBLANK(A516)," ",INDIRECT(ADDRESS(1,5+MOD(ROW()-2,COUNTA('Form Responses 1'!$1:$1)-4),,TRUE,"Form Responses 1")))</f>
        <v>INSPEKTORAT - Gedung [Truang rapat/Ruang Arsip]</v>
      </c>
      <c r="G516" s="9" t="str">
        <f>IF(ISBLANK(A516)," ",INDIRECT(ADDRESS(MATCH(A516,'Form Responses 1'!A:A,0),5+MOD(ROW()-2,COUNTA('Form Responses 1'!$1:$1)-4),,TRUE,"Form Responses 1")))</f>
        <v>CUKUP BAIK</v>
      </c>
      <c r="H516" s="12" t="str">
        <f t="shared" si="3"/>
        <v>INSPEKTORAT - Gedung</v>
      </c>
      <c r="I516" s="12" t="str">
        <f t="shared" si="4"/>
        <v>CLEANING SERVICE</v>
      </c>
      <c r="J516" s="12">
        <f t="array" ref="J516">IFERROR(INDEX(MASTER!B:B,MATCH(G516,MASTER!A:A,0))/100," ")</f>
        <v>0.89</v>
      </c>
      <c r="K516" s="9">
        <f t="shared" si="5"/>
        <v>9</v>
      </c>
      <c r="L516" s="9" t="str">
        <f t="shared" si="6"/>
        <v>2023 - WEEK 09</v>
      </c>
      <c r="M516" s="9" t="str">
        <f t="shared" si="7"/>
        <v>2023 - MONTH 03</v>
      </c>
      <c r="N516" s="12">
        <f t="shared" ref="N516:O516" si="525">IFERROR(AVERAGEIF(L:L,L516,$J:$J)," ")</f>
        <v>0.9782670455</v>
      </c>
      <c r="O516" s="12">
        <f t="shared" si="525"/>
        <v>0.9711252654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45006.64557</v>
      </c>
      <c r="B517" s="9" t="str">
        <f>INDIRECT(ADDRESS(2+QUOTIENT(ROW()-2,COUNTA('Form Responses 1'!$1:$1)-4),2,,TRUE,"Form Responses 1"))</f>
        <v>theressai@gmail.com</v>
      </c>
      <c r="C517" s="9" t="str">
        <f>INDIRECT(ADDRESS(2+QUOTIENT(ROW()-2,COUNTA('Form Responses 1'!$1:$1)-4),3,,TRUE,"Form Responses 1"))</f>
        <v>theresia2@gmail.com</v>
      </c>
      <c r="D517" s="10">
        <f>INDIRECT(ADDRESS(2+QUOTIENT(ROW()-2,COUNTA('Form Responses 1'!$1:$1)-4),4,,TRUE,"Form Responses 1"))</f>
        <v>44986</v>
      </c>
      <c r="E517" s="11">
        <f t="shared" si="2"/>
        <v>3</v>
      </c>
      <c r="F517" s="9" t="str">
        <f>IF(ISBLANK(A517)," ",INDIRECT(ADDRESS(1,5+MOD(ROW()-2,COUNTA('Form Responses 1'!$1:$1)-4),,TRUE,"Form Responses 1")))</f>
        <v>INSPEKTORAT - Gedung [Ruang TU]</v>
      </c>
      <c r="G517" s="9" t="str">
        <f>IF(ISBLANK(A517)," ",INDIRECT(ADDRESS(MATCH(A517,'Form Responses 1'!A:A,0),5+MOD(ROW()-2,COUNTA('Form Responses 1'!$1:$1)-4),,TRUE,"Form Responses 1")))</f>
        <v>CUKUP BAIK</v>
      </c>
      <c r="H517" s="12" t="str">
        <f t="shared" si="3"/>
        <v>INSPEKTORAT - Gedung</v>
      </c>
      <c r="I517" s="12" t="str">
        <f t="shared" si="4"/>
        <v>CLEANING SERVICE</v>
      </c>
      <c r="J517" s="12">
        <f t="array" ref="J517">IFERROR(INDEX(MASTER!B:B,MATCH(G517,MASTER!A:A,0))/100," ")</f>
        <v>0.89</v>
      </c>
      <c r="K517" s="9">
        <f t="shared" si="5"/>
        <v>9</v>
      </c>
      <c r="L517" s="9" t="str">
        <f t="shared" si="6"/>
        <v>2023 - WEEK 09</v>
      </c>
      <c r="M517" s="9" t="str">
        <f t="shared" si="7"/>
        <v>2023 - MONTH 03</v>
      </c>
      <c r="N517" s="12">
        <f t="shared" ref="N517:O517" si="526">IFERROR(AVERAGEIF(L:L,L517,$J:$J)," ")</f>
        <v>0.9782670455</v>
      </c>
      <c r="O517" s="12">
        <f t="shared" si="526"/>
        <v>0.9711252654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45006.64557</v>
      </c>
      <c r="B518" s="9" t="str">
        <f>INDIRECT(ADDRESS(2+QUOTIENT(ROW()-2,COUNTA('Form Responses 1'!$1:$1)-4),2,,TRUE,"Form Responses 1"))</f>
        <v>theressai@gmail.com</v>
      </c>
      <c r="C518" s="9" t="str">
        <f>INDIRECT(ADDRESS(2+QUOTIENT(ROW()-2,COUNTA('Form Responses 1'!$1:$1)-4),3,,TRUE,"Form Responses 1"))</f>
        <v>theresia2@gmail.com</v>
      </c>
      <c r="D518" s="10">
        <f>INDIRECT(ADDRESS(2+QUOTIENT(ROW()-2,COUNTA('Form Responses 1'!$1:$1)-4),4,,TRUE,"Form Responses 1"))</f>
        <v>44986</v>
      </c>
      <c r="E518" s="11">
        <f t="shared" si="2"/>
        <v>3</v>
      </c>
      <c r="F518" s="9" t="str">
        <f>IF(ISBLANK(A518)," ",INDIRECT(ADDRESS(1,5+MOD(ROW()-2,COUNTA('Form Responses 1'!$1:$1)-4),,TRUE,"Form Responses 1")))</f>
        <v>INSPEKTORAT - Gedung [Pantry]</v>
      </c>
      <c r="G518" s="9" t="str">
        <f>IF(ISBLANK(A518)," ",INDIRECT(ADDRESS(MATCH(A518,'Form Responses 1'!A:A,0),5+MOD(ROW()-2,COUNTA('Form Responses 1'!$1:$1)-4),,TRUE,"Form Responses 1")))</f>
        <v>CUKUP BAIK</v>
      </c>
      <c r="H518" s="12" t="str">
        <f t="shared" si="3"/>
        <v>INSPEKTORAT - Gedung</v>
      </c>
      <c r="I518" s="12" t="str">
        <f t="shared" si="4"/>
        <v>CLEANING SERVICE</v>
      </c>
      <c r="J518" s="12">
        <f t="array" ref="J518">IFERROR(INDEX(MASTER!B:B,MATCH(G518,MASTER!A:A,0))/100," ")</f>
        <v>0.89</v>
      </c>
      <c r="K518" s="9">
        <f t="shared" si="5"/>
        <v>9</v>
      </c>
      <c r="L518" s="9" t="str">
        <f t="shared" si="6"/>
        <v>2023 - WEEK 09</v>
      </c>
      <c r="M518" s="9" t="str">
        <f t="shared" si="7"/>
        <v>2023 - MONTH 03</v>
      </c>
      <c r="N518" s="12">
        <f t="shared" ref="N518:O518" si="527">IFERROR(AVERAGEIF(L:L,L518,$J:$J)," ")</f>
        <v>0.9782670455</v>
      </c>
      <c r="O518" s="12">
        <f t="shared" si="527"/>
        <v>0.9711252654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45006.64557</v>
      </c>
      <c r="B519" s="9" t="str">
        <f>INDIRECT(ADDRESS(2+QUOTIENT(ROW()-2,COUNTA('Form Responses 1'!$1:$1)-4),2,,TRUE,"Form Responses 1"))</f>
        <v>theressai@gmail.com</v>
      </c>
      <c r="C519" s="9" t="str">
        <f>INDIRECT(ADDRESS(2+QUOTIENT(ROW()-2,COUNTA('Form Responses 1'!$1:$1)-4),3,,TRUE,"Form Responses 1"))</f>
        <v>theresia2@gmail.com</v>
      </c>
      <c r="D519" s="10">
        <f>INDIRECT(ADDRESS(2+QUOTIENT(ROW()-2,COUNTA('Form Responses 1'!$1:$1)-4),4,,TRUE,"Form Responses 1"))</f>
        <v>44986</v>
      </c>
      <c r="E519" s="11">
        <f t="shared" si="2"/>
        <v>3</v>
      </c>
      <c r="F519" s="9" t="str">
        <f>IF(ISBLANK(A519)," ",INDIRECT(ADDRESS(1,5+MOD(ROW()-2,COUNTA('Form Responses 1'!$1:$1)-4),,TRUE,"Form Responses 1")))</f>
        <v>INSPEKTORAT - Gedung [Toilet Pria/Wanita]</v>
      </c>
      <c r="G519" s="9" t="str">
        <f>IF(ISBLANK(A519)," ",INDIRECT(ADDRESS(MATCH(A519,'Form Responses 1'!A:A,0),5+MOD(ROW()-2,COUNTA('Form Responses 1'!$1:$1)-4),,TRUE,"Form Responses 1")))</f>
        <v>BAIK</v>
      </c>
      <c r="H519" s="12" t="str">
        <f t="shared" si="3"/>
        <v>INSPEKTORAT - Gedung</v>
      </c>
      <c r="I519" s="12" t="str">
        <f t="shared" si="4"/>
        <v>CLEANING SERVICE</v>
      </c>
      <c r="J519" s="12">
        <f t="array" ref="J519">IFERROR(INDEX(MASTER!B:B,MATCH(G519,MASTER!A:A,0))/100," ")</f>
        <v>0.95</v>
      </c>
      <c r="K519" s="9">
        <f t="shared" si="5"/>
        <v>9</v>
      </c>
      <c r="L519" s="9" t="str">
        <f t="shared" si="6"/>
        <v>2023 - WEEK 09</v>
      </c>
      <c r="M519" s="9" t="str">
        <f t="shared" si="7"/>
        <v>2023 - MONTH 03</v>
      </c>
      <c r="N519" s="12">
        <f t="shared" ref="N519:O519" si="528">IFERROR(AVERAGEIF(L:L,L519,$J:$J)," ")</f>
        <v>0.9782670455</v>
      </c>
      <c r="O519" s="12">
        <f t="shared" si="528"/>
        <v>0.9711252654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45006.64557</v>
      </c>
      <c r="B520" s="9" t="str">
        <f>INDIRECT(ADDRESS(2+QUOTIENT(ROW()-2,COUNTA('Form Responses 1'!$1:$1)-4),2,,TRUE,"Form Responses 1"))</f>
        <v>theressai@gmail.com</v>
      </c>
      <c r="C520" s="9" t="str">
        <f>INDIRECT(ADDRESS(2+QUOTIENT(ROW()-2,COUNTA('Form Responses 1'!$1:$1)-4),3,,TRUE,"Form Responses 1"))</f>
        <v>theresia2@gmail.com</v>
      </c>
      <c r="D520" s="10">
        <f>INDIRECT(ADDRESS(2+QUOTIENT(ROW()-2,COUNTA('Form Responses 1'!$1:$1)-4),4,,TRUE,"Form Responses 1"))</f>
        <v>44986</v>
      </c>
      <c r="E520" s="11">
        <f t="shared" si="2"/>
        <v>3</v>
      </c>
      <c r="F520" s="9" t="str">
        <f>IF(ISBLANK(A520)," ",INDIRECT(ADDRESS(1,5+MOD(ROW()-2,COUNTA('Form Responses 1'!$1:$1)-4),,TRUE,"Form Responses 1")))</f>
        <v>INSPEKTORAT - Gedung [Toilet Pria/Wanita]</v>
      </c>
      <c r="G520" s="9" t="str">
        <f>IF(ISBLANK(A520)," ",INDIRECT(ADDRESS(MATCH(A520,'Form Responses 1'!A:A,0),5+MOD(ROW()-2,COUNTA('Form Responses 1'!$1:$1)-4),,TRUE,"Form Responses 1")))</f>
        <v>BAIK</v>
      </c>
      <c r="H520" s="12" t="str">
        <f t="shared" si="3"/>
        <v>INSPEKTORAT - Gedung</v>
      </c>
      <c r="I520" s="12" t="str">
        <f t="shared" si="4"/>
        <v>CLEANING SERVICE</v>
      </c>
      <c r="J520" s="12">
        <f t="array" ref="J520">IFERROR(INDEX(MASTER!B:B,MATCH(G520,MASTER!A:A,0))/100," ")</f>
        <v>0.95</v>
      </c>
      <c r="K520" s="9">
        <f t="shared" si="5"/>
        <v>9</v>
      </c>
      <c r="L520" s="9" t="str">
        <f t="shared" si="6"/>
        <v>2023 - WEEK 09</v>
      </c>
      <c r="M520" s="9" t="str">
        <f t="shared" si="7"/>
        <v>2023 - MONTH 03</v>
      </c>
      <c r="N520" s="12">
        <f t="shared" ref="N520:O520" si="529">IFERROR(AVERAGEIF(L:L,L520,$J:$J)," ")</f>
        <v>0.9782670455</v>
      </c>
      <c r="O520" s="12">
        <f t="shared" si="529"/>
        <v>0.9711252654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45006.64557</v>
      </c>
      <c r="B521" s="9" t="str">
        <f>INDIRECT(ADDRESS(2+QUOTIENT(ROW()-2,COUNTA('Form Responses 1'!$1:$1)-4),2,,TRUE,"Form Responses 1"))</f>
        <v>theressai@gmail.com</v>
      </c>
      <c r="C521" s="9" t="str">
        <f>INDIRECT(ADDRESS(2+QUOTIENT(ROW()-2,COUNTA('Form Responses 1'!$1:$1)-4),3,,TRUE,"Form Responses 1"))</f>
        <v>theresia2@gmail.com</v>
      </c>
      <c r="D521" s="10">
        <f>INDIRECT(ADDRESS(2+QUOTIENT(ROW()-2,COUNTA('Form Responses 1'!$1:$1)-4),4,,TRUE,"Form Responses 1"))</f>
        <v>44986</v>
      </c>
      <c r="E521" s="11">
        <f t="shared" si="2"/>
        <v>3</v>
      </c>
      <c r="F521" s="9" t="str">
        <f>IF(ISBLANK(A521)," ",INDIRECT(ADDRESS(1,5+MOD(ROW()-2,COUNTA('Form Responses 1'!$1:$1)-4),,TRUE,"Form Responses 1")))</f>
        <v>INSPEKTORAT - Gedung [Toilet Pria/Wanita]</v>
      </c>
      <c r="G521" s="9" t="str">
        <f>IF(ISBLANK(A521)," ",INDIRECT(ADDRESS(MATCH(A521,'Form Responses 1'!A:A,0),5+MOD(ROW()-2,COUNTA('Form Responses 1'!$1:$1)-4),,TRUE,"Form Responses 1")))</f>
        <v>BAIK</v>
      </c>
      <c r="H521" s="12" t="str">
        <f t="shared" si="3"/>
        <v>INSPEKTORAT - Gedung</v>
      </c>
      <c r="I521" s="12" t="str">
        <f t="shared" si="4"/>
        <v>CLEANING SERVICE</v>
      </c>
      <c r="J521" s="12">
        <f t="array" ref="J521">IFERROR(INDEX(MASTER!B:B,MATCH(G521,MASTER!A:A,0))/100," ")</f>
        <v>0.95</v>
      </c>
      <c r="K521" s="9">
        <f t="shared" si="5"/>
        <v>9</v>
      </c>
      <c r="L521" s="9" t="str">
        <f t="shared" si="6"/>
        <v>2023 - WEEK 09</v>
      </c>
      <c r="M521" s="9" t="str">
        <f t="shared" si="7"/>
        <v>2023 - MONTH 03</v>
      </c>
      <c r="N521" s="12">
        <f t="shared" ref="N521:O521" si="530">IFERROR(AVERAGEIF(L:L,L521,$J:$J)," ")</f>
        <v>0.9782670455</v>
      </c>
      <c r="O521" s="12">
        <f t="shared" si="530"/>
        <v>0.9711252654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45006.64557</v>
      </c>
      <c r="B522" s="9" t="str">
        <f>INDIRECT(ADDRESS(2+QUOTIENT(ROW()-2,COUNTA('Form Responses 1'!$1:$1)-4),2,,TRUE,"Form Responses 1"))</f>
        <v>theressai@gmail.com</v>
      </c>
      <c r="C522" s="9" t="str">
        <f>INDIRECT(ADDRESS(2+QUOTIENT(ROW()-2,COUNTA('Form Responses 1'!$1:$1)-4),3,,TRUE,"Form Responses 1"))</f>
        <v>theresia2@gmail.com</v>
      </c>
      <c r="D522" s="10">
        <f>INDIRECT(ADDRESS(2+QUOTIENT(ROW()-2,COUNTA('Form Responses 1'!$1:$1)-4),4,,TRUE,"Form Responses 1"))</f>
        <v>44986</v>
      </c>
      <c r="E522" s="11">
        <f t="shared" si="2"/>
        <v>3</v>
      </c>
      <c r="F522" s="9" t="str">
        <f>IF(ISBLANK(A522)," ",INDIRECT(ADDRESS(1,5+MOD(ROW()-2,COUNTA('Form Responses 1'!$1:$1)-4),,TRUE,"Form Responses 1")))</f>
        <v>INSPEKTORAT - Gedung [Ruang Auditor]</v>
      </c>
      <c r="G522" s="9" t="str">
        <f>IF(ISBLANK(A522)," ",INDIRECT(ADDRESS(MATCH(A522,'Form Responses 1'!A:A,0),5+MOD(ROW()-2,COUNTA('Form Responses 1'!$1:$1)-4),,TRUE,"Form Responses 1")))</f>
        <v>BAIK</v>
      </c>
      <c r="H522" s="12" t="str">
        <f t="shared" si="3"/>
        <v>INSPEKTORAT - Gedung</v>
      </c>
      <c r="I522" s="12" t="str">
        <f t="shared" si="4"/>
        <v>CLEANING SERVICE</v>
      </c>
      <c r="J522" s="12">
        <f t="array" ref="J522">IFERROR(INDEX(MASTER!B:B,MATCH(G522,MASTER!A:A,0))/100," ")</f>
        <v>0.95</v>
      </c>
      <c r="K522" s="9">
        <f t="shared" si="5"/>
        <v>9</v>
      </c>
      <c r="L522" s="9" t="str">
        <f t="shared" si="6"/>
        <v>2023 - WEEK 09</v>
      </c>
      <c r="M522" s="9" t="str">
        <f t="shared" si="7"/>
        <v>2023 - MONTH 03</v>
      </c>
      <c r="N522" s="12">
        <f t="shared" ref="N522:O522" si="531">IFERROR(AVERAGEIF(L:L,L522,$J:$J)," ")</f>
        <v>0.9782670455</v>
      </c>
      <c r="O522" s="12">
        <f t="shared" si="531"/>
        <v>0.9711252654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45006.64557</v>
      </c>
      <c r="B523" s="9" t="str">
        <f>INDIRECT(ADDRESS(2+QUOTIENT(ROW()-2,COUNTA('Form Responses 1'!$1:$1)-4),2,,TRUE,"Form Responses 1"))</f>
        <v>theressai@gmail.com</v>
      </c>
      <c r="C523" s="9" t="str">
        <f>INDIRECT(ADDRESS(2+QUOTIENT(ROW()-2,COUNTA('Form Responses 1'!$1:$1)-4),3,,TRUE,"Form Responses 1"))</f>
        <v>theresia2@gmail.com</v>
      </c>
      <c r="D523" s="10">
        <f>INDIRECT(ADDRESS(2+QUOTIENT(ROW()-2,COUNTA('Form Responses 1'!$1:$1)-4),4,,TRUE,"Form Responses 1"))</f>
        <v>44986</v>
      </c>
      <c r="E523" s="11">
        <f t="shared" si="2"/>
        <v>3</v>
      </c>
      <c r="F523" s="9" t="str">
        <f>IF(ISBLANK(A523)," ",INDIRECT(ADDRESS(1,5+MOD(ROW()-2,COUNTA('Form Responses 1'!$1:$1)-4),,TRUE,"Form Responses 1")))</f>
        <v>INSPEKTORAT - Gedung [Ruang Arsip]</v>
      </c>
      <c r="G523" s="9" t="str">
        <f>IF(ISBLANK(A523)," ",INDIRECT(ADDRESS(MATCH(A523,'Form Responses 1'!A:A,0),5+MOD(ROW()-2,COUNTA('Form Responses 1'!$1:$1)-4),,TRUE,"Form Responses 1")))</f>
        <v>BAIK</v>
      </c>
      <c r="H523" s="12" t="str">
        <f t="shared" si="3"/>
        <v>INSPEKTORAT - Gedung</v>
      </c>
      <c r="I523" s="12" t="str">
        <f t="shared" si="4"/>
        <v>CLEANING SERVICE</v>
      </c>
      <c r="J523" s="12">
        <f t="array" ref="J523">IFERROR(INDEX(MASTER!B:B,MATCH(G523,MASTER!A:A,0))/100," ")</f>
        <v>0.95</v>
      </c>
      <c r="K523" s="9">
        <f t="shared" si="5"/>
        <v>9</v>
      </c>
      <c r="L523" s="9" t="str">
        <f t="shared" si="6"/>
        <v>2023 - WEEK 09</v>
      </c>
      <c r="M523" s="9" t="str">
        <f t="shared" si="7"/>
        <v>2023 - MONTH 03</v>
      </c>
      <c r="N523" s="12">
        <f t="shared" ref="N523:O523" si="532">IFERROR(AVERAGEIF(L:L,L523,$J:$J)," ")</f>
        <v>0.9782670455</v>
      </c>
      <c r="O523" s="12">
        <f t="shared" si="532"/>
        <v>0.9711252654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45006.64557</v>
      </c>
      <c r="B524" s="9" t="str">
        <f>INDIRECT(ADDRESS(2+QUOTIENT(ROW()-2,COUNTA('Form Responses 1'!$1:$1)-4),2,,TRUE,"Form Responses 1"))</f>
        <v>theressai@gmail.com</v>
      </c>
      <c r="C524" s="9" t="str">
        <f>INDIRECT(ADDRESS(2+QUOTIENT(ROW()-2,COUNTA('Form Responses 1'!$1:$1)-4),3,,TRUE,"Form Responses 1"))</f>
        <v>theresia2@gmail.com</v>
      </c>
      <c r="D524" s="10">
        <f>INDIRECT(ADDRESS(2+QUOTIENT(ROW()-2,COUNTA('Form Responses 1'!$1:$1)-4),4,,TRUE,"Form Responses 1"))</f>
        <v>44986</v>
      </c>
      <c r="E524" s="11">
        <f t="shared" si="2"/>
        <v>3</v>
      </c>
      <c r="F524" s="9" t="str">
        <f>IF(ISBLANK(A524)," ",INDIRECT(ADDRESS(1,5+MOD(ROW()-2,COUNTA('Form Responses 1'!$1:$1)-4),,TRUE,"Form Responses 1")))</f>
        <v>INSPEKTORAT - Gedung [Musholla]</v>
      </c>
      <c r="G524" s="9" t="str">
        <f>IF(ISBLANK(A524)," ",INDIRECT(ADDRESS(MATCH(A524,'Form Responses 1'!A:A,0),5+MOD(ROW()-2,COUNTA('Form Responses 1'!$1:$1)-4),,TRUE,"Form Responses 1")))</f>
        <v>BAIK</v>
      </c>
      <c r="H524" s="12" t="str">
        <f t="shared" si="3"/>
        <v>INSPEKTORAT - Gedung</v>
      </c>
      <c r="I524" s="12" t="str">
        <f t="shared" si="4"/>
        <v>CLEANING SERVICE</v>
      </c>
      <c r="J524" s="12">
        <f t="array" ref="J524">IFERROR(INDEX(MASTER!B:B,MATCH(G524,MASTER!A:A,0))/100," ")</f>
        <v>0.95</v>
      </c>
      <c r="K524" s="9">
        <f t="shared" si="5"/>
        <v>9</v>
      </c>
      <c r="L524" s="9" t="str">
        <f t="shared" si="6"/>
        <v>2023 - WEEK 09</v>
      </c>
      <c r="M524" s="9" t="str">
        <f t="shared" si="7"/>
        <v>2023 - MONTH 03</v>
      </c>
      <c r="N524" s="12">
        <f t="shared" ref="N524:O524" si="533">IFERROR(AVERAGEIF(L:L,L524,$J:$J)," ")</f>
        <v>0.9782670455</v>
      </c>
      <c r="O524" s="12">
        <f t="shared" si="533"/>
        <v>0.9711252654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45006.64557</v>
      </c>
      <c r="B525" s="9" t="str">
        <f>INDIRECT(ADDRESS(2+QUOTIENT(ROW()-2,COUNTA('Form Responses 1'!$1:$1)-4),2,,TRUE,"Form Responses 1"))</f>
        <v>theressai@gmail.com</v>
      </c>
      <c r="C525" s="9" t="str">
        <f>INDIRECT(ADDRESS(2+QUOTIENT(ROW()-2,COUNTA('Form Responses 1'!$1:$1)-4),3,,TRUE,"Form Responses 1"))</f>
        <v>theresia2@gmail.com</v>
      </c>
      <c r="D525" s="10">
        <f>INDIRECT(ADDRESS(2+QUOTIENT(ROW()-2,COUNTA('Form Responses 1'!$1:$1)-4),4,,TRUE,"Form Responses 1"))</f>
        <v>44986</v>
      </c>
      <c r="E525" s="11">
        <f t="shared" si="2"/>
        <v>3</v>
      </c>
      <c r="F525" s="9" t="str">
        <f>IF(ISBLANK(A525)," ",INDIRECT(ADDRESS(1,5+MOD(ROW()-2,COUNTA('Form Responses 1'!$1:$1)-4),,TRUE,"Form Responses 1")))</f>
        <v>INSPEKTORAT - Halaman Gedung [Taman ]</v>
      </c>
      <c r="G525" s="9" t="str">
        <f>IF(ISBLANK(A525)," ",INDIRECT(ADDRESS(MATCH(A525,'Form Responses 1'!A:A,0),5+MOD(ROW()-2,COUNTA('Form Responses 1'!$1:$1)-4),,TRUE,"Form Responses 1")))</f>
        <v>SANGATBAIK</v>
      </c>
      <c r="H525" s="12" t="str">
        <f t="shared" si="3"/>
        <v>INSPEKTORAT - Halaman Gedung</v>
      </c>
      <c r="I525" s="12" t="str">
        <f t="shared" si="4"/>
        <v>CLEANING SERVICE</v>
      </c>
      <c r="J525" s="12">
        <f t="array" ref="J525">IFERROR(INDEX(MASTER!B:B,MATCH(G525,MASTER!A:A,0))/100," ")</f>
        <v>1</v>
      </c>
      <c r="K525" s="9">
        <f t="shared" si="5"/>
        <v>9</v>
      </c>
      <c r="L525" s="9" t="str">
        <f t="shared" si="6"/>
        <v>2023 - WEEK 09</v>
      </c>
      <c r="M525" s="9" t="str">
        <f t="shared" si="7"/>
        <v>2023 - MONTH 03</v>
      </c>
      <c r="N525" s="12">
        <f t="shared" ref="N525:O525" si="534">IFERROR(AVERAGEIF(L:L,L525,$J:$J)," ")</f>
        <v>0.9782670455</v>
      </c>
      <c r="O525" s="12">
        <f t="shared" si="534"/>
        <v>0.9711252654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45006.64557</v>
      </c>
      <c r="B526" s="9" t="str">
        <f>INDIRECT(ADDRESS(2+QUOTIENT(ROW()-2,COUNTA('Form Responses 1'!$1:$1)-4),2,,TRUE,"Form Responses 1"))</f>
        <v>theressai@gmail.com</v>
      </c>
      <c r="C526" s="9" t="str">
        <f>INDIRECT(ADDRESS(2+QUOTIENT(ROW()-2,COUNTA('Form Responses 1'!$1:$1)-4),3,,TRUE,"Form Responses 1"))</f>
        <v>theresia2@gmail.com</v>
      </c>
      <c r="D526" s="10">
        <f>INDIRECT(ADDRESS(2+QUOTIENT(ROW()-2,COUNTA('Form Responses 1'!$1:$1)-4),4,,TRUE,"Form Responses 1"))</f>
        <v>44986</v>
      </c>
      <c r="E526" s="11">
        <f t="shared" si="2"/>
        <v>3</v>
      </c>
      <c r="F526" s="9" t="str">
        <f>IF(ISBLANK(A526)," ",INDIRECT(ADDRESS(1,5+MOD(ROW()-2,COUNTA('Form Responses 1'!$1:$1)-4),,TRUE,"Form Responses 1")))</f>
        <v>INSPEKTORAT - Halaman Gedung [Parkir Motor ]</v>
      </c>
      <c r="G526" s="9" t="str">
        <f>IF(ISBLANK(A526)," ",INDIRECT(ADDRESS(MATCH(A526,'Form Responses 1'!A:A,0),5+MOD(ROW()-2,COUNTA('Form Responses 1'!$1:$1)-4),,TRUE,"Form Responses 1")))</f>
        <v>SANGATBAIK</v>
      </c>
      <c r="H526" s="12" t="str">
        <f t="shared" si="3"/>
        <v>INSPEKTORAT - Halaman Gedung</v>
      </c>
      <c r="I526" s="12" t="str">
        <f t="shared" si="4"/>
        <v>CLEANING SERVICE</v>
      </c>
      <c r="J526" s="12">
        <f t="array" ref="J526">IFERROR(INDEX(MASTER!B:B,MATCH(G526,MASTER!A:A,0))/100," ")</f>
        <v>1</v>
      </c>
      <c r="K526" s="9">
        <f t="shared" si="5"/>
        <v>9</v>
      </c>
      <c r="L526" s="9" t="str">
        <f t="shared" si="6"/>
        <v>2023 - WEEK 09</v>
      </c>
      <c r="M526" s="9" t="str">
        <f t="shared" si="7"/>
        <v>2023 - MONTH 03</v>
      </c>
      <c r="N526" s="12">
        <f t="shared" ref="N526:O526" si="535">IFERROR(AVERAGEIF(L:L,L526,$J:$J)," ")</f>
        <v>0.9782670455</v>
      </c>
      <c r="O526" s="12">
        <f t="shared" si="535"/>
        <v>0.9711252654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45006.64557</v>
      </c>
      <c r="B527" s="9" t="str">
        <f>INDIRECT(ADDRESS(2+QUOTIENT(ROW()-2,COUNTA('Form Responses 1'!$1:$1)-4),2,,TRUE,"Form Responses 1"))</f>
        <v>theressai@gmail.com</v>
      </c>
      <c r="C527" s="9" t="str">
        <f>INDIRECT(ADDRESS(2+QUOTIENT(ROW()-2,COUNTA('Form Responses 1'!$1:$1)-4),3,,TRUE,"Form Responses 1"))</f>
        <v>theresia2@gmail.com</v>
      </c>
      <c r="D527" s="10">
        <f>INDIRECT(ADDRESS(2+QUOTIENT(ROW()-2,COUNTA('Form Responses 1'!$1:$1)-4),4,,TRUE,"Form Responses 1"))</f>
        <v>44986</v>
      </c>
      <c r="E527" s="11">
        <f t="shared" si="2"/>
        <v>3</v>
      </c>
      <c r="F527" s="9" t="str">
        <f>IF(ISBLANK(A527)," ",INDIRECT(ADDRESS(1,5+MOD(ROW()-2,COUNTA('Form Responses 1'!$1:$1)-4),,TRUE,"Form Responses 1")))</f>
        <v>INSPEKTORAT - Halaman Gedung [Parkir Mobil]</v>
      </c>
      <c r="G527" s="9" t="str">
        <f>IF(ISBLANK(A527)," ",INDIRECT(ADDRESS(MATCH(A527,'Form Responses 1'!A:A,0),5+MOD(ROW()-2,COUNTA('Form Responses 1'!$1:$1)-4),,TRUE,"Form Responses 1")))</f>
        <v>SANGATBAIK</v>
      </c>
      <c r="H527" s="12" t="str">
        <f t="shared" si="3"/>
        <v>INSPEKTORAT - Halaman Gedung</v>
      </c>
      <c r="I527" s="12" t="str">
        <f t="shared" si="4"/>
        <v>CLEANING SERVICE</v>
      </c>
      <c r="J527" s="12">
        <f t="array" ref="J527">IFERROR(INDEX(MASTER!B:B,MATCH(G527,MASTER!A:A,0))/100," ")</f>
        <v>1</v>
      </c>
      <c r="K527" s="9">
        <f t="shared" si="5"/>
        <v>9</v>
      </c>
      <c r="L527" s="9" t="str">
        <f t="shared" si="6"/>
        <v>2023 - WEEK 09</v>
      </c>
      <c r="M527" s="9" t="str">
        <f t="shared" si="7"/>
        <v>2023 - MONTH 03</v>
      </c>
      <c r="N527" s="12">
        <f t="shared" ref="N527:O527" si="536">IFERROR(AVERAGEIF(L:L,L527,$J:$J)," ")</f>
        <v>0.9782670455</v>
      </c>
      <c r="O527" s="12">
        <f t="shared" si="536"/>
        <v>0.9711252654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45006.64557</v>
      </c>
      <c r="B528" s="9" t="str">
        <f>INDIRECT(ADDRESS(2+QUOTIENT(ROW()-2,COUNTA('Form Responses 1'!$1:$1)-4),2,,TRUE,"Form Responses 1"))</f>
        <v>theressai@gmail.com</v>
      </c>
      <c r="C528" s="9" t="str">
        <f>INDIRECT(ADDRESS(2+QUOTIENT(ROW()-2,COUNTA('Form Responses 1'!$1:$1)-4),3,,TRUE,"Form Responses 1"))</f>
        <v>theresia2@gmail.com</v>
      </c>
      <c r="D528" s="10">
        <f>INDIRECT(ADDRESS(2+QUOTIENT(ROW()-2,COUNTA('Form Responses 1'!$1:$1)-4),4,,TRUE,"Form Responses 1"))</f>
        <v>44986</v>
      </c>
      <c r="E528" s="11">
        <f t="shared" si="2"/>
        <v>3</v>
      </c>
      <c r="F528" s="9" t="str">
        <f>IF(ISBLANK(A528)," ",INDIRECT(ADDRESS(1,5+MOD(ROW()-2,COUNTA('Form Responses 1'!$1:$1)-4),,TRUE,"Form Responses 1")))</f>
        <v>INSPEKTORAT - Halaman Gedung [Halaman depan samping dan belakang]</v>
      </c>
      <c r="G528" s="9" t="str">
        <f>IF(ISBLANK(A528)," ",INDIRECT(ADDRESS(MATCH(A528,'Form Responses 1'!A:A,0),5+MOD(ROW()-2,COUNTA('Form Responses 1'!$1:$1)-4),,TRUE,"Form Responses 1")))</f>
        <v>SANGATBAIK</v>
      </c>
      <c r="H528" s="12" t="str">
        <f t="shared" si="3"/>
        <v>INSPEKTORAT - Halaman Gedung</v>
      </c>
      <c r="I528" s="12" t="str">
        <f t="shared" si="4"/>
        <v>CLEANING SERVICE</v>
      </c>
      <c r="J528" s="12">
        <f t="array" ref="J528">IFERROR(INDEX(MASTER!B:B,MATCH(G528,MASTER!A:A,0))/100," ")</f>
        <v>1</v>
      </c>
      <c r="K528" s="9">
        <f t="shared" si="5"/>
        <v>9</v>
      </c>
      <c r="L528" s="9" t="str">
        <f t="shared" si="6"/>
        <v>2023 - WEEK 09</v>
      </c>
      <c r="M528" s="9" t="str">
        <f t="shared" si="7"/>
        <v>2023 - MONTH 03</v>
      </c>
      <c r="N528" s="12">
        <f t="shared" ref="N528:O528" si="537">IFERROR(AVERAGEIF(L:L,L528,$J:$J)," ")</f>
        <v>0.9782670455</v>
      </c>
      <c r="O528" s="12">
        <f t="shared" si="537"/>
        <v>0.9711252654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45006.64557</v>
      </c>
      <c r="B529" s="9" t="str">
        <f>INDIRECT(ADDRESS(2+QUOTIENT(ROW()-2,COUNTA('Form Responses 1'!$1:$1)-4),2,,TRUE,"Form Responses 1"))</f>
        <v>theressai@gmail.com</v>
      </c>
      <c r="C529" s="9" t="str">
        <f>INDIRECT(ADDRESS(2+QUOTIENT(ROW()-2,COUNTA('Form Responses 1'!$1:$1)-4),3,,TRUE,"Form Responses 1"))</f>
        <v>theresia2@gmail.com</v>
      </c>
      <c r="D529" s="10">
        <f>INDIRECT(ADDRESS(2+QUOTIENT(ROW()-2,COUNTA('Form Responses 1'!$1:$1)-4),4,,TRUE,"Form Responses 1"))</f>
        <v>44986</v>
      </c>
      <c r="E529" s="11">
        <f t="shared" si="2"/>
        <v>3</v>
      </c>
      <c r="F529" s="9" t="str">
        <f>IF(ISBLANK(A529)," ",INDIRECT(ADDRESS(1,5+MOD(ROW()-2,COUNTA('Form Responses 1'!$1:$1)-4),,TRUE,"Form Responses 1")))</f>
        <v>INSPEKTORAT - Halaman Gedung [TPS]</v>
      </c>
      <c r="G529" s="9" t="str">
        <f>IF(ISBLANK(A529)," ",INDIRECT(ADDRESS(MATCH(A529,'Form Responses 1'!A:A,0),5+MOD(ROW()-2,COUNTA('Form Responses 1'!$1:$1)-4),,TRUE,"Form Responses 1")))</f>
        <v>SANGATBAIK</v>
      </c>
      <c r="H529" s="12" t="str">
        <f t="shared" si="3"/>
        <v>INSPEKTORAT - Halaman Gedung</v>
      </c>
      <c r="I529" s="12" t="str">
        <f t="shared" si="4"/>
        <v>CLEANING SERVICE</v>
      </c>
      <c r="J529" s="12">
        <f t="array" ref="J529">IFERROR(INDEX(MASTER!B:B,MATCH(G529,MASTER!A:A,0))/100," ")</f>
        <v>1</v>
      </c>
      <c r="K529" s="9">
        <f t="shared" si="5"/>
        <v>9</v>
      </c>
      <c r="L529" s="9" t="str">
        <f t="shared" si="6"/>
        <v>2023 - WEEK 09</v>
      </c>
      <c r="M529" s="9" t="str">
        <f t="shared" si="7"/>
        <v>2023 - MONTH 03</v>
      </c>
      <c r="N529" s="12">
        <f t="shared" ref="N529:O529" si="538">IFERROR(AVERAGEIF(L:L,L529,$J:$J)," ")</f>
        <v>0.9782670455</v>
      </c>
      <c r="O529" s="12">
        <f t="shared" si="538"/>
        <v>0.9711252654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45026.48385</v>
      </c>
      <c r="B530" s="9" t="str">
        <f>INDIRECT(ADDRESS(2+QUOTIENT(ROW()-2,COUNTA('Form Responses 1'!$1:$1)-4),2,,TRUE,"Form Responses 1"))</f>
        <v>suha025@brin.go.id</v>
      </c>
      <c r="C530" s="9" t="str">
        <f>INDIRECT(ADDRESS(2+QUOTIENT(ROW()-2,COUNTA('Form Responses 1'!$1:$1)-4),3,,TRUE,"Form Responses 1"))</f>
        <v>Suhartono</v>
      </c>
      <c r="D530" s="10">
        <f>INDIRECT(ADDRESS(2+QUOTIENT(ROW()-2,COUNTA('Form Responses 1'!$1:$1)-4),4,,TRUE,"Form Responses 1"))</f>
        <v>44951</v>
      </c>
      <c r="E530" s="11">
        <f t="shared" si="2"/>
        <v>3</v>
      </c>
      <c r="F530" s="9" t="str">
        <f>IF(ISBLANK(A530)," ",INDIRECT(ADDRESS(1,5+MOD(ROW()-2,COUNTA('Form Responses 1'!$1:$1)-4),,TRUE,"Form Responses 1")))</f>
        <v>Security [PUSTEKDATA LAPAN - Security Functions]</v>
      </c>
      <c r="G530" s="9" t="str">
        <f>IF(ISBLANK(A530)," ",INDIRECT(ADDRESS(MATCH(A530,'Form Responses 1'!A:A,0),5+MOD(ROW()-2,COUNTA('Form Responses 1'!$1:$1)-4),,TRUE,"Form Responses 1")))</f>
        <v>BAIK</v>
      </c>
      <c r="H530" s="12" t="str">
        <f t="shared" si="3"/>
        <v>Security</v>
      </c>
      <c r="I530" s="12" t="str">
        <f t="shared" si="4"/>
        <v>SECURITY SERVICE</v>
      </c>
      <c r="J530" s="12">
        <f t="array" ref="J530">IFERROR(INDEX(MASTER!B:B,MATCH(G530,MASTER!A:A,0))/100," ")</f>
        <v>0.95</v>
      </c>
      <c r="K530" s="9">
        <f t="shared" si="5"/>
        <v>4</v>
      </c>
      <c r="L530" s="9" t="str">
        <f t="shared" si="6"/>
        <v>2023 - WEEK 04</v>
      </c>
      <c r="M530" s="9" t="str">
        <f t="shared" si="7"/>
        <v>2023 - MONTH 01</v>
      </c>
      <c r="N530" s="12">
        <f t="shared" ref="N530:O530" si="539">IFERROR(AVERAGEIF(L:L,L530,$J:$J)," ")</f>
        <v>0.9479545455</v>
      </c>
      <c r="O530" s="12">
        <f t="shared" si="539"/>
        <v>0.9479545455</v>
      </c>
      <c r="P530" s="9" t="str">
        <f>IF(ISBLANK(A530)," ",IF(N530&gt;MASTER!$B$3/100,"SB",IF(N530&gt;MASTER!$B$4/100,"B",IF(N530&gt;MASTER!$B$5/100,"C","K"))))</f>
        <v>B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45026.48385</v>
      </c>
      <c r="B531" s="9" t="str">
        <f>INDIRECT(ADDRESS(2+QUOTIENT(ROW()-2,COUNTA('Form Responses 1'!$1:$1)-4),2,,TRUE,"Form Responses 1"))</f>
        <v>suha025@brin.go.id</v>
      </c>
      <c r="C531" s="9" t="str">
        <f>INDIRECT(ADDRESS(2+QUOTIENT(ROW()-2,COUNTA('Form Responses 1'!$1:$1)-4),3,,TRUE,"Form Responses 1"))</f>
        <v>Suhartono</v>
      </c>
      <c r="D531" s="10">
        <f>INDIRECT(ADDRESS(2+QUOTIENT(ROW()-2,COUNTA('Form Responses 1'!$1:$1)-4),4,,TRUE,"Form Responses 1"))</f>
        <v>44951</v>
      </c>
      <c r="E531" s="11">
        <f t="shared" si="2"/>
        <v>3</v>
      </c>
      <c r="F531" s="9" t="str">
        <f>IF(ISBLANK(A531)," ",INDIRECT(ADDRESS(1,5+MOD(ROW()-2,COUNTA('Form Responses 1'!$1:$1)-4),,TRUE,"Form Responses 1")))</f>
        <v>Security [ PUSFATJA  - Security Function]</v>
      </c>
      <c r="G531" s="9" t="str">
        <f>IF(ISBLANK(A531)," ",INDIRECT(ADDRESS(MATCH(A531,'Form Responses 1'!A:A,0),5+MOD(ROW()-2,COUNTA('Form Responses 1'!$1:$1)-4),,TRUE,"Form Responses 1")))</f>
        <v>BAIK</v>
      </c>
      <c r="H531" s="12" t="str">
        <f t="shared" si="3"/>
        <v>Security</v>
      </c>
      <c r="I531" s="12" t="str">
        <f t="shared" si="4"/>
        <v>SECURITY SERVICE</v>
      </c>
      <c r="J531" s="12">
        <f t="array" ref="J531">IFERROR(INDEX(MASTER!B:B,MATCH(G531,MASTER!A:A,0))/100," ")</f>
        <v>0.95</v>
      </c>
      <c r="K531" s="9">
        <f t="shared" si="5"/>
        <v>4</v>
      </c>
      <c r="L531" s="9" t="str">
        <f t="shared" si="6"/>
        <v>2023 - WEEK 04</v>
      </c>
      <c r="M531" s="9" t="str">
        <f t="shared" si="7"/>
        <v>2023 - MONTH 01</v>
      </c>
      <c r="N531" s="12">
        <f t="shared" ref="N531:O531" si="540">IFERROR(AVERAGEIF(L:L,L531,$J:$J)," ")</f>
        <v>0.9479545455</v>
      </c>
      <c r="O531" s="12">
        <f t="shared" si="540"/>
        <v>0.9479545455</v>
      </c>
      <c r="P531" s="9" t="str">
        <f>IF(ISBLANK(A531)," ",IF(N531&gt;MASTER!$B$3/100,"SB",IF(N531&gt;MASTER!$B$4/100,"B",IF(N531&gt;MASTER!$B$5/100,"C","K"))))</f>
        <v>B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45026.48385</v>
      </c>
      <c r="B532" s="9" t="str">
        <f>INDIRECT(ADDRESS(2+QUOTIENT(ROW()-2,COUNTA('Form Responses 1'!$1:$1)-4),2,,TRUE,"Form Responses 1"))</f>
        <v>suha025@brin.go.id</v>
      </c>
      <c r="C532" s="9" t="str">
        <f>INDIRECT(ADDRESS(2+QUOTIENT(ROW()-2,COUNTA('Form Responses 1'!$1:$1)-4),3,,TRUE,"Form Responses 1"))</f>
        <v>Suhartono</v>
      </c>
      <c r="D532" s="10">
        <f>INDIRECT(ADDRESS(2+QUOTIENT(ROW()-2,COUNTA('Form Responses 1'!$1:$1)-4),4,,TRUE,"Form Responses 1"))</f>
        <v>44951</v>
      </c>
      <c r="E532" s="11">
        <f t="shared" si="2"/>
        <v>3</v>
      </c>
      <c r="F532" s="9" t="str">
        <f>IF(ISBLANK(A532)," ",INDIRECT(ADDRESS(1,5+MOD(ROW()-2,COUNTA('Form Responses 1'!$1:$1)-4),,TRUE,"Form Responses 1")))</f>
        <v>Security [ INSPEKTORAT - Security Function]</v>
      </c>
      <c r="G532" s="9" t="str">
        <f>IF(ISBLANK(A532)," ",INDIRECT(ADDRESS(MATCH(A532,'Form Responses 1'!A:A,0),5+MOD(ROW()-2,COUNTA('Form Responses 1'!$1:$1)-4),,TRUE,"Form Responses 1")))</f>
        <v>BAIK</v>
      </c>
      <c r="H532" s="12" t="str">
        <f t="shared" si="3"/>
        <v>Security</v>
      </c>
      <c r="I532" s="12" t="str">
        <f t="shared" si="4"/>
        <v>SECURITY SERVICE</v>
      </c>
      <c r="J532" s="12">
        <f t="array" ref="J532">IFERROR(INDEX(MASTER!B:B,MATCH(G532,MASTER!A:A,0))/100," ")</f>
        <v>0.95</v>
      </c>
      <c r="K532" s="9">
        <f t="shared" si="5"/>
        <v>4</v>
      </c>
      <c r="L532" s="9" t="str">
        <f t="shared" si="6"/>
        <v>2023 - WEEK 04</v>
      </c>
      <c r="M532" s="9" t="str">
        <f t="shared" si="7"/>
        <v>2023 - MONTH 01</v>
      </c>
      <c r="N532" s="12">
        <f t="shared" ref="N532:O532" si="541">IFERROR(AVERAGEIF(L:L,L532,$J:$J)," ")</f>
        <v>0.9479545455</v>
      </c>
      <c r="O532" s="12">
        <f t="shared" si="541"/>
        <v>0.9479545455</v>
      </c>
      <c r="P532" s="9" t="str">
        <f>IF(ISBLANK(A532)," ",IF(N532&gt;MASTER!$B$3/100,"SB",IF(N532&gt;MASTER!$B$4/100,"B",IF(N532&gt;MASTER!$B$5/100,"C","K"))))</f>
        <v>B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45026.48385</v>
      </c>
      <c r="B533" s="9" t="str">
        <f>INDIRECT(ADDRESS(2+QUOTIENT(ROW()-2,COUNTA('Form Responses 1'!$1:$1)-4),2,,TRUE,"Form Responses 1"))</f>
        <v>suha025@brin.go.id</v>
      </c>
      <c r="C533" s="9" t="str">
        <f>INDIRECT(ADDRESS(2+QUOTIENT(ROW()-2,COUNTA('Form Responses 1'!$1:$1)-4),3,,TRUE,"Form Responses 1"))</f>
        <v>Suhartono</v>
      </c>
      <c r="D533" s="10">
        <f>INDIRECT(ADDRESS(2+QUOTIENT(ROW()-2,COUNTA('Form Responses 1'!$1:$1)-4),4,,TRUE,"Form Responses 1"))</f>
        <v>44951</v>
      </c>
      <c r="E533" s="11">
        <f t="shared" si="2"/>
        <v>3</v>
      </c>
      <c r="F533" s="9" t="str">
        <f>IF(ISBLANK(A533)," ",INDIRECT(ADDRESS(1,5+MOD(ROW()-2,COUNTA('Form Responses 1'!$1:$1)-4),,TRUE,"Form Responses 1")))</f>
        <v>PUSTEKDATA LAPAN - Gedung 3 Lt. 2 [Ruang Staff]</v>
      </c>
      <c r="G533" s="9" t="str">
        <f>IF(ISBLANK(A533)," ",INDIRECT(ADDRESS(MATCH(A533,'Form Responses 1'!A:A,0),5+MOD(ROW()-2,COUNTA('Form Responses 1'!$1:$1)-4),,TRUE,"Form Responses 1")))</f>
        <v>BAIK</v>
      </c>
      <c r="H533" s="12" t="str">
        <f t="shared" si="3"/>
        <v>PUSTEKDATA LAPAN - Gedung 3 Lt. 2</v>
      </c>
      <c r="I533" s="12" t="str">
        <f t="shared" si="4"/>
        <v>CLEANING SERVICE</v>
      </c>
      <c r="J533" s="12">
        <f t="array" ref="J533">IFERROR(INDEX(MASTER!B:B,MATCH(G533,MASTER!A:A,0))/100," ")</f>
        <v>0.95</v>
      </c>
      <c r="K533" s="9">
        <f t="shared" si="5"/>
        <v>4</v>
      </c>
      <c r="L533" s="9" t="str">
        <f t="shared" si="6"/>
        <v>2023 - WEEK 04</v>
      </c>
      <c r="M533" s="9" t="str">
        <f t="shared" si="7"/>
        <v>2023 - MONTH 01</v>
      </c>
      <c r="N533" s="12">
        <f t="shared" ref="N533:O533" si="542">IFERROR(AVERAGEIF(L:L,L533,$J:$J)," ")</f>
        <v>0.9479545455</v>
      </c>
      <c r="O533" s="12">
        <f t="shared" si="542"/>
        <v>0.9479545455</v>
      </c>
      <c r="P533" s="9" t="str">
        <f>IF(ISBLANK(A533)," ",IF(N533&gt;MASTER!$B$3/100,"SB",IF(N533&gt;MASTER!$B$4/100,"B",IF(N533&gt;MASTER!$B$5/100,"C","K"))))</f>
        <v>B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45026.48385</v>
      </c>
      <c r="B534" s="9" t="str">
        <f>INDIRECT(ADDRESS(2+QUOTIENT(ROW()-2,COUNTA('Form Responses 1'!$1:$1)-4),2,,TRUE,"Form Responses 1"))</f>
        <v>suha025@brin.go.id</v>
      </c>
      <c r="C534" s="9" t="str">
        <f>INDIRECT(ADDRESS(2+QUOTIENT(ROW()-2,COUNTA('Form Responses 1'!$1:$1)-4),3,,TRUE,"Form Responses 1"))</f>
        <v>Suhartono</v>
      </c>
      <c r="D534" s="10">
        <f>INDIRECT(ADDRESS(2+QUOTIENT(ROW()-2,COUNTA('Form Responses 1'!$1:$1)-4),4,,TRUE,"Form Responses 1"))</f>
        <v>44951</v>
      </c>
      <c r="E534" s="11">
        <f t="shared" si="2"/>
        <v>3</v>
      </c>
      <c r="F534" s="9" t="str">
        <f>IF(ISBLANK(A534)," ",INDIRECT(ADDRESS(1,5+MOD(ROW()-2,COUNTA('Form Responses 1'!$1:$1)-4),,TRUE,"Form Responses 1")))</f>
        <v>PUSTEKDATA LAPAN - Gedung 3 Lt. 2 [Pantry]</v>
      </c>
      <c r="G534" s="9" t="str">
        <f>IF(ISBLANK(A534)," ",INDIRECT(ADDRESS(MATCH(A534,'Form Responses 1'!A:A,0),5+MOD(ROW()-2,COUNTA('Form Responses 1'!$1:$1)-4),,TRUE,"Form Responses 1")))</f>
        <v>BAIK</v>
      </c>
      <c r="H534" s="12" t="str">
        <f t="shared" si="3"/>
        <v>PUSTEKDATA LAPAN - Gedung 3 Lt. 2</v>
      </c>
      <c r="I534" s="12" t="str">
        <f t="shared" si="4"/>
        <v>CLEANING SERVICE</v>
      </c>
      <c r="J534" s="12">
        <f t="array" ref="J534">IFERROR(INDEX(MASTER!B:B,MATCH(G534,MASTER!A:A,0))/100," ")</f>
        <v>0.95</v>
      </c>
      <c r="K534" s="9">
        <f t="shared" si="5"/>
        <v>4</v>
      </c>
      <c r="L534" s="9" t="str">
        <f t="shared" si="6"/>
        <v>2023 - WEEK 04</v>
      </c>
      <c r="M534" s="9" t="str">
        <f t="shared" si="7"/>
        <v>2023 - MONTH 01</v>
      </c>
      <c r="N534" s="12">
        <f t="shared" ref="N534:O534" si="543">IFERROR(AVERAGEIF(L:L,L534,$J:$J)," ")</f>
        <v>0.9479545455</v>
      </c>
      <c r="O534" s="12">
        <f t="shared" si="543"/>
        <v>0.9479545455</v>
      </c>
      <c r="P534" s="9" t="str">
        <f>IF(ISBLANK(A534)," ",IF(N534&gt;MASTER!$B$3/100,"SB",IF(N534&gt;MASTER!$B$4/100,"B",IF(N534&gt;MASTER!$B$5/100,"C","K"))))</f>
        <v>B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45026.48385</v>
      </c>
      <c r="B535" s="9" t="str">
        <f>INDIRECT(ADDRESS(2+QUOTIENT(ROW()-2,COUNTA('Form Responses 1'!$1:$1)-4),2,,TRUE,"Form Responses 1"))</f>
        <v>suha025@brin.go.id</v>
      </c>
      <c r="C535" s="9" t="str">
        <f>INDIRECT(ADDRESS(2+QUOTIENT(ROW()-2,COUNTA('Form Responses 1'!$1:$1)-4),3,,TRUE,"Form Responses 1"))</f>
        <v>Suhartono</v>
      </c>
      <c r="D535" s="10">
        <f>INDIRECT(ADDRESS(2+QUOTIENT(ROW()-2,COUNTA('Form Responses 1'!$1:$1)-4),4,,TRUE,"Form Responses 1"))</f>
        <v>44951</v>
      </c>
      <c r="E535" s="11">
        <f t="shared" si="2"/>
        <v>3</v>
      </c>
      <c r="F535" s="9" t="str">
        <f>IF(ISBLANK(A535)," ",INDIRECT(ADDRESS(1,5+MOD(ROW()-2,COUNTA('Form Responses 1'!$1:$1)-4),,TRUE,"Form Responses 1")))</f>
        <v>PUSTEKDATA LAPAN - Gedung 3 Lt. 2 [Ruang Lab]</v>
      </c>
      <c r="G535" s="9" t="str">
        <f>IF(ISBLANK(A535)," ",INDIRECT(ADDRESS(MATCH(A535,'Form Responses 1'!A:A,0),5+MOD(ROW()-2,COUNTA('Form Responses 1'!$1:$1)-4),,TRUE,"Form Responses 1")))</f>
        <v>CUKUP BAIK</v>
      </c>
      <c r="H535" s="12" t="str">
        <f t="shared" si="3"/>
        <v>PUSTEKDATA LAPAN - Gedung 3 Lt. 2</v>
      </c>
      <c r="I535" s="12" t="str">
        <f t="shared" si="4"/>
        <v>CLEANING SERVICE</v>
      </c>
      <c r="J535" s="12">
        <f t="array" ref="J535">IFERROR(INDEX(MASTER!B:B,MATCH(G535,MASTER!A:A,0))/100," ")</f>
        <v>0.89</v>
      </c>
      <c r="K535" s="9">
        <f t="shared" si="5"/>
        <v>4</v>
      </c>
      <c r="L535" s="9" t="str">
        <f t="shared" si="6"/>
        <v>2023 - WEEK 04</v>
      </c>
      <c r="M535" s="9" t="str">
        <f t="shared" si="7"/>
        <v>2023 - MONTH 01</v>
      </c>
      <c r="N535" s="12">
        <f t="shared" ref="N535:O535" si="544">IFERROR(AVERAGEIF(L:L,L535,$J:$J)," ")</f>
        <v>0.9479545455</v>
      </c>
      <c r="O535" s="12">
        <f t="shared" si="544"/>
        <v>0.9479545455</v>
      </c>
      <c r="P535" s="9" t="str">
        <f>IF(ISBLANK(A535)," ",IF(N535&gt;MASTER!$B$3/100,"SB",IF(N535&gt;MASTER!$B$4/100,"B",IF(N535&gt;MASTER!$B$5/100,"C","K"))))</f>
        <v>B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45026.48385</v>
      </c>
      <c r="B536" s="9" t="str">
        <f>INDIRECT(ADDRESS(2+QUOTIENT(ROW()-2,COUNTA('Form Responses 1'!$1:$1)-4),2,,TRUE,"Form Responses 1"))</f>
        <v>suha025@brin.go.id</v>
      </c>
      <c r="C536" s="9" t="str">
        <f>INDIRECT(ADDRESS(2+QUOTIENT(ROW()-2,COUNTA('Form Responses 1'!$1:$1)-4),3,,TRUE,"Form Responses 1"))</f>
        <v>Suhartono</v>
      </c>
      <c r="D536" s="10">
        <f>INDIRECT(ADDRESS(2+QUOTIENT(ROW()-2,COUNTA('Form Responses 1'!$1:$1)-4),4,,TRUE,"Form Responses 1"))</f>
        <v>44951</v>
      </c>
      <c r="E536" s="11">
        <f t="shared" si="2"/>
        <v>3</v>
      </c>
      <c r="F536" s="9" t="str">
        <f>IF(ISBLANK(A536)," ",INDIRECT(ADDRESS(1,5+MOD(ROW()-2,COUNTA('Form Responses 1'!$1:$1)-4),,TRUE,"Form Responses 1")))</f>
        <v>PUSTEKDATA LAPAN - Gedung 3 Lt. 2 [Ruang Staff]</v>
      </c>
      <c r="G536" s="9" t="str">
        <f>IF(ISBLANK(A536)," ",INDIRECT(ADDRESS(MATCH(A536,'Form Responses 1'!A:A,0),5+MOD(ROW()-2,COUNTA('Form Responses 1'!$1:$1)-4),,TRUE,"Form Responses 1")))</f>
        <v>BAIK</v>
      </c>
      <c r="H536" s="12" t="str">
        <f t="shared" si="3"/>
        <v>PUSTEKDATA LAPAN - Gedung 3 Lt. 2</v>
      </c>
      <c r="I536" s="12" t="str">
        <f t="shared" si="4"/>
        <v>CLEANING SERVICE</v>
      </c>
      <c r="J536" s="12">
        <f t="array" ref="J536">IFERROR(INDEX(MASTER!B:B,MATCH(G536,MASTER!A:A,0))/100," ")</f>
        <v>0.95</v>
      </c>
      <c r="K536" s="9">
        <f t="shared" si="5"/>
        <v>4</v>
      </c>
      <c r="L536" s="9" t="str">
        <f t="shared" si="6"/>
        <v>2023 - WEEK 04</v>
      </c>
      <c r="M536" s="9" t="str">
        <f t="shared" si="7"/>
        <v>2023 - MONTH 01</v>
      </c>
      <c r="N536" s="12">
        <f t="shared" ref="N536:O536" si="545">IFERROR(AVERAGEIF(L:L,L536,$J:$J)," ")</f>
        <v>0.9479545455</v>
      </c>
      <c r="O536" s="12">
        <f t="shared" si="545"/>
        <v>0.9479545455</v>
      </c>
      <c r="P536" s="9" t="str">
        <f>IF(ISBLANK(A536)," ",IF(N536&gt;MASTER!$B$3/100,"SB",IF(N536&gt;MASTER!$B$4/100,"B",IF(N536&gt;MASTER!$B$5/100,"C","K"))))</f>
        <v>B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45026.48385</v>
      </c>
      <c r="B537" s="9" t="str">
        <f>INDIRECT(ADDRESS(2+QUOTIENT(ROW()-2,COUNTA('Form Responses 1'!$1:$1)-4),2,,TRUE,"Form Responses 1"))</f>
        <v>suha025@brin.go.id</v>
      </c>
      <c r="C537" s="9" t="str">
        <f>INDIRECT(ADDRESS(2+QUOTIENT(ROW()-2,COUNTA('Form Responses 1'!$1:$1)-4),3,,TRUE,"Form Responses 1"))</f>
        <v>Suhartono</v>
      </c>
      <c r="D537" s="10">
        <f>INDIRECT(ADDRESS(2+QUOTIENT(ROW()-2,COUNTA('Form Responses 1'!$1:$1)-4),4,,TRUE,"Form Responses 1"))</f>
        <v>44951</v>
      </c>
      <c r="E537" s="11">
        <f t="shared" si="2"/>
        <v>3</v>
      </c>
      <c r="F537" s="9" t="str">
        <f>IF(ISBLANK(A537)," ",INDIRECT(ADDRESS(1,5+MOD(ROW()-2,COUNTA('Form Responses 1'!$1:$1)-4),,TRUE,"Form Responses 1")))</f>
        <v>PUSTEKDATA LAPAN - Gedung 3 Lt. 2 [Ruang Rapat]</v>
      </c>
      <c r="G537" s="9" t="str">
        <f>IF(ISBLANK(A537)," ",INDIRECT(ADDRESS(MATCH(A537,'Form Responses 1'!A:A,0),5+MOD(ROW()-2,COUNTA('Form Responses 1'!$1:$1)-4),,TRUE,"Form Responses 1")))</f>
        <v>BAIK</v>
      </c>
      <c r="H537" s="12" t="str">
        <f t="shared" si="3"/>
        <v>PUSTEKDATA LAPAN - Gedung 3 Lt. 2</v>
      </c>
      <c r="I537" s="12" t="str">
        <f t="shared" si="4"/>
        <v>CLEANING SERVICE</v>
      </c>
      <c r="J537" s="12">
        <f t="array" ref="J537">IFERROR(INDEX(MASTER!B:B,MATCH(G537,MASTER!A:A,0))/100," ")</f>
        <v>0.95</v>
      </c>
      <c r="K537" s="9">
        <f t="shared" si="5"/>
        <v>4</v>
      </c>
      <c r="L537" s="9" t="str">
        <f t="shared" si="6"/>
        <v>2023 - WEEK 04</v>
      </c>
      <c r="M537" s="9" t="str">
        <f t="shared" si="7"/>
        <v>2023 - MONTH 01</v>
      </c>
      <c r="N537" s="12">
        <f t="shared" ref="N537:O537" si="546">IFERROR(AVERAGEIF(L:L,L537,$J:$J)," ")</f>
        <v>0.9479545455</v>
      </c>
      <c r="O537" s="12">
        <f t="shared" si="546"/>
        <v>0.9479545455</v>
      </c>
      <c r="P537" s="9" t="str">
        <f>IF(ISBLANK(A537)," ",IF(N537&gt;MASTER!$B$3/100,"SB",IF(N537&gt;MASTER!$B$4/100,"B",IF(N537&gt;MASTER!$B$5/100,"C","K"))))</f>
        <v>B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45026.48385</v>
      </c>
      <c r="B538" s="9" t="str">
        <f>INDIRECT(ADDRESS(2+QUOTIENT(ROW()-2,COUNTA('Form Responses 1'!$1:$1)-4),2,,TRUE,"Form Responses 1"))</f>
        <v>suha025@brin.go.id</v>
      </c>
      <c r="C538" s="9" t="str">
        <f>INDIRECT(ADDRESS(2+QUOTIENT(ROW()-2,COUNTA('Form Responses 1'!$1:$1)-4),3,,TRUE,"Form Responses 1"))</f>
        <v>Suhartono</v>
      </c>
      <c r="D538" s="10">
        <f>INDIRECT(ADDRESS(2+QUOTIENT(ROW()-2,COUNTA('Form Responses 1'!$1:$1)-4),4,,TRUE,"Form Responses 1"))</f>
        <v>44951</v>
      </c>
      <c r="E538" s="11">
        <f t="shared" si="2"/>
        <v>3</v>
      </c>
      <c r="F538" s="9" t="str">
        <f>IF(ISBLANK(A538)," ",INDIRECT(ADDRESS(1,5+MOD(ROW()-2,COUNTA('Form Responses 1'!$1:$1)-4),,TRUE,"Form Responses 1")))</f>
        <v>PUSTEKDATA LAPAN - Gedung 3 Lt. 2 [Toilet pria/wanita]</v>
      </c>
      <c r="G538" s="9" t="str">
        <f>IF(ISBLANK(A538)," ",INDIRECT(ADDRESS(MATCH(A538,'Form Responses 1'!A:A,0),5+MOD(ROW()-2,COUNTA('Form Responses 1'!$1:$1)-4),,TRUE,"Form Responses 1")))</f>
        <v>BAIK</v>
      </c>
      <c r="H538" s="12" t="str">
        <f t="shared" si="3"/>
        <v>PUSTEKDATA LAPAN - Gedung 3 Lt. 2</v>
      </c>
      <c r="I538" s="12" t="str">
        <f t="shared" si="4"/>
        <v>CLEANING SERVICE</v>
      </c>
      <c r="J538" s="12">
        <f t="array" ref="J538">IFERROR(INDEX(MASTER!B:B,MATCH(G538,MASTER!A:A,0))/100," ")</f>
        <v>0.95</v>
      </c>
      <c r="K538" s="9">
        <f t="shared" si="5"/>
        <v>4</v>
      </c>
      <c r="L538" s="9" t="str">
        <f t="shared" si="6"/>
        <v>2023 - WEEK 04</v>
      </c>
      <c r="M538" s="9" t="str">
        <f t="shared" si="7"/>
        <v>2023 - MONTH 01</v>
      </c>
      <c r="N538" s="12">
        <f t="shared" ref="N538:O538" si="547">IFERROR(AVERAGEIF(L:L,L538,$J:$J)," ")</f>
        <v>0.9479545455</v>
      </c>
      <c r="O538" s="12">
        <f t="shared" si="547"/>
        <v>0.9479545455</v>
      </c>
      <c r="P538" s="9" t="str">
        <f>IF(ISBLANK(A538)," ",IF(N538&gt;MASTER!$B$3/100,"SB",IF(N538&gt;MASTER!$B$4/100,"B",IF(N538&gt;MASTER!$B$5/100,"C","K"))))</f>
        <v>B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45026.48385</v>
      </c>
      <c r="B539" s="9" t="str">
        <f>INDIRECT(ADDRESS(2+QUOTIENT(ROW()-2,COUNTA('Form Responses 1'!$1:$1)-4),2,,TRUE,"Form Responses 1"))</f>
        <v>suha025@brin.go.id</v>
      </c>
      <c r="C539" s="9" t="str">
        <f>INDIRECT(ADDRESS(2+QUOTIENT(ROW()-2,COUNTA('Form Responses 1'!$1:$1)-4),3,,TRUE,"Form Responses 1"))</f>
        <v>Suhartono</v>
      </c>
      <c r="D539" s="10">
        <f>INDIRECT(ADDRESS(2+QUOTIENT(ROW()-2,COUNTA('Form Responses 1'!$1:$1)-4),4,,TRUE,"Form Responses 1"))</f>
        <v>44951</v>
      </c>
      <c r="E539" s="11">
        <f t="shared" si="2"/>
        <v>3</v>
      </c>
      <c r="F539" s="9" t="str">
        <f>IF(ISBLANK(A539)," ",INDIRECT(ADDRESS(1,5+MOD(ROW()-2,COUNTA('Form Responses 1'!$1:$1)-4),,TRUE,"Form Responses 1")))</f>
        <v>PUSTEKDATA LAPAN - Gedung 3 Lt. 2 [Ruang Kepala bidang program]</v>
      </c>
      <c r="G539" s="9" t="str">
        <f>IF(ISBLANK(A539)," ",INDIRECT(ADDRESS(MATCH(A539,'Form Responses 1'!A:A,0),5+MOD(ROW()-2,COUNTA('Form Responses 1'!$1:$1)-4),,TRUE,"Form Responses 1")))</f>
        <v>BAIK</v>
      </c>
      <c r="H539" s="12" t="str">
        <f t="shared" si="3"/>
        <v>PUSTEKDATA LAPAN - Gedung 3 Lt. 2</v>
      </c>
      <c r="I539" s="12" t="str">
        <f t="shared" si="4"/>
        <v>CLEANING SERVICE</v>
      </c>
      <c r="J539" s="12">
        <f t="array" ref="J539">IFERROR(INDEX(MASTER!B:B,MATCH(G539,MASTER!A:A,0))/100," ")</f>
        <v>0.95</v>
      </c>
      <c r="K539" s="9">
        <f t="shared" si="5"/>
        <v>4</v>
      </c>
      <c r="L539" s="9" t="str">
        <f t="shared" si="6"/>
        <v>2023 - WEEK 04</v>
      </c>
      <c r="M539" s="9" t="str">
        <f t="shared" si="7"/>
        <v>2023 - MONTH 01</v>
      </c>
      <c r="N539" s="12">
        <f t="shared" ref="N539:O539" si="548">IFERROR(AVERAGEIF(L:L,L539,$J:$J)," ")</f>
        <v>0.9479545455</v>
      </c>
      <c r="O539" s="12">
        <f t="shared" si="548"/>
        <v>0.9479545455</v>
      </c>
      <c r="P539" s="9" t="str">
        <f>IF(ISBLANK(A539)," ",IF(N539&gt;MASTER!$B$3/100,"SB",IF(N539&gt;MASTER!$B$4/100,"B",IF(N539&gt;MASTER!$B$5/100,"C","K"))))</f>
        <v>B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45026.48385</v>
      </c>
      <c r="B540" s="9" t="str">
        <f>INDIRECT(ADDRESS(2+QUOTIENT(ROW()-2,COUNTA('Form Responses 1'!$1:$1)-4),2,,TRUE,"Form Responses 1"))</f>
        <v>suha025@brin.go.id</v>
      </c>
      <c r="C540" s="9" t="str">
        <f>INDIRECT(ADDRESS(2+QUOTIENT(ROW()-2,COUNTA('Form Responses 1'!$1:$1)-4),3,,TRUE,"Form Responses 1"))</f>
        <v>Suhartono</v>
      </c>
      <c r="D540" s="10">
        <f>INDIRECT(ADDRESS(2+QUOTIENT(ROW()-2,COUNTA('Form Responses 1'!$1:$1)-4),4,,TRUE,"Form Responses 1"))</f>
        <v>44951</v>
      </c>
      <c r="E540" s="11">
        <f t="shared" si="2"/>
        <v>3</v>
      </c>
      <c r="F540" s="9" t="str">
        <f>IF(ISBLANK(A540)," ",INDIRECT(ADDRESS(1,5+MOD(ROW()-2,COUNTA('Form Responses 1'!$1:$1)-4),,TRUE,"Form Responses 1")))</f>
        <v>PUSTEKDATA LAPAN - Gedung 3 Lt. 1 [Ruang Staff ]</v>
      </c>
      <c r="G540" s="9" t="str">
        <f>IF(ISBLANK(A540)," ",INDIRECT(ADDRESS(MATCH(A540,'Form Responses 1'!A:A,0),5+MOD(ROW()-2,COUNTA('Form Responses 1'!$1:$1)-4),,TRUE,"Form Responses 1")))</f>
        <v>BAIK</v>
      </c>
      <c r="H540" s="12" t="str">
        <f t="shared" si="3"/>
        <v>PUSTEKDATA LAPAN - Gedung 3 Lt. 1</v>
      </c>
      <c r="I540" s="12" t="str">
        <f t="shared" si="4"/>
        <v>CLEANING SERVICE</v>
      </c>
      <c r="J540" s="12">
        <f t="array" ref="J540">IFERROR(INDEX(MASTER!B:B,MATCH(G540,MASTER!A:A,0))/100," ")</f>
        <v>0.95</v>
      </c>
      <c r="K540" s="9">
        <f t="shared" si="5"/>
        <v>4</v>
      </c>
      <c r="L540" s="9" t="str">
        <f t="shared" si="6"/>
        <v>2023 - WEEK 04</v>
      </c>
      <c r="M540" s="9" t="str">
        <f t="shared" si="7"/>
        <v>2023 - MONTH 01</v>
      </c>
      <c r="N540" s="12">
        <f t="shared" ref="N540:O540" si="549">IFERROR(AVERAGEIF(L:L,L540,$J:$J)," ")</f>
        <v>0.9479545455</v>
      </c>
      <c r="O540" s="12">
        <f t="shared" si="549"/>
        <v>0.9479545455</v>
      </c>
      <c r="P540" s="9" t="str">
        <f>IF(ISBLANK(A540)," ",IF(N540&gt;MASTER!$B$3/100,"SB",IF(N540&gt;MASTER!$B$4/100,"B",IF(N540&gt;MASTER!$B$5/100,"C","K"))))</f>
        <v>B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45026.48385</v>
      </c>
      <c r="B541" s="9" t="str">
        <f>INDIRECT(ADDRESS(2+QUOTIENT(ROW()-2,COUNTA('Form Responses 1'!$1:$1)-4),2,,TRUE,"Form Responses 1"))</f>
        <v>suha025@brin.go.id</v>
      </c>
      <c r="C541" s="9" t="str">
        <f>INDIRECT(ADDRESS(2+QUOTIENT(ROW()-2,COUNTA('Form Responses 1'!$1:$1)-4),3,,TRUE,"Form Responses 1"))</f>
        <v>Suhartono</v>
      </c>
      <c r="D541" s="10">
        <f>INDIRECT(ADDRESS(2+QUOTIENT(ROW()-2,COUNTA('Form Responses 1'!$1:$1)-4),4,,TRUE,"Form Responses 1"))</f>
        <v>44951</v>
      </c>
      <c r="E541" s="11">
        <f t="shared" si="2"/>
        <v>3</v>
      </c>
      <c r="F541" s="9" t="str">
        <f>IF(ISBLANK(A541)," ",INDIRECT(ADDRESS(1,5+MOD(ROW()-2,COUNTA('Form Responses 1'!$1:$1)-4),,TRUE,"Form Responses 1")))</f>
        <v>PUSTEKDATA LAPAN - Gedung 3 Lt. 1 [Ruang Staff]</v>
      </c>
      <c r="G541" s="9" t="str">
        <f>IF(ISBLANK(A541)," ",INDIRECT(ADDRESS(MATCH(A541,'Form Responses 1'!A:A,0),5+MOD(ROW()-2,COUNTA('Form Responses 1'!$1:$1)-4),,TRUE,"Form Responses 1")))</f>
        <v>BAIK</v>
      </c>
      <c r="H541" s="12" t="str">
        <f t="shared" si="3"/>
        <v>PUSTEKDATA LAPAN - Gedung 3 Lt. 1</v>
      </c>
      <c r="I541" s="12" t="str">
        <f t="shared" si="4"/>
        <v>CLEANING SERVICE</v>
      </c>
      <c r="J541" s="12">
        <f t="array" ref="J541">IFERROR(INDEX(MASTER!B:B,MATCH(G541,MASTER!A:A,0))/100," ")</f>
        <v>0.95</v>
      </c>
      <c r="K541" s="9">
        <f t="shared" si="5"/>
        <v>4</v>
      </c>
      <c r="L541" s="9" t="str">
        <f t="shared" si="6"/>
        <v>2023 - WEEK 04</v>
      </c>
      <c r="M541" s="9" t="str">
        <f t="shared" si="7"/>
        <v>2023 - MONTH 01</v>
      </c>
      <c r="N541" s="12">
        <f t="shared" ref="N541:O541" si="550">IFERROR(AVERAGEIF(L:L,L541,$J:$J)," ")</f>
        <v>0.9479545455</v>
      </c>
      <c r="O541" s="12">
        <f t="shared" si="550"/>
        <v>0.9479545455</v>
      </c>
      <c r="P541" s="9" t="str">
        <f>IF(ISBLANK(A541)," ",IF(N541&gt;MASTER!$B$3/100,"SB",IF(N541&gt;MASTER!$B$4/100,"B",IF(N541&gt;MASTER!$B$5/100,"C","K"))))</f>
        <v>B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45026.48385</v>
      </c>
      <c r="B542" s="9" t="str">
        <f>INDIRECT(ADDRESS(2+QUOTIENT(ROW()-2,COUNTA('Form Responses 1'!$1:$1)-4),2,,TRUE,"Form Responses 1"))</f>
        <v>suha025@brin.go.id</v>
      </c>
      <c r="C542" s="9" t="str">
        <f>INDIRECT(ADDRESS(2+QUOTIENT(ROW()-2,COUNTA('Form Responses 1'!$1:$1)-4),3,,TRUE,"Form Responses 1"))</f>
        <v>Suhartono</v>
      </c>
      <c r="D542" s="10">
        <f>INDIRECT(ADDRESS(2+QUOTIENT(ROW()-2,COUNTA('Form Responses 1'!$1:$1)-4),4,,TRUE,"Form Responses 1"))</f>
        <v>44951</v>
      </c>
      <c r="E542" s="11">
        <f t="shared" si="2"/>
        <v>3</v>
      </c>
      <c r="F542" s="9" t="str">
        <f>IF(ISBLANK(A542)," ",INDIRECT(ADDRESS(1,5+MOD(ROW()-2,COUNTA('Form Responses 1'!$1:$1)-4),,TRUE,"Form Responses 1")))</f>
        <v>PUSTEKDATA LAPAN - Gedung 3 Lt. 1 [Pantry]</v>
      </c>
      <c r="G542" s="9" t="str">
        <f>IF(ISBLANK(A542)," ",INDIRECT(ADDRESS(MATCH(A542,'Form Responses 1'!A:A,0),5+MOD(ROW()-2,COUNTA('Form Responses 1'!$1:$1)-4),,TRUE,"Form Responses 1")))</f>
        <v>BAIK</v>
      </c>
      <c r="H542" s="12" t="str">
        <f t="shared" si="3"/>
        <v>PUSTEKDATA LAPAN - Gedung 3 Lt. 1</v>
      </c>
      <c r="I542" s="12" t="str">
        <f t="shared" si="4"/>
        <v>CLEANING SERVICE</v>
      </c>
      <c r="J542" s="12">
        <f t="array" ref="J542">IFERROR(INDEX(MASTER!B:B,MATCH(G542,MASTER!A:A,0))/100," ")</f>
        <v>0.95</v>
      </c>
      <c r="K542" s="9">
        <f t="shared" si="5"/>
        <v>4</v>
      </c>
      <c r="L542" s="9" t="str">
        <f t="shared" si="6"/>
        <v>2023 - WEEK 04</v>
      </c>
      <c r="M542" s="9" t="str">
        <f t="shared" si="7"/>
        <v>2023 - MONTH 01</v>
      </c>
      <c r="N542" s="12">
        <f t="shared" ref="N542:O542" si="551">IFERROR(AVERAGEIF(L:L,L542,$J:$J)," ")</f>
        <v>0.9479545455</v>
      </c>
      <c r="O542" s="12">
        <f t="shared" si="551"/>
        <v>0.9479545455</v>
      </c>
      <c r="P542" s="9" t="str">
        <f>IF(ISBLANK(A542)," ",IF(N542&gt;MASTER!$B$3/100,"SB",IF(N542&gt;MASTER!$B$4/100,"B",IF(N542&gt;MASTER!$B$5/100,"C","K"))))</f>
        <v>B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45026.48385</v>
      </c>
      <c r="B543" s="9" t="str">
        <f>INDIRECT(ADDRESS(2+QUOTIENT(ROW()-2,COUNTA('Form Responses 1'!$1:$1)-4),2,,TRUE,"Form Responses 1"))</f>
        <v>suha025@brin.go.id</v>
      </c>
      <c r="C543" s="9" t="str">
        <f>INDIRECT(ADDRESS(2+QUOTIENT(ROW()-2,COUNTA('Form Responses 1'!$1:$1)-4),3,,TRUE,"Form Responses 1"))</f>
        <v>Suhartono</v>
      </c>
      <c r="D543" s="10">
        <f>INDIRECT(ADDRESS(2+QUOTIENT(ROW()-2,COUNTA('Form Responses 1'!$1:$1)-4),4,,TRUE,"Form Responses 1"))</f>
        <v>44951</v>
      </c>
      <c r="E543" s="11">
        <f t="shared" si="2"/>
        <v>3</v>
      </c>
      <c r="F543" s="9" t="str">
        <f>IF(ISBLANK(A543)," ",INDIRECT(ADDRESS(1,5+MOD(ROW()-2,COUNTA('Form Responses 1'!$1:$1)-4),,TRUE,"Form Responses 1")))</f>
        <v>PUSTEKDATA LAPAN - Gedung 3 Lt. 1 [Ruang Neptunus]</v>
      </c>
      <c r="G543" s="9" t="str">
        <f>IF(ISBLANK(A543)," ",INDIRECT(ADDRESS(MATCH(A543,'Form Responses 1'!A:A,0),5+MOD(ROW()-2,COUNTA('Form Responses 1'!$1:$1)-4),,TRUE,"Form Responses 1")))</f>
        <v>BAIK</v>
      </c>
      <c r="H543" s="12" t="str">
        <f t="shared" si="3"/>
        <v>PUSTEKDATA LAPAN - Gedung 3 Lt. 1</v>
      </c>
      <c r="I543" s="12" t="str">
        <f t="shared" si="4"/>
        <v>CLEANING SERVICE</v>
      </c>
      <c r="J543" s="12">
        <f t="array" ref="J543">IFERROR(INDEX(MASTER!B:B,MATCH(G543,MASTER!A:A,0))/100," ")</f>
        <v>0.95</v>
      </c>
      <c r="K543" s="9">
        <f t="shared" si="5"/>
        <v>4</v>
      </c>
      <c r="L543" s="9" t="str">
        <f t="shared" si="6"/>
        <v>2023 - WEEK 04</v>
      </c>
      <c r="M543" s="9" t="str">
        <f t="shared" si="7"/>
        <v>2023 - MONTH 01</v>
      </c>
      <c r="N543" s="12">
        <f t="shared" ref="N543:O543" si="552">IFERROR(AVERAGEIF(L:L,L543,$J:$J)," ")</f>
        <v>0.9479545455</v>
      </c>
      <c r="O543" s="12">
        <f t="shared" si="552"/>
        <v>0.9479545455</v>
      </c>
      <c r="P543" s="9" t="str">
        <f>IF(ISBLANK(A543)," ",IF(N543&gt;MASTER!$B$3/100,"SB",IF(N543&gt;MASTER!$B$4/100,"B",IF(N543&gt;MASTER!$B$5/100,"C","K"))))</f>
        <v>B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45026.48385</v>
      </c>
      <c r="B544" s="9" t="str">
        <f>INDIRECT(ADDRESS(2+QUOTIENT(ROW()-2,COUNTA('Form Responses 1'!$1:$1)-4),2,,TRUE,"Form Responses 1"))</f>
        <v>suha025@brin.go.id</v>
      </c>
      <c r="C544" s="9" t="str">
        <f>INDIRECT(ADDRESS(2+QUOTIENT(ROW()-2,COUNTA('Form Responses 1'!$1:$1)-4),3,,TRUE,"Form Responses 1"))</f>
        <v>Suhartono</v>
      </c>
      <c r="D544" s="10">
        <f>INDIRECT(ADDRESS(2+QUOTIENT(ROW()-2,COUNTA('Form Responses 1'!$1:$1)-4),4,,TRUE,"Form Responses 1"))</f>
        <v>44951</v>
      </c>
      <c r="E544" s="11">
        <f t="shared" si="2"/>
        <v>3</v>
      </c>
      <c r="F544" s="9" t="str">
        <f>IF(ISBLANK(A544)," ",INDIRECT(ADDRESS(1,5+MOD(ROW()-2,COUNTA('Form Responses 1'!$1:$1)-4),,TRUE,"Form Responses 1")))</f>
        <v>PUSTEKDATA LAPAN - Gedung 3 Lt. 1 [Ruang tunggu]</v>
      </c>
      <c r="G544" s="9" t="str">
        <f>IF(ISBLANK(A544)," ",INDIRECT(ADDRESS(MATCH(A544,'Form Responses 1'!A:A,0),5+MOD(ROW()-2,COUNTA('Form Responses 1'!$1:$1)-4),,TRUE,"Form Responses 1")))</f>
        <v>BAIK</v>
      </c>
      <c r="H544" s="12" t="str">
        <f t="shared" si="3"/>
        <v>PUSTEKDATA LAPAN - Gedung 3 Lt. 1</v>
      </c>
      <c r="I544" s="12" t="str">
        <f t="shared" si="4"/>
        <v>CLEANING SERVICE</v>
      </c>
      <c r="J544" s="12">
        <f t="array" ref="J544">IFERROR(INDEX(MASTER!B:B,MATCH(G544,MASTER!A:A,0))/100," ")</f>
        <v>0.95</v>
      </c>
      <c r="K544" s="9">
        <f t="shared" si="5"/>
        <v>4</v>
      </c>
      <c r="L544" s="9" t="str">
        <f t="shared" si="6"/>
        <v>2023 - WEEK 04</v>
      </c>
      <c r="M544" s="9" t="str">
        <f t="shared" si="7"/>
        <v>2023 - MONTH 01</v>
      </c>
      <c r="N544" s="12">
        <f t="shared" ref="N544:O544" si="553">IFERROR(AVERAGEIF(L:L,L544,$J:$J)," ")</f>
        <v>0.9479545455</v>
      </c>
      <c r="O544" s="12">
        <f t="shared" si="553"/>
        <v>0.9479545455</v>
      </c>
      <c r="P544" s="9" t="str">
        <f>IF(ISBLANK(A544)," ",IF(N544&gt;MASTER!$B$3/100,"SB",IF(N544&gt;MASTER!$B$4/100,"B",IF(N544&gt;MASTER!$B$5/100,"C","K"))))</f>
        <v>B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45026.48385</v>
      </c>
      <c r="B545" s="9" t="str">
        <f>INDIRECT(ADDRESS(2+QUOTIENT(ROW()-2,COUNTA('Form Responses 1'!$1:$1)-4),2,,TRUE,"Form Responses 1"))</f>
        <v>suha025@brin.go.id</v>
      </c>
      <c r="C545" s="9" t="str">
        <f>INDIRECT(ADDRESS(2+QUOTIENT(ROW()-2,COUNTA('Form Responses 1'!$1:$1)-4),3,,TRUE,"Form Responses 1"))</f>
        <v>Suhartono</v>
      </c>
      <c r="D545" s="10">
        <f>INDIRECT(ADDRESS(2+QUOTIENT(ROW()-2,COUNTA('Form Responses 1'!$1:$1)-4),4,,TRUE,"Form Responses 1"))</f>
        <v>44951</v>
      </c>
      <c r="E545" s="11">
        <f t="shared" si="2"/>
        <v>3</v>
      </c>
      <c r="F545" s="9" t="str">
        <f>IF(ISBLANK(A545)," ",INDIRECT(ADDRESS(1,5+MOD(ROW()-2,COUNTA('Form Responses 1'!$1:$1)-4),,TRUE,"Form Responses 1")))</f>
        <v>PUSTEKDATA LAPAN - Gedung 3 Lt. 1 [Ruang Lab Komputer]</v>
      </c>
      <c r="G545" s="9" t="str">
        <f>IF(ISBLANK(A545)," ",INDIRECT(ADDRESS(MATCH(A545,'Form Responses 1'!A:A,0),5+MOD(ROW()-2,COUNTA('Form Responses 1'!$1:$1)-4),,TRUE,"Form Responses 1")))</f>
        <v>BAIK</v>
      </c>
      <c r="H545" s="12" t="str">
        <f t="shared" si="3"/>
        <v>PUSTEKDATA LAPAN - Gedung 3 Lt. 1</v>
      </c>
      <c r="I545" s="12" t="str">
        <f t="shared" si="4"/>
        <v>CLEANING SERVICE</v>
      </c>
      <c r="J545" s="12">
        <f t="array" ref="J545">IFERROR(INDEX(MASTER!B:B,MATCH(G545,MASTER!A:A,0))/100," ")</f>
        <v>0.95</v>
      </c>
      <c r="K545" s="9">
        <f t="shared" si="5"/>
        <v>4</v>
      </c>
      <c r="L545" s="9" t="str">
        <f t="shared" si="6"/>
        <v>2023 - WEEK 04</v>
      </c>
      <c r="M545" s="9" t="str">
        <f t="shared" si="7"/>
        <v>2023 - MONTH 01</v>
      </c>
      <c r="N545" s="12">
        <f t="shared" ref="N545:O545" si="554">IFERROR(AVERAGEIF(L:L,L545,$J:$J)," ")</f>
        <v>0.9479545455</v>
      </c>
      <c r="O545" s="12">
        <f t="shared" si="554"/>
        <v>0.9479545455</v>
      </c>
      <c r="P545" s="9" t="str">
        <f>IF(ISBLANK(A545)," ",IF(N545&gt;MASTER!$B$3/100,"SB",IF(N545&gt;MASTER!$B$4/100,"B",IF(N545&gt;MASTER!$B$5/100,"C","K"))))</f>
        <v>B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45026.48385</v>
      </c>
      <c r="B546" s="9" t="str">
        <f>INDIRECT(ADDRESS(2+QUOTIENT(ROW()-2,COUNTA('Form Responses 1'!$1:$1)-4),2,,TRUE,"Form Responses 1"))</f>
        <v>suha025@brin.go.id</v>
      </c>
      <c r="C546" s="9" t="str">
        <f>INDIRECT(ADDRESS(2+QUOTIENT(ROW()-2,COUNTA('Form Responses 1'!$1:$1)-4),3,,TRUE,"Form Responses 1"))</f>
        <v>Suhartono</v>
      </c>
      <c r="D546" s="10">
        <f>INDIRECT(ADDRESS(2+QUOTIENT(ROW()-2,COUNTA('Form Responses 1'!$1:$1)-4),4,,TRUE,"Form Responses 1"))</f>
        <v>44951</v>
      </c>
      <c r="E546" s="11">
        <f t="shared" si="2"/>
        <v>3</v>
      </c>
      <c r="F546" s="9" t="str">
        <f>IF(ISBLANK(A546)," ",INDIRECT(ADDRESS(1,5+MOD(ROW()-2,COUNTA('Form Responses 1'!$1:$1)-4),,TRUE,"Form Responses 1")))</f>
        <v>PUSTEKDATA LAPAN - Gedung 3 Lt. 1 [Toilet pria/wanita]</v>
      </c>
      <c r="G546" s="9" t="str">
        <f>IF(ISBLANK(A546)," ",INDIRECT(ADDRESS(MATCH(A546,'Form Responses 1'!A:A,0),5+MOD(ROW()-2,COUNTA('Form Responses 1'!$1:$1)-4),,TRUE,"Form Responses 1")))</f>
        <v>BAIK</v>
      </c>
      <c r="H546" s="12" t="str">
        <f t="shared" si="3"/>
        <v>PUSTEKDATA LAPAN - Gedung 3 Lt. 1</v>
      </c>
      <c r="I546" s="12" t="str">
        <f t="shared" si="4"/>
        <v>CLEANING SERVICE</v>
      </c>
      <c r="J546" s="12">
        <f t="array" ref="J546">IFERROR(INDEX(MASTER!B:B,MATCH(G546,MASTER!A:A,0))/100," ")</f>
        <v>0.95</v>
      </c>
      <c r="K546" s="9">
        <f t="shared" si="5"/>
        <v>4</v>
      </c>
      <c r="L546" s="9" t="str">
        <f t="shared" si="6"/>
        <v>2023 - WEEK 04</v>
      </c>
      <c r="M546" s="9" t="str">
        <f t="shared" si="7"/>
        <v>2023 - MONTH 01</v>
      </c>
      <c r="N546" s="12">
        <f t="shared" ref="N546:O546" si="555">IFERROR(AVERAGEIF(L:L,L546,$J:$J)," ")</f>
        <v>0.9479545455</v>
      </c>
      <c r="O546" s="12">
        <f t="shared" si="555"/>
        <v>0.9479545455</v>
      </c>
      <c r="P546" s="9" t="str">
        <f>IF(ISBLANK(A546)," ",IF(N546&gt;MASTER!$B$3/100,"SB",IF(N546&gt;MASTER!$B$4/100,"B",IF(N546&gt;MASTER!$B$5/100,"C","K"))))</f>
        <v>B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45026.48385</v>
      </c>
      <c r="B547" s="9" t="str">
        <f>INDIRECT(ADDRESS(2+QUOTIENT(ROW()-2,COUNTA('Form Responses 1'!$1:$1)-4),2,,TRUE,"Form Responses 1"))</f>
        <v>suha025@brin.go.id</v>
      </c>
      <c r="C547" s="9" t="str">
        <f>INDIRECT(ADDRESS(2+QUOTIENT(ROW()-2,COUNTA('Form Responses 1'!$1:$1)-4),3,,TRUE,"Form Responses 1"))</f>
        <v>Suhartono</v>
      </c>
      <c r="D547" s="10">
        <f>INDIRECT(ADDRESS(2+QUOTIENT(ROW()-2,COUNTA('Form Responses 1'!$1:$1)-4),4,,TRUE,"Form Responses 1"))</f>
        <v>44951</v>
      </c>
      <c r="E547" s="11">
        <f t="shared" si="2"/>
        <v>3</v>
      </c>
      <c r="F547" s="9" t="str">
        <f>IF(ISBLANK(A547)," ",INDIRECT(ADDRESS(1,5+MOD(ROW()-2,COUNTA('Form Responses 1'!$1:$1)-4),,TRUE,"Form Responses 1")))</f>
        <v>PUSTEKDATA LAPAN - Gedung 3 Lt. 1 [Musholla]</v>
      </c>
      <c r="G547" s="9" t="str">
        <f>IF(ISBLANK(A547)," ",INDIRECT(ADDRESS(MATCH(A547,'Form Responses 1'!A:A,0),5+MOD(ROW()-2,COUNTA('Form Responses 1'!$1:$1)-4),,TRUE,"Form Responses 1")))</f>
        <v>BAIK</v>
      </c>
      <c r="H547" s="12" t="str">
        <f t="shared" si="3"/>
        <v>PUSTEKDATA LAPAN - Gedung 3 Lt. 1</v>
      </c>
      <c r="I547" s="12" t="str">
        <f t="shared" si="4"/>
        <v>CLEANING SERVICE</v>
      </c>
      <c r="J547" s="12">
        <f t="array" ref="J547">IFERROR(INDEX(MASTER!B:B,MATCH(G547,MASTER!A:A,0))/100," ")</f>
        <v>0.95</v>
      </c>
      <c r="K547" s="9">
        <f t="shared" si="5"/>
        <v>4</v>
      </c>
      <c r="L547" s="9" t="str">
        <f t="shared" si="6"/>
        <v>2023 - WEEK 04</v>
      </c>
      <c r="M547" s="9" t="str">
        <f t="shared" si="7"/>
        <v>2023 - MONTH 01</v>
      </c>
      <c r="N547" s="12">
        <f t="shared" ref="N547:O547" si="556">IFERROR(AVERAGEIF(L:L,L547,$J:$J)," ")</f>
        <v>0.9479545455</v>
      </c>
      <c r="O547" s="12">
        <f t="shared" si="556"/>
        <v>0.9479545455</v>
      </c>
      <c r="P547" s="9" t="str">
        <f>IF(ISBLANK(A547)," ",IF(N547&gt;MASTER!$B$3/100,"SB",IF(N547&gt;MASTER!$B$4/100,"B",IF(N547&gt;MASTER!$B$5/100,"C","K"))))</f>
        <v>B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45026.48385</v>
      </c>
      <c r="B548" s="9" t="str">
        <f>INDIRECT(ADDRESS(2+QUOTIENT(ROW()-2,COUNTA('Form Responses 1'!$1:$1)-4),2,,TRUE,"Form Responses 1"))</f>
        <v>suha025@brin.go.id</v>
      </c>
      <c r="C548" s="9" t="str">
        <f>INDIRECT(ADDRESS(2+QUOTIENT(ROW()-2,COUNTA('Form Responses 1'!$1:$1)-4),3,,TRUE,"Form Responses 1"))</f>
        <v>Suhartono</v>
      </c>
      <c r="D548" s="10">
        <f>INDIRECT(ADDRESS(2+QUOTIENT(ROW()-2,COUNTA('Form Responses 1'!$1:$1)-4),4,,TRUE,"Form Responses 1"))</f>
        <v>44951</v>
      </c>
      <c r="E548" s="11">
        <f t="shared" si="2"/>
        <v>3</v>
      </c>
      <c r="F548" s="9" t="str">
        <f>IF(ISBLANK(A548)," ",INDIRECT(ADDRESS(1,5+MOD(ROW()-2,COUNTA('Form Responses 1'!$1:$1)-4),,TRUE,"Form Responses 1")))</f>
        <v>PUSTEKDATA LAPAN - Gedung 3 Lt. 1 [Ruang Rapat Uranus]</v>
      </c>
      <c r="G548" s="9" t="str">
        <f>IF(ISBLANK(A548)," ",INDIRECT(ADDRESS(MATCH(A548,'Form Responses 1'!A:A,0),5+MOD(ROW()-2,COUNTA('Form Responses 1'!$1:$1)-4),,TRUE,"Form Responses 1")))</f>
        <v>BAIK</v>
      </c>
      <c r="H548" s="12" t="str">
        <f t="shared" si="3"/>
        <v>PUSTEKDATA LAPAN - Gedung 3 Lt. 1</v>
      </c>
      <c r="I548" s="12" t="str">
        <f t="shared" si="4"/>
        <v>CLEANING SERVICE</v>
      </c>
      <c r="J548" s="12">
        <f t="array" ref="J548">IFERROR(INDEX(MASTER!B:B,MATCH(G548,MASTER!A:A,0))/100," ")</f>
        <v>0.95</v>
      </c>
      <c r="K548" s="9">
        <f t="shared" si="5"/>
        <v>4</v>
      </c>
      <c r="L548" s="9" t="str">
        <f t="shared" si="6"/>
        <v>2023 - WEEK 04</v>
      </c>
      <c r="M548" s="9" t="str">
        <f t="shared" si="7"/>
        <v>2023 - MONTH 01</v>
      </c>
      <c r="N548" s="12">
        <f t="shared" ref="N548:O548" si="557">IFERROR(AVERAGEIF(L:L,L548,$J:$J)," ")</f>
        <v>0.9479545455</v>
      </c>
      <c r="O548" s="12">
        <f t="shared" si="557"/>
        <v>0.9479545455</v>
      </c>
      <c r="P548" s="9" t="str">
        <f>IF(ISBLANK(A548)," ",IF(N548&gt;MASTER!$B$3/100,"SB",IF(N548&gt;MASTER!$B$4/100,"B",IF(N548&gt;MASTER!$B$5/100,"C","K"))))</f>
        <v>B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45026.48385</v>
      </c>
      <c r="B549" s="9" t="str">
        <f>INDIRECT(ADDRESS(2+QUOTIENT(ROW()-2,COUNTA('Form Responses 1'!$1:$1)-4),2,,TRUE,"Form Responses 1"))</f>
        <v>suha025@brin.go.id</v>
      </c>
      <c r="C549" s="9" t="str">
        <f>INDIRECT(ADDRESS(2+QUOTIENT(ROW()-2,COUNTA('Form Responses 1'!$1:$1)-4),3,,TRUE,"Form Responses 1"))</f>
        <v>Suhartono</v>
      </c>
      <c r="D549" s="10">
        <f>INDIRECT(ADDRESS(2+QUOTIENT(ROW()-2,COUNTA('Form Responses 1'!$1:$1)-4),4,,TRUE,"Form Responses 1"))</f>
        <v>44951</v>
      </c>
      <c r="E549" s="11">
        <f t="shared" si="2"/>
        <v>3</v>
      </c>
      <c r="F549" s="9" t="str">
        <f>IF(ISBLANK(A549)," ",INDIRECT(ADDRESS(1,5+MOD(ROW()-2,COUNTA('Form Responses 1'!$1:$1)-4),,TRUE,"Form Responses 1")))</f>
        <v>PUSTEKDATA LAPAN - Gedung 3 Lt. 1 [Ruang Indrianaguana/ Ruang serbaguna]</v>
      </c>
      <c r="G549" s="9" t="str">
        <f>IF(ISBLANK(A549)," ",INDIRECT(ADDRESS(MATCH(A549,'Form Responses 1'!A:A,0),5+MOD(ROW()-2,COUNTA('Form Responses 1'!$1:$1)-4),,TRUE,"Form Responses 1")))</f>
        <v>BAIK</v>
      </c>
      <c r="H549" s="12" t="str">
        <f t="shared" si="3"/>
        <v>PUSTEKDATA LAPAN - Gedung 3 Lt. 1</v>
      </c>
      <c r="I549" s="12" t="str">
        <f t="shared" si="4"/>
        <v>CLEANING SERVICE</v>
      </c>
      <c r="J549" s="12">
        <f t="array" ref="J549">IFERROR(INDEX(MASTER!B:B,MATCH(G549,MASTER!A:A,0))/100," ")</f>
        <v>0.95</v>
      </c>
      <c r="K549" s="9">
        <f t="shared" si="5"/>
        <v>4</v>
      </c>
      <c r="L549" s="9" t="str">
        <f t="shared" si="6"/>
        <v>2023 - WEEK 04</v>
      </c>
      <c r="M549" s="9" t="str">
        <f t="shared" si="7"/>
        <v>2023 - MONTH 01</v>
      </c>
      <c r="N549" s="12">
        <f t="shared" ref="N549:O549" si="558">IFERROR(AVERAGEIF(L:L,L549,$J:$J)," ")</f>
        <v>0.9479545455</v>
      </c>
      <c r="O549" s="12">
        <f t="shared" si="558"/>
        <v>0.9479545455</v>
      </c>
      <c r="P549" s="9" t="str">
        <f>IF(ISBLANK(A549)," ",IF(N549&gt;MASTER!$B$3/100,"SB",IF(N549&gt;MASTER!$B$4/100,"B",IF(N549&gt;MASTER!$B$5/100,"C","K"))))</f>
        <v>B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45026.48385</v>
      </c>
      <c r="B550" s="9" t="str">
        <f>INDIRECT(ADDRESS(2+QUOTIENT(ROW()-2,COUNTA('Form Responses 1'!$1:$1)-4),2,,TRUE,"Form Responses 1"))</f>
        <v>suha025@brin.go.id</v>
      </c>
      <c r="C550" s="9" t="str">
        <f>INDIRECT(ADDRESS(2+QUOTIENT(ROW()-2,COUNTA('Form Responses 1'!$1:$1)-4),3,,TRUE,"Form Responses 1"))</f>
        <v>Suhartono</v>
      </c>
      <c r="D550" s="10">
        <f>INDIRECT(ADDRESS(2+QUOTIENT(ROW()-2,COUNTA('Form Responses 1'!$1:$1)-4),4,,TRUE,"Form Responses 1"))</f>
        <v>44951</v>
      </c>
      <c r="E550" s="11">
        <f t="shared" si="2"/>
        <v>3</v>
      </c>
      <c r="F550" s="9" t="str">
        <f>IF(ISBLANK(A550)," ",INDIRECT(ADDRESS(1,5+MOD(ROW()-2,COUNTA('Form Responses 1'!$1:$1)-4),,TRUE,"Form Responses 1")))</f>
        <v>PUSTEKDATA LAPAN - Gedung 3 Lt. 1 [Toilet pria/wanita]</v>
      </c>
      <c r="G550" s="9" t="str">
        <f>IF(ISBLANK(A550)," ",INDIRECT(ADDRESS(MATCH(A550,'Form Responses 1'!A:A,0),5+MOD(ROW()-2,COUNTA('Form Responses 1'!$1:$1)-4),,TRUE,"Form Responses 1")))</f>
        <v>BAIK</v>
      </c>
      <c r="H550" s="12" t="str">
        <f t="shared" si="3"/>
        <v>PUSTEKDATA LAPAN - Gedung 3 Lt. 1</v>
      </c>
      <c r="I550" s="12" t="str">
        <f t="shared" si="4"/>
        <v>CLEANING SERVICE</v>
      </c>
      <c r="J550" s="12">
        <f t="array" ref="J550">IFERROR(INDEX(MASTER!B:B,MATCH(G550,MASTER!A:A,0))/100," ")</f>
        <v>0.95</v>
      </c>
      <c r="K550" s="9">
        <f t="shared" si="5"/>
        <v>4</v>
      </c>
      <c r="L550" s="9" t="str">
        <f t="shared" si="6"/>
        <v>2023 - WEEK 04</v>
      </c>
      <c r="M550" s="9" t="str">
        <f t="shared" si="7"/>
        <v>2023 - MONTH 01</v>
      </c>
      <c r="N550" s="12">
        <f t="shared" ref="N550:O550" si="559">IFERROR(AVERAGEIF(L:L,L550,$J:$J)," ")</f>
        <v>0.9479545455</v>
      </c>
      <c r="O550" s="12">
        <f t="shared" si="559"/>
        <v>0.9479545455</v>
      </c>
      <c r="P550" s="9" t="str">
        <f>IF(ISBLANK(A550)," ",IF(N550&gt;MASTER!$B$3/100,"SB",IF(N550&gt;MASTER!$B$4/100,"B",IF(N550&gt;MASTER!$B$5/100,"C","K"))))</f>
        <v>B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45026.48385</v>
      </c>
      <c r="B551" s="9" t="str">
        <f>INDIRECT(ADDRESS(2+QUOTIENT(ROW()-2,COUNTA('Form Responses 1'!$1:$1)-4),2,,TRUE,"Form Responses 1"))</f>
        <v>suha025@brin.go.id</v>
      </c>
      <c r="C551" s="9" t="str">
        <f>INDIRECT(ADDRESS(2+QUOTIENT(ROW()-2,COUNTA('Form Responses 1'!$1:$1)-4),3,,TRUE,"Form Responses 1"))</f>
        <v>Suhartono</v>
      </c>
      <c r="D551" s="10">
        <f>INDIRECT(ADDRESS(2+QUOTIENT(ROW()-2,COUNTA('Form Responses 1'!$1:$1)-4),4,,TRUE,"Form Responses 1"))</f>
        <v>44951</v>
      </c>
      <c r="E551" s="11">
        <f t="shared" si="2"/>
        <v>3</v>
      </c>
      <c r="F551" s="9" t="str">
        <f>IF(ISBLANK(A551)," ",INDIRECT(ADDRESS(1,5+MOD(ROW()-2,COUNTA('Form Responses 1'!$1:$1)-4),,TRUE,"Form Responses 1")))</f>
        <v>PUSTEKDATA LAPAN - Gedung 3 Lt. 1 [Ruang Operator]</v>
      </c>
      <c r="G551" s="9" t="str">
        <f>IF(ISBLANK(A551)," ",INDIRECT(ADDRESS(MATCH(A551,'Form Responses 1'!A:A,0),5+MOD(ROW()-2,COUNTA('Form Responses 1'!$1:$1)-4),,TRUE,"Form Responses 1")))</f>
        <v>CUKUP BAIK</v>
      </c>
      <c r="H551" s="12" t="str">
        <f t="shared" si="3"/>
        <v>PUSTEKDATA LAPAN - Gedung 3 Lt. 1</v>
      </c>
      <c r="I551" s="12" t="str">
        <f t="shared" si="4"/>
        <v>CLEANING SERVICE</v>
      </c>
      <c r="J551" s="12">
        <f t="array" ref="J551">IFERROR(INDEX(MASTER!B:B,MATCH(G551,MASTER!A:A,0))/100," ")</f>
        <v>0.89</v>
      </c>
      <c r="K551" s="9">
        <f t="shared" si="5"/>
        <v>4</v>
      </c>
      <c r="L551" s="9" t="str">
        <f t="shared" si="6"/>
        <v>2023 - WEEK 04</v>
      </c>
      <c r="M551" s="9" t="str">
        <f t="shared" si="7"/>
        <v>2023 - MONTH 01</v>
      </c>
      <c r="N551" s="12">
        <f t="shared" ref="N551:O551" si="560">IFERROR(AVERAGEIF(L:L,L551,$J:$J)," ")</f>
        <v>0.9479545455</v>
      </c>
      <c r="O551" s="12">
        <f t="shared" si="560"/>
        <v>0.9479545455</v>
      </c>
      <c r="P551" s="9" t="str">
        <f>IF(ISBLANK(A551)," ",IF(N551&gt;MASTER!$B$3/100,"SB",IF(N551&gt;MASTER!$B$4/100,"B",IF(N551&gt;MASTER!$B$5/100,"C","K"))))</f>
        <v>B</v>
      </c>
      <c r="Q551" s="9" t="str">
        <f>IF(ISBLANK(B551)," ",IF(O551&gt;MASTER!$B$3/100,"SB",IF(O551&gt;MASTER!$B$4/100,"B",IF(O551&gt;MASTER!$B$5/100,"C","K"))))</f>
        <v>B</v>
      </c>
    </row>
    <row r="552">
      <c r="A552" s="8">
        <f>INDIRECT(ADDRESS(2+QUOTIENT(ROW()-2,COUNTA('Form Responses 1'!$1:$1)-4),1,,TRUE,"Form Responses 1"))</f>
        <v>45026.48385</v>
      </c>
      <c r="B552" s="9" t="str">
        <f>INDIRECT(ADDRESS(2+QUOTIENT(ROW()-2,COUNTA('Form Responses 1'!$1:$1)-4),2,,TRUE,"Form Responses 1"))</f>
        <v>suha025@brin.go.id</v>
      </c>
      <c r="C552" s="9" t="str">
        <f>INDIRECT(ADDRESS(2+QUOTIENT(ROW()-2,COUNTA('Form Responses 1'!$1:$1)-4),3,,TRUE,"Form Responses 1"))</f>
        <v>Suhartono</v>
      </c>
      <c r="D552" s="10">
        <f>INDIRECT(ADDRESS(2+QUOTIENT(ROW()-2,COUNTA('Form Responses 1'!$1:$1)-4),4,,TRUE,"Form Responses 1"))</f>
        <v>44951</v>
      </c>
      <c r="E552" s="11">
        <f t="shared" si="2"/>
        <v>3</v>
      </c>
      <c r="F552" s="9" t="str">
        <f>IF(ISBLANK(A552)," ",INDIRECT(ADDRESS(1,5+MOD(ROW()-2,COUNTA('Form Responses 1'!$1:$1)-4),,TRUE,"Form Responses 1")))</f>
        <v>PUSTEKDATA LAPAN - Gedung 3 Lt. 1 [Pantry]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PUSTEKDATA LAPAN - Gedung 3 Lt. 1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4</v>
      </c>
      <c r="L552" s="9" t="str">
        <f t="shared" si="6"/>
        <v>2023 - WEEK 04</v>
      </c>
      <c r="M552" s="9" t="str">
        <f t="shared" si="7"/>
        <v>2023 - MONTH 01</v>
      </c>
      <c r="N552" s="12">
        <f t="shared" ref="N552:O552" si="561">IFERROR(AVERAGEIF(L:L,L552,$J:$J)," ")</f>
        <v>0.9479545455</v>
      </c>
      <c r="O552" s="12">
        <f t="shared" si="561"/>
        <v>0.9479545455</v>
      </c>
      <c r="P552" s="9" t="str">
        <f>IF(ISBLANK(A552)," ",IF(N552&gt;MASTER!$B$3/100,"SB",IF(N552&gt;MASTER!$B$4/100,"B",IF(N552&gt;MASTER!$B$5/100,"C","K"))))</f>
        <v>B</v>
      </c>
      <c r="Q552" s="9" t="str">
        <f>IF(ISBLANK(B552)," ",IF(O552&gt;MASTER!$B$3/100,"SB",IF(O552&gt;MASTER!$B$4/100,"B",IF(O552&gt;MASTER!$B$5/100,"C","K"))))</f>
        <v>B</v>
      </c>
    </row>
    <row r="553">
      <c r="A553" s="8">
        <f>INDIRECT(ADDRESS(2+QUOTIENT(ROW()-2,COUNTA('Form Responses 1'!$1:$1)-4),1,,TRUE,"Form Responses 1"))</f>
        <v>45026.48385</v>
      </c>
      <c r="B553" s="9" t="str">
        <f>INDIRECT(ADDRESS(2+QUOTIENT(ROW()-2,COUNTA('Form Responses 1'!$1:$1)-4),2,,TRUE,"Form Responses 1"))</f>
        <v>suha025@brin.go.id</v>
      </c>
      <c r="C553" s="9" t="str">
        <f>INDIRECT(ADDRESS(2+QUOTIENT(ROW()-2,COUNTA('Form Responses 1'!$1:$1)-4),3,,TRUE,"Form Responses 1"))</f>
        <v>Suhartono</v>
      </c>
      <c r="D553" s="10">
        <f>INDIRECT(ADDRESS(2+QUOTIENT(ROW()-2,COUNTA('Form Responses 1'!$1:$1)-4),4,,TRUE,"Form Responses 1"))</f>
        <v>44951</v>
      </c>
      <c r="E553" s="11">
        <f t="shared" si="2"/>
        <v>3</v>
      </c>
      <c r="F553" s="9" t="str">
        <f>IF(ISBLANK(A553)," ",INDIRECT(ADDRESS(1,5+MOD(ROW()-2,COUNTA('Form Responses 1'!$1:$1)-4),,TRUE,"Form Responses 1")))</f>
        <v>PUSTEKDATA LAPAN - Halaman Gedung 3 [Taman 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PUSTEKDATA LAPAN - Halaman Gedung 3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4</v>
      </c>
      <c r="L553" s="9" t="str">
        <f t="shared" si="6"/>
        <v>2023 - WEEK 04</v>
      </c>
      <c r="M553" s="9" t="str">
        <f t="shared" si="7"/>
        <v>2023 - MONTH 01</v>
      </c>
      <c r="N553" s="12">
        <f t="shared" ref="N553:O553" si="562">IFERROR(AVERAGEIF(L:L,L553,$J:$J)," ")</f>
        <v>0.9479545455</v>
      </c>
      <c r="O553" s="12">
        <f t="shared" si="562"/>
        <v>0.9479545455</v>
      </c>
      <c r="P553" s="9" t="str">
        <f>IF(ISBLANK(A553)," ",IF(N553&gt;MASTER!$B$3/100,"SB",IF(N553&gt;MASTER!$B$4/100,"B",IF(N553&gt;MASTER!$B$5/100,"C","K"))))</f>
        <v>B</v>
      </c>
      <c r="Q553" s="9" t="str">
        <f>IF(ISBLANK(B553)," ",IF(O553&gt;MASTER!$B$3/100,"SB",IF(O553&gt;MASTER!$B$4/100,"B",IF(O553&gt;MASTER!$B$5/100,"C","K"))))</f>
        <v>B</v>
      </c>
    </row>
    <row r="554">
      <c r="A554" s="8">
        <f>INDIRECT(ADDRESS(2+QUOTIENT(ROW()-2,COUNTA('Form Responses 1'!$1:$1)-4),1,,TRUE,"Form Responses 1"))</f>
        <v>45026.48385</v>
      </c>
      <c r="B554" s="9" t="str">
        <f>INDIRECT(ADDRESS(2+QUOTIENT(ROW()-2,COUNTA('Form Responses 1'!$1:$1)-4),2,,TRUE,"Form Responses 1"))</f>
        <v>suha025@brin.go.id</v>
      </c>
      <c r="C554" s="9" t="str">
        <f>INDIRECT(ADDRESS(2+QUOTIENT(ROW()-2,COUNTA('Form Responses 1'!$1:$1)-4),3,,TRUE,"Form Responses 1"))</f>
        <v>Suhartono</v>
      </c>
      <c r="D554" s="10">
        <f>INDIRECT(ADDRESS(2+QUOTIENT(ROW()-2,COUNTA('Form Responses 1'!$1:$1)-4),4,,TRUE,"Form Responses 1"))</f>
        <v>44951</v>
      </c>
      <c r="E554" s="11">
        <f t="shared" si="2"/>
        <v>3</v>
      </c>
      <c r="F554" s="9" t="str">
        <f>IF(ISBLANK(A554)," ",INDIRECT(ADDRESS(1,5+MOD(ROW()-2,COUNTA('Form Responses 1'!$1:$1)-4),,TRUE,"Form Responses 1")))</f>
        <v>PUSTEKDATA LAPAN - Halaman Gedung 3 [Parkir Motor 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PUSTEKDATA LAPAN - Halaman Gedung 3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4</v>
      </c>
      <c r="L554" s="9" t="str">
        <f t="shared" si="6"/>
        <v>2023 - WEEK 04</v>
      </c>
      <c r="M554" s="9" t="str">
        <f t="shared" si="7"/>
        <v>2023 - MONTH 01</v>
      </c>
      <c r="N554" s="12">
        <f t="shared" ref="N554:O554" si="563">IFERROR(AVERAGEIF(L:L,L554,$J:$J)," ")</f>
        <v>0.9479545455</v>
      </c>
      <c r="O554" s="12">
        <f t="shared" si="563"/>
        <v>0.9479545455</v>
      </c>
      <c r="P554" s="9" t="str">
        <f>IF(ISBLANK(A554)," ",IF(N554&gt;MASTER!$B$3/100,"SB",IF(N554&gt;MASTER!$B$4/100,"B",IF(N554&gt;MASTER!$B$5/100,"C","K"))))</f>
        <v>B</v>
      </c>
      <c r="Q554" s="9" t="str">
        <f>IF(ISBLANK(B554)," ",IF(O554&gt;MASTER!$B$3/100,"SB",IF(O554&gt;MASTER!$B$4/100,"B",IF(O554&gt;MASTER!$B$5/100,"C","K"))))</f>
        <v>B</v>
      </c>
    </row>
    <row r="555">
      <c r="A555" s="8">
        <f>INDIRECT(ADDRESS(2+QUOTIENT(ROW()-2,COUNTA('Form Responses 1'!$1:$1)-4),1,,TRUE,"Form Responses 1"))</f>
        <v>45026.48385</v>
      </c>
      <c r="B555" s="9" t="str">
        <f>INDIRECT(ADDRESS(2+QUOTIENT(ROW()-2,COUNTA('Form Responses 1'!$1:$1)-4),2,,TRUE,"Form Responses 1"))</f>
        <v>suha025@brin.go.id</v>
      </c>
      <c r="C555" s="9" t="str">
        <f>INDIRECT(ADDRESS(2+QUOTIENT(ROW()-2,COUNTA('Form Responses 1'!$1:$1)-4),3,,TRUE,"Form Responses 1"))</f>
        <v>Suhartono</v>
      </c>
      <c r="D555" s="10">
        <f>INDIRECT(ADDRESS(2+QUOTIENT(ROW()-2,COUNTA('Form Responses 1'!$1:$1)-4),4,,TRUE,"Form Responses 1"))</f>
        <v>44951</v>
      </c>
      <c r="E555" s="11">
        <f t="shared" si="2"/>
        <v>3</v>
      </c>
      <c r="F555" s="9" t="str">
        <f>IF(ISBLANK(A555)," ",INDIRECT(ADDRESS(1,5+MOD(ROW()-2,COUNTA('Form Responses 1'!$1:$1)-4),,TRUE,"Form Responses 1")))</f>
        <v>PUSTEKDATA LAPAN - Halaman Gedung 3 [Parkir Mobil]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PUSTEKDATA LAPAN - Halaman Gedung 3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4</v>
      </c>
      <c r="L555" s="9" t="str">
        <f t="shared" si="6"/>
        <v>2023 - WEEK 04</v>
      </c>
      <c r="M555" s="9" t="str">
        <f t="shared" si="7"/>
        <v>2023 - MONTH 01</v>
      </c>
      <c r="N555" s="12">
        <f t="shared" ref="N555:O555" si="564">IFERROR(AVERAGEIF(L:L,L555,$J:$J)," ")</f>
        <v>0.9479545455</v>
      </c>
      <c r="O555" s="12">
        <f t="shared" si="564"/>
        <v>0.9479545455</v>
      </c>
      <c r="P555" s="9" t="str">
        <f>IF(ISBLANK(A555)," ",IF(N555&gt;MASTER!$B$3/100,"SB",IF(N555&gt;MASTER!$B$4/100,"B",IF(N555&gt;MASTER!$B$5/100,"C","K"))))</f>
        <v>B</v>
      </c>
      <c r="Q555" s="9" t="str">
        <f>IF(ISBLANK(B555)," ",IF(O555&gt;MASTER!$B$3/100,"SB",IF(O555&gt;MASTER!$B$4/100,"B",IF(O555&gt;MASTER!$B$5/100,"C","K"))))</f>
        <v>B</v>
      </c>
    </row>
    <row r="556">
      <c r="A556" s="8">
        <f>INDIRECT(ADDRESS(2+QUOTIENT(ROW()-2,COUNTA('Form Responses 1'!$1:$1)-4),1,,TRUE,"Form Responses 1"))</f>
        <v>45026.48385</v>
      </c>
      <c r="B556" s="9" t="str">
        <f>INDIRECT(ADDRESS(2+QUOTIENT(ROW()-2,COUNTA('Form Responses 1'!$1:$1)-4),2,,TRUE,"Form Responses 1"))</f>
        <v>suha025@brin.go.id</v>
      </c>
      <c r="C556" s="9" t="str">
        <f>INDIRECT(ADDRESS(2+QUOTIENT(ROW()-2,COUNTA('Form Responses 1'!$1:$1)-4),3,,TRUE,"Form Responses 1"))</f>
        <v>Suhartono</v>
      </c>
      <c r="D556" s="10">
        <f>INDIRECT(ADDRESS(2+QUOTIENT(ROW()-2,COUNTA('Form Responses 1'!$1:$1)-4),4,,TRUE,"Form Responses 1"))</f>
        <v>44951</v>
      </c>
      <c r="E556" s="11">
        <f t="shared" si="2"/>
        <v>3</v>
      </c>
      <c r="F556" s="9" t="str">
        <f>IF(ISBLANK(A556)," ",INDIRECT(ADDRESS(1,5+MOD(ROW()-2,COUNTA('Form Responses 1'!$1:$1)-4),,TRUE,"Form Responses 1")))</f>
        <v>PUSTEKDATA LAPAN - Halaman Gedung 3 [Halaman depan samping dan belakang]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PUSTEKDATA LAPAN - Halaman Gedung 3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4</v>
      </c>
      <c r="L556" s="9" t="str">
        <f t="shared" si="6"/>
        <v>2023 - WEEK 04</v>
      </c>
      <c r="M556" s="9" t="str">
        <f t="shared" si="7"/>
        <v>2023 - MONTH 01</v>
      </c>
      <c r="N556" s="12">
        <f t="shared" ref="N556:O556" si="565">IFERROR(AVERAGEIF(L:L,L556,$J:$J)," ")</f>
        <v>0.9479545455</v>
      </c>
      <c r="O556" s="12">
        <f t="shared" si="565"/>
        <v>0.9479545455</v>
      </c>
      <c r="P556" s="9" t="str">
        <f>IF(ISBLANK(A556)," ",IF(N556&gt;MASTER!$B$3/100,"SB",IF(N556&gt;MASTER!$B$4/100,"B",IF(N556&gt;MASTER!$B$5/100,"C","K"))))</f>
        <v>B</v>
      </c>
      <c r="Q556" s="9" t="str">
        <f>IF(ISBLANK(B556)," ",IF(O556&gt;MASTER!$B$3/100,"SB",IF(O556&gt;MASTER!$B$4/100,"B",IF(O556&gt;MASTER!$B$5/100,"C","K"))))</f>
        <v>B</v>
      </c>
    </row>
    <row r="557">
      <c r="A557" s="8">
        <f>INDIRECT(ADDRESS(2+QUOTIENT(ROW()-2,COUNTA('Form Responses 1'!$1:$1)-4),1,,TRUE,"Form Responses 1"))</f>
        <v>45026.48385</v>
      </c>
      <c r="B557" s="9" t="str">
        <f>INDIRECT(ADDRESS(2+QUOTIENT(ROW()-2,COUNTA('Form Responses 1'!$1:$1)-4),2,,TRUE,"Form Responses 1"))</f>
        <v>suha025@brin.go.id</v>
      </c>
      <c r="C557" s="9" t="str">
        <f>INDIRECT(ADDRESS(2+QUOTIENT(ROW()-2,COUNTA('Form Responses 1'!$1:$1)-4),3,,TRUE,"Form Responses 1"))</f>
        <v>Suhartono</v>
      </c>
      <c r="D557" s="10">
        <f>INDIRECT(ADDRESS(2+QUOTIENT(ROW()-2,COUNTA('Form Responses 1'!$1:$1)-4),4,,TRUE,"Form Responses 1"))</f>
        <v>44951</v>
      </c>
      <c r="E557" s="11">
        <f t="shared" si="2"/>
        <v>3</v>
      </c>
      <c r="F557" s="9" t="str">
        <f>IF(ISBLANK(A557)," ",INDIRECT(ADDRESS(1,5+MOD(ROW()-2,COUNTA('Form Responses 1'!$1:$1)-4),,TRUE,"Form Responses 1")))</f>
        <v>PUSTEKDATA LAPAN - Halaman Gedung 3 [TPS]</v>
      </c>
      <c r="G557" s="9" t="str">
        <f>IF(ISBLANK(A557)," ",INDIRECT(ADDRESS(MATCH(A557,'Form Responses 1'!A:A,0),5+MOD(ROW()-2,COUNTA('Form Responses 1'!$1:$1)-4),,TRUE,"Form Responses 1")))</f>
        <v>CUKUP BAIK</v>
      </c>
      <c r="H557" s="12" t="str">
        <f t="shared" si="3"/>
        <v>PUSTEKDATA LAPAN - Halaman Gedung 3</v>
      </c>
      <c r="I557" s="12" t="str">
        <f t="shared" si="4"/>
        <v>CLEANING SERVICE</v>
      </c>
      <c r="J557" s="12">
        <f t="array" ref="J557">IFERROR(INDEX(MASTER!B:B,MATCH(G557,MASTER!A:A,0))/100," ")</f>
        <v>0.89</v>
      </c>
      <c r="K557" s="9">
        <f t="shared" si="5"/>
        <v>4</v>
      </c>
      <c r="L557" s="9" t="str">
        <f t="shared" si="6"/>
        <v>2023 - WEEK 04</v>
      </c>
      <c r="M557" s="9" t="str">
        <f t="shared" si="7"/>
        <v>2023 - MONTH 01</v>
      </c>
      <c r="N557" s="12">
        <f t="shared" ref="N557:O557" si="566">IFERROR(AVERAGEIF(L:L,L557,$J:$J)," ")</f>
        <v>0.9479545455</v>
      </c>
      <c r="O557" s="12">
        <f t="shared" si="566"/>
        <v>0.9479545455</v>
      </c>
      <c r="P557" s="9" t="str">
        <f>IF(ISBLANK(A557)," ",IF(N557&gt;MASTER!$B$3/100,"SB",IF(N557&gt;MASTER!$B$4/100,"B",IF(N557&gt;MASTER!$B$5/100,"C","K"))))</f>
        <v>B</v>
      </c>
      <c r="Q557" s="9" t="str">
        <f>IF(ISBLANK(B557)," ",IF(O557&gt;MASTER!$B$3/100,"SB",IF(O557&gt;MASTER!$B$4/100,"B",IF(O557&gt;MASTER!$B$5/100,"C","K"))))</f>
        <v>B</v>
      </c>
    </row>
    <row r="558">
      <c r="A558" s="8">
        <f>INDIRECT(ADDRESS(2+QUOTIENT(ROW()-2,COUNTA('Form Responses 1'!$1:$1)-4),1,,TRUE,"Form Responses 1"))</f>
        <v>45026.48385</v>
      </c>
      <c r="B558" s="9" t="str">
        <f>INDIRECT(ADDRESS(2+QUOTIENT(ROW()-2,COUNTA('Form Responses 1'!$1:$1)-4),2,,TRUE,"Form Responses 1"))</f>
        <v>suha025@brin.go.id</v>
      </c>
      <c r="C558" s="9" t="str">
        <f>INDIRECT(ADDRESS(2+QUOTIENT(ROW()-2,COUNTA('Form Responses 1'!$1:$1)-4),3,,TRUE,"Form Responses 1"))</f>
        <v>Suhartono</v>
      </c>
      <c r="D558" s="10">
        <f>INDIRECT(ADDRESS(2+QUOTIENT(ROW()-2,COUNTA('Form Responses 1'!$1:$1)-4),4,,TRUE,"Form Responses 1"))</f>
        <v>44951</v>
      </c>
      <c r="E558" s="11">
        <f t="shared" si="2"/>
        <v>3</v>
      </c>
      <c r="F558" s="9" t="str">
        <f>IF(ISBLANK(A558)," ",INDIRECT(ADDRESS(1,5+MOD(ROW()-2,COUNTA('Form Responses 1'!$1:$1)-4),,TRUE,"Form Responses 1")))</f>
        <v>PUSTEKDATA LAPAN - Gedung 2 Lt. 2 [Ruang Staff]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PUSTEKDATA LAPAN - Gedung 2 Lt. 2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4</v>
      </c>
      <c r="L558" s="9" t="str">
        <f t="shared" si="6"/>
        <v>2023 - WEEK 04</v>
      </c>
      <c r="M558" s="9" t="str">
        <f t="shared" si="7"/>
        <v>2023 - MONTH 01</v>
      </c>
      <c r="N558" s="12">
        <f t="shared" ref="N558:O558" si="567">IFERROR(AVERAGEIF(L:L,L558,$J:$J)," ")</f>
        <v>0.9479545455</v>
      </c>
      <c r="O558" s="12">
        <f t="shared" si="567"/>
        <v>0.9479545455</v>
      </c>
      <c r="P558" s="9" t="str">
        <f>IF(ISBLANK(A558)," ",IF(N558&gt;MASTER!$B$3/100,"SB",IF(N558&gt;MASTER!$B$4/100,"B",IF(N558&gt;MASTER!$B$5/100,"C","K"))))</f>
        <v>B</v>
      </c>
      <c r="Q558" s="9" t="str">
        <f>IF(ISBLANK(B558)," ",IF(O558&gt;MASTER!$B$3/100,"SB",IF(O558&gt;MASTER!$B$4/100,"B",IF(O558&gt;MASTER!$B$5/100,"C","K"))))</f>
        <v>B</v>
      </c>
    </row>
    <row r="559">
      <c r="A559" s="8">
        <f>INDIRECT(ADDRESS(2+QUOTIENT(ROW()-2,COUNTA('Form Responses 1'!$1:$1)-4),1,,TRUE,"Form Responses 1"))</f>
        <v>45026.48385</v>
      </c>
      <c r="B559" s="9" t="str">
        <f>INDIRECT(ADDRESS(2+QUOTIENT(ROW()-2,COUNTA('Form Responses 1'!$1:$1)-4),2,,TRUE,"Form Responses 1"))</f>
        <v>suha025@brin.go.id</v>
      </c>
      <c r="C559" s="9" t="str">
        <f>INDIRECT(ADDRESS(2+QUOTIENT(ROW()-2,COUNTA('Form Responses 1'!$1:$1)-4),3,,TRUE,"Form Responses 1"))</f>
        <v>Suhartono</v>
      </c>
      <c r="D559" s="10">
        <f>INDIRECT(ADDRESS(2+QUOTIENT(ROW()-2,COUNTA('Form Responses 1'!$1:$1)-4),4,,TRUE,"Form Responses 1"))</f>
        <v>44951</v>
      </c>
      <c r="E559" s="11">
        <f t="shared" si="2"/>
        <v>3</v>
      </c>
      <c r="F559" s="9" t="str">
        <f>IF(ISBLANK(A559)," ",INDIRECT(ADDRESS(1,5+MOD(ROW()-2,COUNTA('Form Responses 1'!$1:$1)-4),,TRUE,"Form Responses 1")))</f>
        <v>PUSTEKDATA LAPAN - Gedung 2 Lt. 2 [Pantry 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PUSTEKDATA LAPAN - Gedung 2 Lt. 2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4</v>
      </c>
      <c r="L559" s="9" t="str">
        <f t="shared" si="6"/>
        <v>2023 - WEEK 04</v>
      </c>
      <c r="M559" s="9" t="str">
        <f t="shared" si="7"/>
        <v>2023 - MONTH 01</v>
      </c>
      <c r="N559" s="12">
        <f t="shared" ref="N559:O559" si="568">IFERROR(AVERAGEIF(L:L,L559,$J:$J)," ")</f>
        <v>0.9479545455</v>
      </c>
      <c r="O559" s="12">
        <f t="shared" si="568"/>
        <v>0.9479545455</v>
      </c>
      <c r="P559" s="9" t="str">
        <f>IF(ISBLANK(A559)," ",IF(N559&gt;MASTER!$B$3/100,"SB",IF(N559&gt;MASTER!$B$4/100,"B",IF(N559&gt;MASTER!$B$5/100,"C","K"))))</f>
        <v>B</v>
      </c>
      <c r="Q559" s="9" t="str">
        <f>IF(ISBLANK(B559)," ",IF(O559&gt;MASTER!$B$3/100,"SB",IF(O559&gt;MASTER!$B$4/100,"B",IF(O559&gt;MASTER!$B$5/100,"C","K"))))</f>
        <v>B</v>
      </c>
    </row>
    <row r="560">
      <c r="A560" s="8">
        <f>INDIRECT(ADDRESS(2+QUOTIENT(ROW()-2,COUNTA('Form Responses 1'!$1:$1)-4),1,,TRUE,"Form Responses 1"))</f>
        <v>45026.48385</v>
      </c>
      <c r="B560" s="9" t="str">
        <f>INDIRECT(ADDRESS(2+QUOTIENT(ROW()-2,COUNTA('Form Responses 1'!$1:$1)-4),2,,TRUE,"Form Responses 1"))</f>
        <v>suha025@brin.go.id</v>
      </c>
      <c r="C560" s="9" t="str">
        <f>INDIRECT(ADDRESS(2+QUOTIENT(ROW()-2,COUNTA('Form Responses 1'!$1:$1)-4),3,,TRUE,"Form Responses 1"))</f>
        <v>Suhartono</v>
      </c>
      <c r="D560" s="10">
        <f>INDIRECT(ADDRESS(2+QUOTIENT(ROW()-2,COUNTA('Form Responses 1'!$1:$1)-4),4,,TRUE,"Form Responses 1"))</f>
        <v>44951</v>
      </c>
      <c r="E560" s="11">
        <f t="shared" si="2"/>
        <v>3</v>
      </c>
      <c r="F560" s="9" t="str">
        <f>IF(ISBLANK(A560)," ",INDIRECT(ADDRESS(1,5+MOD(ROW()-2,COUNTA('Form Responses 1'!$1:$1)-4),,TRUE,"Form Responses 1")))</f>
        <v>PUSTEKDATA LAPAN - Gedung 2 Lt. 2 [Toilet pria/wanita]</v>
      </c>
      <c r="G560" s="9" t="str">
        <f>IF(ISBLANK(A560)," ",INDIRECT(ADDRESS(MATCH(A560,'Form Responses 1'!A:A,0),5+MOD(ROW()-2,COUNTA('Form Responses 1'!$1:$1)-4),,TRUE,"Form Responses 1")))</f>
        <v>BAIK</v>
      </c>
      <c r="H560" s="12" t="str">
        <f t="shared" si="3"/>
        <v>PUSTEKDATA LAPAN - Gedung 2 Lt. 2</v>
      </c>
      <c r="I560" s="12" t="str">
        <f t="shared" si="4"/>
        <v>CLEANING SERVICE</v>
      </c>
      <c r="J560" s="12">
        <f t="array" ref="J560">IFERROR(INDEX(MASTER!B:B,MATCH(G560,MASTER!A:A,0))/100," ")</f>
        <v>0.95</v>
      </c>
      <c r="K560" s="9">
        <f t="shared" si="5"/>
        <v>4</v>
      </c>
      <c r="L560" s="9" t="str">
        <f t="shared" si="6"/>
        <v>2023 - WEEK 04</v>
      </c>
      <c r="M560" s="9" t="str">
        <f t="shared" si="7"/>
        <v>2023 - MONTH 01</v>
      </c>
      <c r="N560" s="12">
        <f t="shared" ref="N560:O560" si="569">IFERROR(AVERAGEIF(L:L,L560,$J:$J)," ")</f>
        <v>0.9479545455</v>
      </c>
      <c r="O560" s="12">
        <f t="shared" si="569"/>
        <v>0.9479545455</v>
      </c>
      <c r="P560" s="9" t="str">
        <f>IF(ISBLANK(A560)," ",IF(N560&gt;MASTER!$B$3/100,"SB",IF(N560&gt;MASTER!$B$4/100,"B",IF(N560&gt;MASTER!$B$5/100,"C","K"))))</f>
        <v>B</v>
      </c>
      <c r="Q560" s="9" t="str">
        <f>IF(ISBLANK(B560)," ",IF(O560&gt;MASTER!$B$3/100,"SB",IF(O560&gt;MASTER!$B$4/100,"B",IF(O560&gt;MASTER!$B$5/100,"C","K"))))</f>
        <v>B</v>
      </c>
    </row>
    <row r="561">
      <c r="A561" s="8">
        <f>INDIRECT(ADDRESS(2+QUOTIENT(ROW()-2,COUNTA('Form Responses 1'!$1:$1)-4),1,,TRUE,"Form Responses 1"))</f>
        <v>45026.48385</v>
      </c>
      <c r="B561" s="9" t="str">
        <f>INDIRECT(ADDRESS(2+QUOTIENT(ROW()-2,COUNTA('Form Responses 1'!$1:$1)-4),2,,TRUE,"Form Responses 1"))</f>
        <v>suha025@brin.go.id</v>
      </c>
      <c r="C561" s="9" t="str">
        <f>INDIRECT(ADDRESS(2+QUOTIENT(ROW()-2,COUNTA('Form Responses 1'!$1:$1)-4),3,,TRUE,"Form Responses 1"))</f>
        <v>Suhartono</v>
      </c>
      <c r="D561" s="10">
        <f>INDIRECT(ADDRESS(2+QUOTIENT(ROW()-2,COUNTA('Form Responses 1'!$1:$1)-4),4,,TRUE,"Form Responses 1"))</f>
        <v>44951</v>
      </c>
      <c r="E561" s="11">
        <f t="shared" si="2"/>
        <v>3</v>
      </c>
      <c r="F561" s="9" t="str">
        <f>IF(ISBLANK(A561)," ",INDIRECT(ADDRESS(1,5+MOD(ROW()-2,COUNTA('Form Responses 1'!$1:$1)-4),,TRUE,"Form Responses 1")))</f>
        <v>PUSTEKDATA LAPAN - Gedung 2 Lt. 2 [Ruang Staff]</v>
      </c>
      <c r="G561" s="9" t="str">
        <f>IF(ISBLANK(A561)," ",INDIRECT(ADDRESS(MATCH(A561,'Form Responses 1'!A:A,0),5+MOD(ROW()-2,COUNTA('Form Responses 1'!$1:$1)-4),,TRUE,"Form Responses 1")))</f>
        <v>BAIK</v>
      </c>
      <c r="H561" s="12" t="str">
        <f t="shared" si="3"/>
        <v>PUSTEKDATA LAPAN - Gedung 2 Lt. 2</v>
      </c>
      <c r="I561" s="12" t="str">
        <f t="shared" si="4"/>
        <v>CLEANING SERVICE</v>
      </c>
      <c r="J561" s="12">
        <f t="array" ref="J561">IFERROR(INDEX(MASTER!B:B,MATCH(G561,MASTER!A:A,0))/100," ")</f>
        <v>0.95</v>
      </c>
      <c r="K561" s="9">
        <f t="shared" si="5"/>
        <v>4</v>
      </c>
      <c r="L561" s="9" t="str">
        <f t="shared" si="6"/>
        <v>2023 - WEEK 04</v>
      </c>
      <c r="M561" s="9" t="str">
        <f t="shared" si="7"/>
        <v>2023 - MONTH 01</v>
      </c>
      <c r="N561" s="12">
        <f t="shared" ref="N561:O561" si="570">IFERROR(AVERAGEIF(L:L,L561,$J:$J)," ")</f>
        <v>0.9479545455</v>
      </c>
      <c r="O561" s="12">
        <f t="shared" si="570"/>
        <v>0.9479545455</v>
      </c>
      <c r="P561" s="9" t="str">
        <f>IF(ISBLANK(A561)," ",IF(N561&gt;MASTER!$B$3/100,"SB",IF(N561&gt;MASTER!$B$4/100,"B",IF(N561&gt;MASTER!$B$5/100,"C","K"))))</f>
        <v>B</v>
      </c>
      <c r="Q561" s="9" t="str">
        <f>IF(ISBLANK(B561)," ",IF(O561&gt;MASTER!$B$3/100,"SB",IF(O561&gt;MASTER!$B$4/100,"B",IF(O561&gt;MASTER!$B$5/100,"C","K"))))</f>
        <v>B</v>
      </c>
    </row>
    <row r="562">
      <c r="A562" s="8">
        <f>INDIRECT(ADDRESS(2+QUOTIENT(ROW()-2,COUNTA('Form Responses 1'!$1:$1)-4),1,,TRUE,"Form Responses 1"))</f>
        <v>45026.48385</v>
      </c>
      <c r="B562" s="9" t="str">
        <f>INDIRECT(ADDRESS(2+QUOTIENT(ROW()-2,COUNTA('Form Responses 1'!$1:$1)-4),2,,TRUE,"Form Responses 1"))</f>
        <v>suha025@brin.go.id</v>
      </c>
      <c r="C562" s="9" t="str">
        <f>INDIRECT(ADDRESS(2+QUOTIENT(ROW()-2,COUNTA('Form Responses 1'!$1:$1)-4),3,,TRUE,"Form Responses 1"))</f>
        <v>Suhartono</v>
      </c>
      <c r="D562" s="10">
        <f>INDIRECT(ADDRESS(2+QUOTIENT(ROW()-2,COUNTA('Form Responses 1'!$1:$1)-4),4,,TRUE,"Form Responses 1"))</f>
        <v>44951</v>
      </c>
      <c r="E562" s="11">
        <f t="shared" si="2"/>
        <v>3</v>
      </c>
      <c r="F562" s="9" t="str">
        <f>IF(ISBLANK(A562)," ",INDIRECT(ADDRESS(1,5+MOD(ROW()-2,COUNTA('Form Responses 1'!$1:$1)-4),,TRUE,"Form Responses 1")))</f>
        <v>PUSTEKDATA LAPAN - Gedung 2 Lt. 2 [Ruang Rapat]</v>
      </c>
      <c r="G562" s="9" t="str">
        <f>IF(ISBLANK(A562)," ",INDIRECT(ADDRESS(MATCH(A562,'Form Responses 1'!A:A,0),5+MOD(ROW()-2,COUNTA('Form Responses 1'!$1:$1)-4),,TRUE,"Form Responses 1")))</f>
        <v>BAIK</v>
      </c>
      <c r="H562" s="12" t="str">
        <f t="shared" si="3"/>
        <v>PUSTEKDATA LAPAN - Gedung 2 Lt. 2</v>
      </c>
      <c r="I562" s="12" t="str">
        <f t="shared" si="4"/>
        <v>CLEANING SERVICE</v>
      </c>
      <c r="J562" s="12">
        <f t="array" ref="J562">IFERROR(INDEX(MASTER!B:B,MATCH(G562,MASTER!A:A,0))/100," ")</f>
        <v>0.95</v>
      </c>
      <c r="K562" s="9">
        <f t="shared" si="5"/>
        <v>4</v>
      </c>
      <c r="L562" s="9" t="str">
        <f t="shared" si="6"/>
        <v>2023 - WEEK 04</v>
      </c>
      <c r="M562" s="9" t="str">
        <f t="shared" si="7"/>
        <v>2023 - MONTH 01</v>
      </c>
      <c r="N562" s="12">
        <f t="shared" ref="N562:O562" si="571">IFERROR(AVERAGEIF(L:L,L562,$J:$J)," ")</f>
        <v>0.9479545455</v>
      </c>
      <c r="O562" s="12">
        <f t="shared" si="571"/>
        <v>0.9479545455</v>
      </c>
      <c r="P562" s="9" t="str">
        <f>IF(ISBLANK(A562)," ",IF(N562&gt;MASTER!$B$3/100,"SB",IF(N562&gt;MASTER!$B$4/100,"B",IF(N562&gt;MASTER!$B$5/100,"C","K"))))</f>
        <v>B</v>
      </c>
      <c r="Q562" s="9" t="str">
        <f>IF(ISBLANK(B562)," ",IF(O562&gt;MASTER!$B$3/100,"SB",IF(O562&gt;MASTER!$B$4/100,"B",IF(O562&gt;MASTER!$B$5/100,"C","K"))))</f>
        <v>B</v>
      </c>
    </row>
    <row r="563">
      <c r="A563" s="8">
        <f>INDIRECT(ADDRESS(2+QUOTIENT(ROW()-2,COUNTA('Form Responses 1'!$1:$1)-4),1,,TRUE,"Form Responses 1"))</f>
        <v>45026.48385</v>
      </c>
      <c r="B563" s="9" t="str">
        <f>INDIRECT(ADDRESS(2+QUOTIENT(ROW()-2,COUNTA('Form Responses 1'!$1:$1)-4),2,,TRUE,"Form Responses 1"))</f>
        <v>suha025@brin.go.id</v>
      </c>
      <c r="C563" s="9" t="str">
        <f>INDIRECT(ADDRESS(2+QUOTIENT(ROW()-2,COUNTA('Form Responses 1'!$1:$1)-4),3,,TRUE,"Form Responses 1"))</f>
        <v>Suhartono</v>
      </c>
      <c r="D563" s="10">
        <f>INDIRECT(ADDRESS(2+QUOTIENT(ROW()-2,COUNTA('Form Responses 1'!$1:$1)-4),4,,TRUE,"Form Responses 1"))</f>
        <v>44951</v>
      </c>
      <c r="E563" s="11">
        <f t="shared" si="2"/>
        <v>3</v>
      </c>
      <c r="F563" s="9" t="str">
        <f>IF(ISBLANK(A563)," ",INDIRECT(ADDRESS(1,5+MOD(ROW()-2,COUNTA('Form Responses 1'!$1:$1)-4),,TRUE,"Form Responses 1")))</f>
        <v>PUSTEKDATA LAPAN - Gedung 2 Lt. 2 [Ruang Kepala Kapus]</v>
      </c>
      <c r="G563" s="9" t="str">
        <f>IF(ISBLANK(A563)," ",INDIRECT(ADDRESS(MATCH(A563,'Form Responses 1'!A:A,0),5+MOD(ROW()-2,COUNTA('Form Responses 1'!$1:$1)-4),,TRUE,"Form Responses 1")))</f>
        <v>BAIK</v>
      </c>
      <c r="H563" s="12" t="str">
        <f t="shared" si="3"/>
        <v>PUSTEKDATA LAPAN - Gedung 2 Lt. 2</v>
      </c>
      <c r="I563" s="12" t="str">
        <f t="shared" si="4"/>
        <v>CLEANING SERVICE</v>
      </c>
      <c r="J563" s="12">
        <f t="array" ref="J563">IFERROR(INDEX(MASTER!B:B,MATCH(G563,MASTER!A:A,0))/100," ")</f>
        <v>0.95</v>
      </c>
      <c r="K563" s="9">
        <f t="shared" si="5"/>
        <v>4</v>
      </c>
      <c r="L563" s="9" t="str">
        <f t="shared" si="6"/>
        <v>2023 - WEEK 04</v>
      </c>
      <c r="M563" s="9" t="str">
        <f t="shared" si="7"/>
        <v>2023 - MONTH 01</v>
      </c>
      <c r="N563" s="12">
        <f t="shared" ref="N563:O563" si="572">IFERROR(AVERAGEIF(L:L,L563,$J:$J)," ")</f>
        <v>0.9479545455</v>
      </c>
      <c r="O563" s="12">
        <f t="shared" si="572"/>
        <v>0.9479545455</v>
      </c>
      <c r="P563" s="9" t="str">
        <f>IF(ISBLANK(A563)," ",IF(N563&gt;MASTER!$B$3/100,"SB",IF(N563&gt;MASTER!$B$4/100,"B",IF(N563&gt;MASTER!$B$5/100,"C","K"))))</f>
        <v>B</v>
      </c>
      <c r="Q563" s="9" t="str">
        <f>IF(ISBLANK(B563)," ",IF(O563&gt;MASTER!$B$3/100,"SB",IF(O563&gt;MASTER!$B$4/100,"B",IF(O563&gt;MASTER!$B$5/100,"C","K"))))</f>
        <v>B</v>
      </c>
    </row>
    <row r="564">
      <c r="A564" s="8">
        <f>INDIRECT(ADDRESS(2+QUOTIENT(ROW()-2,COUNTA('Form Responses 1'!$1:$1)-4),1,,TRUE,"Form Responses 1"))</f>
        <v>45026.48385</v>
      </c>
      <c r="B564" s="9" t="str">
        <f>INDIRECT(ADDRESS(2+QUOTIENT(ROW()-2,COUNTA('Form Responses 1'!$1:$1)-4),2,,TRUE,"Form Responses 1"))</f>
        <v>suha025@brin.go.id</v>
      </c>
      <c r="C564" s="9" t="str">
        <f>INDIRECT(ADDRESS(2+QUOTIENT(ROW()-2,COUNTA('Form Responses 1'!$1:$1)-4),3,,TRUE,"Form Responses 1"))</f>
        <v>Suhartono</v>
      </c>
      <c r="D564" s="10">
        <f>INDIRECT(ADDRESS(2+QUOTIENT(ROW()-2,COUNTA('Form Responses 1'!$1:$1)-4),4,,TRUE,"Form Responses 1"))</f>
        <v>44951</v>
      </c>
      <c r="E564" s="11">
        <f t="shared" si="2"/>
        <v>3</v>
      </c>
      <c r="F564" s="9" t="str">
        <f>IF(ISBLANK(A564)," ",INDIRECT(ADDRESS(1,5+MOD(ROW()-2,COUNTA('Form Responses 1'!$1:$1)-4),,TRUE,"Form Responses 1")))</f>
        <v>PUSTEKDATA LAPAN - Gedung 2 Lt. 2 [Ruang Rapat Bumi]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PUSTEKDATA LAPAN - Gedung 2 Lt. 2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4</v>
      </c>
      <c r="L564" s="9" t="str">
        <f t="shared" si="6"/>
        <v>2023 - WEEK 04</v>
      </c>
      <c r="M564" s="9" t="str">
        <f t="shared" si="7"/>
        <v>2023 - MONTH 01</v>
      </c>
      <c r="N564" s="12">
        <f t="shared" ref="N564:O564" si="573">IFERROR(AVERAGEIF(L:L,L564,$J:$J)," ")</f>
        <v>0.9479545455</v>
      </c>
      <c r="O564" s="12">
        <f t="shared" si="573"/>
        <v>0.9479545455</v>
      </c>
      <c r="P564" s="9" t="str">
        <f>IF(ISBLANK(A564)," ",IF(N564&gt;MASTER!$B$3/100,"SB",IF(N564&gt;MASTER!$B$4/100,"B",IF(N564&gt;MASTER!$B$5/100,"C","K"))))</f>
        <v>B</v>
      </c>
      <c r="Q564" s="9" t="str">
        <f>IF(ISBLANK(B564)," ",IF(O564&gt;MASTER!$B$3/100,"SB",IF(O564&gt;MASTER!$B$4/100,"B",IF(O564&gt;MASTER!$B$5/100,"C","K"))))</f>
        <v>B</v>
      </c>
    </row>
    <row r="565">
      <c r="A565" s="8">
        <f>INDIRECT(ADDRESS(2+QUOTIENT(ROW()-2,COUNTA('Form Responses 1'!$1:$1)-4),1,,TRUE,"Form Responses 1"))</f>
        <v>45026.48385</v>
      </c>
      <c r="B565" s="9" t="str">
        <f>INDIRECT(ADDRESS(2+QUOTIENT(ROW()-2,COUNTA('Form Responses 1'!$1:$1)-4),2,,TRUE,"Form Responses 1"))</f>
        <v>suha025@brin.go.id</v>
      </c>
      <c r="C565" s="9" t="str">
        <f>INDIRECT(ADDRESS(2+QUOTIENT(ROW()-2,COUNTA('Form Responses 1'!$1:$1)-4),3,,TRUE,"Form Responses 1"))</f>
        <v>Suhartono</v>
      </c>
      <c r="D565" s="10">
        <f>INDIRECT(ADDRESS(2+QUOTIENT(ROW()-2,COUNTA('Form Responses 1'!$1:$1)-4),4,,TRUE,"Form Responses 1"))</f>
        <v>44951</v>
      </c>
      <c r="E565" s="11">
        <f t="shared" si="2"/>
        <v>3</v>
      </c>
      <c r="F565" s="9" t="str">
        <f>IF(ISBLANK(A565)," ",INDIRECT(ADDRESS(1,5+MOD(ROW()-2,COUNTA('Form Responses 1'!$1:$1)-4),,TRUE,"Form Responses 1")))</f>
        <v>PUSTEKDATA LAPAN - Gedung 2 Lt. 2 [Lobby/Ruang tunggu]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PUSTEKDATA LAPAN - Gedung 2 Lt. 2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4</v>
      </c>
      <c r="L565" s="9" t="str">
        <f t="shared" si="6"/>
        <v>2023 - WEEK 04</v>
      </c>
      <c r="M565" s="9" t="str">
        <f t="shared" si="7"/>
        <v>2023 - MONTH 01</v>
      </c>
      <c r="N565" s="12">
        <f t="shared" ref="N565:O565" si="574">IFERROR(AVERAGEIF(L:L,L565,$J:$J)," ")</f>
        <v>0.9479545455</v>
      </c>
      <c r="O565" s="12">
        <f t="shared" si="574"/>
        <v>0.9479545455</v>
      </c>
      <c r="P565" s="9" t="str">
        <f>IF(ISBLANK(A565)," ",IF(N565&gt;MASTER!$B$3/100,"SB",IF(N565&gt;MASTER!$B$4/100,"B",IF(N565&gt;MASTER!$B$5/100,"C","K"))))</f>
        <v>B</v>
      </c>
      <c r="Q565" s="9" t="str">
        <f>IF(ISBLANK(B565)," ",IF(O565&gt;MASTER!$B$3/100,"SB",IF(O565&gt;MASTER!$B$4/100,"B",IF(O565&gt;MASTER!$B$5/100,"C","K"))))</f>
        <v>B</v>
      </c>
    </row>
    <row r="566">
      <c r="A566" s="8">
        <f>INDIRECT(ADDRESS(2+QUOTIENT(ROW()-2,COUNTA('Form Responses 1'!$1:$1)-4),1,,TRUE,"Form Responses 1"))</f>
        <v>45026.48385</v>
      </c>
      <c r="B566" s="9" t="str">
        <f>INDIRECT(ADDRESS(2+QUOTIENT(ROW()-2,COUNTA('Form Responses 1'!$1:$1)-4),2,,TRUE,"Form Responses 1"))</f>
        <v>suha025@brin.go.id</v>
      </c>
      <c r="C566" s="9" t="str">
        <f>INDIRECT(ADDRESS(2+QUOTIENT(ROW()-2,COUNTA('Form Responses 1'!$1:$1)-4),3,,TRUE,"Form Responses 1"))</f>
        <v>Suhartono</v>
      </c>
      <c r="D566" s="10">
        <f>INDIRECT(ADDRESS(2+QUOTIENT(ROW()-2,COUNTA('Form Responses 1'!$1:$1)-4),4,,TRUE,"Form Responses 1"))</f>
        <v>44951</v>
      </c>
      <c r="E566" s="11">
        <f t="shared" si="2"/>
        <v>3</v>
      </c>
      <c r="F566" s="9" t="str">
        <f>IF(ISBLANK(A566)," ",INDIRECT(ADDRESS(1,5+MOD(ROW()-2,COUNTA('Form Responses 1'!$1:$1)-4),,TRUE,"Form Responses 1")))</f>
        <v>PUSTEKDATA LAPAN - Gedung 2 Lt. 2 [Ruang Sekretaris]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PUSTEKDATA LAPAN - Gedung 2 Lt. 2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4</v>
      </c>
      <c r="L566" s="9" t="str">
        <f t="shared" si="6"/>
        <v>2023 - WEEK 04</v>
      </c>
      <c r="M566" s="9" t="str">
        <f t="shared" si="7"/>
        <v>2023 - MONTH 01</v>
      </c>
      <c r="N566" s="12">
        <f t="shared" ref="N566:O566" si="575">IFERROR(AVERAGEIF(L:L,L566,$J:$J)," ")</f>
        <v>0.9479545455</v>
      </c>
      <c r="O566" s="12">
        <f t="shared" si="575"/>
        <v>0.9479545455</v>
      </c>
      <c r="P566" s="9" t="str">
        <f>IF(ISBLANK(A566)," ",IF(N566&gt;MASTER!$B$3/100,"SB",IF(N566&gt;MASTER!$B$4/100,"B",IF(N566&gt;MASTER!$B$5/100,"C","K"))))</f>
        <v>B</v>
      </c>
      <c r="Q566" s="9" t="str">
        <f>IF(ISBLANK(B566)," ",IF(O566&gt;MASTER!$B$3/100,"SB",IF(O566&gt;MASTER!$B$4/100,"B",IF(O566&gt;MASTER!$B$5/100,"C","K"))))</f>
        <v>B</v>
      </c>
    </row>
    <row r="567">
      <c r="A567" s="8">
        <f>INDIRECT(ADDRESS(2+QUOTIENT(ROW()-2,COUNTA('Form Responses 1'!$1:$1)-4),1,,TRUE,"Form Responses 1"))</f>
        <v>45026.48385</v>
      </c>
      <c r="B567" s="9" t="str">
        <f>INDIRECT(ADDRESS(2+QUOTIENT(ROW()-2,COUNTA('Form Responses 1'!$1:$1)-4),2,,TRUE,"Form Responses 1"))</f>
        <v>suha025@brin.go.id</v>
      </c>
      <c r="C567" s="9" t="str">
        <f>INDIRECT(ADDRESS(2+QUOTIENT(ROW()-2,COUNTA('Form Responses 1'!$1:$1)-4),3,,TRUE,"Form Responses 1"))</f>
        <v>Suhartono</v>
      </c>
      <c r="D567" s="10">
        <f>INDIRECT(ADDRESS(2+QUOTIENT(ROW()-2,COUNTA('Form Responses 1'!$1:$1)-4),4,,TRUE,"Form Responses 1"))</f>
        <v>44951</v>
      </c>
      <c r="E567" s="11">
        <f t="shared" si="2"/>
        <v>3</v>
      </c>
      <c r="F567" s="9" t="str">
        <f>IF(ISBLANK(A567)," ",INDIRECT(ADDRESS(1,5+MOD(ROW()-2,COUNTA('Form Responses 1'!$1:$1)-4),,TRUE,"Form Responses 1")))</f>
        <v>PUSTEKDATA LAPAN - Gedung 2 Lt. 2 [Toilet pria/wanita]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PUSTEKDATA LAPAN - Gedung 2 Lt. 2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4</v>
      </c>
      <c r="L567" s="9" t="str">
        <f t="shared" si="6"/>
        <v>2023 - WEEK 04</v>
      </c>
      <c r="M567" s="9" t="str">
        <f t="shared" si="7"/>
        <v>2023 - MONTH 01</v>
      </c>
      <c r="N567" s="12">
        <f t="shared" ref="N567:O567" si="576">IFERROR(AVERAGEIF(L:L,L567,$J:$J)," ")</f>
        <v>0.9479545455</v>
      </c>
      <c r="O567" s="12">
        <f t="shared" si="576"/>
        <v>0.9479545455</v>
      </c>
      <c r="P567" s="9" t="str">
        <f>IF(ISBLANK(A567)," ",IF(N567&gt;MASTER!$B$3/100,"SB",IF(N567&gt;MASTER!$B$4/100,"B",IF(N567&gt;MASTER!$B$5/100,"C","K"))))</f>
        <v>B</v>
      </c>
      <c r="Q567" s="9" t="str">
        <f>IF(ISBLANK(B567)," ",IF(O567&gt;MASTER!$B$3/100,"SB",IF(O567&gt;MASTER!$B$4/100,"B",IF(O567&gt;MASTER!$B$5/100,"C","K"))))</f>
        <v>B</v>
      </c>
    </row>
    <row r="568">
      <c r="A568" s="8">
        <f>INDIRECT(ADDRESS(2+QUOTIENT(ROW()-2,COUNTA('Form Responses 1'!$1:$1)-4),1,,TRUE,"Form Responses 1"))</f>
        <v>45026.48385</v>
      </c>
      <c r="B568" s="9" t="str">
        <f>INDIRECT(ADDRESS(2+QUOTIENT(ROW()-2,COUNTA('Form Responses 1'!$1:$1)-4),2,,TRUE,"Form Responses 1"))</f>
        <v>suha025@brin.go.id</v>
      </c>
      <c r="C568" s="9" t="str">
        <f>INDIRECT(ADDRESS(2+QUOTIENT(ROW()-2,COUNTA('Form Responses 1'!$1:$1)-4),3,,TRUE,"Form Responses 1"))</f>
        <v>Suhartono</v>
      </c>
      <c r="D568" s="10">
        <f>INDIRECT(ADDRESS(2+QUOTIENT(ROW()-2,COUNTA('Form Responses 1'!$1:$1)-4),4,,TRUE,"Form Responses 1"))</f>
        <v>44951</v>
      </c>
      <c r="E568" s="11">
        <f t="shared" si="2"/>
        <v>3</v>
      </c>
      <c r="F568" s="9" t="str">
        <f>IF(ISBLANK(A568)," ",INDIRECT(ADDRESS(1,5+MOD(ROW()-2,COUNTA('Form Responses 1'!$1:$1)-4),,TRUE,"Form Responses 1")))</f>
        <v>PUSTEKDATA LAPAN - Gedung 2 Lt. 1 [Ruang Staff]</v>
      </c>
      <c r="G568" s="9" t="str">
        <f>IF(ISBLANK(A568)," ",INDIRECT(ADDRESS(MATCH(A568,'Form Responses 1'!A:A,0),5+MOD(ROW()-2,COUNTA('Form Responses 1'!$1:$1)-4),,TRUE,"Form Responses 1")))</f>
        <v>BAIK</v>
      </c>
      <c r="H568" s="12" t="str">
        <f t="shared" si="3"/>
        <v>PUSTEKDATA LAPAN - Gedung 2 Lt. 1</v>
      </c>
      <c r="I568" s="12" t="str">
        <f t="shared" si="4"/>
        <v>CLEANING SERVICE</v>
      </c>
      <c r="J568" s="12">
        <f t="array" ref="J568">IFERROR(INDEX(MASTER!B:B,MATCH(G568,MASTER!A:A,0))/100," ")</f>
        <v>0.95</v>
      </c>
      <c r="K568" s="9">
        <f t="shared" si="5"/>
        <v>4</v>
      </c>
      <c r="L568" s="9" t="str">
        <f t="shared" si="6"/>
        <v>2023 - WEEK 04</v>
      </c>
      <c r="M568" s="9" t="str">
        <f t="shared" si="7"/>
        <v>2023 - MONTH 01</v>
      </c>
      <c r="N568" s="12">
        <f t="shared" ref="N568:O568" si="577">IFERROR(AVERAGEIF(L:L,L568,$J:$J)," ")</f>
        <v>0.9479545455</v>
      </c>
      <c r="O568" s="12">
        <f t="shared" si="577"/>
        <v>0.9479545455</v>
      </c>
      <c r="P568" s="9" t="str">
        <f>IF(ISBLANK(A568)," ",IF(N568&gt;MASTER!$B$3/100,"SB",IF(N568&gt;MASTER!$B$4/100,"B",IF(N568&gt;MASTER!$B$5/100,"C","K"))))</f>
        <v>B</v>
      </c>
      <c r="Q568" s="9" t="str">
        <f>IF(ISBLANK(B568)," ",IF(O568&gt;MASTER!$B$3/100,"SB",IF(O568&gt;MASTER!$B$4/100,"B",IF(O568&gt;MASTER!$B$5/100,"C","K"))))</f>
        <v>B</v>
      </c>
    </row>
    <row r="569">
      <c r="A569" s="8">
        <f>INDIRECT(ADDRESS(2+QUOTIENT(ROW()-2,COUNTA('Form Responses 1'!$1:$1)-4),1,,TRUE,"Form Responses 1"))</f>
        <v>45026.48385</v>
      </c>
      <c r="B569" s="9" t="str">
        <f>INDIRECT(ADDRESS(2+QUOTIENT(ROW()-2,COUNTA('Form Responses 1'!$1:$1)-4),2,,TRUE,"Form Responses 1"))</f>
        <v>suha025@brin.go.id</v>
      </c>
      <c r="C569" s="9" t="str">
        <f>INDIRECT(ADDRESS(2+QUOTIENT(ROW()-2,COUNTA('Form Responses 1'!$1:$1)-4),3,,TRUE,"Form Responses 1"))</f>
        <v>Suhartono</v>
      </c>
      <c r="D569" s="10">
        <f>INDIRECT(ADDRESS(2+QUOTIENT(ROW()-2,COUNTA('Form Responses 1'!$1:$1)-4),4,,TRUE,"Form Responses 1"))</f>
        <v>44951</v>
      </c>
      <c r="E569" s="11">
        <f t="shared" si="2"/>
        <v>3</v>
      </c>
      <c r="F569" s="9" t="str">
        <f>IF(ISBLANK(A569)," ",INDIRECT(ADDRESS(1,5+MOD(ROW()-2,COUNTA('Form Responses 1'!$1:$1)-4),,TRUE,"Form Responses 1")))</f>
        <v>PUSTEKDATA LAPAN - Gedung 2 Lt. 1 [Ruang Bendahara]</v>
      </c>
      <c r="G569" s="9" t="str">
        <f>IF(ISBLANK(A569)," ",INDIRECT(ADDRESS(MATCH(A569,'Form Responses 1'!A:A,0),5+MOD(ROW()-2,COUNTA('Form Responses 1'!$1:$1)-4),,TRUE,"Form Responses 1")))</f>
        <v>BAIK</v>
      </c>
      <c r="H569" s="12" t="str">
        <f t="shared" si="3"/>
        <v>PUSTEKDATA LAPAN - Gedung 2 Lt. 1</v>
      </c>
      <c r="I569" s="12" t="str">
        <f t="shared" si="4"/>
        <v>CLEANING SERVICE</v>
      </c>
      <c r="J569" s="12">
        <f t="array" ref="J569">IFERROR(INDEX(MASTER!B:B,MATCH(G569,MASTER!A:A,0))/100," ")</f>
        <v>0.95</v>
      </c>
      <c r="K569" s="9">
        <f t="shared" si="5"/>
        <v>4</v>
      </c>
      <c r="L569" s="9" t="str">
        <f t="shared" si="6"/>
        <v>2023 - WEEK 04</v>
      </c>
      <c r="M569" s="9" t="str">
        <f t="shared" si="7"/>
        <v>2023 - MONTH 01</v>
      </c>
      <c r="N569" s="12">
        <f t="shared" ref="N569:O569" si="578">IFERROR(AVERAGEIF(L:L,L569,$J:$J)," ")</f>
        <v>0.9479545455</v>
      </c>
      <c r="O569" s="12">
        <f t="shared" si="578"/>
        <v>0.9479545455</v>
      </c>
      <c r="P569" s="9" t="str">
        <f>IF(ISBLANK(A569)," ",IF(N569&gt;MASTER!$B$3/100,"SB",IF(N569&gt;MASTER!$B$4/100,"B",IF(N569&gt;MASTER!$B$5/100,"C","K"))))</f>
        <v>B</v>
      </c>
      <c r="Q569" s="9" t="str">
        <f>IF(ISBLANK(B569)," ",IF(O569&gt;MASTER!$B$3/100,"SB",IF(O569&gt;MASTER!$B$4/100,"B",IF(O569&gt;MASTER!$B$5/100,"C","K"))))</f>
        <v>B</v>
      </c>
    </row>
    <row r="570">
      <c r="A570" s="8">
        <f>INDIRECT(ADDRESS(2+QUOTIENT(ROW()-2,COUNTA('Form Responses 1'!$1:$1)-4),1,,TRUE,"Form Responses 1"))</f>
        <v>45026.48385</v>
      </c>
      <c r="B570" s="9" t="str">
        <f>INDIRECT(ADDRESS(2+QUOTIENT(ROW()-2,COUNTA('Form Responses 1'!$1:$1)-4),2,,TRUE,"Form Responses 1"))</f>
        <v>suha025@brin.go.id</v>
      </c>
      <c r="C570" s="9" t="str">
        <f>INDIRECT(ADDRESS(2+QUOTIENT(ROW()-2,COUNTA('Form Responses 1'!$1:$1)-4),3,,TRUE,"Form Responses 1"))</f>
        <v>Suhartono</v>
      </c>
      <c r="D570" s="10">
        <f>INDIRECT(ADDRESS(2+QUOTIENT(ROW()-2,COUNTA('Form Responses 1'!$1:$1)-4),4,,TRUE,"Form Responses 1"))</f>
        <v>44951</v>
      </c>
      <c r="E570" s="11">
        <f t="shared" si="2"/>
        <v>3</v>
      </c>
      <c r="F570" s="9" t="str">
        <f>IF(ISBLANK(A570)," ",INDIRECT(ADDRESS(1,5+MOD(ROW()-2,COUNTA('Form Responses 1'!$1:$1)-4),,TRUE,"Form Responses 1")))</f>
        <v>PUSTEKDATA LAPAN - Gedung 2 Lt. 1 [Perpustakaan]</v>
      </c>
      <c r="G570" s="9" t="str">
        <f>IF(ISBLANK(A570)," ",INDIRECT(ADDRESS(MATCH(A570,'Form Responses 1'!A:A,0),5+MOD(ROW()-2,COUNTA('Form Responses 1'!$1:$1)-4),,TRUE,"Form Responses 1")))</f>
        <v>BAIK</v>
      </c>
      <c r="H570" s="12" t="str">
        <f t="shared" si="3"/>
        <v>PUSTEKDATA LAPAN - Gedung 2 Lt. 1</v>
      </c>
      <c r="I570" s="12" t="str">
        <f t="shared" si="4"/>
        <v>CLEANING SERVICE</v>
      </c>
      <c r="J570" s="12">
        <f t="array" ref="J570">IFERROR(INDEX(MASTER!B:B,MATCH(G570,MASTER!A:A,0))/100," ")</f>
        <v>0.95</v>
      </c>
      <c r="K570" s="9">
        <f t="shared" si="5"/>
        <v>4</v>
      </c>
      <c r="L570" s="9" t="str">
        <f t="shared" si="6"/>
        <v>2023 - WEEK 04</v>
      </c>
      <c r="M570" s="9" t="str">
        <f t="shared" si="7"/>
        <v>2023 - MONTH 01</v>
      </c>
      <c r="N570" s="12">
        <f t="shared" ref="N570:O570" si="579">IFERROR(AVERAGEIF(L:L,L570,$J:$J)," ")</f>
        <v>0.9479545455</v>
      </c>
      <c r="O570" s="12">
        <f t="shared" si="579"/>
        <v>0.9479545455</v>
      </c>
      <c r="P570" s="9" t="str">
        <f>IF(ISBLANK(A570)," ",IF(N570&gt;MASTER!$B$3/100,"SB",IF(N570&gt;MASTER!$B$4/100,"B",IF(N570&gt;MASTER!$B$5/100,"C","K"))))</f>
        <v>B</v>
      </c>
      <c r="Q570" s="9" t="str">
        <f>IF(ISBLANK(B570)," ",IF(O570&gt;MASTER!$B$3/100,"SB",IF(O570&gt;MASTER!$B$4/100,"B",IF(O570&gt;MASTER!$B$5/100,"C","K"))))</f>
        <v>B</v>
      </c>
    </row>
    <row r="571">
      <c r="A571" s="8">
        <f>INDIRECT(ADDRESS(2+QUOTIENT(ROW()-2,COUNTA('Form Responses 1'!$1:$1)-4),1,,TRUE,"Form Responses 1"))</f>
        <v>45026.48385</v>
      </c>
      <c r="B571" s="9" t="str">
        <f>INDIRECT(ADDRESS(2+QUOTIENT(ROW()-2,COUNTA('Form Responses 1'!$1:$1)-4),2,,TRUE,"Form Responses 1"))</f>
        <v>suha025@brin.go.id</v>
      </c>
      <c r="C571" s="9" t="str">
        <f>INDIRECT(ADDRESS(2+QUOTIENT(ROW()-2,COUNTA('Form Responses 1'!$1:$1)-4),3,,TRUE,"Form Responses 1"))</f>
        <v>Suhartono</v>
      </c>
      <c r="D571" s="10">
        <f>INDIRECT(ADDRESS(2+QUOTIENT(ROW()-2,COUNTA('Form Responses 1'!$1:$1)-4),4,,TRUE,"Form Responses 1"))</f>
        <v>44951</v>
      </c>
      <c r="E571" s="11">
        <f t="shared" si="2"/>
        <v>3</v>
      </c>
      <c r="F571" s="9" t="str">
        <f>IF(ISBLANK(A571)," ",INDIRECT(ADDRESS(1,5+MOD(ROW()-2,COUNTA('Form Responses 1'!$1:$1)-4),,TRUE,"Form Responses 1")))</f>
        <v>PUSTEKDATA LAPAN - Gedung 2 Lt. 1 [Lobby]</v>
      </c>
      <c r="G571" s="9" t="str">
        <f>IF(ISBLANK(A571)," ",INDIRECT(ADDRESS(MATCH(A571,'Form Responses 1'!A:A,0),5+MOD(ROW()-2,COUNTA('Form Responses 1'!$1:$1)-4),,TRUE,"Form Responses 1")))</f>
        <v>BAIK</v>
      </c>
      <c r="H571" s="12" t="str">
        <f t="shared" si="3"/>
        <v>PUSTEKDATA LAPAN - Gedung 2 Lt. 1</v>
      </c>
      <c r="I571" s="12" t="str">
        <f t="shared" si="4"/>
        <v>CLEANING SERVICE</v>
      </c>
      <c r="J571" s="12">
        <f t="array" ref="J571">IFERROR(INDEX(MASTER!B:B,MATCH(G571,MASTER!A:A,0))/100," ")</f>
        <v>0.95</v>
      </c>
      <c r="K571" s="9">
        <f t="shared" si="5"/>
        <v>4</v>
      </c>
      <c r="L571" s="9" t="str">
        <f t="shared" si="6"/>
        <v>2023 - WEEK 04</v>
      </c>
      <c r="M571" s="9" t="str">
        <f t="shared" si="7"/>
        <v>2023 - MONTH 01</v>
      </c>
      <c r="N571" s="12">
        <f t="shared" ref="N571:O571" si="580">IFERROR(AVERAGEIF(L:L,L571,$J:$J)," ")</f>
        <v>0.9479545455</v>
      </c>
      <c r="O571" s="12">
        <f t="shared" si="580"/>
        <v>0.9479545455</v>
      </c>
      <c r="P571" s="9" t="str">
        <f>IF(ISBLANK(A571)," ",IF(N571&gt;MASTER!$B$3/100,"SB",IF(N571&gt;MASTER!$B$4/100,"B",IF(N571&gt;MASTER!$B$5/100,"C","K"))))</f>
        <v>B</v>
      </c>
      <c r="Q571" s="9" t="str">
        <f>IF(ISBLANK(B571)," ",IF(O571&gt;MASTER!$B$3/100,"SB",IF(O571&gt;MASTER!$B$4/100,"B",IF(O571&gt;MASTER!$B$5/100,"C","K"))))</f>
        <v>B</v>
      </c>
    </row>
    <row r="572">
      <c r="A572" s="8">
        <f>INDIRECT(ADDRESS(2+QUOTIENT(ROW()-2,COUNTA('Form Responses 1'!$1:$1)-4),1,,TRUE,"Form Responses 1"))</f>
        <v>45026.48385</v>
      </c>
      <c r="B572" s="9" t="str">
        <f>INDIRECT(ADDRESS(2+QUOTIENT(ROW()-2,COUNTA('Form Responses 1'!$1:$1)-4),2,,TRUE,"Form Responses 1"))</f>
        <v>suha025@brin.go.id</v>
      </c>
      <c r="C572" s="9" t="str">
        <f>INDIRECT(ADDRESS(2+QUOTIENT(ROW()-2,COUNTA('Form Responses 1'!$1:$1)-4),3,,TRUE,"Form Responses 1"))</f>
        <v>Suhartono</v>
      </c>
      <c r="D572" s="10">
        <f>INDIRECT(ADDRESS(2+QUOTIENT(ROW()-2,COUNTA('Form Responses 1'!$1:$1)-4),4,,TRUE,"Form Responses 1"))</f>
        <v>44951</v>
      </c>
      <c r="E572" s="11">
        <f t="shared" si="2"/>
        <v>3</v>
      </c>
      <c r="F572" s="9" t="str">
        <f>IF(ISBLANK(A572)," ",INDIRECT(ADDRESS(1,5+MOD(ROW()-2,COUNTA('Form Responses 1'!$1:$1)-4),,TRUE,"Form Responses 1")))</f>
        <v>PUSTEKDATA LAPAN - Gedung 2 Lt. 1 [Pantry]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PUSTEKDATA LAPAN - Gedung 2 Lt. 1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4</v>
      </c>
      <c r="L572" s="9" t="str">
        <f t="shared" si="6"/>
        <v>2023 - WEEK 04</v>
      </c>
      <c r="M572" s="9" t="str">
        <f t="shared" si="7"/>
        <v>2023 - MONTH 01</v>
      </c>
      <c r="N572" s="12">
        <f t="shared" ref="N572:O572" si="581">IFERROR(AVERAGEIF(L:L,L572,$J:$J)," ")</f>
        <v>0.9479545455</v>
      </c>
      <c r="O572" s="12">
        <f t="shared" si="581"/>
        <v>0.9479545455</v>
      </c>
      <c r="P572" s="9" t="str">
        <f>IF(ISBLANK(A572)," ",IF(N572&gt;MASTER!$B$3/100,"SB",IF(N572&gt;MASTER!$B$4/100,"B",IF(N572&gt;MASTER!$B$5/100,"C","K"))))</f>
        <v>B</v>
      </c>
      <c r="Q572" s="9" t="str">
        <f>IF(ISBLANK(B572)," ",IF(O572&gt;MASTER!$B$3/100,"SB",IF(O572&gt;MASTER!$B$4/100,"B",IF(O572&gt;MASTER!$B$5/100,"C","K"))))</f>
        <v>B</v>
      </c>
    </row>
    <row r="573">
      <c r="A573" s="8">
        <f>INDIRECT(ADDRESS(2+QUOTIENT(ROW()-2,COUNTA('Form Responses 1'!$1:$1)-4),1,,TRUE,"Form Responses 1"))</f>
        <v>45026.48385</v>
      </c>
      <c r="B573" s="9" t="str">
        <f>INDIRECT(ADDRESS(2+QUOTIENT(ROW()-2,COUNTA('Form Responses 1'!$1:$1)-4),2,,TRUE,"Form Responses 1"))</f>
        <v>suha025@brin.go.id</v>
      </c>
      <c r="C573" s="9" t="str">
        <f>INDIRECT(ADDRESS(2+QUOTIENT(ROW()-2,COUNTA('Form Responses 1'!$1:$1)-4),3,,TRUE,"Form Responses 1"))</f>
        <v>Suhartono</v>
      </c>
      <c r="D573" s="10">
        <f>INDIRECT(ADDRESS(2+QUOTIENT(ROW()-2,COUNTA('Form Responses 1'!$1:$1)-4),4,,TRUE,"Form Responses 1"))</f>
        <v>44951</v>
      </c>
      <c r="E573" s="11">
        <f t="shared" si="2"/>
        <v>3</v>
      </c>
      <c r="F573" s="9" t="str">
        <f>IF(ISBLANK(A573)," ",INDIRECT(ADDRESS(1,5+MOD(ROW()-2,COUNTA('Form Responses 1'!$1:$1)-4),,TRUE,"Form Responses 1")))</f>
        <v>PUSTEKDATA LAPAN - Gedung 2 Lt. 1 [Musholla]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PUSTEKDATA LAPAN - Gedung 2 Lt. 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4</v>
      </c>
      <c r="L573" s="9" t="str">
        <f t="shared" si="6"/>
        <v>2023 - WEEK 04</v>
      </c>
      <c r="M573" s="9" t="str">
        <f t="shared" si="7"/>
        <v>2023 - MONTH 01</v>
      </c>
      <c r="N573" s="12">
        <f t="shared" ref="N573:O573" si="582">IFERROR(AVERAGEIF(L:L,L573,$J:$J)," ")</f>
        <v>0.9479545455</v>
      </c>
      <c r="O573" s="12">
        <f t="shared" si="582"/>
        <v>0.9479545455</v>
      </c>
      <c r="P573" s="9" t="str">
        <f>IF(ISBLANK(A573)," ",IF(N573&gt;MASTER!$B$3/100,"SB",IF(N573&gt;MASTER!$B$4/100,"B",IF(N573&gt;MASTER!$B$5/100,"C","K"))))</f>
        <v>B</v>
      </c>
      <c r="Q573" s="9" t="str">
        <f>IF(ISBLANK(B573)," ",IF(O573&gt;MASTER!$B$3/100,"SB",IF(O573&gt;MASTER!$B$4/100,"B",IF(O573&gt;MASTER!$B$5/100,"C","K"))))</f>
        <v>B</v>
      </c>
    </row>
    <row r="574">
      <c r="A574" s="8">
        <f>INDIRECT(ADDRESS(2+QUOTIENT(ROW()-2,COUNTA('Form Responses 1'!$1:$1)-4),1,,TRUE,"Form Responses 1"))</f>
        <v>45026.48385</v>
      </c>
      <c r="B574" s="9" t="str">
        <f>INDIRECT(ADDRESS(2+QUOTIENT(ROW()-2,COUNTA('Form Responses 1'!$1:$1)-4),2,,TRUE,"Form Responses 1"))</f>
        <v>suha025@brin.go.id</v>
      </c>
      <c r="C574" s="9" t="str">
        <f>INDIRECT(ADDRESS(2+QUOTIENT(ROW()-2,COUNTA('Form Responses 1'!$1:$1)-4),3,,TRUE,"Form Responses 1"))</f>
        <v>Suhartono</v>
      </c>
      <c r="D574" s="10">
        <f>INDIRECT(ADDRESS(2+QUOTIENT(ROW()-2,COUNTA('Form Responses 1'!$1:$1)-4),4,,TRUE,"Form Responses 1"))</f>
        <v>44951</v>
      </c>
      <c r="E574" s="11">
        <f t="shared" si="2"/>
        <v>3</v>
      </c>
      <c r="F574" s="9" t="str">
        <f>IF(ISBLANK(A574)," ",INDIRECT(ADDRESS(1,5+MOD(ROW()-2,COUNTA('Form Responses 1'!$1:$1)-4),,TRUE,"Form Responses 1")))</f>
        <v>PUSTEKDATA LAPAN - Gedung 2 Lt. 1 [Toilet pria/wanita]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PUSTEKDATA LAPAN - Gedung 2 Lt. 1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4</v>
      </c>
      <c r="L574" s="9" t="str">
        <f t="shared" si="6"/>
        <v>2023 - WEEK 04</v>
      </c>
      <c r="M574" s="9" t="str">
        <f t="shared" si="7"/>
        <v>2023 - MONTH 01</v>
      </c>
      <c r="N574" s="12">
        <f t="shared" ref="N574:O574" si="583">IFERROR(AVERAGEIF(L:L,L574,$J:$J)," ")</f>
        <v>0.9479545455</v>
      </c>
      <c r="O574" s="12">
        <f t="shared" si="583"/>
        <v>0.9479545455</v>
      </c>
      <c r="P574" s="9" t="str">
        <f>IF(ISBLANK(A574)," ",IF(N574&gt;MASTER!$B$3/100,"SB",IF(N574&gt;MASTER!$B$4/100,"B",IF(N574&gt;MASTER!$B$5/100,"C","K"))))</f>
        <v>B</v>
      </c>
      <c r="Q574" s="9" t="str">
        <f>IF(ISBLANK(B574)," ",IF(O574&gt;MASTER!$B$3/100,"SB",IF(O574&gt;MASTER!$B$4/100,"B",IF(O574&gt;MASTER!$B$5/100,"C","K"))))</f>
        <v>B</v>
      </c>
    </row>
    <row r="575">
      <c r="A575" s="8">
        <f>INDIRECT(ADDRESS(2+QUOTIENT(ROW()-2,COUNTA('Form Responses 1'!$1:$1)-4),1,,TRUE,"Form Responses 1"))</f>
        <v>45026.48385</v>
      </c>
      <c r="B575" s="9" t="str">
        <f>INDIRECT(ADDRESS(2+QUOTIENT(ROW()-2,COUNTA('Form Responses 1'!$1:$1)-4),2,,TRUE,"Form Responses 1"))</f>
        <v>suha025@brin.go.id</v>
      </c>
      <c r="C575" s="9" t="str">
        <f>INDIRECT(ADDRESS(2+QUOTIENT(ROW()-2,COUNTA('Form Responses 1'!$1:$1)-4),3,,TRUE,"Form Responses 1"))</f>
        <v>Suhartono</v>
      </c>
      <c r="D575" s="10">
        <f>INDIRECT(ADDRESS(2+QUOTIENT(ROW()-2,COUNTA('Form Responses 1'!$1:$1)-4),4,,TRUE,"Form Responses 1"))</f>
        <v>44951</v>
      </c>
      <c r="E575" s="11">
        <f t="shared" si="2"/>
        <v>3</v>
      </c>
      <c r="F575" s="9" t="str">
        <f>IF(ISBLANK(A575)," ",INDIRECT(ADDRESS(1,5+MOD(ROW()-2,COUNTA('Form Responses 1'!$1:$1)-4),,TRUE,"Form Responses 1")))</f>
        <v>PUSTEKDATA LAPAN - Gedung 1 Lt. 2 [Ruang Staff Kepala]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PUSTEKDATA LAPAN - Gedung 1 Lt. 2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4</v>
      </c>
      <c r="L575" s="9" t="str">
        <f t="shared" si="6"/>
        <v>2023 - WEEK 04</v>
      </c>
      <c r="M575" s="9" t="str">
        <f t="shared" si="7"/>
        <v>2023 - MONTH 01</v>
      </c>
      <c r="N575" s="12">
        <f t="shared" ref="N575:O575" si="584">IFERROR(AVERAGEIF(L:L,L575,$J:$J)," ")</f>
        <v>0.9479545455</v>
      </c>
      <c r="O575" s="12">
        <f t="shared" si="584"/>
        <v>0.9479545455</v>
      </c>
      <c r="P575" s="9" t="str">
        <f>IF(ISBLANK(A575)," ",IF(N575&gt;MASTER!$B$3/100,"SB",IF(N575&gt;MASTER!$B$4/100,"B",IF(N575&gt;MASTER!$B$5/100,"C","K"))))</f>
        <v>B</v>
      </c>
      <c r="Q575" s="9" t="str">
        <f>IF(ISBLANK(B575)," ",IF(O575&gt;MASTER!$B$3/100,"SB",IF(O575&gt;MASTER!$B$4/100,"B",IF(O575&gt;MASTER!$B$5/100,"C","K"))))</f>
        <v>B</v>
      </c>
    </row>
    <row r="576">
      <c r="A576" s="8">
        <f>INDIRECT(ADDRESS(2+QUOTIENT(ROW()-2,COUNTA('Form Responses 1'!$1:$1)-4),1,,TRUE,"Form Responses 1"))</f>
        <v>45026.48385</v>
      </c>
      <c r="B576" s="9" t="str">
        <f>INDIRECT(ADDRESS(2+QUOTIENT(ROW()-2,COUNTA('Form Responses 1'!$1:$1)-4),2,,TRUE,"Form Responses 1"))</f>
        <v>suha025@brin.go.id</v>
      </c>
      <c r="C576" s="9" t="str">
        <f>INDIRECT(ADDRESS(2+QUOTIENT(ROW()-2,COUNTA('Form Responses 1'!$1:$1)-4),3,,TRUE,"Form Responses 1"))</f>
        <v>Suhartono</v>
      </c>
      <c r="D576" s="10">
        <f>INDIRECT(ADDRESS(2+QUOTIENT(ROW()-2,COUNTA('Form Responses 1'!$1:$1)-4),4,,TRUE,"Form Responses 1"))</f>
        <v>44951</v>
      </c>
      <c r="E576" s="11">
        <f t="shared" si="2"/>
        <v>3</v>
      </c>
      <c r="F576" s="9" t="str">
        <f>IF(ISBLANK(A576)," ",INDIRECT(ADDRESS(1,5+MOD(ROW()-2,COUNTA('Form Responses 1'!$1:$1)-4),,TRUE,"Form Responses 1")))</f>
        <v>PUSTEKDATA LAPAN - Gedung 1 Lt. 2 [Ruang Rapat Merkurius]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PUSTEKDATA LAPAN - Gedung 1 Lt. 2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4</v>
      </c>
      <c r="L576" s="9" t="str">
        <f t="shared" si="6"/>
        <v>2023 - WEEK 04</v>
      </c>
      <c r="M576" s="9" t="str">
        <f t="shared" si="7"/>
        <v>2023 - MONTH 01</v>
      </c>
      <c r="N576" s="12">
        <f t="shared" ref="N576:O576" si="585">IFERROR(AVERAGEIF(L:L,L576,$J:$J)," ")</f>
        <v>0.9479545455</v>
      </c>
      <c r="O576" s="12">
        <f t="shared" si="585"/>
        <v>0.9479545455</v>
      </c>
      <c r="P576" s="9" t="str">
        <f>IF(ISBLANK(A576)," ",IF(N576&gt;MASTER!$B$3/100,"SB",IF(N576&gt;MASTER!$B$4/100,"B",IF(N576&gt;MASTER!$B$5/100,"C","K"))))</f>
        <v>B</v>
      </c>
      <c r="Q576" s="9" t="str">
        <f>IF(ISBLANK(B576)," ",IF(O576&gt;MASTER!$B$3/100,"SB",IF(O576&gt;MASTER!$B$4/100,"B",IF(O576&gt;MASTER!$B$5/100,"C","K"))))</f>
        <v>B</v>
      </c>
    </row>
    <row r="577">
      <c r="A577" s="8">
        <f>INDIRECT(ADDRESS(2+QUOTIENT(ROW()-2,COUNTA('Form Responses 1'!$1:$1)-4),1,,TRUE,"Form Responses 1"))</f>
        <v>45026.48385</v>
      </c>
      <c r="B577" s="9" t="str">
        <f>INDIRECT(ADDRESS(2+QUOTIENT(ROW()-2,COUNTA('Form Responses 1'!$1:$1)-4),2,,TRUE,"Form Responses 1"))</f>
        <v>suha025@brin.go.id</v>
      </c>
      <c r="C577" s="9" t="str">
        <f>INDIRECT(ADDRESS(2+QUOTIENT(ROW()-2,COUNTA('Form Responses 1'!$1:$1)-4),3,,TRUE,"Form Responses 1"))</f>
        <v>Suhartono</v>
      </c>
      <c r="D577" s="10">
        <f>INDIRECT(ADDRESS(2+QUOTIENT(ROW()-2,COUNTA('Form Responses 1'!$1:$1)-4),4,,TRUE,"Form Responses 1"))</f>
        <v>44951</v>
      </c>
      <c r="E577" s="11">
        <f t="shared" si="2"/>
        <v>3</v>
      </c>
      <c r="F577" s="9" t="str">
        <f>IF(ISBLANK(A577)," ",INDIRECT(ADDRESS(1,5+MOD(ROW()-2,COUNTA('Form Responses 1'!$1:$1)-4),,TRUE,"Form Responses 1")))</f>
        <v>PUSTEKDATA LAPAN - Gedung 1 Lt. 2 [Ruang Arsip]</v>
      </c>
      <c r="G577" s="9" t="str">
        <f>IF(ISBLANK(A577)," ",INDIRECT(ADDRESS(MATCH(A577,'Form Responses 1'!A:A,0),5+MOD(ROW()-2,COUNTA('Form Responses 1'!$1:$1)-4),,TRUE,"Form Responses 1")))</f>
        <v>BAIK</v>
      </c>
      <c r="H577" s="12" t="str">
        <f t="shared" si="3"/>
        <v>PUSTEKDATA LAPAN - Gedung 1 Lt. 2</v>
      </c>
      <c r="I577" s="12" t="str">
        <f t="shared" si="4"/>
        <v>CLEANING SERVICE</v>
      </c>
      <c r="J577" s="12">
        <f t="array" ref="J577">IFERROR(INDEX(MASTER!B:B,MATCH(G577,MASTER!A:A,0))/100," ")</f>
        <v>0.95</v>
      </c>
      <c r="K577" s="9">
        <f t="shared" si="5"/>
        <v>4</v>
      </c>
      <c r="L577" s="9" t="str">
        <f t="shared" si="6"/>
        <v>2023 - WEEK 04</v>
      </c>
      <c r="M577" s="9" t="str">
        <f t="shared" si="7"/>
        <v>2023 - MONTH 01</v>
      </c>
      <c r="N577" s="12">
        <f t="shared" ref="N577:O577" si="586">IFERROR(AVERAGEIF(L:L,L577,$J:$J)," ")</f>
        <v>0.9479545455</v>
      </c>
      <c r="O577" s="12">
        <f t="shared" si="586"/>
        <v>0.9479545455</v>
      </c>
      <c r="P577" s="9" t="str">
        <f>IF(ISBLANK(A577)," ",IF(N577&gt;MASTER!$B$3/100,"SB",IF(N577&gt;MASTER!$B$4/100,"B",IF(N577&gt;MASTER!$B$5/100,"C","K"))))</f>
        <v>B</v>
      </c>
      <c r="Q577" s="9" t="str">
        <f>IF(ISBLANK(B577)," ",IF(O577&gt;MASTER!$B$3/100,"SB",IF(O577&gt;MASTER!$B$4/100,"B",IF(O577&gt;MASTER!$B$5/100,"C","K"))))</f>
        <v>B</v>
      </c>
    </row>
    <row r="578">
      <c r="A578" s="8">
        <f>INDIRECT(ADDRESS(2+QUOTIENT(ROW()-2,COUNTA('Form Responses 1'!$1:$1)-4),1,,TRUE,"Form Responses 1"))</f>
        <v>45026.48385</v>
      </c>
      <c r="B578" s="9" t="str">
        <f>INDIRECT(ADDRESS(2+QUOTIENT(ROW()-2,COUNTA('Form Responses 1'!$1:$1)-4),2,,TRUE,"Form Responses 1"))</f>
        <v>suha025@brin.go.id</v>
      </c>
      <c r="C578" s="9" t="str">
        <f>INDIRECT(ADDRESS(2+QUOTIENT(ROW()-2,COUNTA('Form Responses 1'!$1:$1)-4),3,,TRUE,"Form Responses 1"))</f>
        <v>Suhartono</v>
      </c>
      <c r="D578" s="10">
        <f>INDIRECT(ADDRESS(2+QUOTIENT(ROW()-2,COUNTA('Form Responses 1'!$1:$1)-4),4,,TRUE,"Form Responses 1"))</f>
        <v>44951</v>
      </c>
      <c r="E578" s="11">
        <f t="shared" si="2"/>
        <v>3</v>
      </c>
      <c r="F578" s="9" t="str">
        <f>IF(ISBLANK(A578)," ",INDIRECT(ADDRESS(1,5+MOD(ROW()-2,COUNTA('Form Responses 1'!$1:$1)-4),,TRUE,"Form Responses 1")))</f>
        <v>PUSTEKDATA LAPAN - Gedung 1 Lt. 2 [Ruang Staff]</v>
      </c>
      <c r="G578" s="9" t="str">
        <f>IF(ISBLANK(A578)," ",INDIRECT(ADDRESS(MATCH(A578,'Form Responses 1'!A:A,0),5+MOD(ROW()-2,COUNTA('Form Responses 1'!$1:$1)-4),,TRUE,"Form Responses 1")))</f>
        <v>BAIK</v>
      </c>
      <c r="H578" s="12" t="str">
        <f t="shared" si="3"/>
        <v>PUSTEKDATA LAPAN - Gedung 1 Lt. 2</v>
      </c>
      <c r="I578" s="12" t="str">
        <f t="shared" si="4"/>
        <v>CLEANING SERVICE</v>
      </c>
      <c r="J578" s="12">
        <f t="array" ref="J578">IFERROR(INDEX(MASTER!B:B,MATCH(G578,MASTER!A:A,0))/100," ")</f>
        <v>0.95</v>
      </c>
      <c r="K578" s="9">
        <f t="shared" si="5"/>
        <v>4</v>
      </c>
      <c r="L578" s="9" t="str">
        <f t="shared" si="6"/>
        <v>2023 - WEEK 04</v>
      </c>
      <c r="M578" s="9" t="str">
        <f t="shared" si="7"/>
        <v>2023 - MONTH 01</v>
      </c>
      <c r="N578" s="12">
        <f t="shared" ref="N578:O578" si="587">IFERROR(AVERAGEIF(L:L,L578,$J:$J)," ")</f>
        <v>0.9479545455</v>
      </c>
      <c r="O578" s="12">
        <f t="shared" si="587"/>
        <v>0.9479545455</v>
      </c>
      <c r="P578" s="9" t="str">
        <f>IF(ISBLANK(A578)," ",IF(N578&gt;MASTER!$B$3/100,"SB",IF(N578&gt;MASTER!$B$4/100,"B",IF(N578&gt;MASTER!$B$5/100,"C","K"))))</f>
        <v>B</v>
      </c>
      <c r="Q578" s="9" t="str">
        <f>IF(ISBLANK(B578)," ",IF(O578&gt;MASTER!$B$3/100,"SB",IF(O578&gt;MASTER!$B$4/100,"B",IF(O578&gt;MASTER!$B$5/100,"C","K"))))</f>
        <v>B</v>
      </c>
    </row>
    <row r="579">
      <c r="A579" s="8">
        <f>INDIRECT(ADDRESS(2+QUOTIENT(ROW()-2,COUNTA('Form Responses 1'!$1:$1)-4),1,,TRUE,"Form Responses 1"))</f>
        <v>45026.48385</v>
      </c>
      <c r="B579" s="9" t="str">
        <f>INDIRECT(ADDRESS(2+QUOTIENT(ROW()-2,COUNTA('Form Responses 1'!$1:$1)-4),2,,TRUE,"Form Responses 1"))</f>
        <v>suha025@brin.go.id</v>
      </c>
      <c r="C579" s="9" t="str">
        <f>INDIRECT(ADDRESS(2+QUOTIENT(ROW()-2,COUNTA('Form Responses 1'!$1:$1)-4),3,,TRUE,"Form Responses 1"))</f>
        <v>Suhartono</v>
      </c>
      <c r="D579" s="10">
        <f>INDIRECT(ADDRESS(2+QUOTIENT(ROW()-2,COUNTA('Form Responses 1'!$1:$1)-4),4,,TRUE,"Form Responses 1"))</f>
        <v>44951</v>
      </c>
      <c r="E579" s="11">
        <f t="shared" si="2"/>
        <v>3</v>
      </c>
      <c r="F579" s="9" t="str">
        <f>IF(ISBLANK(A579)," ",INDIRECT(ADDRESS(1,5+MOD(ROW()-2,COUNTA('Form Responses 1'!$1:$1)-4),,TRUE,"Form Responses 1")))</f>
        <v>PUSTEKDATA LAPAN - Gedung 1 Lt. 2 [Ruang Lab Pengelola]</v>
      </c>
      <c r="G579" s="9" t="str">
        <f>IF(ISBLANK(A579)," ",INDIRECT(ADDRESS(MATCH(A579,'Form Responses 1'!A:A,0),5+MOD(ROW()-2,COUNTA('Form Responses 1'!$1:$1)-4),,TRUE,"Form Responses 1")))</f>
        <v>BAIK</v>
      </c>
      <c r="H579" s="12" t="str">
        <f t="shared" si="3"/>
        <v>PUSTEKDATA LAPAN - Gedung 1 Lt. 2</v>
      </c>
      <c r="I579" s="12" t="str">
        <f t="shared" si="4"/>
        <v>CLEANING SERVICE</v>
      </c>
      <c r="J579" s="12">
        <f t="array" ref="J579">IFERROR(INDEX(MASTER!B:B,MATCH(G579,MASTER!A:A,0))/100," ")</f>
        <v>0.95</v>
      </c>
      <c r="K579" s="9">
        <f t="shared" si="5"/>
        <v>4</v>
      </c>
      <c r="L579" s="9" t="str">
        <f t="shared" si="6"/>
        <v>2023 - WEEK 04</v>
      </c>
      <c r="M579" s="9" t="str">
        <f t="shared" si="7"/>
        <v>2023 - MONTH 01</v>
      </c>
      <c r="N579" s="12">
        <f t="shared" ref="N579:O579" si="588">IFERROR(AVERAGEIF(L:L,L579,$J:$J)," ")</f>
        <v>0.9479545455</v>
      </c>
      <c r="O579" s="12">
        <f t="shared" si="588"/>
        <v>0.9479545455</v>
      </c>
      <c r="P579" s="9" t="str">
        <f>IF(ISBLANK(A579)," ",IF(N579&gt;MASTER!$B$3/100,"SB",IF(N579&gt;MASTER!$B$4/100,"B",IF(N579&gt;MASTER!$B$5/100,"C","K"))))</f>
        <v>B</v>
      </c>
      <c r="Q579" s="9" t="str">
        <f>IF(ISBLANK(B579)," ",IF(O579&gt;MASTER!$B$3/100,"SB",IF(O579&gt;MASTER!$B$4/100,"B",IF(O579&gt;MASTER!$B$5/100,"C","K"))))</f>
        <v>B</v>
      </c>
    </row>
    <row r="580">
      <c r="A580" s="8">
        <f>INDIRECT(ADDRESS(2+QUOTIENT(ROW()-2,COUNTA('Form Responses 1'!$1:$1)-4),1,,TRUE,"Form Responses 1"))</f>
        <v>45026.48385</v>
      </c>
      <c r="B580" s="9" t="str">
        <f>INDIRECT(ADDRESS(2+QUOTIENT(ROW()-2,COUNTA('Form Responses 1'!$1:$1)-4),2,,TRUE,"Form Responses 1"))</f>
        <v>suha025@brin.go.id</v>
      </c>
      <c r="C580" s="9" t="str">
        <f>INDIRECT(ADDRESS(2+QUOTIENT(ROW()-2,COUNTA('Form Responses 1'!$1:$1)-4),3,,TRUE,"Form Responses 1"))</f>
        <v>Suhartono</v>
      </c>
      <c r="D580" s="10">
        <f>INDIRECT(ADDRESS(2+QUOTIENT(ROW()-2,COUNTA('Form Responses 1'!$1:$1)-4),4,,TRUE,"Form Responses 1"))</f>
        <v>44951</v>
      </c>
      <c r="E580" s="11">
        <f t="shared" si="2"/>
        <v>3</v>
      </c>
      <c r="F580" s="9" t="str">
        <f>IF(ISBLANK(A580)," ",INDIRECT(ADDRESS(1,5+MOD(ROW()-2,COUNTA('Form Responses 1'!$1:$1)-4),,TRUE,"Form Responses 1")))</f>
        <v>PUSTEKDATA LAPAN - Gedung 1 Lt. 2 [Pantry]</v>
      </c>
      <c r="G580" s="9" t="str">
        <f>IF(ISBLANK(A580)," ",INDIRECT(ADDRESS(MATCH(A580,'Form Responses 1'!A:A,0),5+MOD(ROW()-2,COUNTA('Form Responses 1'!$1:$1)-4),,TRUE,"Form Responses 1")))</f>
        <v>BAIK</v>
      </c>
      <c r="H580" s="12" t="str">
        <f t="shared" si="3"/>
        <v>PUSTEKDATA LAPAN - Gedung 1 Lt. 2</v>
      </c>
      <c r="I580" s="12" t="str">
        <f t="shared" si="4"/>
        <v>CLEANING SERVICE</v>
      </c>
      <c r="J580" s="12">
        <f t="array" ref="J580">IFERROR(INDEX(MASTER!B:B,MATCH(G580,MASTER!A:A,0))/100," ")</f>
        <v>0.95</v>
      </c>
      <c r="K580" s="9">
        <f t="shared" si="5"/>
        <v>4</v>
      </c>
      <c r="L580" s="9" t="str">
        <f t="shared" si="6"/>
        <v>2023 - WEEK 04</v>
      </c>
      <c r="M580" s="9" t="str">
        <f t="shared" si="7"/>
        <v>2023 - MONTH 01</v>
      </c>
      <c r="N580" s="12">
        <f t="shared" ref="N580:O580" si="589">IFERROR(AVERAGEIF(L:L,L580,$J:$J)," ")</f>
        <v>0.9479545455</v>
      </c>
      <c r="O580" s="12">
        <f t="shared" si="589"/>
        <v>0.9479545455</v>
      </c>
      <c r="P580" s="9" t="str">
        <f>IF(ISBLANK(A580)," ",IF(N580&gt;MASTER!$B$3/100,"SB",IF(N580&gt;MASTER!$B$4/100,"B",IF(N580&gt;MASTER!$B$5/100,"C","K"))))</f>
        <v>B</v>
      </c>
      <c r="Q580" s="9" t="str">
        <f>IF(ISBLANK(B580)," ",IF(O580&gt;MASTER!$B$3/100,"SB",IF(O580&gt;MASTER!$B$4/100,"B",IF(O580&gt;MASTER!$B$5/100,"C","K"))))</f>
        <v>B</v>
      </c>
    </row>
    <row r="581">
      <c r="A581" s="8">
        <f>INDIRECT(ADDRESS(2+QUOTIENT(ROW()-2,COUNTA('Form Responses 1'!$1:$1)-4),1,,TRUE,"Form Responses 1"))</f>
        <v>45026.48385</v>
      </c>
      <c r="B581" s="9" t="str">
        <f>INDIRECT(ADDRESS(2+QUOTIENT(ROW()-2,COUNTA('Form Responses 1'!$1:$1)-4),2,,TRUE,"Form Responses 1"))</f>
        <v>suha025@brin.go.id</v>
      </c>
      <c r="C581" s="9" t="str">
        <f>INDIRECT(ADDRESS(2+QUOTIENT(ROW()-2,COUNTA('Form Responses 1'!$1:$1)-4),3,,TRUE,"Form Responses 1"))</f>
        <v>Suhartono</v>
      </c>
      <c r="D581" s="10">
        <f>INDIRECT(ADDRESS(2+QUOTIENT(ROW()-2,COUNTA('Form Responses 1'!$1:$1)-4),4,,TRUE,"Form Responses 1"))</f>
        <v>44951</v>
      </c>
      <c r="E581" s="11">
        <f t="shared" si="2"/>
        <v>3</v>
      </c>
      <c r="F581" s="9" t="str">
        <f>IF(ISBLANK(A581)," ",INDIRECT(ADDRESS(1,5+MOD(ROW()-2,COUNTA('Form Responses 1'!$1:$1)-4),,TRUE,"Form Responses 1")))</f>
        <v>PUSTEKDATA LAPAN - Gedung 1 Lt. 2 [Toilet]</v>
      </c>
      <c r="G581" s="9" t="str">
        <f>IF(ISBLANK(A581)," ",INDIRECT(ADDRESS(MATCH(A581,'Form Responses 1'!A:A,0),5+MOD(ROW()-2,COUNTA('Form Responses 1'!$1:$1)-4),,TRUE,"Form Responses 1")))</f>
        <v>BAIK</v>
      </c>
      <c r="H581" s="12" t="str">
        <f t="shared" si="3"/>
        <v>PUSTEKDATA LAPAN - Gedung 1 Lt. 2</v>
      </c>
      <c r="I581" s="12" t="str">
        <f t="shared" si="4"/>
        <v>CLEANING SERVICE</v>
      </c>
      <c r="J581" s="12">
        <f t="array" ref="J581">IFERROR(INDEX(MASTER!B:B,MATCH(G581,MASTER!A:A,0))/100," ")</f>
        <v>0.95</v>
      </c>
      <c r="K581" s="9">
        <f t="shared" si="5"/>
        <v>4</v>
      </c>
      <c r="L581" s="9" t="str">
        <f t="shared" si="6"/>
        <v>2023 - WEEK 04</v>
      </c>
      <c r="M581" s="9" t="str">
        <f t="shared" si="7"/>
        <v>2023 - MONTH 01</v>
      </c>
      <c r="N581" s="12">
        <f t="shared" ref="N581:O581" si="590">IFERROR(AVERAGEIF(L:L,L581,$J:$J)," ")</f>
        <v>0.9479545455</v>
      </c>
      <c r="O581" s="12">
        <f t="shared" si="590"/>
        <v>0.9479545455</v>
      </c>
      <c r="P581" s="9" t="str">
        <f>IF(ISBLANK(A581)," ",IF(N581&gt;MASTER!$B$3/100,"SB",IF(N581&gt;MASTER!$B$4/100,"B",IF(N581&gt;MASTER!$B$5/100,"C","K"))))</f>
        <v>B</v>
      </c>
      <c r="Q581" s="9" t="str">
        <f>IF(ISBLANK(B581)," ",IF(O581&gt;MASTER!$B$3/100,"SB",IF(O581&gt;MASTER!$B$4/100,"B",IF(O581&gt;MASTER!$B$5/100,"C","K"))))</f>
        <v>B</v>
      </c>
    </row>
    <row r="582">
      <c r="A582" s="8">
        <f>INDIRECT(ADDRESS(2+QUOTIENT(ROW()-2,COUNTA('Form Responses 1'!$1:$1)-4),1,,TRUE,"Form Responses 1"))</f>
        <v>45026.48385</v>
      </c>
      <c r="B582" s="9" t="str">
        <f>INDIRECT(ADDRESS(2+QUOTIENT(ROW()-2,COUNTA('Form Responses 1'!$1:$1)-4),2,,TRUE,"Form Responses 1"))</f>
        <v>suha025@brin.go.id</v>
      </c>
      <c r="C582" s="9" t="str">
        <f>INDIRECT(ADDRESS(2+QUOTIENT(ROW()-2,COUNTA('Form Responses 1'!$1:$1)-4),3,,TRUE,"Form Responses 1"))</f>
        <v>Suhartono</v>
      </c>
      <c r="D582" s="10">
        <f>INDIRECT(ADDRESS(2+QUOTIENT(ROW()-2,COUNTA('Form Responses 1'!$1:$1)-4),4,,TRUE,"Form Responses 1"))</f>
        <v>44951</v>
      </c>
      <c r="E582" s="11">
        <f t="shared" si="2"/>
        <v>3</v>
      </c>
      <c r="F582" s="9" t="str">
        <f>IF(ISBLANK(A582)," ",INDIRECT(ADDRESS(1,5+MOD(ROW()-2,COUNTA('Form Responses 1'!$1:$1)-4),,TRUE,"Form Responses 1")))</f>
        <v>PUSTEKDATA LAPAN - Gedung 1 Lt. 2 [Tangga luar gedung]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PUSTEKDATA LAPAN - Gedung 1 Lt. 2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4</v>
      </c>
      <c r="L582" s="9" t="str">
        <f t="shared" si="6"/>
        <v>2023 - WEEK 04</v>
      </c>
      <c r="M582" s="9" t="str">
        <f t="shared" si="7"/>
        <v>2023 - MONTH 01</v>
      </c>
      <c r="N582" s="12">
        <f t="shared" ref="N582:O582" si="591">IFERROR(AVERAGEIF(L:L,L582,$J:$J)," ")</f>
        <v>0.9479545455</v>
      </c>
      <c r="O582" s="12">
        <f t="shared" si="591"/>
        <v>0.9479545455</v>
      </c>
      <c r="P582" s="9" t="str">
        <f>IF(ISBLANK(A582)," ",IF(N582&gt;MASTER!$B$3/100,"SB",IF(N582&gt;MASTER!$B$4/100,"B",IF(N582&gt;MASTER!$B$5/100,"C","K"))))</f>
        <v>B</v>
      </c>
      <c r="Q582" s="9" t="str">
        <f>IF(ISBLANK(B582)," ",IF(O582&gt;MASTER!$B$3/100,"SB",IF(O582&gt;MASTER!$B$4/100,"B",IF(O582&gt;MASTER!$B$5/100,"C","K"))))</f>
        <v>B</v>
      </c>
    </row>
    <row r="583">
      <c r="A583" s="8">
        <f>INDIRECT(ADDRESS(2+QUOTIENT(ROW()-2,COUNTA('Form Responses 1'!$1:$1)-4),1,,TRUE,"Form Responses 1"))</f>
        <v>45026.48385</v>
      </c>
      <c r="B583" s="9" t="str">
        <f>INDIRECT(ADDRESS(2+QUOTIENT(ROW()-2,COUNTA('Form Responses 1'!$1:$1)-4),2,,TRUE,"Form Responses 1"))</f>
        <v>suha025@brin.go.id</v>
      </c>
      <c r="C583" s="9" t="str">
        <f>INDIRECT(ADDRESS(2+QUOTIENT(ROW()-2,COUNTA('Form Responses 1'!$1:$1)-4),3,,TRUE,"Form Responses 1"))</f>
        <v>Suhartono</v>
      </c>
      <c r="D583" s="10">
        <f>INDIRECT(ADDRESS(2+QUOTIENT(ROW()-2,COUNTA('Form Responses 1'!$1:$1)-4),4,,TRUE,"Form Responses 1"))</f>
        <v>44951</v>
      </c>
      <c r="E583" s="11">
        <f t="shared" si="2"/>
        <v>3</v>
      </c>
      <c r="F583" s="9" t="str">
        <f>IF(ISBLANK(A583)," ",INDIRECT(ADDRESS(1,5+MOD(ROW()-2,COUNTA('Form Responses 1'!$1:$1)-4),,TRUE,"Form Responses 1")))</f>
        <v>PUSTEKDATA LAPAN - Gedung 1 Lt. 1 [Ruang Diseminasi]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PUSTEKDATA LAPAN - Gedung 1 Lt. 1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4</v>
      </c>
      <c r="L583" s="9" t="str">
        <f t="shared" si="6"/>
        <v>2023 - WEEK 04</v>
      </c>
      <c r="M583" s="9" t="str">
        <f t="shared" si="7"/>
        <v>2023 - MONTH 01</v>
      </c>
      <c r="N583" s="12">
        <f t="shared" ref="N583:O583" si="592">IFERROR(AVERAGEIF(L:L,L583,$J:$J)," ")</f>
        <v>0.9479545455</v>
      </c>
      <c r="O583" s="12">
        <f t="shared" si="592"/>
        <v>0.9479545455</v>
      </c>
      <c r="P583" s="9" t="str">
        <f>IF(ISBLANK(A583)," ",IF(N583&gt;MASTER!$B$3/100,"SB",IF(N583&gt;MASTER!$B$4/100,"B",IF(N583&gt;MASTER!$B$5/100,"C","K"))))</f>
        <v>B</v>
      </c>
      <c r="Q583" s="9" t="str">
        <f>IF(ISBLANK(B583)," ",IF(O583&gt;MASTER!$B$3/100,"SB",IF(O583&gt;MASTER!$B$4/100,"B",IF(O583&gt;MASTER!$B$5/100,"C","K"))))</f>
        <v>B</v>
      </c>
    </row>
    <row r="584">
      <c r="A584" s="8">
        <f>INDIRECT(ADDRESS(2+QUOTIENT(ROW()-2,COUNTA('Form Responses 1'!$1:$1)-4),1,,TRUE,"Form Responses 1"))</f>
        <v>45026.48385</v>
      </c>
      <c r="B584" s="9" t="str">
        <f>INDIRECT(ADDRESS(2+QUOTIENT(ROW()-2,COUNTA('Form Responses 1'!$1:$1)-4),2,,TRUE,"Form Responses 1"))</f>
        <v>suha025@brin.go.id</v>
      </c>
      <c r="C584" s="9" t="str">
        <f>INDIRECT(ADDRESS(2+QUOTIENT(ROW()-2,COUNTA('Form Responses 1'!$1:$1)-4),3,,TRUE,"Form Responses 1"))</f>
        <v>Suhartono</v>
      </c>
      <c r="D584" s="10">
        <f>INDIRECT(ADDRESS(2+QUOTIENT(ROW()-2,COUNTA('Form Responses 1'!$1:$1)-4),4,,TRUE,"Form Responses 1"))</f>
        <v>44951</v>
      </c>
      <c r="E584" s="11">
        <f t="shared" si="2"/>
        <v>3</v>
      </c>
      <c r="F584" s="9" t="str">
        <f>IF(ISBLANK(A584)," ",INDIRECT(ADDRESS(1,5+MOD(ROW()-2,COUNTA('Form Responses 1'!$1:$1)-4),,TRUE,"Form Responses 1")))</f>
        <v>PUSTEKDATA LAPAN - Gedung 1 Lt. 1 [Lobby]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PUSTEKDATA LAPAN - Gedung 1 Lt. 1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4</v>
      </c>
      <c r="L584" s="9" t="str">
        <f t="shared" si="6"/>
        <v>2023 - WEEK 04</v>
      </c>
      <c r="M584" s="9" t="str">
        <f t="shared" si="7"/>
        <v>2023 - MONTH 01</v>
      </c>
      <c r="N584" s="12">
        <f t="shared" ref="N584:O584" si="593">IFERROR(AVERAGEIF(L:L,L584,$J:$J)," ")</f>
        <v>0.9479545455</v>
      </c>
      <c r="O584" s="12">
        <f t="shared" si="593"/>
        <v>0.9479545455</v>
      </c>
      <c r="P584" s="9" t="str">
        <f>IF(ISBLANK(A584)," ",IF(N584&gt;MASTER!$B$3/100,"SB",IF(N584&gt;MASTER!$B$4/100,"B",IF(N584&gt;MASTER!$B$5/100,"C","K"))))</f>
        <v>B</v>
      </c>
      <c r="Q584" s="9" t="str">
        <f>IF(ISBLANK(B584)," ",IF(O584&gt;MASTER!$B$3/100,"SB",IF(O584&gt;MASTER!$B$4/100,"B",IF(O584&gt;MASTER!$B$5/100,"C","K"))))</f>
        <v>B</v>
      </c>
    </row>
    <row r="585">
      <c r="A585" s="8">
        <f>INDIRECT(ADDRESS(2+QUOTIENT(ROW()-2,COUNTA('Form Responses 1'!$1:$1)-4),1,,TRUE,"Form Responses 1"))</f>
        <v>45026.48385</v>
      </c>
      <c r="B585" s="9" t="str">
        <f>INDIRECT(ADDRESS(2+QUOTIENT(ROW()-2,COUNTA('Form Responses 1'!$1:$1)-4),2,,TRUE,"Form Responses 1"))</f>
        <v>suha025@brin.go.id</v>
      </c>
      <c r="C585" s="9" t="str">
        <f>INDIRECT(ADDRESS(2+QUOTIENT(ROW()-2,COUNTA('Form Responses 1'!$1:$1)-4),3,,TRUE,"Form Responses 1"))</f>
        <v>Suhartono</v>
      </c>
      <c r="D585" s="10">
        <f>INDIRECT(ADDRESS(2+QUOTIENT(ROW()-2,COUNTA('Form Responses 1'!$1:$1)-4),4,,TRUE,"Form Responses 1"))</f>
        <v>44951</v>
      </c>
      <c r="E585" s="11">
        <f t="shared" si="2"/>
        <v>3</v>
      </c>
      <c r="F585" s="9" t="str">
        <f>IF(ISBLANK(A585)," ",INDIRECT(ADDRESS(1,5+MOD(ROW()-2,COUNTA('Form Responses 1'!$1:$1)-4),,TRUE,"Form Responses 1")))</f>
        <v>PUSTEKDATA LAPAN - Gedung 1 Lt. 1 [Ruang Pelayanan]</v>
      </c>
      <c r="G585" s="9" t="str">
        <f>IF(ISBLANK(A585)," ",INDIRECT(ADDRESS(MATCH(A585,'Form Responses 1'!A:A,0),5+MOD(ROW()-2,COUNTA('Form Responses 1'!$1:$1)-4),,TRUE,"Form Responses 1")))</f>
        <v>BAIK</v>
      </c>
      <c r="H585" s="12" t="str">
        <f t="shared" si="3"/>
        <v>PUSTEKDATA LAPAN - Gedung 1 Lt. 1</v>
      </c>
      <c r="I585" s="12" t="str">
        <f t="shared" si="4"/>
        <v>CLEANING SERVICE</v>
      </c>
      <c r="J585" s="12">
        <f t="array" ref="J585">IFERROR(INDEX(MASTER!B:B,MATCH(G585,MASTER!A:A,0))/100," ")</f>
        <v>0.95</v>
      </c>
      <c r="K585" s="9">
        <f t="shared" si="5"/>
        <v>4</v>
      </c>
      <c r="L585" s="9" t="str">
        <f t="shared" si="6"/>
        <v>2023 - WEEK 04</v>
      </c>
      <c r="M585" s="9" t="str">
        <f t="shared" si="7"/>
        <v>2023 - MONTH 01</v>
      </c>
      <c r="N585" s="12">
        <f t="shared" ref="N585:O585" si="594">IFERROR(AVERAGEIF(L:L,L585,$J:$J)," ")</f>
        <v>0.9479545455</v>
      </c>
      <c r="O585" s="12">
        <f t="shared" si="594"/>
        <v>0.9479545455</v>
      </c>
      <c r="P585" s="9" t="str">
        <f>IF(ISBLANK(A585)," ",IF(N585&gt;MASTER!$B$3/100,"SB",IF(N585&gt;MASTER!$B$4/100,"B",IF(N585&gt;MASTER!$B$5/100,"C","K"))))</f>
        <v>B</v>
      </c>
      <c r="Q585" s="9" t="str">
        <f>IF(ISBLANK(B585)," ",IF(O585&gt;MASTER!$B$3/100,"SB",IF(O585&gt;MASTER!$B$4/100,"B",IF(O585&gt;MASTER!$B$5/100,"C","K"))))</f>
        <v>B</v>
      </c>
    </row>
    <row r="586">
      <c r="A586" s="8">
        <f>INDIRECT(ADDRESS(2+QUOTIENT(ROW()-2,COUNTA('Form Responses 1'!$1:$1)-4),1,,TRUE,"Form Responses 1"))</f>
        <v>45026.48385</v>
      </c>
      <c r="B586" s="9" t="str">
        <f>INDIRECT(ADDRESS(2+QUOTIENT(ROW()-2,COUNTA('Form Responses 1'!$1:$1)-4),2,,TRUE,"Form Responses 1"))</f>
        <v>suha025@brin.go.id</v>
      </c>
      <c r="C586" s="9" t="str">
        <f>INDIRECT(ADDRESS(2+QUOTIENT(ROW()-2,COUNTA('Form Responses 1'!$1:$1)-4),3,,TRUE,"Form Responses 1"))</f>
        <v>Suhartono</v>
      </c>
      <c r="D586" s="10">
        <f>INDIRECT(ADDRESS(2+QUOTIENT(ROW()-2,COUNTA('Form Responses 1'!$1:$1)-4),4,,TRUE,"Form Responses 1"))</f>
        <v>44951</v>
      </c>
      <c r="E586" s="11">
        <f t="shared" si="2"/>
        <v>3</v>
      </c>
      <c r="F586" s="9" t="str">
        <f>IF(ISBLANK(A586)," ",INDIRECT(ADDRESS(1,5+MOD(ROW()-2,COUNTA('Form Responses 1'!$1:$1)-4),,TRUE,"Form Responses 1")))</f>
        <v>PUSTEKDATA LAPAN - Gedung 1 Lt. 1 [PPID]</v>
      </c>
      <c r="G586" s="9" t="str">
        <f>IF(ISBLANK(A586)," ",INDIRECT(ADDRESS(MATCH(A586,'Form Responses 1'!A:A,0),5+MOD(ROW()-2,COUNTA('Form Responses 1'!$1:$1)-4),,TRUE,"Form Responses 1")))</f>
        <v>BAIK</v>
      </c>
      <c r="H586" s="12" t="str">
        <f t="shared" si="3"/>
        <v>PUSTEKDATA LAPAN - Gedung 1 Lt. 1</v>
      </c>
      <c r="I586" s="12" t="str">
        <f t="shared" si="4"/>
        <v>CLEANING SERVICE</v>
      </c>
      <c r="J586" s="12">
        <f t="array" ref="J586">IFERROR(INDEX(MASTER!B:B,MATCH(G586,MASTER!A:A,0))/100," ")</f>
        <v>0.95</v>
      </c>
      <c r="K586" s="9">
        <f t="shared" si="5"/>
        <v>4</v>
      </c>
      <c r="L586" s="9" t="str">
        <f t="shared" si="6"/>
        <v>2023 - WEEK 04</v>
      </c>
      <c r="M586" s="9" t="str">
        <f t="shared" si="7"/>
        <v>2023 - MONTH 01</v>
      </c>
      <c r="N586" s="12">
        <f t="shared" ref="N586:O586" si="595">IFERROR(AVERAGEIF(L:L,L586,$J:$J)," ")</f>
        <v>0.9479545455</v>
      </c>
      <c r="O586" s="12">
        <f t="shared" si="595"/>
        <v>0.9479545455</v>
      </c>
      <c r="P586" s="9" t="str">
        <f>IF(ISBLANK(A586)," ",IF(N586&gt;MASTER!$B$3/100,"SB",IF(N586&gt;MASTER!$B$4/100,"B",IF(N586&gt;MASTER!$B$5/100,"C","K"))))</f>
        <v>B</v>
      </c>
      <c r="Q586" s="9" t="str">
        <f>IF(ISBLANK(B586)," ",IF(O586&gt;MASTER!$B$3/100,"SB",IF(O586&gt;MASTER!$B$4/100,"B",IF(O586&gt;MASTER!$B$5/100,"C","K"))))</f>
        <v>B</v>
      </c>
    </row>
    <row r="587">
      <c r="A587" s="8">
        <f>INDIRECT(ADDRESS(2+QUOTIENT(ROW()-2,COUNTA('Form Responses 1'!$1:$1)-4),1,,TRUE,"Form Responses 1"))</f>
        <v>45026.48385</v>
      </c>
      <c r="B587" s="9" t="str">
        <f>INDIRECT(ADDRESS(2+QUOTIENT(ROW()-2,COUNTA('Form Responses 1'!$1:$1)-4),2,,TRUE,"Form Responses 1"))</f>
        <v>suha025@brin.go.id</v>
      </c>
      <c r="C587" s="9" t="str">
        <f>INDIRECT(ADDRESS(2+QUOTIENT(ROW()-2,COUNTA('Form Responses 1'!$1:$1)-4),3,,TRUE,"Form Responses 1"))</f>
        <v>Suhartono</v>
      </c>
      <c r="D587" s="10">
        <f>INDIRECT(ADDRESS(2+QUOTIENT(ROW()-2,COUNTA('Form Responses 1'!$1:$1)-4),4,,TRUE,"Form Responses 1"))</f>
        <v>44951</v>
      </c>
      <c r="E587" s="11">
        <f t="shared" si="2"/>
        <v>3</v>
      </c>
      <c r="F587" s="9" t="str">
        <f>IF(ISBLANK(A587)," ",INDIRECT(ADDRESS(1,5+MOD(ROW()-2,COUNTA('Form Responses 1'!$1:$1)-4),,TRUE,"Form Responses 1")))</f>
        <v>PUSTEKDATA LAPAN - Gedung 1 Lt. 1 [Ruang Rapat Jupiter]</v>
      </c>
      <c r="G587" s="9" t="str">
        <f>IF(ISBLANK(A587)," ",INDIRECT(ADDRESS(MATCH(A587,'Form Responses 1'!A:A,0),5+MOD(ROW()-2,COUNTA('Form Responses 1'!$1:$1)-4),,TRUE,"Form Responses 1")))</f>
        <v>BAIK</v>
      </c>
      <c r="H587" s="12" t="str">
        <f t="shared" si="3"/>
        <v>PUSTEKDATA LAPAN - Gedung 1 Lt. 1</v>
      </c>
      <c r="I587" s="12" t="str">
        <f t="shared" si="4"/>
        <v>CLEANING SERVICE</v>
      </c>
      <c r="J587" s="12">
        <f t="array" ref="J587">IFERROR(INDEX(MASTER!B:B,MATCH(G587,MASTER!A:A,0))/100," ")</f>
        <v>0.95</v>
      </c>
      <c r="K587" s="9">
        <f t="shared" si="5"/>
        <v>4</v>
      </c>
      <c r="L587" s="9" t="str">
        <f t="shared" si="6"/>
        <v>2023 - WEEK 04</v>
      </c>
      <c r="M587" s="9" t="str">
        <f t="shared" si="7"/>
        <v>2023 - MONTH 01</v>
      </c>
      <c r="N587" s="12">
        <f t="shared" ref="N587:O587" si="596">IFERROR(AVERAGEIF(L:L,L587,$J:$J)," ")</f>
        <v>0.9479545455</v>
      </c>
      <c r="O587" s="12">
        <f t="shared" si="596"/>
        <v>0.9479545455</v>
      </c>
      <c r="P587" s="9" t="str">
        <f>IF(ISBLANK(A587)," ",IF(N587&gt;MASTER!$B$3/100,"SB",IF(N587&gt;MASTER!$B$4/100,"B",IF(N587&gt;MASTER!$B$5/100,"C","K"))))</f>
        <v>B</v>
      </c>
      <c r="Q587" s="9" t="str">
        <f>IF(ISBLANK(B587)," ",IF(O587&gt;MASTER!$B$3/100,"SB",IF(O587&gt;MASTER!$B$4/100,"B",IF(O587&gt;MASTER!$B$5/100,"C","K"))))</f>
        <v>B</v>
      </c>
    </row>
    <row r="588">
      <c r="A588" s="8">
        <f>INDIRECT(ADDRESS(2+QUOTIENT(ROW()-2,COUNTA('Form Responses 1'!$1:$1)-4),1,,TRUE,"Form Responses 1"))</f>
        <v>45026.48385</v>
      </c>
      <c r="B588" s="9" t="str">
        <f>INDIRECT(ADDRESS(2+QUOTIENT(ROW()-2,COUNTA('Form Responses 1'!$1:$1)-4),2,,TRUE,"Form Responses 1"))</f>
        <v>suha025@brin.go.id</v>
      </c>
      <c r="C588" s="9" t="str">
        <f>INDIRECT(ADDRESS(2+QUOTIENT(ROW()-2,COUNTA('Form Responses 1'!$1:$1)-4),3,,TRUE,"Form Responses 1"))</f>
        <v>Suhartono</v>
      </c>
      <c r="D588" s="10">
        <f>INDIRECT(ADDRESS(2+QUOTIENT(ROW()-2,COUNTA('Form Responses 1'!$1:$1)-4),4,,TRUE,"Form Responses 1"))</f>
        <v>44951</v>
      </c>
      <c r="E588" s="11">
        <f t="shared" si="2"/>
        <v>3</v>
      </c>
      <c r="F588" s="9" t="str">
        <f>IF(ISBLANK(A588)," ",INDIRECT(ADDRESS(1,5+MOD(ROW()-2,COUNTA('Form Responses 1'!$1:$1)-4),,TRUE,"Form Responses 1")))</f>
        <v>PUSTEKDATA LAPAN - Gedung 1 Lt. 1 [Ruang Diseminasi]</v>
      </c>
      <c r="G588" s="9" t="str">
        <f>IF(ISBLANK(A588)," ",INDIRECT(ADDRESS(MATCH(A588,'Form Responses 1'!A:A,0),5+MOD(ROW()-2,COUNTA('Form Responses 1'!$1:$1)-4),,TRUE,"Form Responses 1")))</f>
        <v>BAIK</v>
      </c>
      <c r="H588" s="12" t="str">
        <f t="shared" si="3"/>
        <v>PUSTEKDATA LAPAN - Gedung 1 Lt. 1</v>
      </c>
      <c r="I588" s="12" t="str">
        <f t="shared" si="4"/>
        <v>CLEANING SERVICE</v>
      </c>
      <c r="J588" s="12">
        <f t="array" ref="J588">IFERROR(INDEX(MASTER!B:B,MATCH(G588,MASTER!A:A,0))/100," ")</f>
        <v>0.95</v>
      </c>
      <c r="K588" s="9">
        <f t="shared" si="5"/>
        <v>4</v>
      </c>
      <c r="L588" s="9" t="str">
        <f t="shared" si="6"/>
        <v>2023 - WEEK 04</v>
      </c>
      <c r="M588" s="9" t="str">
        <f t="shared" si="7"/>
        <v>2023 - MONTH 01</v>
      </c>
      <c r="N588" s="12">
        <f t="shared" ref="N588:O588" si="597">IFERROR(AVERAGEIF(L:L,L588,$J:$J)," ")</f>
        <v>0.9479545455</v>
      </c>
      <c r="O588" s="12">
        <f t="shared" si="597"/>
        <v>0.9479545455</v>
      </c>
      <c r="P588" s="9" t="str">
        <f>IF(ISBLANK(A588)," ",IF(N588&gt;MASTER!$B$3/100,"SB",IF(N588&gt;MASTER!$B$4/100,"B",IF(N588&gt;MASTER!$B$5/100,"C","K"))))</f>
        <v>B</v>
      </c>
      <c r="Q588" s="9" t="str">
        <f>IF(ISBLANK(B588)," ",IF(O588&gt;MASTER!$B$3/100,"SB",IF(O588&gt;MASTER!$B$4/100,"B",IF(O588&gt;MASTER!$B$5/100,"C","K"))))</f>
        <v>B</v>
      </c>
    </row>
    <row r="589">
      <c r="A589" s="8">
        <f>INDIRECT(ADDRESS(2+QUOTIENT(ROW()-2,COUNTA('Form Responses 1'!$1:$1)-4),1,,TRUE,"Form Responses 1"))</f>
        <v>45026.48385</v>
      </c>
      <c r="B589" s="9" t="str">
        <f>INDIRECT(ADDRESS(2+QUOTIENT(ROW()-2,COUNTA('Form Responses 1'!$1:$1)-4),2,,TRUE,"Form Responses 1"))</f>
        <v>suha025@brin.go.id</v>
      </c>
      <c r="C589" s="9" t="str">
        <f>INDIRECT(ADDRESS(2+QUOTIENT(ROW()-2,COUNTA('Form Responses 1'!$1:$1)-4),3,,TRUE,"Form Responses 1"))</f>
        <v>Suhartono</v>
      </c>
      <c r="D589" s="10">
        <f>INDIRECT(ADDRESS(2+QUOTIENT(ROW()-2,COUNTA('Form Responses 1'!$1:$1)-4),4,,TRUE,"Form Responses 1"))</f>
        <v>44951</v>
      </c>
      <c r="E589" s="11">
        <f t="shared" si="2"/>
        <v>3</v>
      </c>
      <c r="F589" s="9" t="str">
        <f>IF(ISBLANK(A589)," ",INDIRECT(ADDRESS(1,5+MOD(ROW()-2,COUNTA('Form Responses 1'!$1:$1)-4),,TRUE,"Form Responses 1")))</f>
        <v>PUSTEKDATA LAPAN - Gedung 1 Lt. 1 [Ruang Staff TU]</v>
      </c>
      <c r="G589" s="9" t="str">
        <f>IF(ISBLANK(A589)," ",INDIRECT(ADDRESS(MATCH(A589,'Form Responses 1'!A:A,0),5+MOD(ROW()-2,COUNTA('Form Responses 1'!$1:$1)-4),,TRUE,"Form Responses 1")))</f>
        <v>BAIK</v>
      </c>
      <c r="H589" s="12" t="str">
        <f t="shared" si="3"/>
        <v>PUSTEKDATA LAPAN - Gedung 1 Lt. 1</v>
      </c>
      <c r="I589" s="12" t="str">
        <f t="shared" si="4"/>
        <v>CLEANING SERVICE</v>
      </c>
      <c r="J589" s="12">
        <f t="array" ref="J589">IFERROR(INDEX(MASTER!B:B,MATCH(G589,MASTER!A:A,0))/100," ")</f>
        <v>0.95</v>
      </c>
      <c r="K589" s="9">
        <f t="shared" si="5"/>
        <v>4</v>
      </c>
      <c r="L589" s="9" t="str">
        <f t="shared" si="6"/>
        <v>2023 - WEEK 04</v>
      </c>
      <c r="M589" s="9" t="str">
        <f t="shared" si="7"/>
        <v>2023 - MONTH 01</v>
      </c>
      <c r="N589" s="12">
        <f t="shared" ref="N589:O589" si="598">IFERROR(AVERAGEIF(L:L,L589,$J:$J)," ")</f>
        <v>0.9479545455</v>
      </c>
      <c r="O589" s="12">
        <f t="shared" si="598"/>
        <v>0.9479545455</v>
      </c>
      <c r="P589" s="9" t="str">
        <f>IF(ISBLANK(A589)," ",IF(N589&gt;MASTER!$B$3/100,"SB",IF(N589&gt;MASTER!$B$4/100,"B",IF(N589&gt;MASTER!$B$5/100,"C","K"))))</f>
        <v>B</v>
      </c>
      <c r="Q589" s="9" t="str">
        <f>IF(ISBLANK(B589)," ",IF(O589&gt;MASTER!$B$3/100,"SB",IF(O589&gt;MASTER!$B$4/100,"B",IF(O589&gt;MASTER!$B$5/100,"C","K"))))</f>
        <v>B</v>
      </c>
    </row>
    <row r="590">
      <c r="A590" s="8">
        <f>INDIRECT(ADDRESS(2+QUOTIENT(ROW()-2,COUNTA('Form Responses 1'!$1:$1)-4),1,,TRUE,"Form Responses 1"))</f>
        <v>45026.48385</v>
      </c>
      <c r="B590" s="9" t="str">
        <f>INDIRECT(ADDRESS(2+QUOTIENT(ROW()-2,COUNTA('Form Responses 1'!$1:$1)-4),2,,TRUE,"Form Responses 1"))</f>
        <v>suha025@brin.go.id</v>
      </c>
      <c r="C590" s="9" t="str">
        <f>INDIRECT(ADDRESS(2+QUOTIENT(ROW()-2,COUNTA('Form Responses 1'!$1:$1)-4),3,,TRUE,"Form Responses 1"))</f>
        <v>Suhartono</v>
      </c>
      <c r="D590" s="10">
        <f>INDIRECT(ADDRESS(2+QUOTIENT(ROW()-2,COUNTA('Form Responses 1'!$1:$1)-4),4,,TRUE,"Form Responses 1"))</f>
        <v>44951</v>
      </c>
      <c r="E590" s="11">
        <f t="shared" si="2"/>
        <v>3</v>
      </c>
      <c r="F590" s="9" t="str">
        <f>IF(ISBLANK(A590)," ",INDIRECT(ADDRESS(1,5+MOD(ROW()-2,COUNTA('Form Responses 1'!$1:$1)-4),,TRUE,"Form Responses 1")))</f>
        <v>PUSTEKDATA LAPAN - Gedung 1 Lt. 1 [Ruang Kepala Subag BMN]</v>
      </c>
      <c r="G590" s="9" t="str">
        <f>IF(ISBLANK(A590)," ",INDIRECT(ADDRESS(MATCH(A590,'Form Responses 1'!A:A,0),5+MOD(ROW()-2,COUNTA('Form Responses 1'!$1:$1)-4),,TRUE,"Form Responses 1")))</f>
        <v>BAIK</v>
      </c>
      <c r="H590" s="12" t="str">
        <f t="shared" si="3"/>
        <v>PUSTEKDATA LAPAN - Gedung 1 Lt. 1</v>
      </c>
      <c r="I590" s="12" t="str">
        <f t="shared" si="4"/>
        <v>CLEANING SERVICE</v>
      </c>
      <c r="J590" s="12">
        <f t="array" ref="J590">IFERROR(INDEX(MASTER!B:B,MATCH(G590,MASTER!A:A,0))/100," ")</f>
        <v>0.95</v>
      </c>
      <c r="K590" s="9">
        <f t="shared" si="5"/>
        <v>4</v>
      </c>
      <c r="L590" s="9" t="str">
        <f t="shared" si="6"/>
        <v>2023 - WEEK 04</v>
      </c>
      <c r="M590" s="9" t="str">
        <f t="shared" si="7"/>
        <v>2023 - MONTH 01</v>
      </c>
      <c r="N590" s="12">
        <f t="shared" ref="N590:O590" si="599">IFERROR(AVERAGEIF(L:L,L590,$J:$J)," ")</f>
        <v>0.9479545455</v>
      </c>
      <c r="O590" s="12">
        <f t="shared" si="599"/>
        <v>0.9479545455</v>
      </c>
      <c r="P590" s="9" t="str">
        <f>IF(ISBLANK(A590)," ",IF(N590&gt;MASTER!$B$3/100,"SB",IF(N590&gt;MASTER!$B$4/100,"B",IF(N590&gt;MASTER!$B$5/100,"C","K"))))</f>
        <v>B</v>
      </c>
      <c r="Q590" s="9" t="str">
        <f>IF(ISBLANK(B590)," ",IF(O590&gt;MASTER!$B$3/100,"SB",IF(O590&gt;MASTER!$B$4/100,"B",IF(O590&gt;MASTER!$B$5/100,"C","K"))))</f>
        <v>B</v>
      </c>
    </row>
    <row r="591">
      <c r="A591" s="8">
        <f>INDIRECT(ADDRESS(2+QUOTIENT(ROW()-2,COUNTA('Form Responses 1'!$1:$1)-4),1,,TRUE,"Form Responses 1"))</f>
        <v>45026.48385</v>
      </c>
      <c r="B591" s="9" t="str">
        <f>INDIRECT(ADDRESS(2+QUOTIENT(ROW()-2,COUNTA('Form Responses 1'!$1:$1)-4),2,,TRUE,"Form Responses 1"))</f>
        <v>suha025@brin.go.id</v>
      </c>
      <c r="C591" s="9" t="str">
        <f>INDIRECT(ADDRESS(2+QUOTIENT(ROW()-2,COUNTA('Form Responses 1'!$1:$1)-4),3,,TRUE,"Form Responses 1"))</f>
        <v>Suhartono</v>
      </c>
      <c r="D591" s="10">
        <f>INDIRECT(ADDRESS(2+QUOTIENT(ROW()-2,COUNTA('Form Responses 1'!$1:$1)-4),4,,TRUE,"Form Responses 1"))</f>
        <v>44951</v>
      </c>
      <c r="E591" s="11">
        <f t="shared" si="2"/>
        <v>3</v>
      </c>
      <c r="F591" s="9" t="str">
        <f>IF(ISBLANK(A591)," ",INDIRECT(ADDRESS(1,5+MOD(ROW()-2,COUNTA('Form Responses 1'!$1:$1)-4),,TRUE,"Form Responses 1")))</f>
        <v>PUSTEKDATA LAPAN - Gedung 1 Lt. 1 [Ruang kepala Subag SDM &amp; Tatausaha]</v>
      </c>
      <c r="G591" s="9" t="str">
        <f>IF(ISBLANK(A591)," ",INDIRECT(ADDRESS(MATCH(A591,'Form Responses 1'!A:A,0),5+MOD(ROW()-2,COUNTA('Form Responses 1'!$1:$1)-4),,TRUE,"Form Responses 1")))</f>
        <v>BAIK</v>
      </c>
      <c r="H591" s="12" t="str">
        <f t="shared" si="3"/>
        <v>PUSTEKDATA LAPAN - Gedung 1 Lt. 1</v>
      </c>
      <c r="I591" s="12" t="str">
        <f t="shared" si="4"/>
        <v>CLEANING SERVICE</v>
      </c>
      <c r="J591" s="12">
        <f t="array" ref="J591">IFERROR(INDEX(MASTER!B:B,MATCH(G591,MASTER!A:A,0))/100," ")</f>
        <v>0.95</v>
      </c>
      <c r="K591" s="9">
        <f t="shared" si="5"/>
        <v>4</v>
      </c>
      <c r="L591" s="9" t="str">
        <f t="shared" si="6"/>
        <v>2023 - WEEK 04</v>
      </c>
      <c r="M591" s="9" t="str">
        <f t="shared" si="7"/>
        <v>2023 - MONTH 01</v>
      </c>
      <c r="N591" s="12">
        <f t="shared" ref="N591:O591" si="600">IFERROR(AVERAGEIF(L:L,L591,$J:$J)," ")</f>
        <v>0.9479545455</v>
      </c>
      <c r="O591" s="12">
        <f t="shared" si="600"/>
        <v>0.9479545455</v>
      </c>
      <c r="P591" s="9" t="str">
        <f>IF(ISBLANK(A591)," ",IF(N591&gt;MASTER!$B$3/100,"SB",IF(N591&gt;MASTER!$B$4/100,"B",IF(N591&gt;MASTER!$B$5/100,"C","K"))))</f>
        <v>B</v>
      </c>
      <c r="Q591" s="9" t="str">
        <f>IF(ISBLANK(B591)," ",IF(O591&gt;MASTER!$B$3/100,"SB",IF(O591&gt;MASTER!$B$4/100,"B",IF(O591&gt;MASTER!$B$5/100,"C","K"))))</f>
        <v>B</v>
      </c>
    </row>
    <row r="592">
      <c r="A592" s="8">
        <f>INDIRECT(ADDRESS(2+QUOTIENT(ROW()-2,COUNTA('Form Responses 1'!$1:$1)-4),1,,TRUE,"Form Responses 1"))</f>
        <v>45026.48385</v>
      </c>
      <c r="B592" s="9" t="str">
        <f>INDIRECT(ADDRESS(2+QUOTIENT(ROW()-2,COUNTA('Form Responses 1'!$1:$1)-4),2,,TRUE,"Form Responses 1"))</f>
        <v>suha025@brin.go.id</v>
      </c>
      <c r="C592" s="9" t="str">
        <f>INDIRECT(ADDRESS(2+QUOTIENT(ROW()-2,COUNTA('Form Responses 1'!$1:$1)-4),3,,TRUE,"Form Responses 1"))</f>
        <v>Suhartono</v>
      </c>
      <c r="D592" s="10">
        <f>INDIRECT(ADDRESS(2+QUOTIENT(ROW()-2,COUNTA('Form Responses 1'!$1:$1)-4),4,,TRUE,"Form Responses 1"))</f>
        <v>44951</v>
      </c>
      <c r="E592" s="11">
        <f t="shared" si="2"/>
        <v>3</v>
      </c>
      <c r="F592" s="9" t="str">
        <f>IF(ISBLANK(A592)," ",INDIRECT(ADDRESS(1,5+MOD(ROW()-2,COUNTA('Form Responses 1'!$1:$1)-4),,TRUE,"Form Responses 1")))</f>
        <v>PUSTEKDATA LAPAN - Gedung 1 Lt. 1 [Ruang Rapat Venus]</v>
      </c>
      <c r="G592" s="9" t="str">
        <f>IF(ISBLANK(A592)," ",INDIRECT(ADDRESS(MATCH(A592,'Form Responses 1'!A:A,0),5+MOD(ROW()-2,COUNTA('Form Responses 1'!$1:$1)-4),,TRUE,"Form Responses 1")))</f>
        <v>BAIK</v>
      </c>
      <c r="H592" s="12" t="str">
        <f t="shared" si="3"/>
        <v>PUSTEKDATA LAPAN - Gedung 1 Lt. 1</v>
      </c>
      <c r="I592" s="12" t="str">
        <f t="shared" si="4"/>
        <v>CLEANING SERVICE</v>
      </c>
      <c r="J592" s="12">
        <f t="array" ref="J592">IFERROR(INDEX(MASTER!B:B,MATCH(G592,MASTER!A:A,0))/100," ")</f>
        <v>0.95</v>
      </c>
      <c r="K592" s="9">
        <f t="shared" si="5"/>
        <v>4</v>
      </c>
      <c r="L592" s="9" t="str">
        <f t="shared" si="6"/>
        <v>2023 - WEEK 04</v>
      </c>
      <c r="M592" s="9" t="str">
        <f t="shared" si="7"/>
        <v>2023 - MONTH 01</v>
      </c>
      <c r="N592" s="12">
        <f t="shared" ref="N592:O592" si="601">IFERROR(AVERAGEIF(L:L,L592,$J:$J)," ")</f>
        <v>0.9479545455</v>
      </c>
      <c r="O592" s="12">
        <f t="shared" si="601"/>
        <v>0.9479545455</v>
      </c>
      <c r="P592" s="9" t="str">
        <f>IF(ISBLANK(A592)," ",IF(N592&gt;MASTER!$B$3/100,"SB",IF(N592&gt;MASTER!$B$4/100,"B",IF(N592&gt;MASTER!$B$5/100,"C","K"))))</f>
        <v>B</v>
      </c>
      <c r="Q592" s="9" t="str">
        <f>IF(ISBLANK(B592)," ",IF(O592&gt;MASTER!$B$3/100,"SB",IF(O592&gt;MASTER!$B$4/100,"B",IF(O592&gt;MASTER!$B$5/100,"C","K"))))</f>
        <v>B</v>
      </c>
    </row>
    <row r="593">
      <c r="A593" s="8">
        <f>INDIRECT(ADDRESS(2+QUOTIENT(ROW()-2,COUNTA('Form Responses 1'!$1:$1)-4),1,,TRUE,"Form Responses 1"))</f>
        <v>45026.48385</v>
      </c>
      <c r="B593" s="9" t="str">
        <f>INDIRECT(ADDRESS(2+QUOTIENT(ROW()-2,COUNTA('Form Responses 1'!$1:$1)-4),2,,TRUE,"Form Responses 1"))</f>
        <v>suha025@brin.go.id</v>
      </c>
      <c r="C593" s="9" t="str">
        <f>INDIRECT(ADDRESS(2+QUOTIENT(ROW()-2,COUNTA('Form Responses 1'!$1:$1)-4),3,,TRUE,"Form Responses 1"))</f>
        <v>Suhartono</v>
      </c>
      <c r="D593" s="10">
        <f>INDIRECT(ADDRESS(2+QUOTIENT(ROW()-2,COUNTA('Form Responses 1'!$1:$1)-4),4,,TRUE,"Form Responses 1"))</f>
        <v>44951</v>
      </c>
      <c r="E593" s="11">
        <f t="shared" si="2"/>
        <v>3</v>
      </c>
      <c r="F593" s="9" t="str">
        <f>IF(ISBLANK(A593)," ",INDIRECT(ADDRESS(1,5+MOD(ROW()-2,COUNTA('Form Responses 1'!$1:$1)-4),,TRUE,"Form Responses 1")))</f>
        <v>PUSTEKDATA LAPAN - Gedung 1 Lt. 1 [Ruang Kepala Administrasi]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PUSTEKDATA LAPAN - Gedung 1 Lt. 1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4</v>
      </c>
      <c r="L593" s="9" t="str">
        <f t="shared" si="6"/>
        <v>2023 - WEEK 04</v>
      </c>
      <c r="M593" s="9" t="str">
        <f t="shared" si="7"/>
        <v>2023 - MONTH 01</v>
      </c>
      <c r="N593" s="12">
        <f t="shared" ref="N593:O593" si="602">IFERROR(AVERAGEIF(L:L,L593,$J:$J)," ")</f>
        <v>0.9479545455</v>
      </c>
      <c r="O593" s="12">
        <f t="shared" si="602"/>
        <v>0.9479545455</v>
      </c>
      <c r="P593" s="9" t="str">
        <f>IF(ISBLANK(A593)," ",IF(N593&gt;MASTER!$B$3/100,"SB",IF(N593&gt;MASTER!$B$4/100,"B",IF(N593&gt;MASTER!$B$5/100,"C","K"))))</f>
        <v>B</v>
      </c>
      <c r="Q593" s="9" t="str">
        <f>IF(ISBLANK(B593)," ",IF(O593&gt;MASTER!$B$3/100,"SB",IF(O593&gt;MASTER!$B$4/100,"B",IF(O593&gt;MASTER!$B$5/100,"C","K"))))</f>
        <v>B</v>
      </c>
    </row>
    <row r="594">
      <c r="A594" s="8">
        <f>INDIRECT(ADDRESS(2+QUOTIENT(ROW()-2,COUNTA('Form Responses 1'!$1:$1)-4),1,,TRUE,"Form Responses 1"))</f>
        <v>45026.48385</v>
      </c>
      <c r="B594" s="9" t="str">
        <f>INDIRECT(ADDRESS(2+QUOTIENT(ROW()-2,COUNTA('Form Responses 1'!$1:$1)-4),2,,TRUE,"Form Responses 1"))</f>
        <v>suha025@brin.go.id</v>
      </c>
      <c r="C594" s="9" t="str">
        <f>INDIRECT(ADDRESS(2+QUOTIENT(ROW()-2,COUNTA('Form Responses 1'!$1:$1)-4),3,,TRUE,"Form Responses 1"))</f>
        <v>Suhartono</v>
      </c>
      <c r="D594" s="10">
        <f>INDIRECT(ADDRESS(2+QUOTIENT(ROW()-2,COUNTA('Form Responses 1'!$1:$1)-4),4,,TRUE,"Form Responses 1"))</f>
        <v>44951</v>
      </c>
      <c r="E594" s="11">
        <f t="shared" si="2"/>
        <v>3</v>
      </c>
      <c r="F594" s="9" t="str">
        <f>IF(ISBLANK(A594)," ",INDIRECT(ADDRESS(1,5+MOD(ROW()-2,COUNTA('Form Responses 1'!$1:$1)-4),,TRUE,"Form Responses 1")))</f>
        <v>PUSTEKDATA LAPAN - Gedung 1 Lt. 1 [Toilet pria/wanita]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PUSTEKDATA LAPAN - Gedung 1 Lt. 1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4</v>
      </c>
      <c r="L594" s="9" t="str">
        <f t="shared" si="6"/>
        <v>2023 - WEEK 04</v>
      </c>
      <c r="M594" s="9" t="str">
        <f t="shared" si="7"/>
        <v>2023 - MONTH 01</v>
      </c>
      <c r="N594" s="12">
        <f t="shared" ref="N594:O594" si="603">IFERROR(AVERAGEIF(L:L,L594,$J:$J)," ")</f>
        <v>0.9479545455</v>
      </c>
      <c r="O594" s="12">
        <f t="shared" si="603"/>
        <v>0.9479545455</v>
      </c>
      <c r="P594" s="9" t="str">
        <f>IF(ISBLANK(A594)," ",IF(N594&gt;MASTER!$B$3/100,"SB",IF(N594&gt;MASTER!$B$4/100,"B",IF(N594&gt;MASTER!$B$5/100,"C","K"))))</f>
        <v>B</v>
      </c>
      <c r="Q594" s="9" t="str">
        <f>IF(ISBLANK(B594)," ",IF(O594&gt;MASTER!$B$3/100,"SB",IF(O594&gt;MASTER!$B$4/100,"B",IF(O594&gt;MASTER!$B$5/100,"C","K"))))</f>
        <v>B</v>
      </c>
    </row>
    <row r="595">
      <c r="A595" s="8">
        <f>INDIRECT(ADDRESS(2+QUOTIENT(ROW()-2,COUNTA('Form Responses 1'!$1:$1)-4),1,,TRUE,"Form Responses 1"))</f>
        <v>45026.48385</v>
      </c>
      <c r="B595" s="9" t="str">
        <f>INDIRECT(ADDRESS(2+QUOTIENT(ROW()-2,COUNTA('Form Responses 1'!$1:$1)-4),2,,TRUE,"Form Responses 1"))</f>
        <v>suha025@brin.go.id</v>
      </c>
      <c r="C595" s="9" t="str">
        <f>INDIRECT(ADDRESS(2+QUOTIENT(ROW()-2,COUNTA('Form Responses 1'!$1:$1)-4),3,,TRUE,"Form Responses 1"))</f>
        <v>Suhartono</v>
      </c>
      <c r="D595" s="10">
        <f>INDIRECT(ADDRESS(2+QUOTIENT(ROW()-2,COUNTA('Form Responses 1'!$1:$1)-4),4,,TRUE,"Form Responses 1"))</f>
        <v>44951</v>
      </c>
      <c r="E595" s="11">
        <f t="shared" si="2"/>
        <v>3</v>
      </c>
      <c r="F595" s="9" t="str">
        <f>IF(ISBLANK(A595)," ",INDIRECT(ADDRESS(1,5+MOD(ROW()-2,COUNTA('Form Responses 1'!$1:$1)-4),,TRUE,"Form Responses 1")))</f>
        <v>PUSTEKDATA LAPAN - Gedung 1 Lt. 1 [Pantry]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PUSTEKDATA LAPAN - Gedung 1 Lt. 1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4</v>
      </c>
      <c r="L595" s="9" t="str">
        <f t="shared" si="6"/>
        <v>2023 - WEEK 04</v>
      </c>
      <c r="M595" s="9" t="str">
        <f t="shared" si="7"/>
        <v>2023 - MONTH 01</v>
      </c>
      <c r="N595" s="12">
        <f t="shared" ref="N595:O595" si="604">IFERROR(AVERAGEIF(L:L,L595,$J:$J)," ")</f>
        <v>0.9479545455</v>
      </c>
      <c r="O595" s="12">
        <f t="shared" si="604"/>
        <v>0.9479545455</v>
      </c>
      <c r="P595" s="9" t="str">
        <f>IF(ISBLANK(A595)," ",IF(N595&gt;MASTER!$B$3/100,"SB",IF(N595&gt;MASTER!$B$4/100,"B",IF(N595&gt;MASTER!$B$5/100,"C","K"))))</f>
        <v>B</v>
      </c>
      <c r="Q595" s="9" t="str">
        <f>IF(ISBLANK(B595)," ",IF(O595&gt;MASTER!$B$3/100,"SB",IF(O595&gt;MASTER!$B$4/100,"B",IF(O595&gt;MASTER!$B$5/100,"C","K"))))</f>
        <v>B</v>
      </c>
    </row>
    <row r="596">
      <c r="A596" s="8">
        <f>INDIRECT(ADDRESS(2+QUOTIENT(ROW()-2,COUNTA('Form Responses 1'!$1:$1)-4),1,,TRUE,"Form Responses 1"))</f>
        <v>45026.48385</v>
      </c>
      <c r="B596" s="9" t="str">
        <f>INDIRECT(ADDRESS(2+QUOTIENT(ROW()-2,COUNTA('Form Responses 1'!$1:$1)-4),2,,TRUE,"Form Responses 1"))</f>
        <v>suha025@brin.go.id</v>
      </c>
      <c r="C596" s="9" t="str">
        <f>INDIRECT(ADDRESS(2+QUOTIENT(ROW()-2,COUNTA('Form Responses 1'!$1:$1)-4),3,,TRUE,"Form Responses 1"))</f>
        <v>Suhartono</v>
      </c>
      <c r="D596" s="10">
        <f>INDIRECT(ADDRESS(2+QUOTIENT(ROW()-2,COUNTA('Form Responses 1'!$1:$1)-4),4,,TRUE,"Form Responses 1"))</f>
        <v>44951</v>
      </c>
      <c r="E596" s="11">
        <f t="shared" si="2"/>
        <v>3</v>
      </c>
      <c r="F596" s="9" t="str">
        <f>IF(ISBLANK(A596)," ",INDIRECT(ADDRESS(1,5+MOD(ROW()-2,COUNTA('Form Responses 1'!$1:$1)-4),,TRUE,"Form Responses 1")))</f>
        <v>PUSTEKDATA LAPAN - Gedung 1 Lt. 1 [Kantin Candra Bhuana]</v>
      </c>
      <c r="G596" s="9" t="str">
        <f>IF(ISBLANK(A596)," ",INDIRECT(ADDRESS(MATCH(A596,'Form Responses 1'!A:A,0),5+MOD(ROW()-2,COUNTA('Form Responses 1'!$1:$1)-4),,TRUE,"Form Responses 1")))</f>
        <v>BAIK</v>
      </c>
      <c r="H596" s="12" t="str">
        <f t="shared" si="3"/>
        <v>PUSTEKDATA LAPAN - Gedung 1 Lt. 1</v>
      </c>
      <c r="I596" s="12" t="str">
        <f t="shared" si="4"/>
        <v>CLEANING SERVICE</v>
      </c>
      <c r="J596" s="12">
        <f t="array" ref="J596">IFERROR(INDEX(MASTER!B:B,MATCH(G596,MASTER!A:A,0))/100," ")</f>
        <v>0.95</v>
      </c>
      <c r="K596" s="9">
        <f t="shared" si="5"/>
        <v>4</v>
      </c>
      <c r="L596" s="9" t="str">
        <f t="shared" si="6"/>
        <v>2023 - WEEK 04</v>
      </c>
      <c r="M596" s="9" t="str">
        <f t="shared" si="7"/>
        <v>2023 - MONTH 01</v>
      </c>
      <c r="N596" s="12">
        <f t="shared" ref="N596:O596" si="605">IFERROR(AVERAGEIF(L:L,L596,$J:$J)," ")</f>
        <v>0.9479545455</v>
      </c>
      <c r="O596" s="12">
        <f t="shared" si="605"/>
        <v>0.9479545455</v>
      </c>
      <c r="P596" s="9" t="str">
        <f>IF(ISBLANK(A596)," ",IF(N596&gt;MASTER!$B$3/100,"SB",IF(N596&gt;MASTER!$B$4/100,"B",IF(N596&gt;MASTER!$B$5/100,"C","K"))))</f>
        <v>B</v>
      </c>
      <c r="Q596" s="9" t="str">
        <f>IF(ISBLANK(B596)," ",IF(O596&gt;MASTER!$B$3/100,"SB",IF(O596&gt;MASTER!$B$4/100,"B",IF(O596&gt;MASTER!$B$5/100,"C","K"))))</f>
        <v>B</v>
      </c>
    </row>
    <row r="597">
      <c r="A597" s="8">
        <f>INDIRECT(ADDRESS(2+QUOTIENT(ROW()-2,COUNTA('Form Responses 1'!$1:$1)-4),1,,TRUE,"Form Responses 1"))</f>
        <v>45026.48385</v>
      </c>
      <c r="B597" s="9" t="str">
        <f>INDIRECT(ADDRESS(2+QUOTIENT(ROW()-2,COUNTA('Form Responses 1'!$1:$1)-4),2,,TRUE,"Form Responses 1"))</f>
        <v>suha025@brin.go.id</v>
      </c>
      <c r="C597" s="9" t="str">
        <f>INDIRECT(ADDRESS(2+QUOTIENT(ROW()-2,COUNTA('Form Responses 1'!$1:$1)-4),3,,TRUE,"Form Responses 1"))</f>
        <v>Suhartono</v>
      </c>
      <c r="D597" s="10">
        <f>INDIRECT(ADDRESS(2+QUOTIENT(ROW()-2,COUNTA('Form Responses 1'!$1:$1)-4),4,,TRUE,"Form Responses 1"))</f>
        <v>44951</v>
      </c>
      <c r="E597" s="11">
        <f t="shared" si="2"/>
        <v>3</v>
      </c>
      <c r="F597" s="9" t="str">
        <f>IF(ISBLANK(A597)," ",INDIRECT(ADDRESS(1,5+MOD(ROW()-2,COUNTA('Form Responses 1'!$1:$1)-4),,TRUE,"Form Responses 1")))</f>
        <v>PUSTEKDATA LAPAN - Gedung 1 Lt. 1 [Musholla]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PUSTEKDATA LAPAN - Gedung 1 Lt. 1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4</v>
      </c>
      <c r="L597" s="9" t="str">
        <f t="shared" si="6"/>
        <v>2023 - WEEK 04</v>
      </c>
      <c r="M597" s="9" t="str">
        <f t="shared" si="7"/>
        <v>2023 - MONTH 01</v>
      </c>
      <c r="N597" s="12">
        <f t="shared" ref="N597:O597" si="606">IFERROR(AVERAGEIF(L:L,L597,$J:$J)," ")</f>
        <v>0.9479545455</v>
      </c>
      <c r="O597" s="12">
        <f t="shared" si="606"/>
        <v>0.9479545455</v>
      </c>
      <c r="P597" s="9" t="str">
        <f>IF(ISBLANK(A597)," ",IF(N597&gt;MASTER!$B$3/100,"SB",IF(N597&gt;MASTER!$B$4/100,"B",IF(N597&gt;MASTER!$B$5/100,"C","K"))))</f>
        <v>B</v>
      </c>
      <c r="Q597" s="9" t="str">
        <f>IF(ISBLANK(B597)," ",IF(O597&gt;MASTER!$B$3/100,"SB",IF(O597&gt;MASTER!$B$4/100,"B",IF(O597&gt;MASTER!$B$5/100,"C","K"))))</f>
        <v>B</v>
      </c>
    </row>
    <row r="598">
      <c r="A598" s="8">
        <f>INDIRECT(ADDRESS(2+QUOTIENT(ROW()-2,COUNTA('Form Responses 1'!$1:$1)-4),1,,TRUE,"Form Responses 1"))</f>
        <v>45026.48385</v>
      </c>
      <c r="B598" s="9" t="str">
        <f>INDIRECT(ADDRESS(2+QUOTIENT(ROW()-2,COUNTA('Form Responses 1'!$1:$1)-4),2,,TRUE,"Form Responses 1"))</f>
        <v>suha025@brin.go.id</v>
      </c>
      <c r="C598" s="9" t="str">
        <f>INDIRECT(ADDRESS(2+QUOTIENT(ROW()-2,COUNTA('Form Responses 1'!$1:$1)-4),3,,TRUE,"Form Responses 1"))</f>
        <v>Suhartono</v>
      </c>
      <c r="D598" s="10">
        <f>INDIRECT(ADDRESS(2+QUOTIENT(ROW()-2,COUNTA('Form Responses 1'!$1:$1)-4),4,,TRUE,"Form Responses 1"))</f>
        <v>44951</v>
      </c>
      <c r="E598" s="11">
        <f t="shared" si="2"/>
        <v>3</v>
      </c>
      <c r="F598" s="9" t="str">
        <f>IF(ISBLANK(A598)," ",INDIRECT(ADDRESS(1,5+MOD(ROW()-2,COUNTA('Form Responses 1'!$1:$1)-4),,TRUE,"Form Responses 1")))</f>
        <v>PUSTEKDATA LAPAN - Gedung 1 Lt. 1 [Tangga luar gedung]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PUSTEKDATA LAPAN - Gedung 1 Lt. 1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4</v>
      </c>
      <c r="L598" s="9" t="str">
        <f t="shared" si="6"/>
        <v>2023 - WEEK 04</v>
      </c>
      <c r="M598" s="9" t="str">
        <f t="shared" si="7"/>
        <v>2023 - MONTH 01</v>
      </c>
      <c r="N598" s="12">
        <f t="shared" ref="N598:O598" si="607">IFERROR(AVERAGEIF(L:L,L598,$J:$J)," ")</f>
        <v>0.9479545455</v>
      </c>
      <c r="O598" s="12">
        <f t="shared" si="607"/>
        <v>0.9479545455</v>
      </c>
      <c r="P598" s="9" t="str">
        <f>IF(ISBLANK(A598)," ",IF(N598&gt;MASTER!$B$3/100,"SB",IF(N598&gt;MASTER!$B$4/100,"B",IF(N598&gt;MASTER!$B$5/100,"C","K"))))</f>
        <v>B</v>
      </c>
      <c r="Q598" s="9" t="str">
        <f>IF(ISBLANK(B598)," ",IF(O598&gt;MASTER!$B$3/100,"SB",IF(O598&gt;MASTER!$B$4/100,"B",IF(O598&gt;MASTER!$B$5/100,"C","K"))))</f>
        <v>B</v>
      </c>
    </row>
    <row r="599">
      <c r="A599" s="8">
        <f>INDIRECT(ADDRESS(2+QUOTIENT(ROW()-2,COUNTA('Form Responses 1'!$1:$1)-4),1,,TRUE,"Form Responses 1"))</f>
        <v>45026.48385</v>
      </c>
      <c r="B599" s="9" t="str">
        <f>INDIRECT(ADDRESS(2+QUOTIENT(ROW()-2,COUNTA('Form Responses 1'!$1:$1)-4),2,,TRUE,"Form Responses 1"))</f>
        <v>suha025@brin.go.id</v>
      </c>
      <c r="C599" s="9" t="str">
        <f>INDIRECT(ADDRESS(2+QUOTIENT(ROW()-2,COUNTA('Form Responses 1'!$1:$1)-4),3,,TRUE,"Form Responses 1"))</f>
        <v>Suhartono</v>
      </c>
      <c r="D599" s="10">
        <f>INDIRECT(ADDRESS(2+QUOTIENT(ROW()-2,COUNTA('Form Responses 1'!$1:$1)-4),4,,TRUE,"Form Responses 1"))</f>
        <v>44951</v>
      </c>
      <c r="E599" s="11">
        <f t="shared" si="2"/>
        <v>3</v>
      </c>
      <c r="F599" s="9" t="str">
        <f>IF(ISBLANK(A599)," ",INDIRECT(ADDRESS(1,5+MOD(ROW()-2,COUNTA('Form Responses 1'!$1:$1)-4),,TRUE,"Form Responses 1")))</f>
        <v>PUSTEKDATA LAPAN - Halaman Gedung 1 [Taman 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PUSTEKDATA LAPAN - Halaman Gedung 1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4</v>
      </c>
      <c r="L599" s="9" t="str">
        <f t="shared" si="6"/>
        <v>2023 - WEEK 04</v>
      </c>
      <c r="M599" s="9" t="str">
        <f t="shared" si="7"/>
        <v>2023 - MONTH 01</v>
      </c>
      <c r="N599" s="12">
        <f t="shared" ref="N599:O599" si="608">IFERROR(AVERAGEIF(L:L,L599,$J:$J)," ")</f>
        <v>0.9479545455</v>
      </c>
      <c r="O599" s="12">
        <f t="shared" si="608"/>
        <v>0.9479545455</v>
      </c>
      <c r="P599" s="9" t="str">
        <f>IF(ISBLANK(A599)," ",IF(N599&gt;MASTER!$B$3/100,"SB",IF(N599&gt;MASTER!$B$4/100,"B",IF(N599&gt;MASTER!$B$5/100,"C","K"))))</f>
        <v>B</v>
      </c>
      <c r="Q599" s="9" t="str">
        <f>IF(ISBLANK(B599)," ",IF(O599&gt;MASTER!$B$3/100,"SB",IF(O599&gt;MASTER!$B$4/100,"B",IF(O599&gt;MASTER!$B$5/100,"C","K"))))</f>
        <v>B</v>
      </c>
    </row>
    <row r="600">
      <c r="A600" s="8">
        <f>INDIRECT(ADDRESS(2+QUOTIENT(ROW()-2,COUNTA('Form Responses 1'!$1:$1)-4),1,,TRUE,"Form Responses 1"))</f>
        <v>45026.48385</v>
      </c>
      <c r="B600" s="9" t="str">
        <f>INDIRECT(ADDRESS(2+QUOTIENT(ROW()-2,COUNTA('Form Responses 1'!$1:$1)-4),2,,TRUE,"Form Responses 1"))</f>
        <v>suha025@brin.go.id</v>
      </c>
      <c r="C600" s="9" t="str">
        <f>INDIRECT(ADDRESS(2+QUOTIENT(ROW()-2,COUNTA('Form Responses 1'!$1:$1)-4),3,,TRUE,"Form Responses 1"))</f>
        <v>Suhartono</v>
      </c>
      <c r="D600" s="10">
        <f>INDIRECT(ADDRESS(2+QUOTIENT(ROW()-2,COUNTA('Form Responses 1'!$1:$1)-4),4,,TRUE,"Form Responses 1"))</f>
        <v>44951</v>
      </c>
      <c r="E600" s="11">
        <f t="shared" si="2"/>
        <v>3</v>
      </c>
      <c r="F600" s="9" t="str">
        <f>IF(ISBLANK(A600)," ",INDIRECT(ADDRESS(1,5+MOD(ROW()-2,COUNTA('Form Responses 1'!$1:$1)-4),,TRUE,"Form Responses 1")))</f>
        <v>PUSTEKDATA LAPAN - Halaman Gedung 1 [Parkir Motor 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PUSTEKDATA LAPAN - Halaman Gedung 1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4</v>
      </c>
      <c r="L600" s="9" t="str">
        <f t="shared" si="6"/>
        <v>2023 - WEEK 04</v>
      </c>
      <c r="M600" s="9" t="str">
        <f t="shared" si="7"/>
        <v>2023 - MONTH 01</v>
      </c>
      <c r="N600" s="12">
        <f t="shared" ref="N600:O600" si="609">IFERROR(AVERAGEIF(L:L,L600,$J:$J)," ")</f>
        <v>0.9479545455</v>
      </c>
      <c r="O600" s="12">
        <f t="shared" si="609"/>
        <v>0.9479545455</v>
      </c>
      <c r="P600" s="9" t="str">
        <f>IF(ISBLANK(A600)," ",IF(N600&gt;MASTER!$B$3/100,"SB",IF(N600&gt;MASTER!$B$4/100,"B",IF(N600&gt;MASTER!$B$5/100,"C","K"))))</f>
        <v>B</v>
      </c>
      <c r="Q600" s="9" t="str">
        <f>IF(ISBLANK(B600)," ",IF(O600&gt;MASTER!$B$3/100,"SB",IF(O600&gt;MASTER!$B$4/100,"B",IF(O600&gt;MASTER!$B$5/100,"C","K"))))</f>
        <v>B</v>
      </c>
    </row>
    <row r="601">
      <c r="A601" s="8">
        <f>INDIRECT(ADDRESS(2+QUOTIENT(ROW()-2,COUNTA('Form Responses 1'!$1:$1)-4),1,,TRUE,"Form Responses 1"))</f>
        <v>45026.48385</v>
      </c>
      <c r="B601" s="9" t="str">
        <f>INDIRECT(ADDRESS(2+QUOTIENT(ROW()-2,COUNTA('Form Responses 1'!$1:$1)-4),2,,TRUE,"Form Responses 1"))</f>
        <v>suha025@brin.go.id</v>
      </c>
      <c r="C601" s="9" t="str">
        <f>INDIRECT(ADDRESS(2+QUOTIENT(ROW()-2,COUNTA('Form Responses 1'!$1:$1)-4),3,,TRUE,"Form Responses 1"))</f>
        <v>Suhartono</v>
      </c>
      <c r="D601" s="10">
        <f>INDIRECT(ADDRESS(2+QUOTIENT(ROW()-2,COUNTA('Form Responses 1'!$1:$1)-4),4,,TRUE,"Form Responses 1"))</f>
        <v>44951</v>
      </c>
      <c r="E601" s="11">
        <f t="shared" si="2"/>
        <v>3</v>
      </c>
      <c r="F601" s="9" t="str">
        <f>IF(ISBLANK(A601)," ",INDIRECT(ADDRESS(1,5+MOD(ROW()-2,COUNTA('Form Responses 1'!$1:$1)-4),,TRUE,"Form Responses 1")))</f>
        <v>PUSTEKDATA LAPAN - Halaman Gedung 1 [Parkir Mobil]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PUSTEKDATA LAPAN - Halaman Gedung 1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4</v>
      </c>
      <c r="L601" s="9" t="str">
        <f t="shared" si="6"/>
        <v>2023 - WEEK 04</v>
      </c>
      <c r="M601" s="9" t="str">
        <f t="shared" si="7"/>
        <v>2023 - MONTH 01</v>
      </c>
      <c r="N601" s="12">
        <f t="shared" ref="N601:O601" si="610">IFERROR(AVERAGEIF(L:L,L601,$J:$J)," ")</f>
        <v>0.9479545455</v>
      </c>
      <c r="O601" s="12">
        <f t="shared" si="610"/>
        <v>0.9479545455</v>
      </c>
      <c r="P601" s="9" t="str">
        <f>IF(ISBLANK(A601)," ",IF(N601&gt;MASTER!$B$3/100,"SB",IF(N601&gt;MASTER!$B$4/100,"B",IF(N601&gt;MASTER!$B$5/100,"C","K"))))</f>
        <v>B</v>
      </c>
      <c r="Q601" s="9" t="str">
        <f>IF(ISBLANK(B601)," ",IF(O601&gt;MASTER!$B$3/100,"SB",IF(O601&gt;MASTER!$B$4/100,"B",IF(O601&gt;MASTER!$B$5/100,"C","K"))))</f>
        <v>B</v>
      </c>
    </row>
    <row r="602">
      <c r="A602" s="8">
        <f>INDIRECT(ADDRESS(2+QUOTIENT(ROW()-2,COUNTA('Form Responses 1'!$1:$1)-4),1,,TRUE,"Form Responses 1"))</f>
        <v>45026.48385</v>
      </c>
      <c r="B602" s="9" t="str">
        <f>INDIRECT(ADDRESS(2+QUOTIENT(ROW()-2,COUNTA('Form Responses 1'!$1:$1)-4),2,,TRUE,"Form Responses 1"))</f>
        <v>suha025@brin.go.id</v>
      </c>
      <c r="C602" s="9" t="str">
        <f>INDIRECT(ADDRESS(2+QUOTIENT(ROW()-2,COUNTA('Form Responses 1'!$1:$1)-4),3,,TRUE,"Form Responses 1"))</f>
        <v>Suhartono</v>
      </c>
      <c r="D602" s="10">
        <f>INDIRECT(ADDRESS(2+QUOTIENT(ROW()-2,COUNTA('Form Responses 1'!$1:$1)-4),4,,TRUE,"Form Responses 1"))</f>
        <v>44951</v>
      </c>
      <c r="E602" s="11">
        <f t="shared" si="2"/>
        <v>3</v>
      </c>
      <c r="F602" s="9" t="str">
        <f>IF(ISBLANK(A602)," ",INDIRECT(ADDRESS(1,5+MOD(ROW()-2,COUNTA('Form Responses 1'!$1:$1)-4),,TRUE,"Form Responses 1")))</f>
        <v>PUSTEKDATA LAPAN - Halaman Gedung 1 [Halaman depan samping dan belakang]</v>
      </c>
      <c r="G602" s="9" t="str">
        <f>IF(ISBLANK(A602)," ",INDIRECT(ADDRESS(MATCH(A602,'Form Responses 1'!A:A,0),5+MOD(ROW()-2,COUNTA('Form Responses 1'!$1:$1)-4),,TRUE,"Form Responses 1")))</f>
        <v>BAIK</v>
      </c>
      <c r="H602" s="12" t="str">
        <f t="shared" si="3"/>
        <v>PUSTEKDATA LAPAN - Halaman Gedung 1</v>
      </c>
      <c r="I602" s="12" t="str">
        <f t="shared" si="4"/>
        <v>CLEANING SERVICE</v>
      </c>
      <c r="J602" s="12">
        <f t="array" ref="J602">IFERROR(INDEX(MASTER!B:B,MATCH(G602,MASTER!A:A,0))/100," ")</f>
        <v>0.95</v>
      </c>
      <c r="K602" s="9">
        <f t="shared" si="5"/>
        <v>4</v>
      </c>
      <c r="L602" s="9" t="str">
        <f t="shared" si="6"/>
        <v>2023 - WEEK 04</v>
      </c>
      <c r="M602" s="9" t="str">
        <f t="shared" si="7"/>
        <v>2023 - MONTH 01</v>
      </c>
      <c r="N602" s="12">
        <f t="shared" ref="N602:O602" si="611">IFERROR(AVERAGEIF(L:L,L602,$J:$J)," ")</f>
        <v>0.9479545455</v>
      </c>
      <c r="O602" s="12">
        <f t="shared" si="611"/>
        <v>0.9479545455</v>
      </c>
      <c r="P602" s="9" t="str">
        <f>IF(ISBLANK(A602)," ",IF(N602&gt;MASTER!$B$3/100,"SB",IF(N602&gt;MASTER!$B$4/100,"B",IF(N602&gt;MASTER!$B$5/100,"C","K"))))</f>
        <v>B</v>
      </c>
      <c r="Q602" s="9" t="str">
        <f>IF(ISBLANK(B602)," ",IF(O602&gt;MASTER!$B$3/100,"SB",IF(O602&gt;MASTER!$B$4/100,"B",IF(O602&gt;MASTER!$B$5/100,"C","K"))))</f>
        <v>B</v>
      </c>
    </row>
    <row r="603">
      <c r="A603" s="8">
        <f>INDIRECT(ADDRESS(2+QUOTIENT(ROW()-2,COUNTA('Form Responses 1'!$1:$1)-4),1,,TRUE,"Form Responses 1"))</f>
        <v>45026.48385</v>
      </c>
      <c r="B603" s="9" t="str">
        <f>INDIRECT(ADDRESS(2+QUOTIENT(ROW()-2,COUNTA('Form Responses 1'!$1:$1)-4),2,,TRUE,"Form Responses 1"))</f>
        <v>suha025@brin.go.id</v>
      </c>
      <c r="C603" s="9" t="str">
        <f>INDIRECT(ADDRESS(2+QUOTIENT(ROW()-2,COUNTA('Form Responses 1'!$1:$1)-4),3,,TRUE,"Form Responses 1"))</f>
        <v>Suhartono</v>
      </c>
      <c r="D603" s="10">
        <f>INDIRECT(ADDRESS(2+QUOTIENT(ROW()-2,COUNTA('Form Responses 1'!$1:$1)-4),4,,TRUE,"Form Responses 1"))</f>
        <v>44951</v>
      </c>
      <c r="E603" s="11">
        <f t="shared" si="2"/>
        <v>3</v>
      </c>
      <c r="F603" s="9" t="str">
        <f>IF(ISBLANK(A603)," ",INDIRECT(ADDRESS(1,5+MOD(ROW()-2,COUNTA('Form Responses 1'!$1:$1)-4),,TRUE,"Form Responses 1")))</f>
        <v>PUSTEKDATA LAPAN - Halaman Gedung 1 [TPS]</v>
      </c>
      <c r="G603" s="9" t="str">
        <f>IF(ISBLANK(A603)," ",INDIRECT(ADDRESS(MATCH(A603,'Form Responses 1'!A:A,0),5+MOD(ROW()-2,COUNTA('Form Responses 1'!$1:$1)-4),,TRUE,"Form Responses 1")))</f>
        <v>BAIK</v>
      </c>
      <c r="H603" s="12" t="str">
        <f t="shared" si="3"/>
        <v>PUSTEKDATA LAPAN - Halaman Gedung 1</v>
      </c>
      <c r="I603" s="12" t="str">
        <f t="shared" si="4"/>
        <v>CLEANING SERVICE</v>
      </c>
      <c r="J603" s="12">
        <f t="array" ref="J603">IFERROR(INDEX(MASTER!B:B,MATCH(G603,MASTER!A:A,0))/100," ")</f>
        <v>0.95</v>
      </c>
      <c r="K603" s="9">
        <f t="shared" si="5"/>
        <v>4</v>
      </c>
      <c r="L603" s="9" t="str">
        <f t="shared" si="6"/>
        <v>2023 - WEEK 04</v>
      </c>
      <c r="M603" s="9" t="str">
        <f t="shared" si="7"/>
        <v>2023 - MONTH 01</v>
      </c>
      <c r="N603" s="12">
        <f t="shared" ref="N603:O603" si="612">IFERROR(AVERAGEIF(L:L,L603,$J:$J)," ")</f>
        <v>0.9479545455</v>
      </c>
      <c r="O603" s="12">
        <f t="shared" si="612"/>
        <v>0.9479545455</v>
      </c>
      <c r="P603" s="9" t="str">
        <f>IF(ISBLANK(A603)," ",IF(N603&gt;MASTER!$B$3/100,"SB",IF(N603&gt;MASTER!$B$4/100,"B",IF(N603&gt;MASTER!$B$5/100,"C","K"))))</f>
        <v>B</v>
      </c>
      <c r="Q603" s="9" t="str">
        <f>IF(ISBLANK(B603)," ",IF(O603&gt;MASTER!$B$3/100,"SB",IF(O603&gt;MASTER!$B$4/100,"B",IF(O603&gt;MASTER!$B$5/100,"C","K"))))</f>
        <v>B</v>
      </c>
    </row>
    <row r="604">
      <c r="A604" s="8">
        <f>INDIRECT(ADDRESS(2+QUOTIENT(ROW()-2,COUNTA('Form Responses 1'!$1:$1)-4),1,,TRUE,"Form Responses 1"))</f>
        <v>45026.48385</v>
      </c>
      <c r="B604" s="9" t="str">
        <f>INDIRECT(ADDRESS(2+QUOTIENT(ROW()-2,COUNTA('Form Responses 1'!$1:$1)-4),2,,TRUE,"Form Responses 1"))</f>
        <v>suha025@brin.go.id</v>
      </c>
      <c r="C604" s="9" t="str">
        <f>INDIRECT(ADDRESS(2+QUOTIENT(ROW()-2,COUNTA('Form Responses 1'!$1:$1)-4),3,,TRUE,"Form Responses 1"))</f>
        <v>Suhartono</v>
      </c>
      <c r="D604" s="10">
        <f>INDIRECT(ADDRESS(2+QUOTIENT(ROW()-2,COUNTA('Form Responses 1'!$1:$1)-4),4,,TRUE,"Form Responses 1"))</f>
        <v>44951</v>
      </c>
      <c r="E604" s="11">
        <f t="shared" si="2"/>
        <v>3</v>
      </c>
      <c r="F604" s="9" t="str">
        <f>IF(ISBLANK(A604)," ",INDIRECT(ADDRESS(1,5+MOD(ROW()-2,COUNTA('Form Responses 1'!$1:$1)-4),,TRUE,"Form Responses 1")))</f>
        <v>PUSFATJA  - Gedung D Lt. 4 [Lobby]</v>
      </c>
      <c r="G604" s="9" t="str">
        <f>IF(ISBLANK(A604)," ",INDIRECT(ADDRESS(MATCH(A604,'Form Responses 1'!A:A,0),5+MOD(ROW()-2,COUNTA('Form Responses 1'!$1:$1)-4),,TRUE,"Form Responses 1")))</f>
        <v>BAIK</v>
      </c>
      <c r="H604" s="12" t="str">
        <f t="shared" si="3"/>
        <v>PUSFATJA  - Gedung D Lt. 4</v>
      </c>
      <c r="I604" s="12" t="str">
        <f t="shared" si="4"/>
        <v>CLEANING SERVICE</v>
      </c>
      <c r="J604" s="12">
        <f t="array" ref="J604">IFERROR(INDEX(MASTER!B:B,MATCH(G604,MASTER!A:A,0))/100," ")</f>
        <v>0.95</v>
      </c>
      <c r="K604" s="9">
        <f t="shared" si="5"/>
        <v>4</v>
      </c>
      <c r="L604" s="9" t="str">
        <f t="shared" si="6"/>
        <v>2023 - WEEK 04</v>
      </c>
      <c r="M604" s="9" t="str">
        <f t="shared" si="7"/>
        <v>2023 - MONTH 01</v>
      </c>
      <c r="N604" s="12">
        <f t="shared" ref="N604:O604" si="613">IFERROR(AVERAGEIF(L:L,L604,$J:$J)," ")</f>
        <v>0.9479545455</v>
      </c>
      <c r="O604" s="12">
        <f t="shared" si="613"/>
        <v>0.9479545455</v>
      </c>
      <c r="P604" s="9" t="str">
        <f>IF(ISBLANK(A604)," ",IF(N604&gt;MASTER!$B$3/100,"SB",IF(N604&gt;MASTER!$B$4/100,"B",IF(N604&gt;MASTER!$B$5/100,"C","K"))))</f>
        <v>B</v>
      </c>
      <c r="Q604" s="9" t="str">
        <f>IF(ISBLANK(B604)," ",IF(O604&gt;MASTER!$B$3/100,"SB",IF(O604&gt;MASTER!$B$4/100,"B",IF(O604&gt;MASTER!$B$5/100,"C","K"))))</f>
        <v>B</v>
      </c>
    </row>
    <row r="605">
      <c r="A605" s="8">
        <f>INDIRECT(ADDRESS(2+QUOTIENT(ROW()-2,COUNTA('Form Responses 1'!$1:$1)-4),1,,TRUE,"Form Responses 1"))</f>
        <v>45026.48385</v>
      </c>
      <c r="B605" s="9" t="str">
        <f>INDIRECT(ADDRESS(2+QUOTIENT(ROW()-2,COUNTA('Form Responses 1'!$1:$1)-4),2,,TRUE,"Form Responses 1"))</f>
        <v>suha025@brin.go.id</v>
      </c>
      <c r="C605" s="9" t="str">
        <f>INDIRECT(ADDRESS(2+QUOTIENT(ROW()-2,COUNTA('Form Responses 1'!$1:$1)-4),3,,TRUE,"Form Responses 1"))</f>
        <v>Suhartono</v>
      </c>
      <c r="D605" s="10">
        <f>INDIRECT(ADDRESS(2+QUOTIENT(ROW()-2,COUNTA('Form Responses 1'!$1:$1)-4),4,,TRUE,"Form Responses 1"))</f>
        <v>44951</v>
      </c>
      <c r="E605" s="11">
        <f t="shared" si="2"/>
        <v>3</v>
      </c>
      <c r="F605" s="9" t="str">
        <f>IF(ISBLANK(A605)," ",INDIRECT(ADDRESS(1,5+MOD(ROW()-2,COUNTA('Form Responses 1'!$1:$1)-4),,TRUE,"Form Responses 1")))</f>
        <v>PUSFATJA  - Gedung D Lt. 4 [Ruang Rapat A]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PUSFATJA  - Gedung D Lt. 4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4</v>
      </c>
      <c r="L605" s="9" t="str">
        <f t="shared" si="6"/>
        <v>2023 - WEEK 04</v>
      </c>
      <c r="M605" s="9" t="str">
        <f t="shared" si="7"/>
        <v>2023 - MONTH 01</v>
      </c>
      <c r="N605" s="12">
        <f t="shared" ref="N605:O605" si="614">IFERROR(AVERAGEIF(L:L,L605,$J:$J)," ")</f>
        <v>0.9479545455</v>
      </c>
      <c r="O605" s="12">
        <f t="shared" si="614"/>
        <v>0.9479545455</v>
      </c>
      <c r="P605" s="9" t="str">
        <f>IF(ISBLANK(A605)," ",IF(N605&gt;MASTER!$B$3/100,"SB",IF(N605&gt;MASTER!$B$4/100,"B",IF(N605&gt;MASTER!$B$5/100,"C","K"))))</f>
        <v>B</v>
      </c>
      <c r="Q605" s="9" t="str">
        <f>IF(ISBLANK(B605)," ",IF(O605&gt;MASTER!$B$3/100,"SB",IF(O605&gt;MASTER!$B$4/100,"B",IF(O605&gt;MASTER!$B$5/100,"C","K"))))</f>
        <v>B</v>
      </c>
    </row>
    <row r="606">
      <c r="A606" s="8">
        <f>INDIRECT(ADDRESS(2+QUOTIENT(ROW()-2,COUNTA('Form Responses 1'!$1:$1)-4),1,,TRUE,"Form Responses 1"))</f>
        <v>45026.48385</v>
      </c>
      <c r="B606" s="9" t="str">
        <f>INDIRECT(ADDRESS(2+QUOTIENT(ROW()-2,COUNTA('Form Responses 1'!$1:$1)-4),2,,TRUE,"Form Responses 1"))</f>
        <v>suha025@brin.go.id</v>
      </c>
      <c r="C606" s="9" t="str">
        <f>INDIRECT(ADDRESS(2+QUOTIENT(ROW()-2,COUNTA('Form Responses 1'!$1:$1)-4),3,,TRUE,"Form Responses 1"))</f>
        <v>Suhartono</v>
      </c>
      <c r="D606" s="10">
        <f>INDIRECT(ADDRESS(2+QUOTIENT(ROW()-2,COUNTA('Form Responses 1'!$1:$1)-4),4,,TRUE,"Form Responses 1"))</f>
        <v>44951</v>
      </c>
      <c r="E606" s="11">
        <f t="shared" si="2"/>
        <v>3</v>
      </c>
      <c r="F606" s="9" t="str">
        <f>IF(ISBLANK(A606)," ",INDIRECT(ADDRESS(1,5+MOD(ROW()-2,COUNTA('Form Responses 1'!$1:$1)-4),,TRUE,"Form Responses 1")))</f>
        <v>PUSFATJA  - Gedung D Lt. 4 [Toilet pria/wanita]</v>
      </c>
      <c r="G606" s="9" t="str">
        <f>IF(ISBLANK(A606)," ",INDIRECT(ADDRESS(MATCH(A606,'Form Responses 1'!A:A,0),5+MOD(ROW()-2,COUNTA('Form Responses 1'!$1:$1)-4),,TRUE,"Form Responses 1")))</f>
        <v>BAIK</v>
      </c>
      <c r="H606" s="12" t="str">
        <f t="shared" si="3"/>
        <v>PUSFATJA  - Gedung D Lt. 4</v>
      </c>
      <c r="I606" s="12" t="str">
        <f t="shared" si="4"/>
        <v>CLEANING SERVICE</v>
      </c>
      <c r="J606" s="12">
        <f t="array" ref="J606">IFERROR(INDEX(MASTER!B:B,MATCH(G606,MASTER!A:A,0))/100," ")</f>
        <v>0.95</v>
      </c>
      <c r="K606" s="9">
        <f t="shared" si="5"/>
        <v>4</v>
      </c>
      <c r="L606" s="9" t="str">
        <f t="shared" si="6"/>
        <v>2023 - WEEK 04</v>
      </c>
      <c r="M606" s="9" t="str">
        <f t="shared" si="7"/>
        <v>2023 - MONTH 01</v>
      </c>
      <c r="N606" s="12">
        <f t="shared" ref="N606:O606" si="615">IFERROR(AVERAGEIF(L:L,L606,$J:$J)," ")</f>
        <v>0.9479545455</v>
      </c>
      <c r="O606" s="12">
        <f t="shared" si="615"/>
        <v>0.9479545455</v>
      </c>
      <c r="P606" s="9" t="str">
        <f>IF(ISBLANK(A606)," ",IF(N606&gt;MASTER!$B$3/100,"SB",IF(N606&gt;MASTER!$B$4/100,"B",IF(N606&gt;MASTER!$B$5/100,"C","K"))))</f>
        <v>B</v>
      </c>
      <c r="Q606" s="9" t="str">
        <f>IF(ISBLANK(B606)," ",IF(O606&gt;MASTER!$B$3/100,"SB",IF(O606&gt;MASTER!$B$4/100,"B",IF(O606&gt;MASTER!$B$5/100,"C","K"))))</f>
        <v>B</v>
      </c>
    </row>
    <row r="607">
      <c r="A607" s="8">
        <f>INDIRECT(ADDRESS(2+QUOTIENT(ROW()-2,COUNTA('Form Responses 1'!$1:$1)-4),1,,TRUE,"Form Responses 1"))</f>
        <v>45026.48385</v>
      </c>
      <c r="B607" s="9" t="str">
        <f>INDIRECT(ADDRESS(2+QUOTIENT(ROW()-2,COUNTA('Form Responses 1'!$1:$1)-4),2,,TRUE,"Form Responses 1"))</f>
        <v>suha025@brin.go.id</v>
      </c>
      <c r="C607" s="9" t="str">
        <f>INDIRECT(ADDRESS(2+QUOTIENT(ROW()-2,COUNTA('Form Responses 1'!$1:$1)-4),3,,TRUE,"Form Responses 1"))</f>
        <v>Suhartono</v>
      </c>
      <c r="D607" s="10">
        <f>INDIRECT(ADDRESS(2+QUOTIENT(ROW()-2,COUNTA('Form Responses 1'!$1:$1)-4),4,,TRUE,"Form Responses 1"))</f>
        <v>44951</v>
      </c>
      <c r="E607" s="11">
        <f t="shared" si="2"/>
        <v>3</v>
      </c>
      <c r="F607" s="9" t="str">
        <f>IF(ISBLANK(A607)," ",INDIRECT(ADDRESS(1,5+MOD(ROW()-2,COUNTA('Form Responses 1'!$1:$1)-4),,TRUE,"Form Responses 1")))</f>
        <v>PUSFATJA  - Gedung D Lt. 4 [Pantry]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PUSFATJA  - Gedung D Lt. 4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4</v>
      </c>
      <c r="L607" s="9" t="str">
        <f t="shared" si="6"/>
        <v>2023 - WEEK 04</v>
      </c>
      <c r="M607" s="9" t="str">
        <f t="shared" si="7"/>
        <v>2023 - MONTH 01</v>
      </c>
      <c r="N607" s="12">
        <f t="shared" ref="N607:O607" si="616">IFERROR(AVERAGEIF(L:L,L607,$J:$J)," ")</f>
        <v>0.9479545455</v>
      </c>
      <c r="O607" s="12">
        <f t="shared" si="616"/>
        <v>0.9479545455</v>
      </c>
      <c r="P607" s="9" t="str">
        <f>IF(ISBLANK(A607)," ",IF(N607&gt;MASTER!$B$3/100,"SB",IF(N607&gt;MASTER!$B$4/100,"B",IF(N607&gt;MASTER!$B$5/100,"C","K"))))</f>
        <v>B</v>
      </c>
      <c r="Q607" s="9" t="str">
        <f>IF(ISBLANK(B607)," ",IF(O607&gt;MASTER!$B$3/100,"SB",IF(O607&gt;MASTER!$B$4/100,"B",IF(O607&gt;MASTER!$B$5/100,"C","K"))))</f>
        <v>B</v>
      </c>
    </row>
    <row r="608">
      <c r="A608" s="8">
        <f>INDIRECT(ADDRESS(2+QUOTIENT(ROW()-2,COUNTA('Form Responses 1'!$1:$1)-4),1,,TRUE,"Form Responses 1"))</f>
        <v>45026.48385</v>
      </c>
      <c r="B608" s="9" t="str">
        <f>INDIRECT(ADDRESS(2+QUOTIENT(ROW()-2,COUNTA('Form Responses 1'!$1:$1)-4),2,,TRUE,"Form Responses 1"))</f>
        <v>suha025@brin.go.id</v>
      </c>
      <c r="C608" s="9" t="str">
        <f>INDIRECT(ADDRESS(2+QUOTIENT(ROW()-2,COUNTA('Form Responses 1'!$1:$1)-4),3,,TRUE,"Form Responses 1"))</f>
        <v>Suhartono</v>
      </c>
      <c r="D608" s="10">
        <f>INDIRECT(ADDRESS(2+QUOTIENT(ROW()-2,COUNTA('Form Responses 1'!$1:$1)-4),4,,TRUE,"Form Responses 1"))</f>
        <v>44951</v>
      </c>
      <c r="E608" s="11">
        <f t="shared" si="2"/>
        <v>3</v>
      </c>
      <c r="F608" s="9" t="str">
        <f>IF(ISBLANK(A608)," ",INDIRECT(ADDRESS(1,5+MOD(ROW()-2,COUNTA('Form Responses 1'!$1:$1)-4),,TRUE,"Form Responses 1")))</f>
        <v>PUSFATJA  - Gedung D Lt. 4 [Ruang Staff]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PUSFATJA  - Gedung D Lt. 4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4</v>
      </c>
      <c r="L608" s="9" t="str">
        <f t="shared" si="6"/>
        <v>2023 - WEEK 04</v>
      </c>
      <c r="M608" s="9" t="str">
        <f t="shared" si="7"/>
        <v>2023 - MONTH 01</v>
      </c>
      <c r="N608" s="12">
        <f t="shared" ref="N608:O608" si="617">IFERROR(AVERAGEIF(L:L,L608,$J:$J)," ")</f>
        <v>0.9479545455</v>
      </c>
      <c r="O608" s="12">
        <f t="shared" si="617"/>
        <v>0.9479545455</v>
      </c>
      <c r="P608" s="9" t="str">
        <f>IF(ISBLANK(A608)," ",IF(N608&gt;MASTER!$B$3/100,"SB",IF(N608&gt;MASTER!$B$4/100,"B",IF(N608&gt;MASTER!$B$5/100,"C","K"))))</f>
        <v>B</v>
      </c>
      <c r="Q608" s="9" t="str">
        <f>IF(ISBLANK(B608)," ",IF(O608&gt;MASTER!$B$3/100,"SB",IF(O608&gt;MASTER!$B$4/100,"B",IF(O608&gt;MASTER!$B$5/100,"C","K"))))</f>
        <v>B</v>
      </c>
    </row>
    <row r="609">
      <c r="A609" s="8">
        <f>INDIRECT(ADDRESS(2+QUOTIENT(ROW()-2,COUNTA('Form Responses 1'!$1:$1)-4),1,,TRUE,"Form Responses 1"))</f>
        <v>45026.48385</v>
      </c>
      <c r="B609" s="9" t="str">
        <f>INDIRECT(ADDRESS(2+QUOTIENT(ROW()-2,COUNTA('Form Responses 1'!$1:$1)-4),2,,TRUE,"Form Responses 1"))</f>
        <v>suha025@brin.go.id</v>
      </c>
      <c r="C609" s="9" t="str">
        <f>INDIRECT(ADDRESS(2+QUOTIENT(ROW()-2,COUNTA('Form Responses 1'!$1:$1)-4),3,,TRUE,"Form Responses 1"))</f>
        <v>Suhartono</v>
      </c>
      <c r="D609" s="10">
        <f>INDIRECT(ADDRESS(2+QUOTIENT(ROW()-2,COUNTA('Form Responses 1'!$1:$1)-4),4,,TRUE,"Form Responses 1"))</f>
        <v>44951</v>
      </c>
      <c r="E609" s="11">
        <f t="shared" si="2"/>
        <v>3</v>
      </c>
      <c r="F609" s="9" t="str">
        <f>IF(ISBLANK(A609)," ",INDIRECT(ADDRESS(1,5+MOD(ROW()-2,COUNTA('Form Responses 1'!$1:$1)-4),,TRUE,"Form Responses 1")))</f>
        <v>PUSFATJA  - Gedung D Lt. 4 [Ruang Kapokat Smart]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PUSFATJA  - Gedung D Lt. 4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4</v>
      </c>
      <c r="L609" s="9" t="str">
        <f t="shared" si="6"/>
        <v>2023 - WEEK 04</v>
      </c>
      <c r="M609" s="9" t="str">
        <f t="shared" si="7"/>
        <v>2023 - MONTH 01</v>
      </c>
      <c r="N609" s="12">
        <f t="shared" ref="N609:O609" si="618">IFERROR(AVERAGEIF(L:L,L609,$J:$J)," ")</f>
        <v>0.9479545455</v>
      </c>
      <c r="O609" s="12">
        <f t="shared" si="618"/>
        <v>0.9479545455</v>
      </c>
      <c r="P609" s="9" t="str">
        <f>IF(ISBLANK(A609)," ",IF(N609&gt;MASTER!$B$3/100,"SB",IF(N609&gt;MASTER!$B$4/100,"B",IF(N609&gt;MASTER!$B$5/100,"C","K"))))</f>
        <v>B</v>
      </c>
      <c r="Q609" s="9" t="str">
        <f>IF(ISBLANK(B609)," ",IF(O609&gt;MASTER!$B$3/100,"SB",IF(O609&gt;MASTER!$B$4/100,"B",IF(O609&gt;MASTER!$B$5/100,"C","K"))))</f>
        <v>B</v>
      </c>
    </row>
    <row r="610">
      <c r="A610" s="8">
        <f>INDIRECT(ADDRESS(2+QUOTIENT(ROW()-2,COUNTA('Form Responses 1'!$1:$1)-4),1,,TRUE,"Form Responses 1"))</f>
        <v>45026.48385</v>
      </c>
      <c r="B610" s="9" t="str">
        <f>INDIRECT(ADDRESS(2+QUOTIENT(ROW()-2,COUNTA('Form Responses 1'!$1:$1)-4),2,,TRUE,"Form Responses 1"))</f>
        <v>suha025@brin.go.id</v>
      </c>
      <c r="C610" s="9" t="str">
        <f>INDIRECT(ADDRESS(2+QUOTIENT(ROW()-2,COUNTA('Form Responses 1'!$1:$1)-4),3,,TRUE,"Form Responses 1"))</f>
        <v>Suhartono</v>
      </c>
      <c r="D610" s="10">
        <f>INDIRECT(ADDRESS(2+QUOTIENT(ROW()-2,COUNTA('Form Responses 1'!$1:$1)-4),4,,TRUE,"Form Responses 1"))</f>
        <v>44951</v>
      </c>
      <c r="E610" s="11">
        <f t="shared" si="2"/>
        <v>3</v>
      </c>
      <c r="F610" s="9" t="str">
        <f>IF(ISBLANK(A610)," ",INDIRECT(ADDRESS(1,5+MOD(ROW()-2,COUNTA('Form Responses 1'!$1:$1)-4),,TRUE,"Form Responses 1")))</f>
        <v>PUSFATJA  - Gedung D Lt. 4 [Ruang Kapokat Laut]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PUSFATJA  - Gedung D Lt. 4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4</v>
      </c>
      <c r="L610" s="9" t="str">
        <f t="shared" si="6"/>
        <v>2023 - WEEK 04</v>
      </c>
      <c r="M610" s="9" t="str">
        <f t="shared" si="7"/>
        <v>2023 - MONTH 01</v>
      </c>
      <c r="N610" s="12">
        <f t="shared" ref="N610:O610" si="619">IFERROR(AVERAGEIF(L:L,L610,$J:$J)," ")</f>
        <v>0.9479545455</v>
      </c>
      <c r="O610" s="12">
        <f t="shared" si="619"/>
        <v>0.9479545455</v>
      </c>
      <c r="P610" s="9" t="str">
        <f>IF(ISBLANK(A610)," ",IF(N610&gt;MASTER!$B$3/100,"SB",IF(N610&gt;MASTER!$B$4/100,"B",IF(N610&gt;MASTER!$B$5/100,"C","K"))))</f>
        <v>B</v>
      </c>
      <c r="Q610" s="9" t="str">
        <f>IF(ISBLANK(B610)," ",IF(O610&gt;MASTER!$B$3/100,"SB",IF(O610&gt;MASTER!$B$4/100,"B",IF(O610&gt;MASTER!$B$5/100,"C","K"))))</f>
        <v>B</v>
      </c>
    </row>
    <row r="611">
      <c r="A611" s="8">
        <f>INDIRECT(ADDRESS(2+QUOTIENT(ROW()-2,COUNTA('Form Responses 1'!$1:$1)-4),1,,TRUE,"Form Responses 1"))</f>
        <v>45026.48385</v>
      </c>
      <c r="B611" s="9" t="str">
        <f>INDIRECT(ADDRESS(2+QUOTIENT(ROW()-2,COUNTA('Form Responses 1'!$1:$1)-4),2,,TRUE,"Form Responses 1"))</f>
        <v>suha025@brin.go.id</v>
      </c>
      <c r="C611" s="9" t="str">
        <f>INDIRECT(ADDRESS(2+QUOTIENT(ROW()-2,COUNTA('Form Responses 1'!$1:$1)-4),3,,TRUE,"Form Responses 1"))</f>
        <v>Suhartono</v>
      </c>
      <c r="D611" s="10">
        <f>INDIRECT(ADDRESS(2+QUOTIENT(ROW()-2,COUNTA('Form Responses 1'!$1:$1)-4),4,,TRUE,"Form Responses 1"))</f>
        <v>44951</v>
      </c>
      <c r="E611" s="11">
        <f t="shared" si="2"/>
        <v>3</v>
      </c>
      <c r="F611" s="9" t="str">
        <f>IF(ISBLANK(A611)," ",INDIRECT(ADDRESS(1,5+MOD(ROW()-2,COUNTA('Form Responses 1'!$1:$1)-4),,TRUE,"Form Responses 1")))</f>
        <v>PUSFATJA  - Gedung D Lt. 4 [Ruang Kapokat Ekosistem Pesisir]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PUSFATJA  - Gedung D Lt. 4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4</v>
      </c>
      <c r="L611" s="9" t="str">
        <f t="shared" si="6"/>
        <v>2023 - WEEK 04</v>
      </c>
      <c r="M611" s="9" t="str">
        <f t="shared" si="7"/>
        <v>2023 - MONTH 01</v>
      </c>
      <c r="N611" s="12">
        <f t="shared" ref="N611:O611" si="620">IFERROR(AVERAGEIF(L:L,L611,$J:$J)," ")</f>
        <v>0.9479545455</v>
      </c>
      <c r="O611" s="12">
        <f t="shared" si="620"/>
        <v>0.9479545455</v>
      </c>
      <c r="P611" s="9" t="str">
        <f>IF(ISBLANK(A611)," ",IF(N611&gt;MASTER!$B$3/100,"SB",IF(N611&gt;MASTER!$B$4/100,"B",IF(N611&gt;MASTER!$B$5/100,"C","K"))))</f>
        <v>B</v>
      </c>
      <c r="Q611" s="9" t="str">
        <f>IF(ISBLANK(B611)," ",IF(O611&gt;MASTER!$B$3/100,"SB",IF(O611&gt;MASTER!$B$4/100,"B",IF(O611&gt;MASTER!$B$5/100,"C","K"))))</f>
        <v>B</v>
      </c>
    </row>
    <row r="612">
      <c r="A612" s="8">
        <f>INDIRECT(ADDRESS(2+QUOTIENT(ROW()-2,COUNTA('Form Responses 1'!$1:$1)-4),1,,TRUE,"Form Responses 1"))</f>
        <v>45026.48385</v>
      </c>
      <c r="B612" s="9" t="str">
        <f>INDIRECT(ADDRESS(2+QUOTIENT(ROW()-2,COUNTA('Form Responses 1'!$1:$1)-4),2,,TRUE,"Form Responses 1"))</f>
        <v>suha025@brin.go.id</v>
      </c>
      <c r="C612" s="9" t="str">
        <f>INDIRECT(ADDRESS(2+QUOTIENT(ROW()-2,COUNTA('Form Responses 1'!$1:$1)-4),3,,TRUE,"Form Responses 1"))</f>
        <v>Suhartono</v>
      </c>
      <c r="D612" s="10">
        <f>INDIRECT(ADDRESS(2+QUOTIENT(ROW()-2,COUNTA('Form Responses 1'!$1:$1)-4),4,,TRUE,"Form Responses 1"))</f>
        <v>44951</v>
      </c>
      <c r="E612" s="11">
        <f t="shared" si="2"/>
        <v>3</v>
      </c>
      <c r="F612" s="9" t="str">
        <f>IF(ISBLANK(A612)," ",INDIRECT(ADDRESS(1,5+MOD(ROW()-2,COUNTA('Form Responses 1'!$1:$1)-4),,TRUE,"Form Responses 1")))</f>
        <v>PUSFATJA  - Gedung D Lt. 4 [Ruang Lactation/ Ruang Menyusui]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PUSFATJA  - Gedung D Lt. 4</v>
      </c>
      <c r="I612" s="12" t="str">
        <f t="shared" si="4"/>
        <v>CLEANING SERVICE</v>
      </c>
      <c r="J612" s="12">
        <f t="array" ref="J612">IFERROR(INDEX(MASTER!B:B,MATCH(G612,MASTER!A:A,0))/100," ")</f>
        <v>0.95</v>
      </c>
      <c r="K612" s="9">
        <f t="shared" si="5"/>
        <v>4</v>
      </c>
      <c r="L612" s="9" t="str">
        <f t="shared" si="6"/>
        <v>2023 - WEEK 04</v>
      </c>
      <c r="M612" s="9" t="str">
        <f t="shared" si="7"/>
        <v>2023 - MONTH 01</v>
      </c>
      <c r="N612" s="12">
        <f t="shared" ref="N612:O612" si="621">IFERROR(AVERAGEIF(L:L,L612,$J:$J)," ")</f>
        <v>0.9479545455</v>
      </c>
      <c r="O612" s="12">
        <f t="shared" si="621"/>
        <v>0.9479545455</v>
      </c>
      <c r="P612" s="9" t="str">
        <f>IF(ISBLANK(A612)," ",IF(N612&gt;MASTER!$B$3/100,"SB",IF(N612&gt;MASTER!$B$4/100,"B",IF(N612&gt;MASTER!$B$5/100,"C","K"))))</f>
        <v>B</v>
      </c>
      <c r="Q612" s="9" t="str">
        <f>IF(ISBLANK(B612)," ",IF(O612&gt;MASTER!$B$3/100,"SB",IF(O612&gt;MASTER!$B$4/100,"B",IF(O612&gt;MASTER!$B$5/100,"C","K"))))</f>
        <v>B</v>
      </c>
    </row>
    <row r="613">
      <c r="A613" s="8">
        <f>INDIRECT(ADDRESS(2+QUOTIENT(ROW()-2,COUNTA('Form Responses 1'!$1:$1)-4),1,,TRUE,"Form Responses 1"))</f>
        <v>45026.48385</v>
      </c>
      <c r="B613" s="9" t="str">
        <f>INDIRECT(ADDRESS(2+QUOTIENT(ROW()-2,COUNTA('Form Responses 1'!$1:$1)-4),2,,TRUE,"Form Responses 1"))</f>
        <v>suha025@brin.go.id</v>
      </c>
      <c r="C613" s="9" t="str">
        <f>INDIRECT(ADDRESS(2+QUOTIENT(ROW()-2,COUNTA('Form Responses 1'!$1:$1)-4),3,,TRUE,"Form Responses 1"))</f>
        <v>Suhartono</v>
      </c>
      <c r="D613" s="10">
        <f>INDIRECT(ADDRESS(2+QUOTIENT(ROW()-2,COUNTA('Form Responses 1'!$1:$1)-4),4,,TRUE,"Form Responses 1"))</f>
        <v>44951</v>
      </c>
      <c r="E613" s="11">
        <f t="shared" si="2"/>
        <v>3</v>
      </c>
      <c r="F613" s="9" t="str">
        <f>IF(ISBLANK(A613)," ",INDIRECT(ADDRESS(1,5+MOD(ROW()-2,COUNTA('Form Responses 1'!$1:$1)-4),,TRUE,"Form Responses 1")))</f>
        <v>PUSFATJA  - Gedung D Lt. 4 [Ruang Rapat B]</v>
      </c>
      <c r="G613" s="9" t="str">
        <f>IF(ISBLANK(A613)," ",INDIRECT(ADDRESS(MATCH(A613,'Form Responses 1'!A:A,0),5+MOD(ROW()-2,COUNTA('Form Responses 1'!$1:$1)-4),,TRUE,"Form Responses 1")))</f>
        <v>BAIK</v>
      </c>
      <c r="H613" s="12" t="str">
        <f t="shared" si="3"/>
        <v>PUSFATJA  - Gedung D Lt. 4</v>
      </c>
      <c r="I613" s="12" t="str">
        <f t="shared" si="4"/>
        <v>CLEANING SERVICE</v>
      </c>
      <c r="J613" s="12">
        <f t="array" ref="J613">IFERROR(INDEX(MASTER!B:B,MATCH(G613,MASTER!A:A,0))/100," ")</f>
        <v>0.95</v>
      </c>
      <c r="K613" s="9">
        <f t="shared" si="5"/>
        <v>4</v>
      </c>
      <c r="L613" s="9" t="str">
        <f t="shared" si="6"/>
        <v>2023 - WEEK 04</v>
      </c>
      <c r="M613" s="9" t="str">
        <f t="shared" si="7"/>
        <v>2023 - MONTH 01</v>
      </c>
      <c r="N613" s="12">
        <f t="shared" ref="N613:O613" si="622">IFERROR(AVERAGEIF(L:L,L613,$J:$J)," ")</f>
        <v>0.9479545455</v>
      </c>
      <c r="O613" s="12">
        <f t="shared" si="622"/>
        <v>0.9479545455</v>
      </c>
      <c r="P613" s="9" t="str">
        <f>IF(ISBLANK(A613)," ",IF(N613&gt;MASTER!$B$3/100,"SB",IF(N613&gt;MASTER!$B$4/100,"B",IF(N613&gt;MASTER!$B$5/100,"C","K"))))</f>
        <v>B</v>
      </c>
      <c r="Q613" s="9" t="str">
        <f>IF(ISBLANK(B613)," ",IF(O613&gt;MASTER!$B$3/100,"SB",IF(O613&gt;MASTER!$B$4/100,"B",IF(O613&gt;MASTER!$B$5/100,"C","K"))))</f>
        <v>B</v>
      </c>
    </row>
    <row r="614">
      <c r="A614" s="8">
        <f>INDIRECT(ADDRESS(2+QUOTIENT(ROW()-2,COUNTA('Form Responses 1'!$1:$1)-4),1,,TRUE,"Form Responses 1"))</f>
        <v>45026.48385</v>
      </c>
      <c r="B614" s="9" t="str">
        <f>INDIRECT(ADDRESS(2+QUOTIENT(ROW()-2,COUNTA('Form Responses 1'!$1:$1)-4),2,,TRUE,"Form Responses 1"))</f>
        <v>suha025@brin.go.id</v>
      </c>
      <c r="C614" s="9" t="str">
        <f>INDIRECT(ADDRESS(2+QUOTIENT(ROW()-2,COUNTA('Form Responses 1'!$1:$1)-4),3,,TRUE,"Form Responses 1"))</f>
        <v>Suhartono</v>
      </c>
      <c r="D614" s="10">
        <f>INDIRECT(ADDRESS(2+QUOTIENT(ROW()-2,COUNTA('Form Responses 1'!$1:$1)-4),4,,TRUE,"Form Responses 1"))</f>
        <v>44951</v>
      </c>
      <c r="E614" s="11">
        <f t="shared" si="2"/>
        <v>3</v>
      </c>
      <c r="F614" s="9" t="str">
        <f>IF(ISBLANK(A614)," ",INDIRECT(ADDRESS(1,5+MOD(ROW()-2,COUNTA('Form Responses 1'!$1:$1)-4),,TRUE,"Form Responses 1")))</f>
        <v>PUSFATJA  - Gedung D Lt. 4 [Ruang Rapat C]</v>
      </c>
      <c r="G614" s="9" t="str">
        <f>IF(ISBLANK(A614)," ",INDIRECT(ADDRESS(MATCH(A614,'Form Responses 1'!A:A,0),5+MOD(ROW()-2,COUNTA('Form Responses 1'!$1:$1)-4),,TRUE,"Form Responses 1")))</f>
        <v>BAIK</v>
      </c>
      <c r="H614" s="12" t="str">
        <f t="shared" si="3"/>
        <v>PUSFATJA  - Gedung D Lt. 4</v>
      </c>
      <c r="I614" s="12" t="str">
        <f t="shared" si="4"/>
        <v>CLEANING SERVICE</v>
      </c>
      <c r="J614" s="12">
        <f t="array" ref="J614">IFERROR(INDEX(MASTER!B:B,MATCH(G614,MASTER!A:A,0))/100," ")</f>
        <v>0.95</v>
      </c>
      <c r="K614" s="9">
        <f t="shared" si="5"/>
        <v>4</v>
      </c>
      <c r="L614" s="9" t="str">
        <f t="shared" si="6"/>
        <v>2023 - WEEK 04</v>
      </c>
      <c r="M614" s="9" t="str">
        <f t="shared" si="7"/>
        <v>2023 - MONTH 01</v>
      </c>
      <c r="N614" s="12">
        <f t="shared" ref="N614:O614" si="623">IFERROR(AVERAGEIF(L:L,L614,$J:$J)," ")</f>
        <v>0.9479545455</v>
      </c>
      <c r="O614" s="12">
        <f t="shared" si="623"/>
        <v>0.9479545455</v>
      </c>
      <c r="P614" s="9" t="str">
        <f>IF(ISBLANK(A614)," ",IF(N614&gt;MASTER!$B$3/100,"SB",IF(N614&gt;MASTER!$B$4/100,"B",IF(N614&gt;MASTER!$B$5/100,"C","K"))))</f>
        <v>B</v>
      </c>
      <c r="Q614" s="9" t="str">
        <f>IF(ISBLANK(B614)," ",IF(O614&gt;MASTER!$B$3/100,"SB",IF(O614&gt;MASTER!$B$4/100,"B",IF(O614&gt;MASTER!$B$5/100,"C","K"))))</f>
        <v>B</v>
      </c>
    </row>
    <row r="615">
      <c r="A615" s="8">
        <f>INDIRECT(ADDRESS(2+QUOTIENT(ROW()-2,COUNTA('Form Responses 1'!$1:$1)-4),1,,TRUE,"Form Responses 1"))</f>
        <v>45026.48385</v>
      </c>
      <c r="B615" s="9" t="str">
        <f>INDIRECT(ADDRESS(2+QUOTIENT(ROW()-2,COUNTA('Form Responses 1'!$1:$1)-4),2,,TRUE,"Form Responses 1"))</f>
        <v>suha025@brin.go.id</v>
      </c>
      <c r="C615" s="9" t="str">
        <f>INDIRECT(ADDRESS(2+QUOTIENT(ROW()-2,COUNTA('Form Responses 1'!$1:$1)-4),3,,TRUE,"Form Responses 1"))</f>
        <v>Suhartono</v>
      </c>
      <c r="D615" s="10">
        <f>INDIRECT(ADDRESS(2+QUOTIENT(ROW()-2,COUNTA('Form Responses 1'!$1:$1)-4),4,,TRUE,"Form Responses 1"))</f>
        <v>44951</v>
      </c>
      <c r="E615" s="11">
        <f t="shared" si="2"/>
        <v>3</v>
      </c>
      <c r="F615" s="9" t="str">
        <f>IF(ISBLANK(A615)," ",INDIRECT(ADDRESS(1,5+MOD(ROW()-2,COUNTA('Form Responses 1'!$1:$1)-4),,TRUE,"Form Responses 1")))</f>
        <v>PUSFATJA  - Gedung D Lt. 4 [Teras]</v>
      </c>
      <c r="G615" s="9" t="str">
        <f>IF(ISBLANK(A615)," ",INDIRECT(ADDRESS(MATCH(A615,'Form Responses 1'!A:A,0),5+MOD(ROW()-2,COUNTA('Form Responses 1'!$1:$1)-4),,TRUE,"Form Responses 1")))</f>
        <v>BAIK</v>
      </c>
      <c r="H615" s="12" t="str">
        <f t="shared" si="3"/>
        <v>PUSFATJA  - Gedung D Lt. 4</v>
      </c>
      <c r="I615" s="12" t="str">
        <f t="shared" si="4"/>
        <v>CLEANING SERVICE</v>
      </c>
      <c r="J615" s="12">
        <f t="array" ref="J615">IFERROR(INDEX(MASTER!B:B,MATCH(G615,MASTER!A:A,0))/100," ")</f>
        <v>0.95</v>
      </c>
      <c r="K615" s="9">
        <f t="shared" si="5"/>
        <v>4</v>
      </c>
      <c r="L615" s="9" t="str">
        <f t="shared" si="6"/>
        <v>2023 - WEEK 04</v>
      </c>
      <c r="M615" s="9" t="str">
        <f t="shared" si="7"/>
        <v>2023 - MONTH 01</v>
      </c>
      <c r="N615" s="12">
        <f t="shared" ref="N615:O615" si="624">IFERROR(AVERAGEIF(L:L,L615,$J:$J)," ")</f>
        <v>0.9479545455</v>
      </c>
      <c r="O615" s="12">
        <f t="shared" si="624"/>
        <v>0.9479545455</v>
      </c>
      <c r="P615" s="9" t="str">
        <f>IF(ISBLANK(A615)," ",IF(N615&gt;MASTER!$B$3/100,"SB",IF(N615&gt;MASTER!$B$4/100,"B",IF(N615&gt;MASTER!$B$5/100,"C","K"))))</f>
        <v>B</v>
      </c>
      <c r="Q615" s="9" t="str">
        <f>IF(ISBLANK(B615)," ",IF(O615&gt;MASTER!$B$3/100,"SB",IF(O615&gt;MASTER!$B$4/100,"B",IF(O615&gt;MASTER!$B$5/100,"C","K"))))</f>
        <v>B</v>
      </c>
    </row>
    <row r="616">
      <c r="A616" s="8">
        <f>INDIRECT(ADDRESS(2+QUOTIENT(ROW()-2,COUNTA('Form Responses 1'!$1:$1)-4),1,,TRUE,"Form Responses 1"))</f>
        <v>45026.48385</v>
      </c>
      <c r="B616" s="9" t="str">
        <f>INDIRECT(ADDRESS(2+QUOTIENT(ROW()-2,COUNTA('Form Responses 1'!$1:$1)-4),2,,TRUE,"Form Responses 1"))</f>
        <v>suha025@brin.go.id</v>
      </c>
      <c r="C616" s="9" t="str">
        <f>INDIRECT(ADDRESS(2+QUOTIENT(ROW()-2,COUNTA('Form Responses 1'!$1:$1)-4),3,,TRUE,"Form Responses 1"))</f>
        <v>Suhartono</v>
      </c>
      <c r="D616" s="10">
        <f>INDIRECT(ADDRESS(2+QUOTIENT(ROW()-2,COUNTA('Form Responses 1'!$1:$1)-4),4,,TRUE,"Form Responses 1"))</f>
        <v>44951</v>
      </c>
      <c r="E616" s="11">
        <f t="shared" si="2"/>
        <v>3</v>
      </c>
      <c r="F616" s="9" t="str">
        <f>IF(ISBLANK(A616)," ",INDIRECT(ADDRESS(1,5+MOD(ROW()-2,COUNTA('Form Responses 1'!$1:$1)-4),,TRUE,"Form Responses 1")))</f>
        <v>PUSFATJA  - Gedung D Lt. 4 [Balkon(depan dan belakang)]</v>
      </c>
      <c r="G616" s="9" t="str">
        <f>IF(ISBLANK(A616)," ",INDIRECT(ADDRESS(MATCH(A616,'Form Responses 1'!A:A,0),5+MOD(ROW()-2,COUNTA('Form Responses 1'!$1:$1)-4),,TRUE,"Form Responses 1")))</f>
        <v>BAIK</v>
      </c>
      <c r="H616" s="12" t="str">
        <f t="shared" si="3"/>
        <v>PUSFATJA  - Gedung D Lt. 4</v>
      </c>
      <c r="I616" s="12" t="str">
        <f t="shared" si="4"/>
        <v>CLEANING SERVICE</v>
      </c>
      <c r="J616" s="12">
        <f t="array" ref="J616">IFERROR(INDEX(MASTER!B:B,MATCH(G616,MASTER!A:A,0))/100," ")</f>
        <v>0.95</v>
      </c>
      <c r="K616" s="9">
        <f t="shared" si="5"/>
        <v>4</v>
      </c>
      <c r="L616" s="9" t="str">
        <f t="shared" si="6"/>
        <v>2023 - WEEK 04</v>
      </c>
      <c r="M616" s="9" t="str">
        <f t="shared" si="7"/>
        <v>2023 - MONTH 01</v>
      </c>
      <c r="N616" s="12">
        <f t="shared" ref="N616:O616" si="625">IFERROR(AVERAGEIF(L:L,L616,$J:$J)," ")</f>
        <v>0.9479545455</v>
      </c>
      <c r="O616" s="12">
        <f t="shared" si="625"/>
        <v>0.9479545455</v>
      </c>
      <c r="P616" s="9" t="str">
        <f>IF(ISBLANK(A616)," ",IF(N616&gt;MASTER!$B$3/100,"SB",IF(N616&gt;MASTER!$B$4/100,"B",IF(N616&gt;MASTER!$B$5/100,"C","K"))))</f>
        <v>B</v>
      </c>
      <c r="Q616" s="9" t="str">
        <f>IF(ISBLANK(B616)," ",IF(O616&gt;MASTER!$B$3/100,"SB",IF(O616&gt;MASTER!$B$4/100,"B",IF(O616&gt;MASTER!$B$5/100,"C","K"))))</f>
        <v>B</v>
      </c>
    </row>
    <row r="617">
      <c r="A617" s="8">
        <f>INDIRECT(ADDRESS(2+QUOTIENT(ROW()-2,COUNTA('Form Responses 1'!$1:$1)-4),1,,TRUE,"Form Responses 1"))</f>
        <v>45026.48385</v>
      </c>
      <c r="B617" s="9" t="str">
        <f>INDIRECT(ADDRESS(2+QUOTIENT(ROW()-2,COUNTA('Form Responses 1'!$1:$1)-4),2,,TRUE,"Form Responses 1"))</f>
        <v>suha025@brin.go.id</v>
      </c>
      <c r="C617" s="9" t="str">
        <f>INDIRECT(ADDRESS(2+QUOTIENT(ROW()-2,COUNTA('Form Responses 1'!$1:$1)-4),3,,TRUE,"Form Responses 1"))</f>
        <v>Suhartono</v>
      </c>
      <c r="D617" s="10">
        <f>INDIRECT(ADDRESS(2+QUOTIENT(ROW()-2,COUNTA('Form Responses 1'!$1:$1)-4),4,,TRUE,"Form Responses 1"))</f>
        <v>44951</v>
      </c>
      <c r="E617" s="11">
        <f t="shared" si="2"/>
        <v>3</v>
      </c>
      <c r="F617" s="9" t="str">
        <f>IF(ISBLANK(A617)," ",INDIRECT(ADDRESS(1,5+MOD(ROW()-2,COUNTA('Form Responses 1'!$1:$1)-4),,TRUE,"Form Responses 1")))</f>
        <v>PUSFATJA  - Gedung D Lt. 4 [Lift]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PUSFATJA  - Gedung D Lt. 4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4</v>
      </c>
      <c r="L617" s="9" t="str">
        <f t="shared" si="6"/>
        <v>2023 - WEEK 04</v>
      </c>
      <c r="M617" s="9" t="str">
        <f t="shared" si="7"/>
        <v>2023 - MONTH 01</v>
      </c>
      <c r="N617" s="12">
        <f t="shared" ref="N617:O617" si="626">IFERROR(AVERAGEIF(L:L,L617,$J:$J)," ")</f>
        <v>0.9479545455</v>
      </c>
      <c r="O617" s="12">
        <f t="shared" si="626"/>
        <v>0.9479545455</v>
      </c>
      <c r="P617" s="9" t="str">
        <f>IF(ISBLANK(A617)," ",IF(N617&gt;MASTER!$B$3/100,"SB",IF(N617&gt;MASTER!$B$4/100,"B",IF(N617&gt;MASTER!$B$5/100,"C","K"))))</f>
        <v>B</v>
      </c>
      <c r="Q617" s="9" t="str">
        <f>IF(ISBLANK(B617)," ",IF(O617&gt;MASTER!$B$3/100,"SB",IF(O617&gt;MASTER!$B$4/100,"B",IF(O617&gt;MASTER!$B$5/100,"C","K"))))</f>
        <v>B</v>
      </c>
    </row>
    <row r="618">
      <c r="A618" s="8">
        <f>INDIRECT(ADDRESS(2+QUOTIENT(ROW()-2,COUNTA('Form Responses 1'!$1:$1)-4),1,,TRUE,"Form Responses 1"))</f>
        <v>45026.48385</v>
      </c>
      <c r="B618" s="9" t="str">
        <f>INDIRECT(ADDRESS(2+QUOTIENT(ROW()-2,COUNTA('Form Responses 1'!$1:$1)-4),2,,TRUE,"Form Responses 1"))</f>
        <v>suha025@brin.go.id</v>
      </c>
      <c r="C618" s="9" t="str">
        <f>INDIRECT(ADDRESS(2+QUOTIENT(ROW()-2,COUNTA('Form Responses 1'!$1:$1)-4),3,,TRUE,"Form Responses 1"))</f>
        <v>Suhartono</v>
      </c>
      <c r="D618" s="10">
        <f>INDIRECT(ADDRESS(2+QUOTIENT(ROW()-2,COUNTA('Form Responses 1'!$1:$1)-4),4,,TRUE,"Form Responses 1"))</f>
        <v>44951</v>
      </c>
      <c r="E618" s="11">
        <f t="shared" si="2"/>
        <v>3</v>
      </c>
      <c r="F618" s="9" t="str">
        <f>IF(ISBLANK(A618)," ",INDIRECT(ADDRESS(1,5+MOD(ROW()-2,COUNTA('Form Responses 1'!$1:$1)-4),,TRUE,"Form Responses 1")))</f>
        <v>PUSFATJA  - Gedung D Lt. 4 [Tangga]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PUSFATJA  - Gedung D Lt. 4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4</v>
      </c>
      <c r="L618" s="9" t="str">
        <f t="shared" si="6"/>
        <v>2023 - WEEK 04</v>
      </c>
      <c r="M618" s="9" t="str">
        <f t="shared" si="7"/>
        <v>2023 - MONTH 01</v>
      </c>
      <c r="N618" s="12">
        <f t="shared" ref="N618:O618" si="627">IFERROR(AVERAGEIF(L:L,L618,$J:$J)," ")</f>
        <v>0.9479545455</v>
      </c>
      <c r="O618" s="12">
        <f t="shared" si="627"/>
        <v>0.9479545455</v>
      </c>
      <c r="P618" s="9" t="str">
        <f>IF(ISBLANK(A618)," ",IF(N618&gt;MASTER!$B$3/100,"SB",IF(N618&gt;MASTER!$B$4/100,"B",IF(N618&gt;MASTER!$B$5/100,"C","K"))))</f>
        <v>B</v>
      </c>
      <c r="Q618" s="9" t="str">
        <f>IF(ISBLANK(B618)," ",IF(O618&gt;MASTER!$B$3/100,"SB",IF(O618&gt;MASTER!$B$4/100,"B",IF(O618&gt;MASTER!$B$5/100,"C","K"))))</f>
        <v>B</v>
      </c>
    </row>
    <row r="619">
      <c r="A619" s="8">
        <f>INDIRECT(ADDRESS(2+QUOTIENT(ROW()-2,COUNTA('Form Responses 1'!$1:$1)-4),1,,TRUE,"Form Responses 1"))</f>
        <v>45026.48385</v>
      </c>
      <c r="B619" s="9" t="str">
        <f>INDIRECT(ADDRESS(2+QUOTIENT(ROW()-2,COUNTA('Form Responses 1'!$1:$1)-4),2,,TRUE,"Form Responses 1"))</f>
        <v>suha025@brin.go.id</v>
      </c>
      <c r="C619" s="9" t="str">
        <f>INDIRECT(ADDRESS(2+QUOTIENT(ROW()-2,COUNTA('Form Responses 1'!$1:$1)-4),3,,TRUE,"Form Responses 1"))</f>
        <v>Suhartono</v>
      </c>
      <c r="D619" s="10">
        <f>INDIRECT(ADDRESS(2+QUOTIENT(ROW()-2,COUNTA('Form Responses 1'!$1:$1)-4),4,,TRUE,"Form Responses 1"))</f>
        <v>44951</v>
      </c>
      <c r="E619" s="11">
        <f t="shared" si="2"/>
        <v>3</v>
      </c>
      <c r="F619" s="9" t="str">
        <f>IF(ISBLANK(A619)," ",INDIRECT(ADDRESS(1,5+MOD(ROW()-2,COUNTA('Form Responses 1'!$1:$1)-4),,TRUE,"Form Responses 1")))</f>
        <v>PUSFATJA  - Gedung D Lt. 3 [Lobby]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PUSFATJA  - Gedung D Lt. 3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4</v>
      </c>
      <c r="L619" s="9" t="str">
        <f t="shared" si="6"/>
        <v>2023 - WEEK 04</v>
      </c>
      <c r="M619" s="9" t="str">
        <f t="shared" si="7"/>
        <v>2023 - MONTH 01</v>
      </c>
      <c r="N619" s="12">
        <f t="shared" ref="N619:O619" si="628">IFERROR(AVERAGEIF(L:L,L619,$J:$J)," ")</f>
        <v>0.9479545455</v>
      </c>
      <c r="O619" s="12">
        <f t="shared" si="628"/>
        <v>0.9479545455</v>
      </c>
      <c r="P619" s="9" t="str">
        <f>IF(ISBLANK(A619)," ",IF(N619&gt;MASTER!$B$3/100,"SB",IF(N619&gt;MASTER!$B$4/100,"B",IF(N619&gt;MASTER!$B$5/100,"C","K"))))</f>
        <v>B</v>
      </c>
      <c r="Q619" s="9" t="str">
        <f>IF(ISBLANK(B619)," ",IF(O619&gt;MASTER!$B$3/100,"SB",IF(O619&gt;MASTER!$B$4/100,"B",IF(O619&gt;MASTER!$B$5/100,"C","K"))))</f>
        <v>B</v>
      </c>
    </row>
    <row r="620">
      <c r="A620" s="8">
        <f>INDIRECT(ADDRESS(2+QUOTIENT(ROW()-2,COUNTA('Form Responses 1'!$1:$1)-4),1,,TRUE,"Form Responses 1"))</f>
        <v>45026.48385</v>
      </c>
      <c r="B620" s="9" t="str">
        <f>INDIRECT(ADDRESS(2+QUOTIENT(ROW()-2,COUNTA('Form Responses 1'!$1:$1)-4),2,,TRUE,"Form Responses 1"))</f>
        <v>suha025@brin.go.id</v>
      </c>
      <c r="C620" s="9" t="str">
        <f>INDIRECT(ADDRESS(2+QUOTIENT(ROW()-2,COUNTA('Form Responses 1'!$1:$1)-4),3,,TRUE,"Form Responses 1"))</f>
        <v>Suhartono</v>
      </c>
      <c r="D620" s="10">
        <f>INDIRECT(ADDRESS(2+QUOTIENT(ROW()-2,COUNTA('Form Responses 1'!$1:$1)-4),4,,TRUE,"Form Responses 1"))</f>
        <v>44951</v>
      </c>
      <c r="E620" s="11">
        <f t="shared" si="2"/>
        <v>3</v>
      </c>
      <c r="F620" s="9" t="str">
        <f>IF(ISBLANK(A620)," ",INDIRECT(ADDRESS(1,5+MOD(ROW()-2,COUNTA('Form Responses 1'!$1:$1)-4),,TRUE,"Form Responses 1")))</f>
        <v>PUSFATJA  - Gedung D Lt. 3 [Ruang Staff]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PUSFATJA  - Gedung D Lt. 3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4</v>
      </c>
      <c r="L620" s="9" t="str">
        <f t="shared" si="6"/>
        <v>2023 - WEEK 04</v>
      </c>
      <c r="M620" s="9" t="str">
        <f t="shared" si="7"/>
        <v>2023 - MONTH 01</v>
      </c>
      <c r="N620" s="12">
        <f t="shared" ref="N620:O620" si="629">IFERROR(AVERAGEIF(L:L,L620,$J:$J)," ")</f>
        <v>0.9479545455</v>
      </c>
      <c r="O620" s="12">
        <f t="shared" si="629"/>
        <v>0.9479545455</v>
      </c>
      <c r="P620" s="9" t="str">
        <f>IF(ISBLANK(A620)," ",IF(N620&gt;MASTER!$B$3/100,"SB",IF(N620&gt;MASTER!$B$4/100,"B",IF(N620&gt;MASTER!$B$5/100,"C","K"))))</f>
        <v>B</v>
      </c>
      <c r="Q620" s="9" t="str">
        <f>IF(ISBLANK(B620)," ",IF(O620&gt;MASTER!$B$3/100,"SB",IF(O620&gt;MASTER!$B$4/100,"B",IF(O620&gt;MASTER!$B$5/100,"C","K"))))</f>
        <v>B</v>
      </c>
    </row>
    <row r="621">
      <c r="A621" s="8">
        <f>INDIRECT(ADDRESS(2+QUOTIENT(ROW()-2,COUNTA('Form Responses 1'!$1:$1)-4),1,,TRUE,"Form Responses 1"))</f>
        <v>45026.48385</v>
      </c>
      <c r="B621" s="9" t="str">
        <f>INDIRECT(ADDRESS(2+QUOTIENT(ROW()-2,COUNTA('Form Responses 1'!$1:$1)-4),2,,TRUE,"Form Responses 1"))</f>
        <v>suha025@brin.go.id</v>
      </c>
      <c r="C621" s="9" t="str">
        <f>INDIRECT(ADDRESS(2+QUOTIENT(ROW()-2,COUNTA('Form Responses 1'!$1:$1)-4),3,,TRUE,"Form Responses 1"))</f>
        <v>Suhartono</v>
      </c>
      <c r="D621" s="10">
        <f>INDIRECT(ADDRESS(2+QUOTIENT(ROW()-2,COUNTA('Form Responses 1'!$1:$1)-4),4,,TRUE,"Form Responses 1"))</f>
        <v>44951</v>
      </c>
      <c r="E621" s="11">
        <f t="shared" si="2"/>
        <v>3</v>
      </c>
      <c r="F621" s="9" t="str">
        <f>IF(ISBLANK(A621)," ",INDIRECT(ADDRESS(1,5+MOD(ROW()-2,COUNTA('Form Responses 1'!$1:$1)-4),,TRUE,"Form Responses 1")))</f>
        <v>PUSFATJA  - Gedung D Lt. 3 [Ruang Rapat Auditorium]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PUSFATJA  - Gedung D Lt. 3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4</v>
      </c>
      <c r="L621" s="9" t="str">
        <f t="shared" si="6"/>
        <v>2023 - WEEK 04</v>
      </c>
      <c r="M621" s="9" t="str">
        <f t="shared" si="7"/>
        <v>2023 - MONTH 01</v>
      </c>
      <c r="N621" s="12">
        <f t="shared" ref="N621:O621" si="630">IFERROR(AVERAGEIF(L:L,L621,$J:$J)," ")</f>
        <v>0.9479545455</v>
      </c>
      <c r="O621" s="12">
        <f t="shared" si="630"/>
        <v>0.9479545455</v>
      </c>
      <c r="P621" s="9" t="str">
        <f>IF(ISBLANK(A621)," ",IF(N621&gt;MASTER!$B$3/100,"SB",IF(N621&gt;MASTER!$B$4/100,"B",IF(N621&gt;MASTER!$B$5/100,"C","K"))))</f>
        <v>B</v>
      </c>
      <c r="Q621" s="9" t="str">
        <f>IF(ISBLANK(B621)," ",IF(O621&gt;MASTER!$B$3/100,"SB",IF(O621&gt;MASTER!$B$4/100,"B",IF(O621&gt;MASTER!$B$5/100,"C","K"))))</f>
        <v>B</v>
      </c>
    </row>
    <row r="622">
      <c r="A622" s="8">
        <f>INDIRECT(ADDRESS(2+QUOTIENT(ROW()-2,COUNTA('Form Responses 1'!$1:$1)-4),1,,TRUE,"Form Responses 1"))</f>
        <v>45026.48385</v>
      </c>
      <c r="B622" s="9" t="str">
        <f>INDIRECT(ADDRESS(2+QUOTIENT(ROW()-2,COUNTA('Form Responses 1'!$1:$1)-4),2,,TRUE,"Form Responses 1"))</f>
        <v>suha025@brin.go.id</v>
      </c>
      <c r="C622" s="9" t="str">
        <f>INDIRECT(ADDRESS(2+QUOTIENT(ROW()-2,COUNTA('Form Responses 1'!$1:$1)-4),3,,TRUE,"Form Responses 1"))</f>
        <v>Suhartono</v>
      </c>
      <c r="D622" s="10">
        <f>INDIRECT(ADDRESS(2+QUOTIENT(ROW()-2,COUNTA('Form Responses 1'!$1:$1)-4),4,,TRUE,"Form Responses 1"))</f>
        <v>44951</v>
      </c>
      <c r="E622" s="11">
        <f t="shared" si="2"/>
        <v>3</v>
      </c>
      <c r="F622" s="9" t="str">
        <f>IF(ISBLANK(A622)," ",INDIRECT(ADDRESS(1,5+MOD(ROW()-2,COUNTA('Form Responses 1'!$1:$1)-4),,TRUE,"Form Responses 1")))</f>
        <v>PUSFATJA  - Gedung D Lt. 3 [Pantry 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PUSFATJA  - Gedung D Lt. 3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4</v>
      </c>
      <c r="L622" s="9" t="str">
        <f t="shared" si="6"/>
        <v>2023 - WEEK 04</v>
      </c>
      <c r="M622" s="9" t="str">
        <f t="shared" si="7"/>
        <v>2023 - MONTH 01</v>
      </c>
      <c r="N622" s="12">
        <f t="shared" ref="N622:O622" si="631">IFERROR(AVERAGEIF(L:L,L622,$J:$J)," ")</f>
        <v>0.9479545455</v>
      </c>
      <c r="O622" s="12">
        <f t="shared" si="631"/>
        <v>0.9479545455</v>
      </c>
      <c r="P622" s="9" t="str">
        <f>IF(ISBLANK(A622)," ",IF(N622&gt;MASTER!$B$3/100,"SB",IF(N622&gt;MASTER!$B$4/100,"B",IF(N622&gt;MASTER!$B$5/100,"C","K"))))</f>
        <v>B</v>
      </c>
      <c r="Q622" s="9" t="str">
        <f>IF(ISBLANK(B622)," ",IF(O622&gt;MASTER!$B$3/100,"SB",IF(O622&gt;MASTER!$B$4/100,"B",IF(O622&gt;MASTER!$B$5/100,"C","K"))))</f>
        <v>B</v>
      </c>
    </row>
    <row r="623">
      <c r="A623" s="8">
        <f>INDIRECT(ADDRESS(2+QUOTIENT(ROW()-2,COUNTA('Form Responses 1'!$1:$1)-4),1,,TRUE,"Form Responses 1"))</f>
        <v>45026.48385</v>
      </c>
      <c r="B623" s="9" t="str">
        <f>INDIRECT(ADDRESS(2+QUOTIENT(ROW()-2,COUNTA('Form Responses 1'!$1:$1)-4),2,,TRUE,"Form Responses 1"))</f>
        <v>suha025@brin.go.id</v>
      </c>
      <c r="C623" s="9" t="str">
        <f>INDIRECT(ADDRESS(2+QUOTIENT(ROW()-2,COUNTA('Form Responses 1'!$1:$1)-4),3,,TRUE,"Form Responses 1"))</f>
        <v>Suhartono</v>
      </c>
      <c r="D623" s="10">
        <f>INDIRECT(ADDRESS(2+QUOTIENT(ROW()-2,COUNTA('Form Responses 1'!$1:$1)-4),4,,TRUE,"Form Responses 1"))</f>
        <v>44951</v>
      </c>
      <c r="E623" s="11">
        <f t="shared" si="2"/>
        <v>3</v>
      </c>
      <c r="F623" s="9" t="str">
        <f>IF(ISBLANK(A623)," ",INDIRECT(ADDRESS(1,5+MOD(ROW()-2,COUNTA('Form Responses 1'!$1:$1)-4),,TRUE,"Form Responses 1")))</f>
        <v>PUSFATJA  - Gedung D Lt. 3 [Toilet pria/wanita]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PUSFATJA  - Gedung D Lt. 3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4</v>
      </c>
      <c r="L623" s="9" t="str">
        <f t="shared" si="6"/>
        <v>2023 - WEEK 04</v>
      </c>
      <c r="M623" s="9" t="str">
        <f t="shared" si="7"/>
        <v>2023 - MONTH 01</v>
      </c>
      <c r="N623" s="12">
        <f t="shared" ref="N623:O623" si="632">IFERROR(AVERAGEIF(L:L,L623,$J:$J)," ")</f>
        <v>0.9479545455</v>
      </c>
      <c r="O623" s="12">
        <f t="shared" si="632"/>
        <v>0.9479545455</v>
      </c>
      <c r="P623" s="9" t="str">
        <f>IF(ISBLANK(A623)," ",IF(N623&gt;MASTER!$B$3/100,"SB",IF(N623&gt;MASTER!$B$4/100,"B",IF(N623&gt;MASTER!$B$5/100,"C","K"))))</f>
        <v>B</v>
      </c>
      <c r="Q623" s="9" t="str">
        <f>IF(ISBLANK(B623)," ",IF(O623&gt;MASTER!$B$3/100,"SB",IF(O623&gt;MASTER!$B$4/100,"B",IF(O623&gt;MASTER!$B$5/100,"C","K"))))</f>
        <v>B</v>
      </c>
    </row>
    <row r="624">
      <c r="A624" s="8">
        <f>INDIRECT(ADDRESS(2+QUOTIENT(ROW()-2,COUNTA('Form Responses 1'!$1:$1)-4),1,,TRUE,"Form Responses 1"))</f>
        <v>45026.48385</v>
      </c>
      <c r="B624" s="9" t="str">
        <f>INDIRECT(ADDRESS(2+QUOTIENT(ROW()-2,COUNTA('Form Responses 1'!$1:$1)-4),2,,TRUE,"Form Responses 1"))</f>
        <v>suha025@brin.go.id</v>
      </c>
      <c r="C624" s="9" t="str">
        <f>INDIRECT(ADDRESS(2+QUOTIENT(ROW()-2,COUNTA('Form Responses 1'!$1:$1)-4),3,,TRUE,"Form Responses 1"))</f>
        <v>Suhartono</v>
      </c>
      <c r="D624" s="10">
        <f>INDIRECT(ADDRESS(2+QUOTIENT(ROW()-2,COUNTA('Form Responses 1'!$1:$1)-4),4,,TRUE,"Form Responses 1"))</f>
        <v>44951</v>
      </c>
      <c r="E624" s="11">
        <f t="shared" si="2"/>
        <v>3</v>
      </c>
      <c r="F624" s="9" t="str">
        <f>IF(ISBLANK(A624)," ",INDIRECT(ADDRESS(1,5+MOD(ROW()-2,COUNTA('Form Responses 1'!$1:$1)-4),,TRUE,"Form Responses 1")))</f>
        <v>PUSFATJA  - Gedung D Lt. 3 [Ruang Kepala LMB]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PUSFATJA  - Gedung D Lt. 3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4</v>
      </c>
      <c r="L624" s="9" t="str">
        <f t="shared" si="6"/>
        <v>2023 - WEEK 04</v>
      </c>
      <c r="M624" s="9" t="str">
        <f t="shared" si="7"/>
        <v>2023 - MONTH 01</v>
      </c>
      <c r="N624" s="12">
        <f t="shared" ref="N624:O624" si="633">IFERROR(AVERAGEIF(L:L,L624,$J:$J)," ")</f>
        <v>0.9479545455</v>
      </c>
      <c r="O624" s="12">
        <f t="shared" si="633"/>
        <v>0.9479545455</v>
      </c>
      <c r="P624" s="9" t="str">
        <f>IF(ISBLANK(A624)," ",IF(N624&gt;MASTER!$B$3/100,"SB",IF(N624&gt;MASTER!$B$4/100,"B",IF(N624&gt;MASTER!$B$5/100,"C","K"))))</f>
        <v>B</v>
      </c>
      <c r="Q624" s="9" t="str">
        <f>IF(ISBLANK(B624)," ",IF(O624&gt;MASTER!$B$3/100,"SB",IF(O624&gt;MASTER!$B$4/100,"B",IF(O624&gt;MASTER!$B$5/100,"C","K"))))</f>
        <v>B</v>
      </c>
    </row>
    <row r="625">
      <c r="A625" s="8">
        <f>INDIRECT(ADDRESS(2+QUOTIENT(ROW()-2,COUNTA('Form Responses 1'!$1:$1)-4),1,,TRUE,"Form Responses 1"))</f>
        <v>45026.48385</v>
      </c>
      <c r="B625" s="9" t="str">
        <f>INDIRECT(ADDRESS(2+QUOTIENT(ROW()-2,COUNTA('Form Responses 1'!$1:$1)-4),2,,TRUE,"Form Responses 1"))</f>
        <v>suha025@brin.go.id</v>
      </c>
      <c r="C625" s="9" t="str">
        <f>INDIRECT(ADDRESS(2+QUOTIENT(ROW()-2,COUNTA('Form Responses 1'!$1:$1)-4),3,,TRUE,"Form Responses 1"))</f>
        <v>Suhartono</v>
      </c>
      <c r="D625" s="10">
        <f>INDIRECT(ADDRESS(2+QUOTIENT(ROW()-2,COUNTA('Form Responses 1'!$1:$1)-4),4,,TRUE,"Form Responses 1"))</f>
        <v>44951</v>
      </c>
      <c r="E625" s="11">
        <f t="shared" si="2"/>
        <v>3</v>
      </c>
      <c r="F625" s="9" t="str">
        <f>IF(ISBLANK(A625)," ",INDIRECT(ADDRESS(1,5+MOD(ROW()-2,COUNTA('Form Responses 1'!$1:$1)-4),,TRUE,"Form Responses 1")))</f>
        <v>PUSFATJA  - Gedung D Lt. 3 [Ruang Kepala]</v>
      </c>
      <c r="G625" s="9" t="str">
        <f>IF(ISBLANK(A625)," ",INDIRECT(ADDRESS(MATCH(A625,'Form Responses 1'!A:A,0),5+MOD(ROW()-2,COUNTA('Form Responses 1'!$1:$1)-4),,TRUE,"Form Responses 1")))</f>
        <v>BAIK</v>
      </c>
      <c r="H625" s="12" t="str">
        <f t="shared" si="3"/>
        <v>PUSFATJA  - Gedung D Lt. 3</v>
      </c>
      <c r="I625" s="12" t="str">
        <f t="shared" si="4"/>
        <v>CLEANING SERVICE</v>
      </c>
      <c r="J625" s="12">
        <f t="array" ref="J625">IFERROR(INDEX(MASTER!B:B,MATCH(G625,MASTER!A:A,0))/100," ")</f>
        <v>0.95</v>
      </c>
      <c r="K625" s="9">
        <f t="shared" si="5"/>
        <v>4</v>
      </c>
      <c r="L625" s="9" t="str">
        <f t="shared" si="6"/>
        <v>2023 - WEEK 04</v>
      </c>
      <c r="M625" s="9" t="str">
        <f t="shared" si="7"/>
        <v>2023 - MONTH 01</v>
      </c>
      <c r="N625" s="12">
        <f t="shared" ref="N625:O625" si="634">IFERROR(AVERAGEIF(L:L,L625,$J:$J)," ")</f>
        <v>0.9479545455</v>
      </c>
      <c r="O625" s="12">
        <f t="shared" si="634"/>
        <v>0.9479545455</v>
      </c>
      <c r="P625" s="9" t="str">
        <f>IF(ISBLANK(A625)," ",IF(N625&gt;MASTER!$B$3/100,"SB",IF(N625&gt;MASTER!$B$4/100,"B",IF(N625&gt;MASTER!$B$5/100,"C","K"))))</f>
        <v>B</v>
      </c>
      <c r="Q625" s="9" t="str">
        <f>IF(ISBLANK(B625)," ",IF(O625&gt;MASTER!$B$3/100,"SB",IF(O625&gt;MASTER!$B$4/100,"B",IF(O625&gt;MASTER!$B$5/100,"C","K"))))</f>
        <v>B</v>
      </c>
    </row>
    <row r="626">
      <c r="A626" s="8">
        <f>INDIRECT(ADDRESS(2+QUOTIENT(ROW()-2,COUNTA('Form Responses 1'!$1:$1)-4),1,,TRUE,"Form Responses 1"))</f>
        <v>45026.48385</v>
      </c>
      <c r="B626" s="9" t="str">
        <f>INDIRECT(ADDRESS(2+QUOTIENT(ROW()-2,COUNTA('Form Responses 1'!$1:$1)-4),2,,TRUE,"Form Responses 1"))</f>
        <v>suha025@brin.go.id</v>
      </c>
      <c r="C626" s="9" t="str">
        <f>INDIRECT(ADDRESS(2+QUOTIENT(ROW()-2,COUNTA('Form Responses 1'!$1:$1)-4),3,,TRUE,"Form Responses 1"))</f>
        <v>Suhartono</v>
      </c>
      <c r="D626" s="10">
        <f>INDIRECT(ADDRESS(2+QUOTIENT(ROW()-2,COUNTA('Form Responses 1'!$1:$1)-4),4,,TRUE,"Form Responses 1"))</f>
        <v>44951</v>
      </c>
      <c r="E626" s="11">
        <f t="shared" si="2"/>
        <v>3</v>
      </c>
      <c r="F626" s="9" t="str">
        <f>IF(ISBLANK(A626)," ",INDIRECT(ADDRESS(1,5+MOD(ROW()-2,COUNTA('Form Responses 1'!$1:$1)-4),,TRUE,"Form Responses 1")))</f>
        <v>PUSFATJA  - Gedung D Lt. 3 [Ruang Kepala]</v>
      </c>
      <c r="G626" s="9" t="str">
        <f>IF(ISBLANK(A626)," ",INDIRECT(ADDRESS(MATCH(A626,'Form Responses 1'!A:A,0),5+MOD(ROW()-2,COUNTA('Form Responses 1'!$1:$1)-4),,TRUE,"Form Responses 1")))</f>
        <v>BAIK</v>
      </c>
      <c r="H626" s="12" t="str">
        <f t="shared" si="3"/>
        <v>PUSFATJA  - Gedung D Lt. 3</v>
      </c>
      <c r="I626" s="12" t="str">
        <f t="shared" si="4"/>
        <v>CLEANING SERVICE</v>
      </c>
      <c r="J626" s="12">
        <f t="array" ref="J626">IFERROR(INDEX(MASTER!B:B,MATCH(G626,MASTER!A:A,0))/100," ")</f>
        <v>0.95</v>
      </c>
      <c r="K626" s="9">
        <f t="shared" si="5"/>
        <v>4</v>
      </c>
      <c r="L626" s="9" t="str">
        <f t="shared" si="6"/>
        <v>2023 - WEEK 04</v>
      </c>
      <c r="M626" s="9" t="str">
        <f t="shared" si="7"/>
        <v>2023 - MONTH 01</v>
      </c>
      <c r="N626" s="12">
        <f t="shared" ref="N626:O626" si="635">IFERROR(AVERAGEIF(L:L,L626,$J:$J)," ")</f>
        <v>0.9479545455</v>
      </c>
      <c r="O626" s="12">
        <f t="shared" si="635"/>
        <v>0.9479545455</v>
      </c>
      <c r="P626" s="9" t="str">
        <f>IF(ISBLANK(A626)," ",IF(N626&gt;MASTER!$B$3/100,"SB",IF(N626&gt;MASTER!$B$4/100,"B",IF(N626&gt;MASTER!$B$5/100,"C","K"))))</f>
        <v>B</v>
      </c>
      <c r="Q626" s="9" t="str">
        <f>IF(ISBLANK(B626)," ",IF(O626&gt;MASTER!$B$3/100,"SB",IF(O626&gt;MASTER!$B$4/100,"B",IF(O626&gt;MASTER!$B$5/100,"C","K"))))</f>
        <v>B</v>
      </c>
    </row>
    <row r="627">
      <c r="A627" s="8">
        <f>INDIRECT(ADDRESS(2+QUOTIENT(ROW()-2,COUNTA('Form Responses 1'!$1:$1)-4),1,,TRUE,"Form Responses 1"))</f>
        <v>45026.48385</v>
      </c>
      <c r="B627" s="9" t="str">
        <f>INDIRECT(ADDRESS(2+QUOTIENT(ROW()-2,COUNTA('Form Responses 1'!$1:$1)-4),2,,TRUE,"Form Responses 1"))</f>
        <v>suha025@brin.go.id</v>
      </c>
      <c r="C627" s="9" t="str">
        <f>INDIRECT(ADDRESS(2+QUOTIENT(ROW()-2,COUNTA('Form Responses 1'!$1:$1)-4),3,,TRUE,"Form Responses 1"))</f>
        <v>Suhartono</v>
      </c>
      <c r="D627" s="10">
        <f>INDIRECT(ADDRESS(2+QUOTIENT(ROW()-2,COUNTA('Form Responses 1'!$1:$1)-4),4,,TRUE,"Form Responses 1"))</f>
        <v>44951</v>
      </c>
      <c r="E627" s="11">
        <f t="shared" si="2"/>
        <v>3</v>
      </c>
      <c r="F627" s="9" t="str">
        <f>IF(ISBLANK(A627)," ",INDIRECT(ADDRESS(1,5+MOD(ROW()-2,COUNTA('Form Responses 1'!$1:$1)-4),,TRUE,"Form Responses 1")))</f>
        <v>PUSFATJA  - Gedung D Lt. 3 [Ruang Lactation/ Ruang Menyusui]</v>
      </c>
      <c r="G627" s="9" t="str">
        <f>IF(ISBLANK(A627)," ",INDIRECT(ADDRESS(MATCH(A627,'Form Responses 1'!A:A,0),5+MOD(ROW()-2,COUNTA('Form Responses 1'!$1:$1)-4),,TRUE,"Form Responses 1")))</f>
        <v>BAIK</v>
      </c>
      <c r="H627" s="12" t="str">
        <f t="shared" si="3"/>
        <v>PUSFATJA  - Gedung D Lt. 3</v>
      </c>
      <c r="I627" s="12" t="str">
        <f t="shared" si="4"/>
        <v>CLEANING SERVICE</v>
      </c>
      <c r="J627" s="12">
        <f t="array" ref="J627">IFERROR(INDEX(MASTER!B:B,MATCH(G627,MASTER!A:A,0))/100," ")</f>
        <v>0.95</v>
      </c>
      <c r="K627" s="9">
        <f t="shared" si="5"/>
        <v>4</v>
      </c>
      <c r="L627" s="9" t="str">
        <f t="shared" si="6"/>
        <v>2023 - WEEK 04</v>
      </c>
      <c r="M627" s="9" t="str">
        <f t="shared" si="7"/>
        <v>2023 - MONTH 01</v>
      </c>
      <c r="N627" s="12">
        <f t="shared" ref="N627:O627" si="636">IFERROR(AVERAGEIF(L:L,L627,$J:$J)," ")</f>
        <v>0.9479545455</v>
      </c>
      <c r="O627" s="12">
        <f t="shared" si="636"/>
        <v>0.9479545455</v>
      </c>
      <c r="P627" s="9" t="str">
        <f>IF(ISBLANK(A627)," ",IF(N627&gt;MASTER!$B$3/100,"SB",IF(N627&gt;MASTER!$B$4/100,"B",IF(N627&gt;MASTER!$B$5/100,"C","K"))))</f>
        <v>B</v>
      </c>
      <c r="Q627" s="9" t="str">
        <f>IF(ISBLANK(B627)," ",IF(O627&gt;MASTER!$B$3/100,"SB",IF(O627&gt;MASTER!$B$4/100,"B",IF(O627&gt;MASTER!$B$5/100,"C","K"))))</f>
        <v>B</v>
      </c>
    </row>
    <row r="628">
      <c r="A628" s="8">
        <f>INDIRECT(ADDRESS(2+QUOTIENT(ROW()-2,COUNTA('Form Responses 1'!$1:$1)-4),1,,TRUE,"Form Responses 1"))</f>
        <v>45026.48385</v>
      </c>
      <c r="B628" s="9" t="str">
        <f>INDIRECT(ADDRESS(2+QUOTIENT(ROW()-2,COUNTA('Form Responses 1'!$1:$1)-4),2,,TRUE,"Form Responses 1"))</f>
        <v>suha025@brin.go.id</v>
      </c>
      <c r="C628" s="9" t="str">
        <f>INDIRECT(ADDRESS(2+QUOTIENT(ROW()-2,COUNTA('Form Responses 1'!$1:$1)-4),3,,TRUE,"Form Responses 1"))</f>
        <v>Suhartono</v>
      </c>
      <c r="D628" s="10">
        <f>INDIRECT(ADDRESS(2+QUOTIENT(ROW()-2,COUNTA('Form Responses 1'!$1:$1)-4),4,,TRUE,"Form Responses 1"))</f>
        <v>44951</v>
      </c>
      <c r="E628" s="11">
        <f t="shared" si="2"/>
        <v>3</v>
      </c>
      <c r="F628" s="9" t="str">
        <f>IF(ISBLANK(A628)," ",INDIRECT(ADDRESS(1,5+MOD(ROW()-2,COUNTA('Form Responses 1'!$1:$1)-4),,TRUE,"Form Responses 1")))</f>
        <v>PUSFATJA  - Gedung D Lt. 3 [Ruang Rapat B]</v>
      </c>
      <c r="G628" s="9" t="str">
        <f>IF(ISBLANK(A628)," ",INDIRECT(ADDRESS(MATCH(A628,'Form Responses 1'!A:A,0),5+MOD(ROW()-2,COUNTA('Form Responses 1'!$1:$1)-4),,TRUE,"Form Responses 1")))</f>
        <v>BAIK</v>
      </c>
      <c r="H628" s="12" t="str">
        <f t="shared" si="3"/>
        <v>PUSFATJA  - Gedung D Lt. 3</v>
      </c>
      <c r="I628" s="12" t="str">
        <f t="shared" si="4"/>
        <v>CLEANING SERVICE</v>
      </c>
      <c r="J628" s="12">
        <f t="array" ref="J628">IFERROR(INDEX(MASTER!B:B,MATCH(G628,MASTER!A:A,0))/100," ")</f>
        <v>0.95</v>
      </c>
      <c r="K628" s="9">
        <f t="shared" si="5"/>
        <v>4</v>
      </c>
      <c r="L628" s="9" t="str">
        <f t="shared" si="6"/>
        <v>2023 - WEEK 04</v>
      </c>
      <c r="M628" s="9" t="str">
        <f t="shared" si="7"/>
        <v>2023 - MONTH 01</v>
      </c>
      <c r="N628" s="12">
        <f t="shared" ref="N628:O628" si="637">IFERROR(AVERAGEIF(L:L,L628,$J:$J)," ")</f>
        <v>0.9479545455</v>
      </c>
      <c r="O628" s="12">
        <f t="shared" si="637"/>
        <v>0.9479545455</v>
      </c>
      <c r="P628" s="9" t="str">
        <f>IF(ISBLANK(A628)," ",IF(N628&gt;MASTER!$B$3/100,"SB",IF(N628&gt;MASTER!$B$4/100,"B",IF(N628&gt;MASTER!$B$5/100,"C","K"))))</f>
        <v>B</v>
      </c>
      <c r="Q628" s="9" t="str">
        <f>IF(ISBLANK(B628)," ",IF(O628&gt;MASTER!$B$3/100,"SB",IF(O628&gt;MASTER!$B$4/100,"B",IF(O628&gt;MASTER!$B$5/100,"C","K"))))</f>
        <v>B</v>
      </c>
    </row>
    <row r="629">
      <c r="A629" s="8">
        <f>INDIRECT(ADDRESS(2+QUOTIENT(ROW()-2,COUNTA('Form Responses 1'!$1:$1)-4),1,,TRUE,"Form Responses 1"))</f>
        <v>45026.48385</v>
      </c>
      <c r="B629" s="9" t="str">
        <f>INDIRECT(ADDRESS(2+QUOTIENT(ROW()-2,COUNTA('Form Responses 1'!$1:$1)-4),2,,TRUE,"Form Responses 1"))</f>
        <v>suha025@brin.go.id</v>
      </c>
      <c r="C629" s="9" t="str">
        <f>INDIRECT(ADDRESS(2+QUOTIENT(ROW()-2,COUNTA('Form Responses 1'!$1:$1)-4),3,,TRUE,"Form Responses 1"))</f>
        <v>Suhartono</v>
      </c>
      <c r="D629" s="10">
        <f>INDIRECT(ADDRESS(2+QUOTIENT(ROW()-2,COUNTA('Form Responses 1'!$1:$1)-4),4,,TRUE,"Form Responses 1"))</f>
        <v>44951</v>
      </c>
      <c r="E629" s="11">
        <f t="shared" si="2"/>
        <v>3</v>
      </c>
      <c r="F629" s="9" t="str">
        <f>IF(ISBLANK(A629)," ",INDIRECT(ADDRESS(1,5+MOD(ROW()-2,COUNTA('Form Responses 1'!$1:$1)-4),,TRUE,"Form Responses 1")))</f>
        <v>PUSFATJA  - Gedung D Lt. 3 [Ruang Rapat C]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PUSFATJA  - Gedung D Lt. 3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4</v>
      </c>
      <c r="L629" s="9" t="str">
        <f t="shared" si="6"/>
        <v>2023 - WEEK 04</v>
      </c>
      <c r="M629" s="9" t="str">
        <f t="shared" si="7"/>
        <v>2023 - MONTH 01</v>
      </c>
      <c r="N629" s="12">
        <f t="shared" ref="N629:O629" si="638">IFERROR(AVERAGEIF(L:L,L629,$J:$J)," ")</f>
        <v>0.9479545455</v>
      </c>
      <c r="O629" s="12">
        <f t="shared" si="638"/>
        <v>0.9479545455</v>
      </c>
      <c r="P629" s="9" t="str">
        <f>IF(ISBLANK(A629)," ",IF(N629&gt;MASTER!$B$3/100,"SB",IF(N629&gt;MASTER!$B$4/100,"B",IF(N629&gt;MASTER!$B$5/100,"C","K"))))</f>
        <v>B</v>
      </c>
      <c r="Q629" s="9" t="str">
        <f>IF(ISBLANK(B629)," ",IF(O629&gt;MASTER!$B$3/100,"SB",IF(O629&gt;MASTER!$B$4/100,"B",IF(O629&gt;MASTER!$B$5/100,"C","K"))))</f>
        <v>B</v>
      </c>
    </row>
    <row r="630">
      <c r="A630" s="8">
        <f>INDIRECT(ADDRESS(2+QUOTIENT(ROW()-2,COUNTA('Form Responses 1'!$1:$1)-4),1,,TRUE,"Form Responses 1"))</f>
        <v>45026.48385</v>
      </c>
      <c r="B630" s="9" t="str">
        <f>INDIRECT(ADDRESS(2+QUOTIENT(ROW()-2,COUNTA('Form Responses 1'!$1:$1)-4),2,,TRUE,"Form Responses 1"))</f>
        <v>suha025@brin.go.id</v>
      </c>
      <c r="C630" s="9" t="str">
        <f>INDIRECT(ADDRESS(2+QUOTIENT(ROW()-2,COUNTA('Form Responses 1'!$1:$1)-4),3,,TRUE,"Form Responses 1"))</f>
        <v>Suhartono</v>
      </c>
      <c r="D630" s="10">
        <f>INDIRECT(ADDRESS(2+QUOTIENT(ROW()-2,COUNTA('Form Responses 1'!$1:$1)-4),4,,TRUE,"Form Responses 1"))</f>
        <v>44951</v>
      </c>
      <c r="E630" s="11">
        <f t="shared" si="2"/>
        <v>3</v>
      </c>
      <c r="F630" s="9" t="str">
        <f>IF(ISBLANK(A630)," ",INDIRECT(ADDRESS(1,5+MOD(ROW()-2,COUNTA('Form Responses 1'!$1:$1)-4),,TRUE,"Form Responses 1")))</f>
        <v>PUSFATJA  - Gedung D Lt. 3 [Balkon(depan dan belakang)]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PUSFATJA  - Gedung D Lt. 3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4</v>
      </c>
      <c r="L630" s="9" t="str">
        <f t="shared" si="6"/>
        <v>2023 - WEEK 04</v>
      </c>
      <c r="M630" s="9" t="str">
        <f t="shared" si="7"/>
        <v>2023 - MONTH 01</v>
      </c>
      <c r="N630" s="12">
        <f t="shared" ref="N630:O630" si="639">IFERROR(AVERAGEIF(L:L,L630,$J:$J)," ")</f>
        <v>0.9479545455</v>
      </c>
      <c r="O630" s="12">
        <f t="shared" si="639"/>
        <v>0.9479545455</v>
      </c>
      <c r="P630" s="9" t="str">
        <f>IF(ISBLANK(A630)," ",IF(N630&gt;MASTER!$B$3/100,"SB",IF(N630&gt;MASTER!$B$4/100,"B",IF(N630&gt;MASTER!$B$5/100,"C","K"))))</f>
        <v>B</v>
      </c>
      <c r="Q630" s="9" t="str">
        <f>IF(ISBLANK(B630)," ",IF(O630&gt;MASTER!$B$3/100,"SB",IF(O630&gt;MASTER!$B$4/100,"B",IF(O630&gt;MASTER!$B$5/100,"C","K"))))</f>
        <v>B</v>
      </c>
    </row>
    <row r="631">
      <c r="A631" s="8">
        <f>INDIRECT(ADDRESS(2+QUOTIENT(ROW()-2,COUNTA('Form Responses 1'!$1:$1)-4),1,,TRUE,"Form Responses 1"))</f>
        <v>45026.48385</v>
      </c>
      <c r="B631" s="9" t="str">
        <f>INDIRECT(ADDRESS(2+QUOTIENT(ROW()-2,COUNTA('Form Responses 1'!$1:$1)-4),2,,TRUE,"Form Responses 1"))</f>
        <v>suha025@brin.go.id</v>
      </c>
      <c r="C631" s="9" t="str">
        <f>INDIRECT(ADDRESS(2+QUOTIENT(ROW()-2,COUNTA('Form Responses 1'!$1:$1)-4),3,,TRUE,"Form Responses 1"))</f>
        <v>Suhartono</v>
      </c>
      <c r="D631" s="10">
        <f>INDIRECT(ADDRESS(2+QUOTIENT(ROW()-2,COUNTA('Form Responses 1'!$1:$1)-4),4,,TRUE,"Form Responses 1"))</f>
        <v>44951</v>
      </c>
      <c r="E631" s="11">
        <f t="shared" si="2"/>
        <v>3</v>
      </c>
      <c r="F631" s="9" t="str">
        <f>IF(ISBLANK(A631)," ",INDIRECT(ADDRESS(1,5+MOD(ROW()-2,COUNTA('Form Responses 1'!$1:$1)-4),,TRUE,"Form Responses 1")))</f>
        <v>PUSFATJA  - Gedung D Lt. 3 [Lift]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PUSFATJA  - Gedung D Lt. 3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4</v>
      </c>
      <c r="L631" s="9" t="str">
        <f t="shared" si="6"/>
        <v>2023 - WEEK 04</v>
      </c>
      <c r="M631" s="9" t="str">
        <f t="shared" si="7"/>
        <v>2023 - MONTH 01</v>
      </c>
      <c r="N631" s="12">
        <f t="shared" ref="N631:O631" si="640">IFERROR(AVERAGEIF(L:L,L631,$J:$J)," ")</f>
        <v>0.9479545455</v>
      </c>
      <c r="O631" s="12">
        <f t="shared" si="640"/>
        <v>0.9479545455</v>
      </c>
      <c r="P631" s="9" t="str">
        <f>IF(ISBLANK(A631)," ",IF(N631&gt;MASTER!$B$3/100,"SB",IF(N631&gt;MASTER!$B$4/100,"B",IF(N631&gt;MASTER!$B$5/100,"C","K"))))</f>
        <v>B</v>
      </c>
      <c r="Q631" s="9" t="str">
        <f>IF(ISBLANK(B631)," ",IF(O631&gt;MASTER!$B$3/100,"SB",IF(O631&gt;MASTER!$B$4/100,"B",IF(O631&gt;MASTER!$B$5/100,"C","K"))))</f>
        <v>B</v>
      </c>
    </row>
    <row r="632">
      <c r="A632" s="8">
        <f>INDIRECT(ADDRESS(2+QUOTIENT(ROW()-2,COUNTA('Form Responses 1'!$1:$1)-4),1,,TRUE,"Form Responses 1"))</f>
        <v>45026.48385</v>
      </c>
      <c r="B632" s="9" t="str">
        <f>INDIRECT(ADDRESS(2+QUOTIENT(ROW()-2,COUNTA('Form Responses 1'!$1:$1)-4),2,,TRUE,"Form Responses 1"))</f>
        <v>suha025@brin.go.id</v>
      </c>
      <c r="C632" s="9" t="str">
        <f>INDIRECT(ADDRESS(2+QUOTIENT(ROW()-2,COUNTA('Form Responses 1'!$1:$1)-4),3,,TRUE,"Form Responses 1"))</f>
        <v>Suhartono</v>
      </c>
      <c r="D632" s="10">
        <f>INDIRECT(ADDRESS(2+QUOTIENT(ROW()-2,COUNTA('Form Responses 1'!$1:$1)-4),4,,TRUE,"Form Responses 1"))</f>
        <v>44951</v>
      </c>
      <c r="E632" s="11">
        <f t="shared" si="2"/>
        <v>3</v>
      </c>
      <c r="F632" s="9" t="str">
        <f>IF(ISBLANK(A632)," ",INDIRECT(ADDRESS(1,5+MOD(ROW()-2,COUNTA('Form Responses 1'!$1:$1)-4),,TRUE,"Form Responses 1")))</f>
        <v>PUSFATJA  - Gedung D Lt. 3 [Tangga]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PUSFATJA  - Gedung D Lt. 3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4</v>
      </c>
      <c r="L632" s="9" t="str">
        <f t="shared" si="6"/>
        <v>2023 - WEEK 04</v>
      </c>
      <c r="M632" s="9" t="str">
        <f t="shared" si="7"/>
        <v>2023 - MONTH 01</v>
      </c>
      <c r="N632" s="12">
        <f t="shared" ref="N632:O632" si="641">IFERROR(AVERAGEIF(L:L,L632,$J:$J)," ")</f>
        <v>0.9479545455</v>
      </c>
      <c r="O632" s="12">
        <f t="shared" si="641"/>
        <v>0.9479545455</v>
      </c>
      <c r="P632" s="9" t="str">
        <f>IF(ISBLANK(A632)," ",IF(N632&gt;MASTER!$B$3/100,"SB",IF(N632&gt;MASTER!$B$4/100,"B",IF(N632&gt;MASTER!$B$5/100,"C","K"))))</f>
        <v>B</v>
      </c>
      <c r="Q632" s="9" t="str">
        <f>IF(ISBLANK(B632)," ",IF(O632&gt;MASTER!$B$3/100,"SB",IF(O632&gt;MASTER!$B$4/100,"B",IF(O632&gt;MASTER!$B$5/100,"C","K"))))</f>
        <v>B</v>
      </c>
    </row>
    <row r="633">
      <c r="A633" s="8">
        <f>INDIRECT(ADDRESS(2+QUOTIENT(ROW()-2,COUNTA('Form Responses 1'!$1:$1)-4),1,,TRUE,"Form Responses 1"))</f>
        <v>45026.48385</v>
      </c>
      <c r="B633" s="9" t="str">
        <f>INDIRECT(ADDRESS(2+QUOTIENT(ROW()-2,COUNTA('Form Responses 1'!$1:$1)-4),2,,TRUE,"Form Responses 1"))</f>
        <v>suha025@brin.go.id</v>
      </c>
      <c r="C633" s="9" t="str">
        <f>INDIRECT(ADDRESS(2+QUOTIENT(ROW()-2,COUNTA('Form Responses 1'!$1:$1)-4),3,,TRUE,"Form Responses 1"))</f>
        <v>Suhartono</v>
      </c>
      <c r="D633" s="10">
        <f>INDIRECT(ADDRESS(2+QUOTIENT(ROW()-2,COUNTA('Form Responses 1'!$1:$1)-4),4,,TRUE,"Form Responses 1"))</f>
        <v>44951</v>
      </c>
      <c r="E633" s="11">
        <f t="shared" si="2"/>
        <v>3</v>
      </c>
      <c r="F633" s="9" t="str">
        <f>IF(ISBLANK(A633)," ",INDIRECT(ADDRESS(1,5+MOD(ROW()-2,COUNTA('Form Responses 1'!$1:$1)-4),,TRUE,"Form Responses 1")))</f>
        <v>PUSFATJA  - Gedung D Lt. 2 [Ruang Auditorium]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PUSFATJA  - Gedung D Lt. 2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4</v>
      </c>
      <c r="L633" s="9" t="str">
        <f t="shared" si="6"/>
        <v>2023 - WEEK 04</v>
      </c>
      <c r="M633" s="9" t="str">
        <f t="shared" si="7"/>
        <v>2023 - MONTH 01</v>
      </c>
      <c r="N633" s="12">
        <f t="shared" ref="N633:O633" si="642">IFERROR(AVERAGEIF(L:L,L633,$J:$J)," ")</f>
        <v>0.9479545455</v>
      </c>
      <c r="O633" s="12">
        <f t="shared" si="642"/>
        <v>0.9479545455</v>
      </c>
      <c r="P633" s="9" t="str">
        <f>IF(ISBLANK(A633)," ",IF(N633&gt;MASTER!$B$3/100,"SB",IF(N633&gt;MASTER!$B$4/100,"B",IF(N633&gt;MASTER!$B$5/100,"C","K"))))</f>
        <v>B</v>
      </c>
      <c r="Q633" s="9" t="str">
        <f>IF(ISBLANK(B633)," ",IF(O633&gt;MASTER!$B$3/100,"SB",IF(O633&gt;MASTER!$B$4/100,"B",IF(O633&gt;MASTER!$B$5/100,"C","K"))))</f>
        <v>B</v>
      </c>
    </row>
    <row r="634">
      <c r="A634" s="8">
        <f>INDIRECT(ADDRESS(2+QUOTIENT(ROW()-2,COUNTA('Form Responses 1'!$1:$1)-4),1,,TRUE,"Form Responses 1"))</f>
        <v>45026.48385</v>
      </c>
      <c r="B634" s="9" t="str">
        <f>INDIRECT(ADDRESS(2+QUOTIENT(ROW()-2,COUNTA('Form Responses 1'!$1:$1)-4),2,,TRUE,"Form Responses 1"))</f>
        <v>suha025@brin.go.id</v>
      </c>
      <c r="C634" s="9" t="str">
        <f>INDIRECT(ADDRESS(2+QUOTIENT(ROW()-2,COUNTA('Form Responses 1'!$1:$1)-4),3,,TRUE,"Form Responses 1"))</f>
        <v>Suhartono</v>
      </c>
      <c r="D634" s="10">
        <f>INDIRECT(ADDRESS(2+QUOTIENT(ROW()-2,COUNTA('Form Responses 1'!$1:$1)-4),4,,TRUE,"Form Responses 1"))</f>
        <v>44951</v>
      </c>
      <c r="E634" s="11">
        <f t="shared" si="2"/>
        <v>3</v>
      </c>
      <c r="F634" s="9" t="str">
        <f>IF(ISBLANK(A634)," ",INDIRECT(ADDRESS(1,5+MOD(ROW()-2,COUNTA('Form Responses 1'!$1:$1)-4),,TRUE,"Form Responses 1")))</f>
        <v>PUSFATJA  - Gedung D Lt. 2 [Ruang Rapat Auditorium]</v>
      </c>
      <c r="G634" s="9" t="str">
        <f>IF(ISBLANK(A634)," ",INDIRECT(ADDRESS(MATCH(A634,'Form Responses 1'!A:A,0),5+MOD(ROW()-2,COUNTA('Form Responses 1'!$1:$1)-4),,TRUE,"Form Responses 1")))</f>
        <v>BAIK</v>
      </c>
      <c r="H634" s="12" t="str">
        <f t="shared" si="3"/>
        <v>PUSFATJA  - Gedung D Lt. 2</v>
      </c>
      <c r="I634" s="12" t="str">
        <f t="shared" si="4"/>
        <v>CLEANING SERVICE</v>
      </c>
      <c r="J634" s="12">
        <f t="array" ref="J634">IFERROR(INDEX(MASTER!B:B,MATCH(G634,MASTER!A:A,0))/100," ")</f>
        <v>0.95</v>
      </c>
      <c r="K634" s="9">
        <f t="shared" si="5"/>
        <v>4</v>
      </c>
      <c r="L634" s="9" t="str">
        <f t="shared" si="6"/>
        <v>2023 - WEEK 04</v>
      </c>
      <c r="M634" s="9" t="str">
        <f t="shared" si="7"/>
        <v>2023 - MONTH 01</v>
      </c>
      <c r="N634" s="12">
        <f t="shared" ref="N634:O634" si="643">IFERROR(AVERAGEIF(L:L,L634,$J:$J)," ")</f>
        <v>0.9479545455</v>
      </c>
      <c r="O634" s="12">
        <f t="shared" si="643"/>
        <v>0.9479545455</v>
      </c>
      <c r="P634" s="9" t="str">
        <f>IF(ISBLANK(A634)," ",IF(N634&gt;MASTER!$B$3/100,"SB",IF(N634&gt;MASTER!$B$4/100,"B",IF(N634&gt;MASTER!$B$5/100,"C","K"))))</f>
        <v>B</v>
      </c>
      <c r="Q634" s="9" t="str">
        <f>IF(ISBLANK(B634)," ",IF(O634&gt;MASTER!$B$3/100,"SB",IF(O634&gt;MASTER!$B$4/100,"B",IF(O634&gt;MASTER!$B$5/100,"C","K"))))</f>
        <v>B</v>
      </c>
    </row>
    <row r="635">
      <c r="A635" s="8">
        <f>INDIRECT(ADDRESS(2+QUOTIENT(ROW()-2,COUNTA('Form Responses 1'!$1:$1)-4),1,,TRUE,"Form Responses 1"))</f>
        <v>45026.48385</v>
      </c>
      <c r="B635" s="9" t="str">
        <f>INDIRECT(ADDRESS(2+QUOTIENT(ROW()-2,COUNTA('Form Responses 1'!$1:$1)-4),2,,TRUE,"Form Responses 1"))</f>
        <v>suha025@brin.go.id</v>
      </c>
      <c r="C635" s="9" t="str">
        <f>INDIRECT(ADDRESS(2+QUOTIENT(ROW()-2,COUNTA('Form Responses 1'!$1:$1)-4),3,,TRUE,"Form Responses 1"))</f>
        <v>Suhartono</v>
      </c>
      <c r="D635" s="10">
        <f>INDIRECT(ADDRESS(2+QUOTIENT(ROW()-2,COUNTA('Form Responses 1'!$1:$1)-4),4,,TRUE,"Form Responses 1"))</f>
        <v>44951</v>
      </c>
      <c r="E635" s="11">
        <f t="shared" si="2"/>
        <v>3</v>
      </c>
      <c r="F635" s="9" t="str">
        <f>IF(ISBLANK(A635)," ",INDIRECT(ADDRESS(1,5+MOD(ROW()-2,COUNTA('Form Responses 1'!$1:$1)-4),,TRUE,"Form Responses 1")))</f>
        <v>PUSFATJA  - Gedung D Lt. 2 [Ruang VIP Auditorium]</v>
      </c>
      <c r="G635" s="9" t="str">
        <f>IF(ISBLANK(A635)," ",INDIRECT(ADDRESS(MATCH(A635,'Form Responses 1'!A:A,0),5+MOD(ROW()-2,COUNTA('Form Responses 1'!$1:$1)-4),,TRUE,"Form Responses 1")))</f>
        <v>BAIK</v>
      </c>
      <c r="H635" s="12" t="str">
        <f t="shared" si="3"/>
        <v>PUSFATJA  - Gedung D Lt. 2</v>
      </c>
      <c r="I635" s="12" t="str">
        <f t="shared" si="4"/>
        <v>CLEANING SERVICE</v>
      </c>
      <c r="J635" s="12">
        <f t="array" ref="J635">IFERROR(INDEX(MASTER!B:B,MATCH(G635,MASTER!A:A,0))/100," ")</f>
        <v>0.95</v>
      </c>
      <c r="K635" s="9">
        <f t="shared" si="5"/>
        <v>4</v>
      </c>
      <c r="L635" s="9" t="str">
        <f t="shared" si="6"/>
        <v>2023 - WEEK 04</v>
      </c>
      <c r="M635" s="9" t="str">
        <f t="shared" si="7"/>
        <v>2023 - MONTH 01</v>
      </c>
      <c r="N635" s="12">
        <f t="shared" ref="N635:O635" si="644">IFERROR(AVERAGEIF(L:L,L635,$J:$J)," ")</f>
        <v>0.9479545455</v>
      </c>
      <c r="O635" s="12">
        <f t="shared" si="644"/>
        <v>0.9479545455</v>
      </c>
      <c r="P635" s="9" t="str">
        <f>IF(ISBLANK(A635)," ",IF(N635&gt;MASTER!$B$3/100,"SB",IF(N635&gt;MASTER!$B$4/100,"B",IF(N635&gt;MASTER!$B$5/100,"C","K"))))</f>
        <v>B</v>
      </c>
      <c r="Q635" s="9" t="str">
        <f>IF(ISBLANK(B635)," ",IF(O635&gt;MASTER!$B$3/100,"SB",IF(O635&gt;MASTER!$B$4/100,"B",IF(O635&gt;MASTER!$B$5/100,"C","K"))))</f>
        <v>B</v>
      </c>
    </row>
    <row r="636">
      <c r="A636" s="8">
        <f>INDIRECT(ADDRESS(2+QUOTIENT(ROW()-2,COUNTA('Form Responses 1'!$1:$1)-4),1,,TRUE,"Form Responses 1"))</f>
        <v>45026.48385</v>
      </c>
      <c r="B636" s="9" t="str">
        <f>INDIRECT(ADDRESS(2+QUOTIENT(ROW()-2,COUNTA('Form Responses 1'!$1:$1)-4),2,,TRUE,"Form Responses 1"))</f>
        <v>suha025@brin.go.id</v>
      </c>
      <c r="C636" s="9" t="str">
        <f>INDIRECT(ADDRESS(2+QUOTIENT(ROW()-2,COUNTA('Form Responses 1'!$1:$1)-4),3,,TRUE,"Form Responses 1"))</f>
        <v>Suhartono</v>
      </c>
      <c r="D636" s="10">
        <f>INDIRECT(ADDRESS(2+QUOTIENT(ROW()-2,COUNTA('Form Responses 1'!$1:$1)-4),4,,TRUE,"Form Responses 1"))</f>
        <v>44951</v>
      </c>
      <c r="E636" s="11">
        <f t="shared" si="2"/>
        <v>3</v>
      </c>
      <c r="F636" s="9" t="str">
        <f>IF(ISBLANK(A636)," ",INDIRECT(ADDRESS(1,5+MOD(ROW()-2,COUNTA('Form Responses 1'!$1:$1)-4),,TRUE,"Form Responses 1")))</f>
        <v>PUSFATJA  - Gedung D Lt. 2 [Ruang Kepala Bidang]</v>
      </c>
      <c r="G636" s="9" t="str">
        <f>IF(ISBLANK(A636)," ",INDIRECT(ADDRESS(MATCH(A636,'Form Responses 1'!A:A,0),5+MOD(ROW()-2,COUNTA('Form Responses 1'!$1:$1)-4),,TRUE,"Form Responses 1")))</f>
        <v>BAIK</v>
      </c>
      <c r="H636" s="12" t="str">
        <f t="shared" si="3"/>
        <v>PUSFATJA  - Gedung D Lt. 2</v>
      </c>
      <c r="I636" s="12" t="str">
        <f t="shared" si="4"/>
        <v>CLEANING SERVICE</v>
      </c>
      <c r="J636" s="12">
        <f t="array" ref="J636">IFERROR(INDEX(MASTER!B:B,MATCH(G636,MASTER!A:A,0))/100," ")</f>
        <v>0.95</v>
      </c>
      <c r="K636" s="9">
        <f t="shared" si="5"/>
        <v>4</v>
      </c>
      <c r="L636" s="9" t="str">
        <f t="shared" si="6"/>
        <v>2023 - WEEK 04</v>
      </c>
      <c r="M636" s="9" t="str">
        <f t="shared" si="7"/>
        <v>2023 - MONTH 01</v>
      </c>
      <c r="N636" s="12">
        <f t="shared" ref="N636:O636" si="645">IFERROR(AVERAGEIF(L:L,L636,$J:$J)," ")</f>
        <v>0.9479545455</v>
      </c>
      <c r="O636" s="12">
        <f t="shared" si="645"/>
        <v>0.9479545455</v>
      </c>
      <c r="P636" s="9" t="str">
        <f>IF(ISBLANK(A636)," ",IF(N636&gt;MASTER!$B$3/100,"SB",IF(N636&gt;MASTER!$B$4/100,"B",IF(N636&gt;MASTER!$B$5/100,"C","K"))))</f>
        <v>B</v>
      </c>
      <c r="Q636" s="9" t="str">
        <f>IF(ISBLANK(B636)," ",IF(O636&gt;MASTER!$B$3/100,"SB",IF(O636&gt;MASTER!$B$4/100,"B",IF(O636&gt;MASTER!$B$5/100,"C","K"))))</f>
        <v>B</v>
      </c>
    </row>
    <row r="637">
      <c r="A637" s="8">
        <f>INDIRECT(ADDRESS(2+QUOTIENT(ROW()-2,COUNTA('Form Responses 1'!$1:$1)-4),1,,TRUE,"Form Responses 1"))</f>
        <v>45026.48385</v>
      </c>
      <c r="B637" s="9" t="str">
        <f>INDIRECT(ADDRESS(2+QUOTIENT(ROW()-2,COUNTA('Form Responses 1'!$1:$1)-4),2,,TRUE,"Form Responses 1"))</f>
        <v>suha025@brin.go.id</v>
      </c>
      <c r="C637" s="9" t="str">
        <f>INDIRECT(ADDRESS(2+QUOTIENT(ROW()-2,COUNTA('Form Responses 1'!$1:$1)-4),3,,TRUE,"Form Responses 1"))</f>
        <v>Suhartono</v>
      </c>
      <c r="D637" s="10">
        <f>INDIRECT(ADDRESS(2+QUOTIENT(ROW()-2,COUNTA('Form Responses 1'!$1:$1)-4),4,,TRUE,"Form Responses 1"))</f>
        <v>44951</v>
      </c>
      <c r="E637" s="11">
        <f t="shared" si="2"/>
        <v>3</v>
      </c>
      <c r="F637" s="9" t="str">
        <f>IF(ISBLANK(A637)," ",INDIRECT(ADDRESS(1,5+MOD(ROW()-2,COUNTA('Form Responses 1'!$1:$1)-4),,TRUE,"Form Responses 1")))</f>
        <v>PUSFATJA  - Gedung D Lt. 2 [Ruang Staff Propas]</v>
      </c>
      <c r="G637" s="9" t="str">
        <f>IF(ISBLANK(A637)," ",INDIRECT(ADDRESS(MATCH(A637,'Form Responses 1'!A:A,0),5+MOD(ROW()-2,COUNTA('Form Responses 1'!$1:$1)-4),,TRUE,"Form Responses 1")))</f>
        <v>BAIK</v>
      </c>
      <c r="H637" s="12" t="str">
        <f t="shared" si="3"/>
        <v>PUSFATJA  - Gedung D Lt. 2</v>
      </c>
      <c r="I637" s="12" t="str">
        <f t="shared" si="4"/>
        <v>CLEANING SERVICE</v>
      </c>
      <c r="J637" s="12">
        <f t="array" ref="J637">IFERROR(INDEX(MASTER!B:B,MATCH(G637,MASTER!A:A,0))/100," ")</f>
        <v>0.95</v>
      </c>
      <c r="K637" s="9">
        <f t="shared" si="5"/>
        <v>4</v>
      </c>
      <c r="L637" s="9" t="str">
        <f t="shared" si="6"/>
        <v>2023 - WEEK 04</v>
      </c>
      <c r="M637" s="9" t="str">
        <f t="shared" si="7"/>
        <v>2023 - MONTH 01</v>
      </c>
      <c r="N637" s="12">
        <f t="shared" ref="N637:O637" si="646">IFERROR(AVERAGEIF(L:L,L637,$J:$J)," ")</f>
        <v>0.9479545455</v>
      </c>
      <c r="O637" s="12">
        <f t="shared" si="646"/>
        <v>0.9479545455</v>
      </c>
      <c r="P637" s="9" t="str">
        <f>IF(ISBLANK(A637)," ",IF(N637&gt;MASTER!$B$3/100,"SB",IF(N637&gt;MASTER!$B$4/100,"B",IF(N637&gt;MASTER!$B$5/100,"C","K"))))</f>
        <v>B</v>
      </c>
      <c r="Q637" s="9" t="str">
        <f>IF(ISBLANK(B637)," ",IF(O637&gt;MASTER!$B$3/100,"SB",IF(O637&gt;MASTER!$B$4/100,"B",IF(O637&gt;MASTER!$B$5/100,"C","K"))))</f>
        <v>B</v>
      </c>
    </row>
    <row r="638">
      <c r="A638" s="8">
        <f>INDIRECT(ADDRESS(2+QUOTIENT(ROW()-2,COUNTA('Form Responses 1'!$1:$1)-4),1,,TRUE,"Form Responses 1"))</f>
        <v>45026.48385</v>
      </c>
      <c r="B638" s="9" t="str">
        <f>INDIRECT(ADDRESS(2+QUOTIENT(ROW()-2,COUNTA('Form Responses 1'!$1:$1)-4),2,,TRUE,"Form Responses 1"))</f>
        <v>suha025@brin.go.id</v>
      </c>
      <c r="C638" s="9" t="str">
        <f>INDIRECT(ADDRESS(2+QUOTIENT(ROW()-2,COUNTA('Form Responses 1'!$1:$1)-4),3,,TRUE,"Form Responses 1"))</f>
        <v>Suhartono</v>
      </c>
      <c r="D638" s="10">
        <f>INDIRECT(ADDRESS(2+QUOTIENT(ROW()-2,COUNTA('Form Responses 1'!$1:$1)-4),4,,TRUE,"Form Responses 1"))</f>
        <v>44951</v>
      </c>
      <c r="E638" s="11">
        <f t="shared" si="2"/>
        <v>3</v>
      </c>
      <c r="F638" s="9" t="str">
        <f>IF(ISBLANK(A638)," ",INDIRECT(ADDRESS(1,5+MOD(ROW()-2,COUNTA('Form Responses 1'!$1:$1)-4),,TRUE,"Form Responses 1")))</f>
        <v>PUSFATJA  - Gedung D Lt. 2 [Toilet pria/wanita]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PUSFATJA  - Gedung D Lt. 2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4</v>
      </c>
      <c r="L638" s="9" t="str">
        <f t="shared" si="6"/>
        <v>2023 - WEEK 04</v>
      </c>
      <c r="M638" s="9" t="str">
        <f t="shared" si="7"/>
        <v>2023 - MONTH 01</v>
      </c>
      <c r="N638" s="12">
        <f t="shared" ref="N638:O638" si="647">IFERROR(AVERAGEIF(L:L,L638,$J:$J)," ")</f>
        <v>0.9479545455</v>
      </c>
      <c r="O638" s="12">
        <f t="shared" si="647"/>
        <v>0.9479545455</v>
      </c>
      <c r="P638" s="9" t="str">
        <f>IF(ISBLANK(A638)," ",IF(N638&gt;MASTER!$B$3/100,"SB",IF(N638&gt;MASTER!$B$4/100,"B",IF(N638&gt;MASTER!$B$5/100,"C","K"))))</f>
        <v>B</v>
      </c>
      <c r="Q638" s="9" t="str">
        <f>IF(ISBLANK(B638)," ",IF(O638&gt;MASTER!$B$3/100,"SB",IF(O638&gt;MASTER!$B$4/100,"B",IF(O638&gt;MASTER!$B$5/100,"C","K"))))</f>
        <v>B</v>
      </c>
    </row>
    <row r="639">
      <c r="A639" s="8">
        <f>INDIRECT(ADDRESS(2+QUOTIENT(ROW()-2,COUNTA('Form Responses 1'!$1:$1)-4),1,,TRUE,"Form Responses 1"))</f>
        <v>45026.48385</v>
      </c>
      <c r="B639" s="9" t="str">
        <f>INDIRECT(ADDRESS(2+QUOTIENT(ROW()-2,COUNTA('Form Responses 1'!$1:$1)-4),2,,TRUE,"Form Responses 1"))</f>
        <v>suha025@brin.go.id</v>
      </c>
      <c r="C639" s="9" t="str">
        <f>INDIRECT(ADDRESS(2+QUOTIENT(ROW()-2,COUNTA('Form Responses 1'!$1:$1)-4),3,,TRUE,"Form Responses 1"))</f>
        <v>Suhartono</v>
      </c>
      <c r="D639" s="10">
        <f>INDIRECT(ADDRESS(2+QUOTIENT(ROW()-2,COUNTA('Form Responses 1'!$1:$1)-4),4,,TRUE,"Form Responses 1"))</f>
        <v>44951</v>
      </c>
      <c r="E639" s="11">
        <f t="shared" si="2"/>
        <v>3</v>
      </c>
      <c r="F639" s="9" t="str">
        <f>IF(ISBLANK(A639)," ",INDIRECT(ADDRESS(1,5+MOD(ROW()-2,COUNTA('Form Responses 1'!$1:$1)-4),,TRUE,"Form Responses 1")))</f>
        <v>PUSFATJA  - Gedung D Lt. 2 [Pantry]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PUSFATJA  - Gedung D Lt. 2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4</v>
      </c>
      <c r="L639" s="9" t="str">
        <f t="shared" si="6"/>
        <v>2023 - WEEK 04</v>
      </c>
      <c r="M639" s="9" t="str">
        <f t="shared" si="7"/>
        <v>2023 - MONTH 01</v>
      </c>
      <c r="N639" s="12">
        <f t="shared" ref="N639:O639" si="648">IFERROR(AVERAGEIF(L:L,L639,$J:$J)," ")</f>
        <v>0.9479545455</v>
      </c>
      <c r="O639" s="12">
        <f t="shared" si="648"/>
        <v>0.9479545455</v>
      </c>
      <c r="P639" s="9" t="str">
        <f>IF(ISBLANK(A639)," ",IF(N639&gt;MASTER!$B$3/100,"SB",IF(N639&gt;MASTER!$B$4/100,"B",IF(N639&gt;MASTER!$B$5/100,"C","K"))))</f>
        <v>B</v>
      </c>
      <c r="Q639" s="9" t="str">
        <f>IF(ISBLANK(B639)," ",IF(O639&gt;MASTER!$B$3/100,"SB",IF(O639&gt;MASTER!$B$4/100,"B",IF(O639&gt;MASTER!$B$5/100,"C","K"))))</f>
        <v>B</v>
      </c>
    </row>
    <row r="640">
      <c r="A640" s="8">
        <f>INDIRECT(ADDRESS(2+QUOTIENT(ROW()-2,COUNTA('Form Responses 1'!$1:$1)-4),1,,TRUE,"Form Responses 1"))</f>
        <v>45026.48385</v>
      </c>
      <c r="B640" s="9" t="str">
        <f>INDIRECT(ADDRESS(2+QUOTIENT(ROW()-2,COUNTA('Form Responses 1'!$1:$1)-4),2,,TRUE,"Form Responses 1"))</f>
        <v>suha025@brin.go.id</v>
      </c>
      <c r="C640" s="9" t="str">
        <f>INDIRECT(ADDRESS(2+QUOTIENT(ROW()-2,COUNTA('Form Responses 1'!$1:$1)-4),3,,TRUE,"Form Responses 1"))</f>
        <v>Suhartono</v>
      </c>
      <c r="D640" s="10">
        <f>INDIRECT(ADDRESS(2+QUOTIENT(ROW()-2,COUNTA('Form Responses 1'!$1:$1)-4),4,,TRUE,"Form Responses 1"))</f>
        <v>44951</v>
      </c>
      <c r="E640" s="11">
        <f t="shared" si="2"/>
        <v>3</v>
      </c>
      <c r="F640" s="9" t="str">
        <f>IF(ISBLANK(A640)," ",INDIRECT(ADDRESS(1,5+MOD(ROW()-2,COUNTA('Form Responses 1'!$1:$1)-4),,TRUE,"Form Responses 1")))</f>
        <v>PUSFATJA  - Gedung D Lt. 2 [Lift]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PUSFATJA  - Gedung D Lt. 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4</v>
      </c>
      <c r="L640" s="9" t="str">
        <f t="shared" si="6"/>
        <v>2023 - WEEK 04</v>
      </c>
      <c r="M640" s="9" t="str">
        <f t="shared" si="7"/>
        <v>2023 - MONTH 01</v>
      </c>
      <c r="N640" s="12">
        <f t="shared" ref="N640:O640" si="649">IFERROR(AVERAGEIF(L:L,L640,$J:$J)," ")</f>
        <v>0.9479545455</v>
      </c>
      <c r="O640" s="12">
        <f t="shared" si="649"/>
        <v>0.9479545455</v>
      </c>
      <c r="P640" s="9" t="str">
        <f>IF(ISBLANK(A640)," ",IF(N640&gt;MASTER!$B$3/100,"SB",IF(N640&gt;MASTER!$B$4/100,"B",IF(N640&gt;MASTER!$B$5/100,"C","K"))))</f>
        <v>B</v>
      </c>
      <c r="Q640" s="9" t="str">
        <f>IF(ISBLANK(B640)," ",IF(O640&gt;MASTER!$B$3/100,"SB",IF(O640&gt;MASTER!$B$4/100,"B",IF(O640&gt;MASTER!$B$5/100,"C","K"))))</f>
        <v>B</v>
      </c>
    </row>
    <row r="641">
      <c r="A641" s="8">
        <f>INDIRECT(ADDRESS(2+QUOTIENT(ROW()-2,COUNTA('Form Responses 1'!$1:$1)-4),1,,TRUE,"Form Responses 1"))</f>
        <v>45026.48385</v>
      </c>
      <c r="B641" s="9" t="str">
        <f>INDIRECT(ADDRESS(2+QUOTIENT(ROW()-2,COUNTA('Form Responses 1'!$1:$1)-4),2,,TRUE,"Form Responses 1"))</f>
        <v>suha025@brin.go.id</v>
      </c>
      <c r="C641" s="9" t="str">
        <f>INDIRECT(ADDRESS(2+QUOTIENT(ROW()-2,COUNTA('Form Responses 1'!$1:$1)-4),3,,TRUE,"Form Responses 1"))</f>
        <v>Suhartono</v>
      </c>
      <c r="D641" s="10">
        <f>INDIRECT(ADDRESS(2+QUOTIENT(ROW()-2,COUNTA('Form Responses 1'!$1:$1)-4),4,,TRUE,"Form Responses 1"))</f>
        <v>44951</v>
      </c>
      <c r="E641" s="11">
        <f t="shared" si="2"/>
        <v>3</v>
      </c>
      <c r="F641" s="9" t="str">
        <f>IF(ISBLANK(A641)," ",INDIRECT(ADDRESS(1,5+MOD(ROW()-2,COUNTA('Form Responses 1'!$1:$1)-4),,TRUE,"Form Responses 1")))</f>
        <v>PUSFATJA  - Gedung D Lt. 2 [Tangga]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PUSFATJA  - Gedung D Lt. 2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4</v>
      </c>
      <c r="L641" s="9" t="str">
        <f t="shared" si="6"/>
        <v>2023 - WEEK 04</v>
      </c>
      <c r="M641" s="9" t="str">
        <f t="shared" si="7"/>
        <v>2023 - MONTH 01</v>
      </c>
      <c r="N641" s="12">
        <f t="shared" ref="N641:O641" si="650">IFERROR(AVERAGEIF(L:L,L641,$J:$J)," ")</f>
        <v>0.9479545455</v>
      </c>
      <c r="O641" s="12">
        <f t="shared" si="650"/>
        <v>0.9479545455</v>
      </c>
      <c r="P641" s="9" t="str">
        <f>IF(ISBLANK(A641)," ",IF(N641&gt;MASTER!$B$3/100,"SB",IF(N641&gt;MASTER!$B$4/100,"B",IF(N641&gt;MASTER!$B$5/100,"C","K"))))</f>
        <v>B</v>
      </c>
      <c r="Q641" s="9" t="str">
        <f>IF(ISBLANK(B641)," ",IF(O641&gt;MASTER!$B$3/100,"SB",IF(O641&gt;MASTER!$B$4/100,"B",IF(O641&gt;MASTER!$B$5/100,"C","K"))))</f>
        <v>B</v>
      </c>
    </row>
    <row r="642">
      <c r="A642" s="8">
        <f>INDIRECT(ADDRESS(2+QUOTIENT(ROW()-2,COUNTA('Form Responses 1'!$1:$1)-4),1,,TRUE,"Form Responses 1"))</f>
        <v>45026.48385</v>
      </c>
      <c r="B642" s="9" t="str">
        <f>INDIRECT(ADDRESS(2+QUOTIENT(ROW()-2,COUNTA('Form Responses 1'!$1:$1)-4),2,,TRUE,"Form Responses 1"))</f>
        <v>suha025@brin.go.id</v>
      </c>
      <c r="C642" s="9" t="str">
        <f>INDIRECT(ADDRESS(2+QUOTIENT(ROW()-2,COUNTA('Form Responses 1'!$1:$1)-4),3,,TRUE,"Form Responses 1"))</f>
        <v>Suhartono</v>
      </c>
      <c r="D642" s="10">
        <f>INDIRECT(ADDRESS(2+QUOTIENT(ROW()-2,COUNTA('Form Responses 1'!$1:$1)-4),4,,TRUE,"Form Responses 1"))</f>
        <v>44951</v>
      </c>
      <c r="E642" s="11">
        <f t="shared" si="2"/>
        <v>3</v>
      </c>
      <c r="F642" s="9" t="str">
        <f>IF(ISBLANK(A642)," ",INDIRECT(ADDRESS(1,5+MOD(ROW()-2,COUNTA('Form Responses 1'!$1:$1)-4),,TRUE,"Form Responses 1")))</f>
        <v>PUSFATJA  - Gedung D Lt. 1 [Basement]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PUSFATJA  - Gedung D Lt. 1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4</v>
      </c>
      <c r="L642" s="9" t="str">
        <f t="shared" si="6"/>
        <v>2023 - WEEK 04</v>
      </c>
      <c r="M642" s="9" t="str">
        <f t="shared" si="7"/>
        <v>2023 - MONTH 01</v>
      </c>
      <c r="N642" s="12">
        <f t="shared" ref="N642:O642" si="651">IFERROR(AVERAGEIF(L:L,L642,$J:$J)," ")</f>
        <v>0.9479545455</v>
      </c>
      <c r="O642" s="12">
        <f t="shared" si="651"/>
        <v>0.9479545455</v>
      </c>
      <c r="P642" s="9" t="str">
        <f>IF(ISBLANK(A642)," ",IF(N642&gt;MASTER!$B$3/100,"SB",IF(N642&gt;MASTER!$B$4/100,"B",IF(N642&gt;MASTER!$B$5/100,"C","K"))))</f>
        <v>B</v>
      </c>
      <c r="Q642" s="9" t="str">
        <f>IF(ISBLANK(B642)," ",IF(O642&gt;MASTER!$B$3/100,"SB",IF(O642&gt;MASTER!$B$4/100,"B",IF(O642&gt;MASTER!$B$5/100,"C","K"))))</f>
        <v>B</v>
      </c>
    </row>
    <row r="643">
      <c r="A643" s="8">
        <f>INDIRECT(ADDRESS(2+QUOTIENT(ROW()-2,COUNTA('Form Responses 1'!$1:$1)-4),1,,TRUE,"Form Responses 1"))</f>
        <v>45026.48385</v>
      </c>
      <c r="B643" s="9" t="str">
        <f>INDIRECT(ADDRESS(2+QUOTIENT(ROW()-2,COUNTA('Form Responses 1'!$1:$1)-4),2,,TRUE,"Form Responses 1"))</f>
        <v>suha025@brin.go.id</v>
      </c>
      <c r="C643" s="9" t="str">
        <f>INDIRECT(ADDRESS(2+QUOTIENT(ROW()-2,COUNTA('Form Responses 1'!$1:$1)-4),3,,TRUE,"Form Responses 1"))</f>
        <v>Suhartono</v>
      </c>
      <c r="D643" s="10">
        <f>INDIRECT(ADDRESS(2+QUOTIENT(ROW()-2,COUNTA('Form Responses 1'!$1:$1)-4),4,,TRUE,"Form Responses 1"))</f>
        <v>44951</v>
      </c>
      <c r="E643" s="11">
        <f t="shared" si="2"/>
        <v>3</v>
      </c>
      <c r="F643" s="9" t="str">
        <f>IF(ISBLANK(A643)," ",INDIRECT(ADDRESS(1,5+MOD(ROW()-2,COUNTA('Form Responses 1'!$1:$1)-4),,TRUE,"Form Responses 1")))</f>
        <v>PUSFATJA  - Gedung D Lt. 1 [Musholla]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PUSFATJA  - Gedung D Lt. 1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4</v>
      </c>
      <c r="L643" s="9" t="str">
        <f t="shared" si="6"/>
        <v>2023 - WEEK 04</v>
      </c>
      <c r="M643" s="9" t="str">
        <f t="shared" si="7"/>
        <v>2023 - MONTH 01</v>
      </c>
      <c r="N643" s="12">
        <f t="shared" ref="N643:O643" si="652">IFERROR(AVERAGEIF(L:L,L643,$J:$J)," ")</f>
        <v>0.9479545455</v>
      </c>
      <c r="O643" s="12">
        <f t="shared" si="652"/>
        <v>0.9479545455</v>
      </c>
      <c r="P643" s="9" t="str">
        <f>IF(ISBLANK(A643)," ",IF(N643&gt;MASTER!$B$3/100,"SB",IF(N643&gt;MASTER!$B$4/100,"B",IF(N643&gt;MASTER!$B$5/100,"C","K"))))</f>
        <v>B</v>
      </c>
      <c r="Q643" s="9" t="str">
        <f>IF(ISBLANK(B643)," ",IF(O643&gt;MASTER!$B$3/100,"SB",IF(O643&gt;MASTER!$B$4/100,"B",IF(O643&gt;MASTER!$B$5/100,"C","K"))))</f>
        <v>B</v>
      </c>
    </row>
    <row r="644">
      <c r="A644" s="8">
        <f>INDIRECT(ADDRESS(2+QUOTIENT(ROW()-2,COUNTA('Form Responses 1'!$1:$1)-4),1,,TRUE,"Form Responses 1"))</f>
        <v>45026.48385</v>
      </c>
      <c r="B644" s="9" t="str">
        <f>INDIRECT(ADDRESS(2+QUOTIENT(ROW()-2,COUNTA('Form Responses 1'!$1:$1)-4),2,,TRUE,"Form Responses 1"))</f>
        <v>suha025@brin.go.id</v>
      </c>
      <c r="C644" s="9" t="str">
        <f>INDIRECT(ADDRESS(2+QUOTIENT(ROW()-2,COUNTA('Form Responses 1'!$1:$1)-4),3,,TRUE,"Form Responses 1"))</f>
        <v>Suhartono</v>
      </c>
      <c r="D644" s="10">
        <f>INDIRECT(ADDRESS(2+QUOTIENT(ROW()-2,COUNTA('Form Responses 1'!$1:$1)-4),4,,TRUE,"Form Responses 1"))</f>
        <v>44951</v>
      </c>
      <c r="E644" s="11">
        <f t="shared" si="2"/>
        <v>3</v>
      </c>
      <c r="F644" s="9" t="str">
        <f>IF(ISBLANK(A644)," ",INDIRECT(ADDRESS(1,5+MOD(ROW()-2,COUNTA('Form Responses 1'!$1:$1)-4),,TRUE,"Form Responses 1")))</f>
        <v>PUSFATJA  - Gedung D Lt. 1 [Pantry]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PUSFATJA  - Gedung D Lt. 1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4</v>
      </c>
      <c r="L644" s="9" t="str">
        <f t="shared" si="6"/>
        <v>2023 - WEEK 04</v>
      </c>
      <c r="M644" s="9" t="str">
        <f t="shared" si="7"/>
        <v>2023 - MONTH 01</v>
      </c>
      <c r="N644" s="12">
        <f t="shared" ref="N644:O644" si="653">IFERROR(AVERAGEIF(L:L,L644,$J:$J)," ")</f>
        <v>0.9479545455</v>
      </c>
      <c r="O644" s="12">
        <f t="shared" si="653"/>
        <v>0.9479545455</v>
      </c>
      <c r="P644" s="9" t="str">
        <f>IF(ISBLANK(A644)," ",IF(N644&gt;MASTER!$B$3/100,"SB",IF(N644&gt;MASTER!$B$4/100,"B",IF(N644&gt;MASTER!$B$5/100,"C","K"))))</f>
        <v>B</v>
      </c>
      <c r="Q644" s="9" t="str">
        <f>IF(ISBLANK(B644)," ",IF(O644&gt;MASTER!$B$3/100,"SB",IF(O644&gt;MASTER!$B$4/100,"B",IF(O644&gt;MASTER!$B$5/100,"C","K"))))</f>
        <v>B</v>
      </c>
    </row>
    <row r="645">
      <c r="A645" s="8">
        <f>INDIRECT(ADDRESS(2+QUOTIENT(ROW()-2,COUNTA('Form Responses 1'!$1:$1)-4),1,,TRUE,"Form Responses 1"))</f>
        <v>45026.48385</v>
      </c>
      <c r="B645" s="9" t="str">
        <f>INDIRECT(ADDRESS(2+QUOTIENT(ROW()-2,COUNTA('Form Responses 1'!$1:$1)-4),2,,TRUE,"Form Responses 1"))</f>
        <v>suha025@brin.go.id</v>
      </c>
      <c r="C645" s="9" t="str">
        <f>INDIRECT(ADDRESS(2+QUOTIENT(ROW()-2,COUNTA('Form Responses 1'!$1:$1)-4),3,,TRUE,"Form Responses 1"))</f>
        <v>Suhartono</v>
      </c>
      <c r="D645" s="10">
        <f>INDIRECT(ADDRESS(2+QUOTIENT(ROW()-2,COUNTA('Form Responses 1'!$1:$1)-4),4,,TRUE,"Form Responses 1"))</f>
        <v>44951</v>
      </c>
      <c r="E645" s="11">
        <f t="shared" si="2"/>
        <v>3</v>
      </c>
      <c r="F645" s="9" t="str">
        <f>IF(ISBLANK(A645)," ",INDIRECT(ADDRESS(1,5+MOD(ROW()-2,COUNTA('Form Responses 1'!$1:$1)-4),,TRUE,"Form Responses 1")))</f>
        <v>PUSFATJA  - Gedung D Lt. 1 [Toilet pria/wanita]</v>
      </c>
      <c r="G645" s="9" t="str">
        <f>IF(ISBLANK(A645)," ",INDIRECT(ADDRESS(MATCH(A645,'Form Responses 1'!A:A,0),5+MOD(ROW()-2,COUNTA('Form Responses 1'!$1:$1)-4),,TRUE,"Form Responses 1")))</f>
        <v>BAIK</v>
      </c>
      <c r="H645" s="12" t="str">
        <f t="shared" si="3"/>
        <v>PUSFATJA  - Gedung D Lt. 1</v>
      </c>
      <c r="I645" s="12" t="str">
        <f t="shared" si="4"/>
        <v>CLEANING SERVICE</v>
      </c>
      <c r="J645" s="12">
        <f t="array" ref="J645">IFERROR(INDEX(MASTER!B:B,MATCH(G645,MASTER!A:A,0))/100," ")</f>
        <v>0.95</v>
      </c>
      <c r="K645" s="9">
        <f t="shared" si="5"/>
        <v>4</v>
      </c>
      <c r="L645" s="9" t="str">
        <f t="shared" si="6"/>
        <v>2023 - WEEK 04</v>
      </c>
      <c r="M645" s="9" t="str">
        <f t="shared" si="7"/>
        <v>2023 - MONTH 01</v>
      </c>
      <c r="N645" s="12">
        <f t="shared" ref="N645:O645" si="654">IFERROR(AVERAGEIF(L:L,L645,$J:$J)," ")</f>
        <v>0.9479545455</v>
      </c>
      <c r="O645" s="12">
        <f t="shared" si="654"/>
        <v>0.9479545455</v>
      </c>
      <c r="P645" s="9" t="str">
        <f>IF(ISBLANK(A645)," ",IF(N645&gt;MASTER!$B$3/100,"SB",IF(N645&gt;MASTER!$B$4/100,"B",IF(N645&gt;MASTER!$B$5/100,"C","K"))))</f>
        <v>B</v>
      </c>
      <c r="Q645" s="9" t="str">
        <f>IF(ISBLANK(B645)," ",IF(O645&gt;MASTER!$B$3/100,"SB",IF(O645&gt;MASTER!$B$4/100,"B",IF(O645&gt;MASTER!$B$5/100,"C","K"))))</f>
        <v>B</v>
      </c>
    </row>
    <row r="646">
      <c r="A646" s="8">
        <f>INDIRECT(ADDRESS(2+QUOTIENT(ROW()-2,COUNTA('Form Responses 1'!$1:$1)-4),1,,TRUE,"Form Responses 1"))</f>
        <v>45026.48385</v>
      </c>
      <c r="B646" s="9" t="str">
        <f>INDIRECT(ADDRESS(2+QUOTIENT(ROW()-2,COUNTA('Form Responses 1'!$1:$1)-4),2,,TRUE,"Form Responses 1"))</f>
        <v>suha025@brin.go.id</v>
      </c>
      <c r="C646" s="9" t="str">
        <f>INDIRECT(ADDRESS(2+QUOTIENT(ROW()-2,COUNTA('Form Responses 1'!$1:$1)-4),3,,TRUE,"Form Responses 1"))</f>
        <v>Suhartono</v>
      </c>
      <c r="D646" s="10">
        <f>INDIRECT(ADDRESS(2+QUOTIENT(ROW()-2,COUNTA('Form Responses 1'!$1:$1)-4),4,,TRUE,"Form Responses 1"))</f>
        <v>44951</v>
      </c>
      <c r="E646" s="11">
        <f t="shared" si="2"/>
        <v>3</v>
      </c>
      <c r="F646" s="9" t="str">
        <f>IF(ISBLANK(A646)," ",INDIRECT(ADDRESS(1,5+MOD(ROW()-2,COUNTA('Form Responses 1'!$1:$1)-4),,TRUE,"Form Responses 1")))</f>
        <v>PUSFATJA  - Gedung D Lt. 1 [Ruang Arsip]</v>
      </c>
      <c r="G646" s="9" t="str">
        <f>IF(ISBLANK(A646)," ",INDIRECT(ADDRESS(MATCH(A646,'Form Responses 1'!A:A,0),5+MOD(ROW()-2,COUNTA('Form Responses 1'!$1:$1)-4),,TRUE,"Form Responses 1")))</f>
        <v>CUKUP BAIK</v>
      </c>
      <c r="H646" s="12" t="str">
        <f t="shared" si="3"/>
        <v>PUSFATJA  - Gedung D Lt. 1</v>
      </c>
      <c r="I646" s="12" t="str">
        <f t="shared" si="4"/>
        <v>CLEANING SERVICE</v>
      </c>
      <c r="J646" s="12">
        <f t="array" ref="J646">IFERROR(INDEX(MASTER!B:B,MATCH(G646,MASTER!A:A,0))/100," ")</f>
        <v>0.89</v>
      </c>
      <c r="K646" s="9">
        <f t="shared" si="5"/>
        <v>4</v>
      </c>
      <c r="L646" s="9" t="str">
        <f t="shared" si="6"/>
        <v>2023 - WEEK 04</v>
      </c>
      <c r="M646" s="9" t="str">
        <f t="shared" si="7"/>
        <v>2023 - MONTH 01</v>
      </c>
      <c r="N646" s="12">
        <f t="shared" ref="N646:O646" si="655">IFERROR(AVERAGEIF(L:L,L646,$J:$J)," ")</f>
        <v>0.9479545455</v>
      </c>
      <c r="O646" s="12">
        <f t="shared" si="655"/>
        <v>0.9479545455</v>
      </c>
      <c r="P646" s="9" t="str">
        <f>IF(ISBLANK(A646)," ",IF(N646&gt;MASTER!$B$3/100,"SB",IF(N646&gt;MASTER!$B$4/100,"B",IF(N646&gt;MASTER!$B$5/100,"C","K"))))</f>
        <v>B</v>
      </c>
      <c r="Q646" s="9" t="str">
        <f>IF(ISBLANK(B646)," ",IF(O646&gt;MASTER!$B$3/100,"SB",IF(O646&gt;MASTER!$B$4/100,"B",IF(O646&gt;MASTER!$B$5/100,"C","K"))))</f>
        <v>B</v>
      </c>
    </row>
    <row r="647">
      <c r="A647" s="8">
        <f>INDIRECT(ADDRESS(2+QUOTIENT(ROW()-2,COUNTA('Form Responses 1'!$1:$1)-4),1,,TRUE,"Form Responses 1"))</f>
        <v>45026.48385</v>
      </c>
      <c r="B647" s="9" t="str">
        <f>INDIRECT(ADDRESS(2+QUOTIENT(ROW()-2,COUNTA('Form Responses 1'!$1:$1)-4),2,,TRUE,"Form Responses 1"))</f>
        <v>suha025@brin.go.id</v>
      </c>
      <c r="C647" s="9" t="str">
        <f>INDIRECT(ADDRESS(2+QUOTIENT(ROW()-2,COUNTA('Form Responses 1'!$1:$1)-4),3,,TRUE,"Form Responses 1"))</f>
        <v>Suhartono</v>
      </c>
      <c r="D647" s="10">
        <f>INDIRECT(ADDRESS(2+QUOTIENT(ROW()-2,COUNTA('Form Responses 1'!$1:$1)-4),4,,TRUE,"Form Responses 1"))</f>
        <v>44951</v>
      </c>
      <c r="E647" s="11">
        <f t="shared" si="2"/>
        <v>3</v>
      </c>
      <c r="F647" s="9" t="str">
        <f>IF(ISBLANK(A647)," ",INDIRECT(ADDRESS(1,5+MOD(ROW()-2,COUNTA('Form Responses 1'!$1:$1)-4),,TRUE,"Form Responses 1")))</f>
        <v>PUSFATJA  - Gedung D Lt. 1 [Lift]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PUSFATJA  - Gedung D Lt. 1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4</v>
      </c>
      <c r="L647" s="9" t="str">
        <f t="shared" si="6"/>
        <v>2023 - WEEK 04</v>
      </c>
      <c r="M647" s="9" t="str">
        <f t="shared" si="7"/>
        <v>2023 - MONTH 01</v>
      </c>
      <c r="N647" s="12">
        <f t="shared" ref="N647:O647" si="656">IFERROR(AVERAGEIF(L:L,L647,$J:$J)," ")</f>
        <v>0.9479545455</v>
      </c>
      <c r="O647" s="12">
        <f t="shared" si="656"/>
        <v>0.9479545455</v>
      </c>
      <c r="P647" s="9" t="str">
        <f>IF(ISBLANK(A647)," ",IF(N647&gt;MASTER!$B$3/100,"SB",IF(N647&gt;MASTER!$B$4/100,"B",IF(N647&gt;MASTER!$B$5/100,"C","K"))))</f>
        <v>B</v>
      </c>
      <c r="Q647" s="9" t="str">
        <f>IF(ISBLANK(B647)," ",IF(O647&gt;MASTER!$B$3/100,"SB",IF(O647&gt;MASTER!$B$4/100,"B",IF(O647&gt;MASTER!$B$5/100,"C","K"))))</f>
        <v>B</v>
      </c>
    </row>
    <row r="648">
      <c r="A648" s="8">
        <f>INDIRECT(ADDRESS(2+QUOTIENT(ROW()-2,COUNTA('Form Responses 1'!$1:$1)-4),1,,TRUE,"Form Responses 1"))</f>
        <v>45026.48385</v>
      </c>
      <c r="B648" s="9" t="str">
        <f>INDIRECT(ADDRESS(2+QUOTIENT(ROW()-2,COUNTA('Form Responses 1'!$1:$1)-4),2,,TRUE,"Form Responses 1"))</f>
        <v>suha025@brin.go.id</v>
      </c>
      <c r="C648" s="9" t="str">
        <f>INDIRECT(ADDRESS(2+QUOTIENT(ROW()-2,COUNTA('Form Responses 1'!$1:$1)-4),3,,TRUE,"Form Responses 1"))</f>
        <v>Suhartono</v>
      </c>
      <c r="D648" s="10">
        <f>INDIRECT(ADDRESS(2+QUOTIENT(ROW()-2,COUNTA('Form Responses 1'!$1:$1)-4),4,,TRUE,"Form Responses 1"))</f>
        <v>44951</v>
      </c>
      <c r="E648" s="11">
        <f t="shared" si="2"/>
        <v>3</v>
      </c>
      <c r="F648" s="9" t="str">
        <f>IF(ISBLANK(A648)," ",INDIRECT(ADDRESS(1,5+MOD(ROW()-2,COUNTA('Form Responses 1'!$1:$1)-4),,TRUE,"Form Responses 1")))</f>
        <v>PUSFATJA  - Gedung D Lt. 1 [Tangga]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PUSFATJA  - Gedung D Lt. 1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4</v>
      </c>
      <c r="L648" s="9" t="str">
        <f t="shared" si="6"/>
        <v>2023 - WEEK 04</v>
      </c>
      <c r="M648" s="9" t="str">
        <f t="shared" si="7"/>
        <v>2023 - MONTH 01</v>
      </c>
      <c r="N648" s="12">
        <f t="shared" ref="N648:O648" si="657">IFERROR(AVERAGEIF(L:L,L648,$J:$J)," ")</f>
        <v>0.9479545455</v>
      </c>
      <c r="O648" s="12">
        <f t="shared" si="657"/>
        <v>0.9479545455</v>
      </c>
      <c r="P648" s="9" t="str">
        <f>IF(ISBLANK(A648)," ",IF(N648&gt;MASTER!$B$3/100,"SB",IF(N648&gt;MASTER!$B$4/100,"B",IF(N648&gt;MASTER!$B$5/100,"C","K"))))</f>
        <v>B</v>
      </c>
      <c r="Q648" s="9" t="str">
        <f>IF(ISBLANK(B648)," ",IF(O648&gt;MASTER!$B$3/100,"SB",IF(O648&gt;MASTER!$B$4/100,"B",IF(O648&gt;MASTER!$B$5/100,"C","K"))))</f>
        <v>B</v>
      </c>
    </row>
    <row r="649">
      <c r="A649" s="8">
        <f>INDIRECT(ADDRESS(2+QUOTIENT(ROW()-2,COUNTA('Form Responses 1'!$1:$1)-4),1,,TRUE,"Form Responses 1"))</f>
        <v>45026.48385</v>
      </c>
      <c r="B649" s="9" t="str">
        <f>INDIRECT(ADDRESS(2+QUOTIENT(ROW()-2,COUNTA('Form Responses 1'!$1:$1)-4),2,,TRUE,"Form Responses 1"))</f>
        <v>suha025@brin.go.id</v>
      </c>
      <c r="C649" s="9" t="str">
        <f>INDIRECT(ADDRESS(2+QUOTIENT(ROW()-2,COUNTA('Form Responses 1'!$1:$1)-4),3,,TRUE,"Form Responses 1"))</f>
        <v>Suhartono</v>
      </c>
      <c r="D649" s="10">
        <f>INDIRECT(ADDRESS(2+QUOTIENT(ROW()-2,COUNTA('Form Responses 1'!$1:$1)-4),4,,TRUE,"Form Responses 1"))</f>
        <v>44951</v>
      </c>
      <c r="E649" s="11">
        <f t="shared" si="2"/>
        <v>3</v>
      </c>
      <c r="F649" s="9" t="str">
        <f>IF(ISBLANK(A649)," ",INDIRECT(ADDRESS(1,5+MOD(ROW()-2,COUNTA('Form Responses 1'!$1:$1)-4),,TRUE,"Form Responses 1")))</f>
        <v>PUSFATJA  - Gedung C Lt. 2 [Ruang Bisang Desimasi]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PUSFATJA  - Gedung C Lt. 2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4</v>
      </c>
      <c r="L649" s="9" t="str">
        <f t="shared" si="6"/>
        <v>2023 - WEEK 04</v>
      </c>
      <c r="M649" s="9" t="str">
        <f t="shared" si="7"/>
        <v>2023 - MONTH 01</v>
      </c>
      <c r="N649" s="12">
        <f t="shared" ref="N649:O649" si="658">IFERROR(AVERAGEIF(L:L,L649,$J:$J)," ")</f>
        <v>0.9479545455</v>
      </c>
      <c r="O649" s="12">
        <f t="shared" si="658"/>
        <v>0.9479545455</v>
      </c>
      <c r="P649" s="9" t="str">
        <f>IF(ISBLANK(A649)," ",IF(N649&gt;MASTER!$B$3/100,"SB",IF(N649&gt;MASTER!$B$4/100,"B",IF(N649&gt;MASTER!$B$5/100,"C","K"))))</f>
        <v>B</v>
      </c>
      <c r="Q649" s="9" t="str">
        <f>IF(ISBLANK(B649)," ",IF(O649&gt;MASTER!$B$3/100,"SB",IF(O649&gt;MASTER!$B$4/100,"B",IF(O649&gt;MASTER!$B$5/100,"C","K"))))</f>
        <v>B</v>
      </c>
    </row>
    <row r="650">
      <c r="A650" s="8">
        <f>INDIRECT(ADDRESS(2+QUOTIENT(ROW()-2,COUNTA('Form Responses 1'!$1:$1)-4),1,,TRUE,"Form Responses 1"))</f>
        <v>45026.48385</v>
      </c>
      <c r="B650" s="9" t="str">
        <f>INDIRECT(ADDRESS(2+QUOTIENT(ROW()-2,COUNTA('Form Responses 1'!$1:$1)-4),2,,TRUE,"Form Responses 1"))</f>
        <v>suha025@brin.go.id</v>
      </c>
      <c r="C650" s="9" t="str">
        <f>INDIRECT(ADDRESS(2+QUOTIENT(ROW()-2,COUNTA('Form Responses 1'!$1:$1)-4),3,,TRUE,"Form Responses 1"))</f>
        <v>Suhartono</v>
      </c>
      <c r="D650" s="10">
        <f>INDIRECT(ADDRESS(2+QUOTIENT(ROW()-2,COUNTA('Form Responses 1'!$1:$1)-4),4,,TRUE,"Form Responses 1"))</f>
        <v>44951</v>
      </c>
      <c r="E650" s="11">
        <f t="shared" si="2"/>
        <v>3</v>
      </c>
      <c r="F650" s="9" t="str">
        <f>IF(ISBLANK(A650)," ",INDIRECT(ADDRESS(1,5+MOD(ROW()-2,COUNTA('Form Responses 1'!$1:$1)-4),,TRUE,"Form Responses 1")))</f>
        <v>PUSFATJA  - Gedung C Lt. 2 [Ruang Staff]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PUSFATJA  - Gedung C Lt. 2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4</v>
      </c>
      <c r="L650" s="9" t="str">
        <f t="shared" si="6"/>
        <v>2023 - WEEK 04</v>
      </c>
      <c r="M650" s="9" t="str">
        <f t="shared" si="7"/>
        <v>2023 - MONTH 01</v>
      </c>
      <c r="N650" s="12">
        <f t="shared" ref="N650:O650" si="659">IFERROR(AVERAGEIF(L:L,L650,$J:$J)," ")</f>
        <v>0.9479545455</v>
      </c>
      <c r="O650" s="12">
        <f t="shared" si="659"/>
        <v>0.9479545455</v>
      </c>
      <c r="P650" s="9" t="str">
        <f>IF(ISBLANK(A650)," ",IF(N650&gt;MASTER!$B$3/100,"SB",IF(N650&gt;MASTER!$B$4/100,"B",IF(N650&gt;MASTER!$B$5/100,"C","K"))))</f>
        <v>B</v>
      </c>
      <c r="Q650" s="9" t="str">
        <f>IF(ISBLANK(B650)," ",IF(O650&gt;MASTER!$B$3/100,"SB",IF(O650&gt;MASTER!$B$4/100,"B",IF(O650&gt;MASTER!$B$5/100,"C","K"))))</f>
        <v>B</v>
      </c>
    </row>
    <row r="651">
      <c r="A651" s="8">
        <f>INDIRECT(ADDRESS(2+QUOTIENT(ROW()-2,COUNTA('Form Responses 1'!$1:$1)-4),1,,TRUE,"Form Responses 1"))</f>
        <v>45026.48385</v>
      </c>
      <c r="B651" s="9" t="str">
        <f>INDIRECT(ADDRESS(2+QUOTIENT(ROW()-2,COUNTA('Form Responses 1'!$1:$1)-4),2,,TRUE,"Form Responses 1"))</f>
        <v>suha025@brin.go.id</v>
      </c>
      <c r="C651" s="9" t="str">
        <f>INDIRECT(ADDRESS(2+QUOTIENT(ROW()-2,COUNTA('Form Responses 1'!$1:$1)-4),3,,TRUE,"Form Responses 1"))</f>
        <v>Suhartono</v>
      </c>
      <c r="D651" s="10">
        <f>INDIRECT(ADDRESS(2+QUOTIENT(ROW()-2,COUNTA('Form Responses 1'!$1:$1)-4),4,,TRUE,"Form Responses 1"))</f>
        <v>44951</v>
      </c>
      <c r="E651" s="11">
        <f t="shared" si="2"/>
        <v>3</v>
      </c>
      <c r="F651" s="9" t="str">
        <f>IF(ISBLANK(A651)," ",INDIRECT(ADDRESS(1,5+MOD(ROW()-2,COUNTA('Form Responses 1'!$1:$1)-4),,TRUE,"Form Responses 1")))</f>
        <v>PUSFATJA  - Gedung C Lt. 2 [Ruang RSO(Regional Support Office)]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PUSFATJA  - Gedung C Lt. 2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4</v>
      </c>
      <c r="L651" s="9" t="str">
        <f t="shared" si="6"/>
        <v>2023 - WEEK 04</v>
      </c>
      <c r="M651" s="9" t="str">
        <f t="shared" si="7"/>
        <v>2023 - MONTH 01</v>
      </c>
      <c r="N651" s="12">
        <f t="shared" ref="N651:O651" si="660">IFERROR(AVERAGEIF(L:L,L651,$J:$J)," ")</f>
        <v>0.9479545455</v>
      </c>
      <c r="O651" s="12">
        <f t="shared" si="660"/>
        <v>0.9479545455</v>
      </c>
      <c r="P651" s="9" t="str">
        <f>IF(ISBLANK(A651)," ",IF(N651&gt;MASTER!$B$3/100,"SB",IF(N651&gt;MASTER!$B$4/100,"B",IF(N651&gt;MASTER!$B$5/100,"C","K"))))</f>
        <v>B</v>
      </c>
      <c r="Q651" s="9" t="str">
        <f>IF(ISBLANK(B651)," ",IF(O651&gt;MASTER!$B$3/100,"SB",IF(O651&gt;MASTER!$B$4/100,"B",IF(O651&gt;MASTER!$B$5/100,"C","K"))))</f>
        <v>B</v>
      </c>
    </row>
    <row r="652">
      <c r="A652" s="8">
        <f>INDIRECT(ADDRESS(2+QUOTIENT(ROW()-2,COUNTA('Form Responses 1'!$1:$1)-4),1,,TRUE,"Form Responses 1"))</f>
        <v>45026.48385</v>
      </c>
      <c r="B652" s="9" t="str">
        <f>INDIRECT(ADDRESS(2+QUOTIENT(ROW()-2,COUNTA('Form Responses 1'!$1:$1)-4),2,,TRUE,"Form Responses 1"))</f>
        <v>suha025@brin.go.id</v>
      </c>
      <c r="C652" s="9" t="str">
        <f>INDIRECT(ADDRESS(2+QUOTIENT(ROW()-2,COUNTA('Form Responses 1'!$1:$1)-4),3,,TRUE,"Form Responses 1"))</f>
        <v>Suhartono</v>
      </c>
      <c r="D652" s="10">
        <f>INDIRECT(ADDRESS(2+QUOTIENT(ROW()-2,COUNTA('Form Responses 1'!$1:$1)-4),4,,TRUE,"Form Responses 1"))</f>
        <v>44951</v>
      </c>
      <c r="E652" s="11">
        <f t="shared" si="2"/>
        <v>3</v>
      </c>
      <c r="F652" s="9" t="str">
        <f>IF(ISBLANK(A652)," ",INDIRECT(ADDRESS(1,5+MOD(ROW()-2,COUNTA('Form Responses 1'!$1:$1)-4),,TRUE,"Form Responses 1")))</f>
        <v>PUSFATJA  - Gedung C Lt. 2 [Ruang Staff]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PUSFATJA  - Gedung C Lt. 2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4</v>
      </c>
      <c r="L652" s="9" t="str">
        <f t="shared" si="6"/>
        <v>2023 - WEEK 04</v>
      </c>
      <c r="M652" s="9" t="str">
        <f t="shared" si="7"/>
        <v>2023 - MONTH 01</v>
      </c>
      <c r="N652" s="12">
        <f t="shared" ref="N652:O652" si="661">IFERROR(AVERAGEIF(L:L,L652,$J:$J)," ")</f>
        <v>0.9479545455</v>
      </c>
      <c r="O652" s="12">
        <f t="shared" si="661"/>
        <v>0.9479545455</v>
      </c>
      <c r="P652" s="9" t="str">
        <f>IF(ISBLANK(A652)," ",IF(N652&gt;MASTER!$B$3/100,"SB",IF(N652&gt;MASTER!$B$4/100,"B",IF(N652&gt;MASTER!$B$5/100,"C","K"))))</f>
        <v>B</v>
      </c>
      <c r="Q652" s="9" t="str">
        <f>IF(ISBLANK(B652)," ",IF(O652&gt;MASTER!$B$3/100,"SB",IF(O652&gt;MASTER!$B$4/100,"B",IF(O652&gt;MASTER!$B$5/100,"C","K"))))</f>
        <v>B</v>
      </c>
    </row>
    <row r="653">
      <c r="A653" s="8">
        <f>INDIRECT(ADDRESS(2+QUOTIENT(ROW()-2,COUNTA('Form Responses 1'!$1:$1)-4),1,,TRUE,"Form Responses 1"))</f>
        <v>45026.48385</v>
      </c>
      <c r="B653" s="9" t="str">
        <f>INDIRECT(ADDRESS(2+QUOTIENT(ROW()-2,COUNTA('Form Responses 1'!$1:$1)-4),2,,TRUE,"Form Responses 1"))</f>
        <v>suha025@brin.go.id</v>
      </c>
      <c r="C653" s="9" t="str">
        <f>INDIRECT(ADDRESS(2+QUOTIENT(ROW()-2,COUNTA('Form Responses 1'!$1:$1)-4),3,,TRUE,"Form Responses 1"))</f>
        <v>Suhartono</v>
      </c>
      <c r="D653" s="10">
        <f>INDIRECT(ADDRESS(2+QUOTIENT(ROW()-2,COUNTA('Form Responses 1'!$1:$1)-4),4,,TRUE,"Form Responses 1"))</f>
        <v>44951</v>
      </c>
      <c r="E653" s="11">
        <f t="shared" si="2"/>
        <v>3</v>
      </c>
      <c r="F653" s="9" t="str">
        <f>IF(ISBLANK(A653)," ",INDIRECT(ADDRESS(1,5+MOD(ROW()-2,COUNTA('Form Responses 1'!$1:$1)-4),,TRUE,"Form Responses 1")))</f>
        <v>PUSFATJA  - Gedung C Lt. 2 [Ruang Produksi Informasi]</v>
      </c>
      <c r="G653" s="9" t="str">
        <f>IF(ISBLANK(A653)," ",INDIRECT(ADDRESS(MATCH(A653,'Form Responses 1'!A:A,0),5+MOD(ROW()-2,COUNTA('Form Responses 1'!$1:$1)-4),,TRUE,"Form Responses 1")))</f>
        <v>BAIK</v>
      </c>
      <c r="H653" s="12" t="str">
        <f t="shared" si="3"/>
        <v>PUSFATJA  - Gedung C Lt. 2</v>
      </c>
      <c r="I653" s="12" t="str">
        <f t="shared" si="4"/>
        <v>CLEANING SERVICE</v>
      </c>
      <c r="J653" s="12">
        <f t="array" ref="J653">IFERROR(INDEX(MASTER!B:B,MATCH(G653,MASTER!A:A,0))/100," ")</f>
        <v>0.95</v>
      </c>
      <c r="K653" s="9">
        <f t="shared" si="5"/>
        <v>4</v>
      </c>
      <c r="L653" s="9" t="str">
        <f t="shared" si="6"/>
        <v>2023 - WEEK 04</v>
      </c>
      <c r="M653" s="9" t="str">
        <f t="shared" si="7"/>
        <v>2023 - MONTH 01</v>
      </c>
      <c r="N653" s="12">
        <f t="shared" ref="N653:O653" si="662">IFERROR(AVERAGEIF(L:L,L653,$J:$J)," ")</f>
        <v>0.9479545455</v>
      </c>
      <c r="O653" s="12">
        <f t="shared" si="662"/>
        <v>0.9479545455</v>
      </c>
      <c r="P653" s="9" t="str">
        <f>IF(ISBLANK(A653)," ",IF(N653&gt;MASTER!$B$3/100,"SB",IF(N653&gt;MASTER!$B$4/100,"B",IF(N653&gt;MASTER!$B$5/100,"C","K"))))</f>
        <v>B</v>
      </c>
      <c r="Q653" s="9" t="str">
        <f>IF(ISBLANK(B653)," ",IF(O653&gt;MASTER!$B$3/100,"SB",IF(O653&gt;MASTER!$B$4/100,"B",IF(O653&gt;MASTER!$B$5/100,"C","K"))))</f>
        <v>B</v>
      </c>
    </row>
    <row r="654">
      <c r="A654" s="8">
        <f>INDIRECT(ADDRESS(2+QUOTIENT(ROW()-2,COUNTA('Form Responses 1'!$1:$1)-4),1,,TRUE,"Form Responses 1"))</f>
        <v>45026.48385</v>
      </c>
      <c r="B654" s="9" t="str">
        <f>INDIRECT(ADDRESS(2+QUOTIENT(ROW()-2,COUNTA('Form Responses 1'!$1:$1)-4),2,,TRUE,"Form Responses 1"))</f>
        <v>suha025@brin.go.id</v>
      </c>
      <c r="C654" s="9" t="str">
        <f>INDIRECT(ADDRESS(2+QUOTIENT(ROW()-2,COUNTA('Form Responses 1'!$1:$1)-4),3,,TRUE,"Form Responses 1"))</f>
        <v>Suhartono</v>
      </c>
      <c r="D654" s="10">
        <f>INDIRECT(ADDRESS(2+QUOTIENT(ROW()-2,COUNTA('Form Responses 1'!$1:$1)-4),4,,TRUE,"Form Responses 1"))</f>
        <v>44951</v>
      </c>
      <c r="E654" s="11">
        <f t="shared" si="2"/>
        <v>3</v>
      </c>
      <c r="F654" s="9" t="str">
        <f>IF(ISBLANK(A654)," ",INDIRECT(ADDRESS(1,5+MOD(ROW()-2,COUNTA('Form Responses 1'!$1:$1)-4),,TRUE,"Form Responses 1")))</f>
        <v>PUSFATJA  - Gedung C Lt. 2 [Toilet pria/wanita]</v>
      </c>
      <c r="G654" s="9" t="str">
        <f>IF(ISBLANK(A654)," ",INDIRECT(ADDRESS(MATCH(A654,'Form Responses 1'!A:A,0),5+MOD(ROW()-2,COUNTA('Form Responses 1'!$1:$1)-4),,TRUE,"Form Responses 1")))</f>
        <v>BAIK</v>
      </c>
      <c r="H654" s="12" t="str">
        <f t="shared" si="3"/>
        <v>PUSFATJA  - Gedung C Lt. 2</v>
      </c>
      <c r="I654" s="12" t="str">
        <f t="shared" si="4"/>
        <v>CLEANING SERVICE</v>
      </c>
      <c r="J654" s="12">
        <f t="array" ref="J654">IFERROR(INDEX(MASTER!B:B,MATCH(G654,MASTER!A:A,0))/100," ")</f>
        <v>0.95</v>
      </c>
      <c r="K654" s="9">
        <f t="shared" si="5"/>
        <v>4</v>
      </c>
      <c r="L654" s="9" t="str">
        <f t="shared" si="6"/>
        <v>2023 - WEEK 04</v>
      </c>
      <c r="M654" s="9" t="str">
        <f t="shared" si="7"/>
        <v>2023 - MONTH 01</v>
      </c>
      <c r="N654" s="12">
        <f t="shared" ref="N654:O654" si="663">IFERROR(AVERAGEIF(L:L,L654,$J:$J)," ")</f>
        <v>0.9479545455</v>
      </c>
      <c r="O654" s="12">
        <f t="shared" si="663"/>
        <v>0.9479545455</v>
      </c>
      <c r="P654" s="9" t="str">
        <f>IF(ISBLANK(A654)," ",IF(N654&gt;MASTER!$B$3/100,"SB",IF(N654&gt;MASTER!$B$4/100,"B",IF(N654&gt;MASTER!$B$5/100,"C","K"))))</f>
        <v>B</v>
      </c>
      <c r="Q654" s="9" t="str">
        <f>IF(ISBLANK(B654)," ",IF(O654&gt;MASTER!$B$3/100,"SB",IF(O654&gt;MASTER!$B$4/100,"B",IF(O654&gt;MASTER!$B$5/100,"C","K"))))</f>
        <v>B</v>
      </c>
    </row>
    <row r="655">
      <c r="A655" s="8">
        <f>INDIRECT(ADDRESS(2+QUOTIENT(ROW()-2,COUNTA('Form Responses 1'!$1:$1)-4),1,,TRUE,"Form Responses 1"))</f>
        <v>45026.48385</v>
      </c>
      <c r="B655" s="9" t="str">
        <f>INDIRECT(ADDRESS(2+QUOTIENT(ROW()-2,COUNTA('Form Responses 1'!$1:$1)-4),2,,TRUE,"Form Responses 1"))</f>
        <v>suha025@brin.go.id</v>
      </c>
      <c r="C655" s="9" t="str">
        <f>INDIRECT(ADDRESS(2+QUOTIENT(ROW()-2,COUNTA('Form Responses 1'!$1:$1)-4),3,,TRUE,"Form Responses 1"))</f>
        <v>Suhartono</v>
      </c>
      <c r="D655" s="10">
        <f>INDIRECT(ADDRESS(2+QUOTIENT(ROW()-2,COUNTA('Form Responses 1'!$1:$1)-4),4,,TRUE,"Form Responses 1"))</f>
        <v>44951</v>
      </c>
      <c r="E655" s="11">
        <f t="shared" si="2"/>
        <v>3</v>
      </c>
      <c r="F655" s="9" t="str">
        <f>IF(ISBLANK(A655)," ",INDIRECT(ADDRESS(1,5+MOD(ROW()-2,COUNTA('Form Responses 1'!$1:$1)-4),,TRUE,"Form Responses 1")))</f>
        <v>PUSFATJA  - Gedung C Lt. 2 [Pantry]</v>
      </c>
      <c r="G655" s="9" t="str">
        <f>IF(ISBLANK(A655)," ",INDIRECT(ADDRESS(MATCH(A655,'Form Responses 1'!A:A,0),5+MOD(ROW()-2,COUNTA('Form Responses 1'!$1:$1)-4),,TRUE,"Form Responses 1")))</f>
        <v>BAIK</v>
      </c>
      <c r="H655" s="12" t="str">
        <f t="shared" si="3"/>
        <v>PUSFATJA  - Gedung C Lt. 2</v>
      </c>
      <c r="I655" s="12" t="str">
        <f t="shared" si="4"/>
        <v>CLEANING SERVICE</v>
      </c>
      <c r="J655" s="12">
        <f t="array" ref="J655">IFERROR(INDEX(MASTER!B:B,MATCH(G655,MASTER!A:A,0))/100," ")</f>
        <v>0.95</v>
      </c>
      <c r="K655" s="9">
        <f t="shared" si="5"/>
        <v>4</v>
      </c>
      <c r="L655" s="9" t="str">
        <f t="shared" si="6"/>
        <v>2023 - WEEK 04</v>
      </c>
      <c r="M655" s="9" t="str">
        <f t="shared" si="7"/>
        <v>2023 - MONTH 01</v>
      </c>
      <c r="N655" s="12">
        <f t="shared" ref="N655:O655" si="664">IFERROR(AVERAGEIF(L:L,L655,$J:$J)," ")</f>
        <v>0.9479545455</v>
      </c>
      <c r="O655" s="12">
        <f t="shared" si="664"/>
        <v>0.9479545455</v>
      </c>
      <c r="P655" s="9" t="str">
        <f>IF(ISBLANK(A655)," ",IF(N655&gt;MASTER!$B$3/100,"SB",IF(N655&gt;MASTER!$B$4/100,"B",IF(N655&gt;MASTER!$B$5/100,"C","K"))))</f>
        <v>B</v>
      </c>
      <c r="Q655" s="9" t="str">
        <f>IF(ISBLANK(B655)," ",IF(O655&gt;MASTER!$B$3/100,"SB",IF(O655&gt;MASTER!$B$4/100,"B",IF(O655&gt;MASTER!$B$5/100,"C","K"))))</f>
        <v>B</v>
      </c>
    </row>
    <row r="656">
      <c r="A656" s="8">
        <f>INDIRECT(ADDRESS(2+QUOTIENT(ROW()-2,COUNTA('Form Responses 1'!$1:$1)-4),1,,TRUE,"Form Responses 1"))</f>
        <v>45026.48385</v>
      </c>
      <c r="B656" s="9" t="str">
        <f>INDIRECT(ADDRESS(2+QUOTIENT(ROW()-2,COUNTA('Form Responses 1'!$1:$1)-4),2,,TRUE,"Form Responses 1"))</f>
        <v>suha025@brin.go.id</v>
      </c>
      <c r="C656" s="9" t="str">
        <f>INDIRECT(ADDRESS(2+QUOTIENT(ROW()-2,COUNTA('Form Responses 1'!$1:$1)-4),3,,TRUE,"Form Responses 1"))</f>
        <v>Suhartono</v>
      </c>
      <c r="D656" s="10">
        <f>INDIRECT(ADDRESS(2+QUOTIENT(ROW()-2,COUNTA('Form Responses 1'!$1:$1)-4),4,,TRUE,"Form Responses 1"))</f>
        <v>44951</v>
      </c>
      <c r="E656" s="11">
        <f t="shared" si="2"/>
        <v>3</v>
      </c>
      <c r="F656" s="9" t="str">
        <f>IF(ISBLANK(A656)," ",INDIRECT(ADDRESS(1,5+MOD(ROW()-2,COUNTA('Form Responses 1'!$1:$1)-4),,TRUE,"Form Responses 1")))</f>
        <v>PUSFATJA  - Gedung C Lt. 2 [Tangga]</v>
      </c>
      <c r="G656" s="9" t="str">
        <f>IF(ISBLANK(A656)," ",INDIRECT(ADDRESS(MATCH(A656,'Form Responses 1'!A:A,0),5+MOD(ROW()-2,COUNTA('Form Responses 1'!$1:$1)-4),,TRUE,"Form Responses 1")))</f>
        <v>BAIK</v>
      </c>
      <c r="H656" s="12" t="str">
        <f t="shared" si="3"/>
        <v>PUSFATJA  - Gedung C Lt. 2</v>
      </c>
      <c r="I656" s="12" t="str">
        <f t="shared" si="4"/>
        <v>CLEANING SERVICE</v>
      </c>
      <c r="J656" s="12">
        <f t="array" ref="J656">IFERROR(INDEX(MASTER!B:B,MATCH(G656,MASTER!A:A,0))/100," ")</f>
        <v>0.95</v>
      </c>
      <c r="K656" s="9">
        <f t="shared" si="5"/>
        <v>4</v>
      </c>
      <c r="L656" s="9" t="str">
        <f t="shared" si="6"/>
        <v>2023 - WEEK 04</v>
      </c>
      <c r="M656" s="9" t="str">
        <f t="shared" si="7"/>
        <v>2023 - MONTH 01</v>
      </c>
      <c r="N656" s="12">
        <f t="shared" ref="N656:O656" si="665">IFERROR(AVERAGEIF(L:L,L656,$J:$J)," ")</f>
        <v>0.9479545455</v>
      </c>
      <c r="O656" s="12">
        <f t="shared" si="665"/>
        <v>0.9479545455</v>
      </c>
      <c r="P656" s="9" t="str">
        <f>IF(ISBLANK(A656)," ",IF(N656&gt;MASTER!$B$3/100,"SB",IF(N656&gt;MASTER!$B$4/100,"B",IF(N656&gt;MASTER!$B$5/100,"C","K"))))</f>
        <v>B</v>
      </c>
      <c r="Q656" s="9" t="str">
        <f>IF(ISBLANK(B656)," ",IF(O656&gt;MASTER!$B$3/100,"SB",IF(O656&gt;MASTER!$B$4/100,"B",IF(O656&gt;MASTER!$B$5/100,"C","K"))))</f>
        <v>B</v>
      </c>
    </row>
    <row r="657">
      <c r="A657" s="8">
        <f>INDIRECT(ADDRESS(2+QUOTIENT(ROW()-2,COUNTA('Form Responses 1'!$1:$1)-4),1,,TRUE,"Form Responses 1"))</f>
        <v>45026.48385</v>
      </c>
      <c r="B657" s="9" t="str">
        <f>INDIRECT(ADDRESS(2+QUOTIENT(ROW()-2,COUNTA('Form Responses 1'!$1:$1)-4),2,,TRUE,"Form Responses 1"))</f>
        <v>suha025@brin.go.id</v>
      </c>
      <c r="C657" s="9" t="str">
        <f>INDIRECT(ADDRESS(2+QUOTIENT(ROW()-2,COUNTA('Form Responses 1'!$1:$1)-4),3,,TRUE,"Form Responses 1"))</f>
        <v>Suhartono</v>
      </c>
      <c r="D657" s="10">
        <f>INDIRECT(ADDRESS(2+QUOTIENT(ROW()-2,COUNTA('Form Responses 1'!$1:$1)-4),4,,TRUE,"Form Responses 1"))</f>
        <v>44951</v>
      </c>
      <c r="E657" s="11">
        <f t="shared" si="2"/>
        <v>3</v>
      </c>
      <c r="F657" s="9" t="str">
        <f>IF(ISBLANK(A657)," ",INDIRECT(ADDRESS(1,5+MOD(ROW()-2,COUNTA('Form Responses 1'!$1:$1)-4),,TRUE,"Form Responses 1")))</f>
        <v>PUSFATJA  - Gedung C Lt. 1 [Lobby]</v>
      </c>
      <c r="G657" s="9" t="str">
        <f>IF(ISBLANK(A657)," ",INDIRECT(ADDRESS(MATCH(A657,'Form Responses 1'!A:A,0),5+MOD(ROW()-2,COUNTA('Form Responses 1'!$1:$1)-4),,TRUE,"Form Responses 1")))</f>
        <v>BAIK</v>
      </c>
      <c r="H657" s="12" t="str">
        <f t="shared" si="3"/>
        <v>PUSFATJA  - Gedung C Lt. 1</v>
      </c>
      <c r="I657" s="12" t="str">
        <f t="shared" si="4"/>
        <v>CLEANING SERVICE</v>
      </c>
      <c r="J657" s="12">
        <f t="array" ref="J657">IFERROR(INDEX(MASTER!B:B,MATCH(G657,MASTER!A:A,0))/100," ")</f>
        <v>0.95</v>
      </c>
      <c r="K657" s="9">
        <f t="shared" si="5"/>
        <v>4</v>
      </c>
      <c r="L657" s="9" t="str">
        <f t="shared" si="6"/>
        <v>2023 - WEEK 04</v>
      </c>
      <c r="M657" s="9" t="str">
        <f t="shared" si="7"/>
        <v>2023 - MONTH 01</v>
      </c>
      <c r="N657" s="12">
        <f t="shared" ref="N657:O657" si="666">IFERROR(AVERAGEIF(L:L,L657,$J:$J)," ")</f>
        <v>0.9479545455</v>
      </c>
      <c r="O657" s="12">
        <f t="shared" si="666"/>
        <v>0.9479545455</v>
      </c>
      <c r="P657" s="9" t="str">
        <f>IF(ISBLANK(A657)," ",IF(N657&gt;MASTER!$B$3/100,"SB",IF(N657&gt;MASTER!$B$4/100,"B",IF(N657&gt;MASTER!$B$5/100,"C","K"))))</f>
        <v>B</v>
      </c>
      <c r="Q657" s="9" t="str">
        <f>IF(ISBLANK(B657)," ",IF(O657&gt;MASTER!$B$3/100,"SB",IF(O657&gt;MASTER!$B$4/100,"B",IF(O657&gt;MASTER!$B$5/100,"C","K"))))</f>
        <v>B</v>
      </c>
    </row>
    <row r="658">
      <c r="A658" s="8">
        <f>INDIRECT(ADDRESS(2+QUOTIENT(ROW()-2,COUNTA('Form Responses 1'!$1:$1)-4),1,,TRUE,"Form Responses 1"))</f>
        <v>45026.48385</v>
      </c>
      <c r="B658" s="9" t="str">
        <f>INDIRECT(ADDRESS(2+QUOTIENT(ROW()-2,COUNTA('Form Responses 1'!$1:$1)-4),2,,TRUE,"Form Responses 1"))</f>
        <v>suha025@brin.go.id</v>
      </c>
      <c r="C658" s="9" t="str">
        <f>INDIRECT(ADDRESS(2+QUOTIENT(ROW()-2,COUNTA('Form Responses 1'!$1:$1)-4),3,,TRUE,"Form Responses 1"))</f>
        <v>Suhartono</v>
      </c>
      <c r="D658" s="10">
        <f>INDIRECT(ADDRESS(2+QUOTIENT(ROW()-2,COUNTA('Form Responses 1'!$1:$1)-4),4,,TRUE,"Form Responses 1"))</f>
        <v>44951</v>
      </c>
      <c r="E658" s="11">
        <f t="shared" si="2"/>
        <v>3</v>
      </c>
      <c r="F658" s="9" t="str">
        <f>IF(ISBLANK(A658)," ",INDIRECT(ADDRESS(1,5+MOD(ROW()-2,COUNTA('Form Responses 1'!$1:$1)-4),,TRUE,"Form Responses 1")))</f>
        <v>PUSFATJA  - Gedung C Lt. 1 [Ruang Server]</v>
      </c>
      <c r="G658" s="9" t="str">
        <f>IF(ISBLANK(A658)," ",INDIRECT(ADDRESS(MATCH(A658,'Form Responses 1'!A:A,0),5+MOD(ROW()-2,COUNTA('Form Responses 1'!$1:$1)-4),,TRUE,"Form Responses 1")))</f>
        <v>BAIK</v>
      </c>
      <c r="H658" s="12" t="str">
        <f t="shared" si="3"/>
        <v>PUSFATJA  - Gedung C Lt. 1</v>
      </c>
      <c r="I658" s="12" t="str">
        <f t="shared" si="4"/>
        <v>CLEANING SERVICE</v>
      </c>
      <c r="J658" s="12">
        <f t="array" ref="J658">IFERROR(INDEX(MASTER!B:B,MATCH(G658,MASTER!A:A,0))/100," ")</f>
        <v>0.95</v>
      </c>
      <c r="K658" s="9">
        <f t="shared" si="5"/>
        <v>4</v>
      </c>
      <c r="L658" s="9" t="str">
        <f t="shared" si="6"/>
        <v>2023 - WEEK 04</v>
      </c>
      <c r="M658" s="9" t="str">
        <f t="shared" si="7"/>
        <v>2023 - MONTH 01</v>
      </c>
      <c r="N658" s="12">
        <f t="shared" ref="N658:O658" si="667">IFERROR(AVERAGEIF(L:L,L658,$J:$J)," ")</f>
        <v>0.9479545455</v>
      </c>
      <c r="O658" s="12">
        <f t="shared" si="667"/>
        <v>0.9479545455</v>
      </c>
      <c r="P658" s="9" t="str">
        <f>IF(ISBLANK(A658)," ",IF(N658&gt;MASTER!$B$3/100,"SB",IF(N658&gt;MASTER!$B$4/100,"B",IF(N658&gt;MASTER!$B$5/100,"C","K"))))</f>
        <v>B</v>
      </c>
      <c r="Q658" s="9" t="str">
        <f>IF(ISBLANK(B658)," ",IF(O658&gt;MASTER!$B$3/100,"SB",IF(O658&gt;MASTER!$B$4/100,"B",IF(O658&gt;MASTER!$B$5/100,"C","K"))))</f>
        <v>B</v>
      </c>
    </row>
    <row r="659">
      <c r="A659" s="8">
        <f>INDIRECT(ADDRESS(2+QUOTIENT(ROW()-2,COUNTA('Form Responses 1'!$1:$1)-4),1,,TRUE,"Form Responses 1"))</f>
        <v>45026.48385</v>
      </c>
      <c r="B659" s="9" t="str">
        <f>INDIRECT(ADDRESS(2+QUOTIENT(ROW()-2,COUNTA('Form Responses 1'!$1:$1)-4),2,,TRUE,"Form Responses 1"))</f>
        <v>suha025@brin.go.id</v>
      </c>
      <c r="C659" s="9" t="str">
        <f>INDIRECT(ADDRESS(2+QUOTIENT(ROW()-2,COUNTA('Form Responses 1'!$1:$1)-4),3,,TRUE,"Form Responses 1"))</f>
        <v>Suhartono</v>
      </c>
      <c r="D659" s="10">
        <f>INDIRECT(ADDRESS(2+QUOTIENT(ROW()-2,COUNTA('Form Responses 1'!$1:$1)-4),4,,TRUE,"Form Responses 1"))</f>
        <v>44951</v>
      </c>
      <c r="E659" s="11">
        <f t="shared" si="2"/>
        <v>3</v>
      </c>
      <c r="F659" s="9" t="str">
        <f>IF(ISBLANK(A659)," ",INDIRECT(ADDRESS(1,5+MOD(ROW()-2,COUNTA('Form Responses 1'!$1:$1)-4),,TRUE,"Form Responses 1")))</f>
        <v>PUSFATJA  - Gedung C Lt. 1 [Ruang IT]</v>
      </c>
      <c r="G659" s="9" t="str">
        <f>IF(ISBLANK(A659)," ",INDIRECT(ADDRESS(MATCH(A659,'Form Responses 1'!A:A,0),5+MOD(ROW()-2,COUNTA('Form Responses 1'!$1:$1)-4),,TRUE,"Form Responses 1")))</f>
        <v>BAIK</v>
      </c>
      <c r="H659" s="12" t="str">
        <f t="shared" si="3"/>
        <v>PUSFATJA  - Gedung C Lt. 1</v>
      </c>
      <c r="I659" s="12" t="str">
        <f t="shared" si="4"/>
        <v>CLEANING SERVICE</v>
      </c>
      <c r="J659" s="12">
        <f t="array" ref="J659">IFERROR(INDEX(MASTER!B:B,MATCH(G659,MASTER!A:A,0))/100," ")</f>
        <v>0.95</v>
      </c>
      <c r="K659" s="9">
        <f t="shared" si="5"/>
        <v>4</v>
      </c>
      <c r="L659" s="9" t="str">
        <f t="shared" si="6"/>
        <v>2023 - WEEK 04</v>
      </c>
      <c r="M659" s="9" t="str">
        <f t="shared" si="7"/>
        <v>2023 - MONTH 01</v>
      </c>
      <c r="N659" s="12">
        <f t="shared" ref="N659:O659" si="668">IFERROR(AVERAGEIF(L:L,L659,$J:$J)," ")</f>
        <v>0.9479545455</v>
      </c>
      <c r="O659" s="12">
        <f t="shared" si="668"/>
        <v>0.9479545455</v>
      </c>
      <c r="P659" s="9" t="str">
        <f>IF(ISBLANK(A659)," ",IF(N659&gt;MASTER!$B$3/100,"SB",IF(N659&gt;MASTER!$B$4/100,"B",IF(N659&gt;MASTER!$B$5/100,"C","K"))))</f>
        <v>B</v>
      </c>
      <c r="Q659" s="9" t="str">
        <f>IF(ISBLANK(B659)," ",IF(O659&gt;MASTER!$B$3/100,"SB",IF(O659&gt;MASTER!$B$4/100,"B",IF(O659&gt;MASTER!$B$5/100,"C","K"))))</f>
        <v>B</v>
      </c>
    </row>
    <row r="660">
      <c r="A660" s="8">
        <f>INDIRECT(ADDRESS(2+QUOTIENT(ROW()-2,COUNTA('Form Responses 1'!$1:$1)-4),1,,TRUE,"Form Responses 1"))</f>
        <v>45026.48385</v>
      </c>
      <c r="B660" s="9" t="str">
        <f>INDIRECT(ADDRESS(2+QUOTIENT(ROW()-2,COUNTA('Form Responses 1'!$1:$1)-4),2,,TRUE,"Form Responses 1"))</f>
        <v>suha025@brin.go.id</v>
      </c>
      <c r="C660" s="9" t="str">
        <f>INDIRECT(ADDRESS(2+QUOTIENT(ROW()-2,COUNTA('Form Responses 1'!$1:$1)-4),3,,TRUE,"Form Responses 1"))</f>
        <v>Suhartono</v>
      </c>
      <c r="D660" s="10">
        <f>INDIRECT(ADDRESS(2+QUOTIENT(ROW()-2,COUNTA('Form Responses 1'!$1:$1)-4),4,,TRUE,"Form Responses 1"))</f>
        <v>44951</v>
      </c>
      <c r="E660" s="11">
        <f t="shared" si="2"/>
        <v>3</v>
      </c>
      <c r="F660" s="9" t="str">
        <f>IF(ISBLANK(A660)," ",INDIRECT(ADDRESS(1,5+MOD(ROW()-2,COUNTA('Form Responses 1'!$1:$1)-4),,TRUE,"Form Responses 1")))</f>
        <v>PUSFATJA  - Gedung C Lt. 1 [Ruang Perekayasa Muda]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PUSFATJA  - Gedung C Lt. 1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4</v>
      </c>
      <c r="L660" s="9" t="str">
        <f t="shared" si="6"/>
        <v>2023 - WEEK 04</v>
      </c>
      <c r="M660" s="9" t="str">
        <f t="shared" si="7"/>
        <v>2023 - MONTH 01</v>
      </c>
      <c r="N660" s="12">
        <f t="shared" ref="N660:O660" si="669">IFERROR(AVERAGEIF(L:L,L660,$J:$J)," ")</f>
        <v>0.9479545455</v>
      </c>
      <c r="O660" s="12">
        <f t="shared" si="669"/>
        <v>0.9479545455</v>
      </c>
      <c r="P660" s="9" t="str">
        <f>IF(ISBLANK(A660)," ",IF(N660&gt;MASTER!$B$3/100,"SB",IF(N660&gt;MASTER!$B$4/100,"B",IF(N660&gt;MASTER!$B$5/100,"C","K"))))</f>
        <v>B</v>
      </c>
      <c r="Q660" s="9" t="str">
        <f>IF(ISBLANK(B660)," ",IF(O660&gt;MASTER!$B$3/100,"SB",IF(O660&gt;MASTER!$B$4/100,"B",IF(O660&gt;MASTER!$B$5/100,"C","K"))))</f>
        <v>B</v>
      </c>
    </row>
    <row r="661">
      <c r="A661" s="8">
        <f>INDIRECT(ADDRESS(2+QUOTIENT(ROW()-2,COUNTA('Form Responses 1'!$1:$1)-4),1,,TRUE,"Form Responses 1"))</f>
        <v>45026.48385</v>
      </c>
      <c r="B661" s="9" t="str">
        <f>INDIRECT(ADDRESS(2+QUOTIENT(ROW()-2,COUNTA('Form Responses 1'!$1:$1)-4),2,,TRUE,"Form Responses 1"))</f>
        <v>suha025@brin.go.id</v>
      </c>
      <c r="C661" s="9" t="str">
        <f>INDIRECT(ADDRESS(2+QUOTIENT(ROW()-2,COUNTA('Form Responses 1'!$1:$1)-4),3,,TRUE,"Form Responses 1"))</f>
        <v>Suhartono</v>
      </c>
      <c r="D661" s="10">
        <f>INDIRECT(ADDRESS(2+QUOTIENT(ROW()-2,COUNTA('Form Responses 1'!$1:$1)-4),4,,TRUE,"Form Responses 1"))</f>
        <v>44951</v>
      </c>
      <c r="E661" s="11">
        <f t="shared" si="2"/>
        <v>3</v>
      </c>
      <c r="F661" s="9" t="str">
        <f>IF(ISBLANK(A661)," ",INDIRECT(ADDRESS(1,5+MOD(ROW()-2,COUNTA('Form Responses 1'!$1:$1)-4),,TRUE,"Form Responses 1")))</f>
        <v>PUSFATJA  - Gedung C Lt. 1 [Ruang Fungsional Rekayasa]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PUSFATJA  - Gedung C Lt. 1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4</v>
      </c>
      <c r="L661" s="9" t="str">
        <f t="shared" si="6"/>
        <v>2023 - WEEK 04</v>
      </c>
      <c r="M661" s="9" t="str">
        <f t="shared" si="7"/>
        <v>2023 - MONTH 01</v>
      </c>
      <c r="N661" s="12">
        <f t="shared" ref="N661:O661" si="670">IFERROR(AVERAGEIF(L:L,L661,$J:$J)," ")</f>
        <v>0.9479545455</v>
      </c>
      <c r="O661" s="12">
        <f t="shared" si="670"/>
        <v>0.9479545455</v>
      </c>
      <c r="P661" s="9" t="str">
        <f>IF(ISBLANK(A661)," ",IF(N661&gt;MASTER!$B$3/100,"SB",IF(N661&gt;MASTER!$B$4/100,"B",IF(N661&gt;MASTER!$B$5/100,"C","K"))))</f>
        <v>B</v>
      </c>
      <c r="Q661" s="9" t="str">
        <f>IF(ISBLANK(B661)," ",IF(O661&gt;MASTER!$B$3/100,"SB",IF(O661&gt;MASTER!$B$4/100,"B",IF(O661&gt;MASTER!$B$5/100,"C","K"))))</f>
        <v>B</v>
      </c>
    </row>
    <row r="662">
      <c r="A662" s="8">
        <f>INDIRECT(ADDRESS(2+QUOTIENT(ROW()-2,COUNTA('Form Responses 1'!$1:$1)-4),1,,TRUE,"Form Responses 1"))</f>
        <v>45026.48385</v>
      </c>
      <c r="B662" s="9" t="str">
        <f>INDIRECT(ADDRESS(2+QUOTIENT(ROW()-2,COUNTA('Form Responses 1'!$1:$1)-4),2,,TRUE,"Form Responses 1"))</f>
        <v>suha025@brin.go.id</v>
      </c>
      <c r="C662" s="9" t="str">
        <f>INDIRECT(ADDRESS(2+QUOTIENT(ROW()-2,COUNTA('Form Responses 1'!$1:$1)-4),3,,TRUE,"Form Responses 1"))</f>
        <v>Suhartono</v>
      </c>
      <c r="D662" s="10">
        <f>INDIRECT(ADDRESS(2+QUOTIENT(ROW()-2,COUNTA('Form Responses 1'!$1:$1)-4),4,,TRUE,"Form Responses 1"))</f>
        <v>44951</v>
      </c>
      <c r="E662" s="11">
        <f t="shared" si="2"/>
        <v>3</v>
      </c>
      <c r="F662" s="9" t="str">
        <f>IF(ISBLANK(A662)," ",INDIRECT(ADDRESS(1,5+MOD(ROW()-2,COUNTA('Form Responses 1'!$1:$1)-4),,TRUE,"Form Responses 1")))</f>
        <v>PUSFATJA  - Gedung C Lt. 1 [Toilet pria/wanita]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PUSFATJA  - Gedung C Lt. 1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4</v>
      </c>
      <c r="L662" s="9" t="str">
        <f t="shared" si="6"/>
        <v>2023 - WEEK 04</v>
      </c>
      <c r="M662" s="9" t="str">
        <f t="shared" si="7"/>
        <v>2023 - MONTH 01</v>
      </c>
      <c r="N662" s="12">
        <f t="shared" ref="N662:O662" si="671">IFERROR(AVERAGEIF(L:L,L662,$J:$J)," ")</f>
        <v>0.9479545455</v>
      </c>
      <c r="O662" s="12">
        <f t="shared" si="671"/>
        <v>0.9479545455</v>
      </c>
      <c r="P662" s="9" t="str">
        <f>IF(ISBLANK(A662)," ",IF(N662&gt;MASTER!$B$3/100,"SB",IF(N662&gt;MASTER!$B$4/100,"B",IF(N662&gt;MASTER!$B$5/100,"C","K"))))</f>
        <v>B</v>
      </c>
      <c r="Q662" s="9" t="str">
        <f>IF(ISBLANK(B662)," ",IF(O662&gt;MASTER!$B$3/100,"SB",IF(O662&gt;MASTER!$B$4/100,"B",IF(O662&gt;MASTER!$B$5/100,"C","K"))))</f>
        <v>B</v>
      </c>
    </row>
    <row r="663">
      <c r="A663" s="8">
        <f>INDIRECT(ADDRESS(2+QUOTIENT(ROW()-2,COUNTA('Form Responses 1'!$1:$1)-4),1,,TRUE,"Form Responses 1"))</f>
        <v>45026.48385</v>
      </c>
      <c r="B663" s="9" t="str">
        <f>INDIRECT(ADDRESS(2+QUOTIENT(ROW()-2,COUNTA('Form Responses 1'!$1:$1)-4),2,,TRUE,"Form Responses 1"))</f>
        <v>suha025@brin.go.id</v>
      </c>
      <c r="C663" s="9" t="str">
        <f>INDIRECT(ADDRESS(2+QUOTIENT(ROW()-2,COUNTA('Form Responses 1'!$1:$1)-4),3,,TRUE,"Form Responses 1"))</f>
        <v>Suhartono</v>
      </c>
      <c r="D663" s="10">
        <f>INDIRECT(ADDRESS(2+QUOTIENT(ROW()-2,COUNTA('Form Responses 1'!$1:$1)-4),4,,TRUE,"Form Responses 1"))</f>
        <v>44951</v>
      </c>
      <c r="E663" s="11">
        <f t="shared" si="2"/>
        <v>3</v>
      </c>
      <c r="F663" s="9" t="str">
        <f>IF(ISBLANK(A663)," ",INDIRECT(ADDRESS(1,5+MOD(ROW()-2,COUNTA('Form Responses 1'!$1:$1)-4),,TRUE,"Form Responses 1")))</f>
        <v>PUSFATJA  - Gedung C Lt. 1 [Pantry]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PUSFATJA  - Gedung C Lt. 1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4</v>
      </c>
      <c r="L663" s="9" t="str">
        <f t="shared" si="6"/>
        <v>2023 - WEEK 04</v>
      </c>
      <c r="M663" s="9" t="str">
        <f t="shared" si="7"/>
        <v>2023 - MONTH 01</v>
      </c>
      <c r="N663" s="12">
        <f t="shared" ref="N663:O663" si="672">IFERROR(AVERAGEIF(L:L,L663,$J:$J)," ")</f>
        <v>0.9479545455</v>
      </c>
      <c r="O663" s="12">
        <f t="shared" si="672"/>
        <v>0.9479545455</v>
      </c>
      <c r="P663" s="9" t="str">
        <f>IF(ISBLANK(A663)," ",IF(N663&gt;MASTER!$B$3/100,"SB",IF(N663&gt;MASTER!$B$4/100,"B",IF(N663&gt;MASTER!$B$5/100,"C","K"))))</f>
        <v>B</v>
      </c>
      <c r="Q663" s="9" t="str">
        <f>IF(ISBLANK(B663)," ",IF(O663&gt;MASTER!$B$3/100,"SB",IF(O663&gt;MASTER!$B$4/100,"B",IF(O663&gt;MASTER!$B$5/100,"C","K"))))</f>
        <v>B</v>
      </c>
    </row>
    <row r="664">
      <c r="A664" s="8">
        <f>INDIRECT(ADDRESS(2+QUOTIENT(ROW()-2,COUNTA('Form Responses 1'!$1:$1)-4),1,,TRUE,"Form Responses 1"))</f>
        <v>45026.48385</v>
      </c>
      <c r="B664" s="9" t="str">
        <f>INDIRECT(ADDRESS(2+QUOTIENT(ROW()-2,COUNTA('Form Responses 1'!$1:$1)-4),2,,TRUE,"Form Responses 1"))</f>
        <v>suha025@brin.go.id</v>
      </c>
      <c r="C664" s="9" t="str">
        <f>INDIRECT(ADDRESS(2+QUOTIENT(ROW()-2,COUNTA('Form Responses 1'!$1:$1)-4),3,,TRUE,"Form Responses 1"))</f>
        <v>Suhartono</v>
      </c>
      <c r="D664" s="10">
        <f>INDIRECT(ADDRESS(2+QUOTIENT(ROW()-2,COUNTA('Form Responses 1'!$1:$1)-4),4,,TRUE,"Form Responses 1"))</f>
        <v>44951</v>
      </c>
      <c r="E664" s="11">
        <f t="shared" si="2"/>
        <v>3</v>
      </c>
      <c r="F664" s="9" t="str">
        <f>IF(ISBLANK(A664)," ",INDIRECT(ADDRESS(1,5+MOD(ROW()-2,COUNTA('Form Responses 1'!$1:$1)-4),,TRUE,"Form Responses 1")))</f>
        <v>PUSFATJA  - Gedung C Lt. 1 [Ruang Panel]</v>
      </c>
      <c r="G664" s="9" t="str">
        <f>IF(ISBLANK(A664)," ",INDIRECT(ADDRESS(MATCH(A664,'Form Responses 1'!A:A,0),5+MOD(ROW()-2,COUNTA('Form Responses 1'!$1:$1)-4),,TRUE,"Form Responses 1")))</f>
        <v>CUKUP BAIK</v>
      </c>
      <c r="H664" s="12" t="str">
        <f t="shared" si="3"/>
        <v>PUSFATJA  - Gedung C Lt. 1</v>
      </c>
      <c r="I664" s="12" t="str">
        <f t="shared" si="4"/>
        <v>CLEANING SERVICE</v>
      </c>
      <c r="J664" s="12">
        <f t="array" ref="J664">IFERROR(INDEX(MASTER!B:B,MATCH(G664,MASTER!A:A,0))/100," ")</f>
        <v>0.89</v>
      </c>
      <c r="K664" s="9">
        <f t="shared" si="5"/>
        <v>4</v>
      </c>
      <c r="L664" s="9" t="str">
        <f t="shared" si="6"/>
        <v>2023 - WEEK 04</v>
      </c>
      <c r="M664" s="9" t="str">
        <f t="shared" si="7"/>
        <v>2023 - MONTH 01</v>
      </c>
      <c r="N664" s="12">
        <f t="shared" ref="N664:O664" si="673">IFERROR(AVERAGEIF(L:L,L664,$J:$J)," ")</f>
        <v>0.9479545455</v>
      </c>
      <c r="O664" s="12">
        <f t="shared" si="673"/>
        <v>0.9479545455</v>
      </c>
      <c r="P664" s="9" t="str">
        <f>IF(ISBLANK(A664)," ",IF(N664&gt;MASTER!$B$3/100,"SB",IF(N664&gt;MASTER!$B$4/100,"B",IF(N664&gt;MASTER!$B$5/100,"C","K"))))</f>
        <v>B</v>
      </c>
      <c r="Q664" s="9" t="str">
        <f>IF(ISBLANK(B664)," ",IF(O664&gt;MASTER!$B$3/100,"SB",IF(O664&gt;MASTER!$B$4/100,"B",IF(O664&gt;MASTER!$B$5/100,"C","K"))))</f>
        <v>B</v>
      </c>
    </row>
    <row r="665">
      <c r="A665" s="8">
        <f>INDIRECT(ADDRESS(2+QUOTIENT(ROW()-2,COUNTA('Form Responses 1'!$1:$1)-4),1,,TRUE,"Form Responses 1"))</f>
        <v>45026.48385</v>
      </c>
      <c r="B665" s="9" t="str">
        <f>INDIRECT(ADDRESS(2+QUOTIENT(ROW()-2,COUNTA('Form Responses 1'!$1:$1)-4),2,,TRUE,"Form Responses 1"))</f>
        <v>suha025@brin.go.id</v>
      </c>
      <c r="C665" s="9" t="str">
        <f>INDIRECT(ADDRESS(2+QUOTIENT(ROW()-2,COUNTA('Form Responses 1'!$1:$1)-4),3,,TRUE,"Form Responses 1"))</f>
        <v>Suhartono</v>
      </c>
      <c r="D665" s="10">
        <f>INDIRECT(ADDRESS(2+QUOTIENT(ROW()-2,COUNTA('Form Responses 1'!$1:$1)-4),4,,TRUE,"Form Responses 1"))</f>
        <v>44951</v>
      </c>
      <c r="E665" s="11">
        <f t="shared" si="2"/>
        <v>3</v>
      </c>
      <c r="F665" s="9" t="str">
        <f>IF(ISBLANK(A665)," ",INDIRECT(ADDRESS(1,5+MOD(ROW()-2,COUNTA('Form Responses 1'!$1:$1)-4),,TRUE,"Form Responses 1")))</f>
        <v>PUSFATJA  - Gedung C Lt. 1 [Tangga]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PUSFATJA  - Gedung C Lt. 1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4</v>
      </c>
      <c r="L665" s="9" t="str">
        <f t="shared" si="6"/>
        <v>2023 - WEEK 04</v>
      </c>
      <c r="M665" s="9" t="str">
        <f t="shared" si="7"/>
        <v>2023 - MONTH 01</v>
      </c>
      <c r="N665" s="12">
        <f t="shared" ref="N665:O665" si="674">IFERROR(AVERAGEIF(L:L,L665,$J:$J)," ")</f>
        <v>0.9479545455</v>
      </c>
      <c r="O665" s="12">
        <f t="shared" si="674"/>
        <v>0.9479545455</v>
      </c>
      <c r="P665" s="9" t="str">
        <f>IF(ISBLANK(A665)," ",IF(N665&gt;MASTER!$B$3/100,"SB",IF(N665&gt;MASTER!$B$4/100,"B",IF(N665&gt;MASTER!$B$5/100,"C","K"))))</f>
        <v>B</v>
      </c>
      <c r="Q665" s="9" t="str">
        <f>IF(ISBLANK(B665)," ",IF(O665&gt;MASTER!$B$3/100,"SB",IF(O665&gt;MASTER!$B$4/100,"B",IF(O665&gt;MASTER!$B$5/100,"C","K"))))</f>
        <v>B</v>
      </c>
    </row>
    <row r="666">
      <c r="A666" s="8">
        <f>INDIRECT(ADDRESS(2+QUOTIENT(ROW()-2,COUNTA('Form Responses 1'!$1:$1)-4),1,,TRUE,"Form Responses 1"))</f>
        <v>45026.48385</v>
      </c>
      <c r="B666" s="9" t="str">
        <f>INDIRECT(ADDRESS(2+QUOTIENT(ROW()-2,COUNTA('Form Responses 1'!$1:$1)-4),2,,TRUE,"Form Responses 1"))</f>
        <v>suha025@brin.go.id</v>
      </c>
      <c r="C666" s="9" t="str">
        <f>INDIRECT(ADDRESS(2+QUOTIENT(ROW()-2,COUNTA('Form Responses 1'!$1:$1)-4),3,,TRUE,"Form Responses 1"))</f>
        <v>Suhartono</v>
      </c>
      <c r="D666" s="10">
        <f>INDIRECT(ADDRESS(2+QUOTIENT(ROW()-2,COUNTA('Form Responses 1'!$1:$1)-4),4,,TRUE,"Form Responses 1"))</f>
        <v>44951</v>
      </c>
      <c r="E666" s="11">
        <f t="shared" si="2"/>
        <v>3</v>
      </c>
      <c r="F666" s="9" t="str">
        <f>IF(ISBLANK(A666)," ",INDIRECT(ADDRESS(1,5+MOD(ROW()-2,COUNTA('Form Responses 1'!$1:$1)-4),,TRUE,"Form Responses 1")))</f>
        <v>PUSFATJA  - Gedung A Lt. 3 [Ruang Kelas]</v>
      </c>
      <c r="G666" s="9" t="str">
        <f>IF(ISBLANK(A666)," ",INDIRECT(ADDRESS(MATCH(A666,'Form Responses 1'!A:A,0),5+MOD(ROW()-2,COUNTA('Form Responses 1'!$1:$1)-4),,TRUE,"Form Responses 1")))</f>
        <v>CUKUP BAIK</v>
      </c>
      <c r="H666" s="12" t="str">
        <f t="shared" si="3"/>
        <v>PUSFATJA  - Gedung A Lt. 3</v>
      </c>
      <c r="I666" s="12" t="str">
        <f t="shared" si="4"/>
        <v>CLEANING SERVICE</v>
      </c>
      <c r="J666" s="12">
        <f t="array" ref="J666">IFERROR(INDEX(MASTER!B:B,MATCH(G666,MASTER!A:A,0))/100," ")</f>
        <v>0.89</v>
      </c>
      <c r="K666" s="9">
        <f t="shared" si="5"/>
        <v>4</v>
      </c>
      <c r="L666" s="9" t="str">
        <f t="shared" si="6"/>
        <v>2023 - WEEK 04</v>
      </c>
      <c r="M666" s="9" t="str">
        <f t="shared" si="7"/>
        <v>2023 - MONTH 01</v>
      </c>
      <c r="N666" s="12">
        <f t="shared" ref="N666:O666" si="675">IFERROR(AVERAGEIF(L:L,L666,$J:$J)," ")</f>
        <v>0.9479545455</v>
      </c>
      <c r="O666" s="12">
        <f t="shared" si="675"/>
        <v>0.9479545455</v>
      </c>
      <c r="P666" s="9" t="str">
        <f>IF(ISBLANK(A666)," ",IF(N666&gt;MASTER!$B$3/100,"SB",IF(N666&gt;MASTER!$B$4/100,"B",IF(N666&gt;MASTER!$B$5/100,"C","K"))))</f>
        <v>B</v>
      </c>
      <c r="Q666" s="9" t="str">
        <f>IF(ISBLANK(B666)," ",IF(O666&gt;MASTER!$B$3/100,"SB",IF(O666&gt;MASTER!$B$4/100,"B",IF(O666&gt;MASTER!$B$5/100,"C","K"))))</f>
        <v>B</v>
      </c>
    </row>
    <row r="667">
      <c r="A667" s="8">
        <f>INDIRECT(ADDRESS(2+QUOTIENT(ROW()-2,COUNTA('Form Responses 1'!$1:$1)-4),1,,TRUE,"Form Responses 1"))</f>
        <v>45026.48385</v>
      </c>
      <c r="B667" s="9" t="str">
        <f>INDIRECT(ADDRESS(2+QUOTIENT(ROW()-2,COUNTA('Form Responses 1'!$1:$1)-4),2,,TRUE,"Form Responses 1"))</f>
        <v>suha025@brin.go.id</v>
      </c>
      <c r="C667" s="9" t="str">
        <f>INDIRECT(ADDRESS(2+QUOTIENT(ROW()-2,COUNTA('Form Responses 1'!$1:$1)-4),3,,TRUE,"Form Responses 1"))</f>
        <v>Suhartono</v>
      </c>
      <c r="D667" s="10">
        <f>INDIRECT(ADDRESS(2+QUOTIENT(ROW()-2,COUNTA('Form Responses 1'!$1:$1)-4),4,,TRUE,"Form Responses 1"))</f>
        <v>44951</v>
      </c>
      <c r="E667" s="11">
        <f t="shared" si="2"/>
        <v>3</v>
      </c>
      <c r="F667" s="9" t="str">
        <f>IF(ISBLANK(A667)," ",INDIRECT(ADDRESS(1,5+MOD(ROW()-2,COUNTA('Form Responses 1'!$1:$1)-4),,TRUE,"Form Responses 1")))</f>
        <v>PUSFATJA  - Gedung A Lt. 3 [Ruang Bimbingan]</v>
      </c>
      <c r="G667" s="9" t="str">
        <f>IF(ISBLANK(A667)," ",INDIRECT(ADDRESS(MATCH(A667,'Form Responses 1'!A:A,0),5+MOD(ROW()-2,COUNTA('Form Responses 1'!$1:$1)-4),,TRUE,"Form Responses 1")))</f>
        <v>BAIK</v>
      </c>
      <c r="H667" s="12" t="str">
        <f t="shared" si="3"/>
        <v>PUSFATJA  - Gedung A Lt. 3</v>
      </c>
      <c r="I667" s="12" t="str">
        <f t="shared" si="4"/>
        <v>CLEANING SERVICE</v>
      </c>
      <c r="J667" s="12">
        <f t="array" ref="J667">IFERROR(INDEX(MASTER!B:B,MATCH(G667,MASTER!A:A,0))/100," ")</f>
        <v>0.95</v>
      </c>
      <c r="K667" s="9">
        <f t="shared" si="5"/>
        <v>4</v>
      </c>
      <c r="L667" s="9" t="str">
        <f t="shared" si="6"/>
        <v>2023 - WEEK 04</v>
      </c>
      <c r="M667" s="9" t="str">
        <f t="shared" si="7"/>
        <v>2023 - MONTH 01</v>
      </c>
      <c r="N667" s="12">
        <f t="shared" ref="N667:O667" si="676">IFERROR(AVERAGEIF(L:L,L667,$J:$J)," ")</f>
        <v>0.9479545455</v>
      </c>
      <c r="O667" s="12">
        <f t="shared" si="676"/>
        <v>0.9479545455</v>
      </c>
      <c r="P667" s="9" t="str">
        <f>IF(ISBLANK(A667)," ",IF(N667&gt;MASTER!$B$3/100,"SB",IF(N667&gt;MASTER!$B$4/100,"B",IF(N667&gt;MASTER!$B$5/100,"C","K"))))</f>
        <v>B</v>
      </c>
      <c r="Q667" s="9" t="str">
        <f>IF(ISBLANK(B667)," ",IF(O667&gt;MASTER!$B$3/100,"SB",IF(O667&gt;MASTER!$B$4/100,"B",IF(O667&gt;MASTER!$B$5/100,"C","K"))))</f>
        <v>B</v>
      </c>
    </row>
    <row r="668">
      <c r="A668" s="8">
        <f>INDIRECT(ADDRESS(2+QUOTIENT(ROW()-2,COUNTA('Form Responses 1'!$1:$1)-4),1,,TRUE,"Form Responses 1"))</f>
        <v>45026.48385</v>
      </c>
      <c r="B668" s="9" t="str">
        <f>INDIRECT(ADDRESS(2+QUOTIENT(ROW()-2,COUNTA('Form Responses 1'!$1:$1)-4),2,,TRUE,"Form Responses 1"))</f>
        <v>suha025@brin.go.id</v>
      </c>
      <c r="C668" s="9" t="str">
        <f>INDIRECT(ADDRESS(2+QUOTIENT(ROW()-2,COUNTA('Form Responses 1'!$1:$1)-4),3,,TRUE,"Form Responses 1"))</f>
        <v>Suhartono</v>
      </c>
      <c r="D668" s="10">
        <f>INDIRECT(ADDRESS(2+QUOTIENT(ROW()-2,COUNTA('Form Responses 1'!$1:$1)-4),4,,TRUE,"Form Responses 1"))</f>
        <v>44951</v>
      </c>
      <c r="E668" s="11">
        <f t="shared" si="2"/>
        <v>3</v>
      </c>
      <c r="F668" s="9" t="str">
        <f>IF(ISBLANK(A668)," ",INDIRECT(ADDRESS(1,5+MOD(ROW()-2,COUNTA('Form Responses 1'!$1:$1)-4),,TRUE,"Form Responses 1")))</f>
        <v>PUSFATJA  - Gedung A Lt. 3 [Ruang Gudang Komputer]</v>
      </c>
      <c r="G668" s="9" t="str">
        <f>IF(ISBLANK(A668)," ",INDIRECT(ADDRESS(MATCH(A668,'Form Responses 1'!A:A,0),5+MOD(ROW()-2,COUNTA('Form Responses 1'!$1:$1)-4),,TRUE,"Form Responses 1")))</f>
        <v>BAIK</v>
      </c>
      <c r="H668" s="12" t="str">
        <f t="shared" si="3"/>
        <v>PUSFATJA  - Gedung A Lt. 3</v>
      </c>
      <c r="I668" s="12" t="str">
        <f t="shared" si="4"/>
        <v>CLEANING SERVICE</v>
      </c>
      <c r="J668" s="12">
        <f t="array" ref="J668">IFERROR(INDEX(MASTER!B:B,MATCH(G668,MASTER!A:A,0))/100," ")</f>
        <v>0.95</v>
      </c>
      <c r="K668" s="9">
        <f t="shared" si="5"/>
        <v>4</v>
      </c>
      <c r="L668" s="9" t="str">
        <f t="shared" si="6"/>
        <v>2023 - WEEK 04</v>
      </c>
      <c r="M668" s="9" t="str">
        <f t="shared" si="7"/>
        <v>2023 - MONTH 01</v>
      </c>
      <c r="N668" s="12">
        <f t="shared" ref="N668:O668" si="677">IFERROR(AVERAGEIF(L:L,L668,$J:$J)," ")</f>
        <v>0.9479545455</v>
      </c>
      <c r="O668" s="12">
        <f t="shared" si="677"/>
        <v>0.9479545455</v>
      </c>
      <c r="P668" s="9" t="str">
        <f>IF(ISBLANK(A668)," ",IF(N668&gt;MASTER!$B$3/100,"SB",IF(N668&gt;MASTER!$B$4/100,"B",IF(N668&gt;MASTER!$B$5/100,"C","K"))))</f>
        <v>B</v>
      </c>
      <c r="Q668" s="9" t="str">
        <f>IF(ISBLANK(B668)," ",IF(O668&gt;MASTER!$B$3/100,"SB",IF(O668&gt;MASTER!$B$4/100,"B",IF(O668&gt;MASTER!$B$5/100,"C","K"))))</f>
        <v>B</v>
      </c>
    </row>
    <row r="669">
      <c r="A669" s="8">
        <f>INDIRECT(ADDRESS(2+QUOTIENT(ROW()-2,COUNTA('Form Responses 1'!$1:$1)-4),1,,TRUE,"Form Responses 1"))</f>
        <v>45026.48385</v>
      </c>
      <c r="B669" s="9" t="str">
        <f>INDIRECT(ADDRESS(2+QUOTIENT(ROW()-2,COUNTA('Form Responses 1'!$1:$1)-4),2,,TRUE,"Form Responses 1"))</f>
        <v>suha025@brin.go.id</v>
      </c>
      <c r="C669" s="9" t="str">
        <f>INDIRECT(ADDRESS(2+QUOTIENT(ROW()-2,COUNTA('Form Responses 1'!$1:$1)-4),3,,TRUE,"Form Responses 1"))</f>
        <v>Suhartono</v>
      </c>
      <c r="D669" s="10">
        <f>INDIRECT(ADDRESS(2+QUOTIENT(ROW()-2,COUNTA('Form Responses 1'!$1:$1)-4),4,,TRUE,"Form Responses 1"))</f>
        <v>44951</v>
      </c>
      <c r="E669" s="11">
        <f t="shared" si="2"/>
        <v>3</v>
      </c>
      <c r="F669" s="9" t="str">
        <f>IF(ISBLANK(A669)," ",INDIRECT(ADDRESS(1,5+MOD(ROW()-2,COUNTA('Form Responses 1'!$1:$1)-4),,TRUE,"Form Responses 1")))</f>
        <v>PUSFATJA  - Gedung A Lt. 3 [Toilet pria/wanita]</v>
      </c>
      <c r="G669" s="9" t="str">
        <f>IF(ISBLANK(A669)," ",INDIRECT(ADDRESS(MATCH(A669,'Form Responses 1'!A:A,0),5+MOD(ROW()-2,COUNTA('Form Responses 1'!$1:$1)-4),,TRUE,"Form Responses 1")))</f>
        <v>BAIK</v>
      </c>
      <c r="H669" s="12" t="str">
        <f t="shared" si="3"/>
        <v>PUSFATJA  - Gedung A Lt. 3</v>
      </c>
      <c r="I669" s="12" t="str">
        <f t="shared" si="4"/>
        <v>CLEANING SERVICE</v>
      </c>
      <c r="J669" s="12">
        <f t="array" ref="J669">IFERROR(INDEX(MASTER!B:B,MATCH(G669,MASTER!A:A,0))/100," ")</f>
        <v>0.95</v>
      </c>
      <c r="K669" s="9">
        <f t="shared" si="5"/>
        <v>4</v>
      </c>
      <c r="L669" s="9" t="str">
        <f t="shared" si="6"/>
        <v>2023 - WEEK 04</v>
      </c>
      <c r="M669" s="9" t="str">
        <f t="shared" si="7"/>
        <v>2023 - MONTH 01</v>
      </c>
      <c r="N669" s="12">
        <f t="shared" ref="N669:O669" si="678">IFERROR(AVERAGEIF(L:L,L669,$J:$J)," ")</f>
        <v>0.9479545455</v>
      </c>
      <c r="O669" s="12">
        <f t="shared" si="678"/>
        <v>0.9479545455</v>
      </c>
      <c r="P669" s="9" t="str">
        <f>IF(ISBLANK(A669)," ",IF(N669&gt;MASTER!$B$3/100,"SB",IF(N669&gt;MASTER!$B$4/100,"B",IF(N669&gt;MASTER!$B$5/100,"C","K"))))</f>
        <v>B</v>
      </c>
      <c r="Q669" s="9" t="str">
        <f>IF(ISBLANK(B669)," ",IF(O669&gt;MASTER!$B$3/100,"SB",IF(O669&gt;MASTER!$B$4/100,"B",IF(O669&gt;MASTER!$B$5/100,"C","K"))))</f>
        <v>B</v>
      </c>
    </row>
    <row r="670">
      <c r="A670" s="8">
        <f>INDIRECT(ADDRESS(2+QUOTIENT(ROW()-2,COUNTA('Form Responses 1'!$1:$1)-4),1,,TRUE,"Form Responses 1"))</f>
        <v>45026.48385</v>
      </c>
      <c r="B670" s="9" t="str">
        <f>INDIRECT(ADDRESS(2+QUOTIENT(ROW()-2,COUNTA('Form Responses 1'!$1:$1)-4),2,,TRUE,"Form Responses 1"))</f>
        <v>suha025@brin.go.id</v>
      </c>
      <c r="C670" s="9" t="str">
        <f>INDIRECT(ADDRESS(2+QUOTIENT(ROW()-2,COUNTA('Form Responses 1'!$1:$1)-4),3,,TRUE,"Form Responses 1"))</f>
        <v>Suhartono</v>
      </c>
      <c r="D670" s="10">
        <f>INDIRECT(ADDRESS(2+QUOTIENT(ROW()-2,COUNTA('Form Responses 1'!$1:$1)-4),4,,TRUE,"Form Responses 1"))</f>
        <v>44951</v>
      </c>
      <c r="E670" s="11">
        <f t="shared" si="2"/>
        <v>3</v>
      </c>
      <c r="F670" s="9" t="str">
        <f>IF(ISBLANK(A670)," ",INDIRECT(ADDRESS(1,5+MOD(ROW()-2,COUNTA('Form Responses 1'!$1:$1)-4),,TRUE,"Form Responses 1")))</f>
        <v>PUSFATJA  - Gedung A Lt. 3 [Ruang Lab]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PUSFATJA  - Gedung A Lt. 3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4</v>
      </c>
      <c r="L670" s="9" t="str">
        <f t="shared" si="6"/>
        <v>2023 - WEEK 04</v>
      </c>
      <c r="M670" s="9" t="str">
        <f t="shared" si="7"/>
        <v>2023 - MONTH 01</v>
      </c>
      <c r="N670" s="12">
        <f t="shared" ref="N670:O670" si="679">IFERROR(AVERAGEIF(L:L,L670,$J:$J)," ")</f>
        <v>0.9479545455</v>
      </c>
      <c r="O670" s="12">
        <f t="shared" si="679"/>
        <v>0.9479545455</v>
      </c>
      <c r="P670" s="9" t="str">
        <f>IF(ISBLANK(A670)," ",IF(N670&gt;MASTER!$B$3/100,"SB",IF(N670&gt;MASTER!$B$4/100,"B",IF(N670&gt;MASTER!$B$5/100,"C","K"))))</f>
        <v>B</v>
      </c>
      <c r="Q670" s="9" t="str">
        <f>IF(ISBLANK(B670)," ",IF(O670&gt;MASTER!$B$3/100,"SB",IF(O670&gt;MASTER!$B$4/100,"B",IF(O670&gt;MASTER!$B$5/100,"C","K"))))</f>
        <v>B</v>
      </c>
    </row>
    <row r="671">
      <c r="A671" s="8">
        <f>INDIRECT(ADDRESS(2+QUOTIENT(ROW()-2,COUNTA('Form Responses 1'!$1:$1)-4),1,,TRUE,"Form Responses 1"))</f>
        <v>45026.48385</v>
      </c>
      <c r="B671" s="9" t="str">
        <f>INDIRECT(ADDRESS(2+QUOTIENT(ROW()-2,COUNTA('Form Responses 1'!$1:$1)-4),2,,TRUE,"Form Responses 1"))</f>
        <v>suha025@brin.go.id</v>
      </c>
      <c r="C671" s="9" t="str">
        <f>INDIRECT(ADDRESS(2+QUOTIENT(ROW()-2,COUNTA('Form Responses 1'!$1:$1)-4),3,,TRUE,"Form Responses 1"))</f>
        <v>Suhartono</v>
      </c>
      <c r="D671" s="10">
        <f>INDIRECT(ADDRESS(2+QUOTIENT(ROW()-2,COUNTA('Form Responses 1'!$1:$1)-4),4,,TRUE,"Form Responses 1"))</f>
        <v>44951</v>
      </c>
      <c r="E671" s="11">
        <f t="shared" si="2"/>
        <v>3</v>
      </c>
      <c r="F671" s="9" t="str">
        <f>IF(ISBLANK(A671)," ",INDIRECT(ADDRESS(1,5+MOD(ROW()-2,COUNTA('Form Responses 1'!$1:$1)-4),,TRUE,"Form Responses 1")))</f>
        <v>PUSFATJA  - Gedung A Lt. 3 [Tangga]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PUSFATJA  - Gedung A Lt. 3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4</v>
      </c>
      <c r="L671" s="9" t="str">
        <f t="shared" si="6"/>
        <v>2023 - WEEK 04</v>
      </c>
      <c r="M671" s="9" t="str">
        <f t="shared" si="7"/>
        <v>2023 - MONTH 01</v>
      </c>
      <c r="N671" s="12">
        <f t="shared" ref="N671:O671" si="680">IFERROR(AVERAGEIF(L:L,L671,$J:$J)," ")</f>
        <v>0.9479545455</v>
      </c>
      <c r="O671" s="12">
        <f t="shared" si="680"/>
        <v>0.9479545455</v>
      </c>
      <c r="P671" s="9" t="str">
        <f>IF(ISBLANK(A671)," ",IF(N671&gt;MASTER!$B$3/100,"SB",IF(N671&gt;MASTER!$B$4/100,"B",IF(N671&gt;MASTER!$B$5/100,"C","K"))))</f>
        <v>B</v>
      </c>
      <c r="Q671" s="9" t="str">
        <f>IF(ISBLANK(B671)," ",IF(O671&gt;MASTER!$B$3/100,"SB",IF(O671&gt;MASTER!$B$4/100,"B",IF(O671&gt;MASTER!$B$5/100,"C","K"))))</f>
        <v>B</v>
      </c>
    </row>
    <row r="672">
      <c r="A672" s="8">
        <f>INDIRECT(ADDRESS(2+QUOTIENT(ROW()-2,COUNTA('Form Responses 1'!$1:$1)-4),1,,TRUE,"Form Responses 1"))</f>
        <v>45026.48385</v>
      </c>
      <c r="B672" s="9" t="str">
        <f>INDIRECT(ADDRESS(2+QUOTIENT(ROW()-2,COUNTA('Form Responses 1'!$1:$1)-4),2,,TRUE,"Form Responses 1"))</f>
        <v>suha025@brin.go.id</v>
      </c>
      <c r="C672" s="9" t="str">
        <f>INDIRECT(ADDRESS(2+QUOTIENT(ROW()-2,COUNTA('Form Responses 1'!$1:$1)-4),3,,TRUE,"Form Responses 1"))</f>
        <v>Suhartono</v>
      </c>
      <c r="D672" s="10">
        <f>INDIRECT(ADDRESS(2+QUOTIENT(ROW()-2,COUNTA('Form Responses 1'!$1:$1)-4),4,,TRUE,"Form Responses 1"))</f>
        <v>44951</v>
      </c>
      <c r="E672" s="11">
        <f t="shared" si="2"/>
        <v>3</v>
      </c>
      <c r="F672" s="9" t="str">
        <f>IF(ISBLANK(A672)," ",INDIRECT(ADDRESS(1,5+MOD(ROW()-2,COUNTA('Form Responses 1'!$1:$1)-4),,TRUE,"Form Responses 1")))</f>
        <v>PUSFATJA  - Gedung A Lt. 2 [Ruang Admin]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PUSFATJA  - Gedung A Lt. 2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4</v>
      </c>
      <c r="L672" s="9" t="str">
        <f t="shared" si="6"/>
        <v>2023 - WEEK 04</v>
      </c>
      <c r="M672" s="9" t="str">
        <f t="shared" si="7"/>
        <v>2023 - MONTH 01</v>
      </c>
      <c r="N672" s="12">
        <f t="shared" ref="N672:O672" si="681">IFERROR(AVERAGEIF(L:L,L672,$J:$J)," ")</f>
        <v>0.9479545455</v>
      </c>
      <c r="O672" s="12">
        <f t="shared" si="681"/>
        <v>0.9479545455</v>
      </c>
      <c r="P672" s="9" t="str">
        <f>IF(ISBLANK(A672)," ",IF(N672&gt;MASTER!$B$3/100,"SB",IF(N672&gt;MASTER!$B$4/100,"B",IF(N672&gt;MASTER!$B$5/100,"C","K"))))</f>
        <v>B</v>
      </c>
      <c r="Q672" s="9" t="str">
        <f>IF(ISBLANK(B672)," ",IF(O672&gt;MASTER!$B$3/100,"SB",IF(O672&gt;MASTER!$B$4/100,"B",IF(O672&gt;MASTER!$B$5/100,"C","K"))))</f>
        <v>B</v>
      </c>
    </row>
    <row r="673">
      <c r="A673" s="8">
        <f>INDIRECT(ADDRESS(2+QUOTIENT(ROW()-2,COUNTA('Form Responses 1'!$1:$1)-4),1,,TRUE,"Form Responses 1"))</f>
        <v>45026.48385</v>
      </c>
      <c r="B673" s="9" t="str">
        <f>INDIRECT(ADDRESS(2+QUOTIENT(ROW()-2,COUNTA('Form Responses 1'!$1:$1)-4),2,,TRUE,"Form Responses 1"))</f>
        <v>suha025@brin.go.id</v>
      </c>
      <c r="C673" s="9" t="str">
        <f>INDIRECT(ADDRESS(2+QUOTIENT(ROW()-2,COUNTA('Form Responses 1'!$1:$1)-4),3,,TRUE,"Form Responses 1"))</f>
        <v>Suhartono</v>
      </c>
      <c r="D673" s="10">
        <f>INDIRECT(ADDRESS(2+QUOTIENT(ROW()-2,COUNTA('Form Responses 1'!$1:$1)-4),4,,TRUE,"Form Responses 1"))</f>
        <v>44951</v>
      </c>
      <c r="E673" s="11">
        <f t="shared" si="2"/>
        <v>3</v>
      </c>
      <c r="F673" s="9" t="str">
        <f>IF(ISBLANK(A673)," ",INDIRECT(ADDRESS(1,5+MOD(ROW()-2,COUNTA('Form Responses 1'!$1:$1)-4),,TRUE,"Form Responses 1")))</f>
        <v>PUSFATJA  - Gedung A Lt. 2 [Ruang TU 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PUSFATJA  - Gedung A Lt. 2</v>
      </c>
      <c r="I673" s="12" t="str">
        <f t="shared" si="4"/>
        <v>CLEANING SERVICE</v>
      </c>
      <c r="J673" s="12">
        <f t="array" ref="J673">IFERROR(INDEX(MASTER!B:B,MATCH(G673,MASTER!A:A,0))/100," ")</f>
        <v>0.95</v>
      </c>
      <c r="K673" s="9">
        <f t="shared" si="5"/>
        <v>4</v>
      </c>
      <c r="L673" s="9" t="str">
        <f t="shared" si="6"/>
        <v>2023 - WEEK 04</v>
      </c>
      <c r="M673" s="9" t="str">
        <f t="shared" si="7"/>
        <v>2023 - MONTH 01</v>
      </c>
      <c r="N673" s="12">
        <f t="shared" ref="N673:O673" si="682">IFERROR(AVERAGEIF(L:L,L673,$J:$J)," ")</f>
        <v>0.9479545455</v>
      </c>
      <c r="O673" s="12">
        <f t="shared" si="682"/>
        <v>0.9479545455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B</v>
      </c>
    </row>
    <row r="674">
      <c r="A674" s="8">
        <f>INDIRECT(ADDRESS(2+QUOTIENT(ROW()-2,COUNTA('Form Responses 1'!$1:$1)-4),1,,TRUE,"Form Responses 1"))</f>
        <v>45026.48385</v>
      </c>
      <c r="B674" s="9" t="str">
        <f>INDIRECT(ADDRESS(2+QUOTIENT(ROW()-2,COUNTA('Form Responses 1'!$1:$1)-4),2,,TRUE,"Form Responses 1"))</f>
        <v>suha025@brin.go.id</v>
      </c>
      <c r="C674" s="9" t="str">
        <f>INDIRECT(ADDRESS(2+QUOTIENT(ROW()-2,COUNTA('Form Responses 1'!$1:$1)-4),3,,TRUE,"Form Responses 1"))</f>
        <v>Suhartono</v>
      </c>
      <c r="D674" s="10">
        <f>INDIRECT(ADDRESS(2+QUOTIENT(ROW()-2,COUNTA('Form Responses 1'!$1:$1)-4),4,,TRUE,"Form Responses 1"))</f>
        <v>44951</v>
      </c>
      <c r="E674" s="11">
        <f t="shared" si="2"/>
        <v>3</v>
      </c>
      <c r="F674" s="9" t="str">
        <f>IF(ISBLANK(A674)," ",INDIRECT(ADDRESS(1,5+MOD(ROW()-2,COUNTA('Form Responses 1'!$1:$1)-4),,TRUE,"Form Responses 1")))</f>
        <v>PUSFATJA  - Gedung A Lt. 2 [Ruang Bendahara]</v>
      </c>
      <c r="G674" s="9" t="str">
        <f>IF(ISBLANK(A674)," ",INDIRECT(ADDRESS(MATCH(A674,'Form Responses 1'!A:A,0),5+MOD(ROW()-2,COUNTA('Form Responses 1'!$1:$1)-4),,TRUE,"Form Responses 1")))</f>
        <v>BAIK</v>
      </c>
      <c r="H674" s="12" t="str">
        <f t="shared" si="3"/>
        <v>PUSFATJA  - Gedung A Lt. 2</v>
      </c>
      <c r="I674" s="12" t="str">
        <f t="shared" si="4"/>
        <v>CLEANING SERVICE</v>
      </c>
      <c r="J674" s="12">
        <f t="array" ref="J674">IFERROR(INDEX(MASTER!B:B,MATCH(G674,MASTER!A:A,0))/100," ")</f>
        <v>0.95</v>
      </c>
      <c r="K674" s="9">
        <f t="shared" si="5"/>
        <v>4</v>
      </c>
      <c r="L674" s="9" t="str">
        <f t="shared" si="6"/>
        <v>2023 - WEEK 04</v>
      </c>
      <c r="M674" s="9" t="str">
        <f t="shared" si="7"/>
        <v>2023 - MONTH 01</v>
      </c>
      <c r="N674" s="12">
        <f t="shared" ref="N674:O674" si="683">IFERROR(AVERAGEIF(L:L,L674,$J:$J)," ")</f>
        <v>0.9479545455</v>
      </c>
      <c r="O674" s="12">
        <f t="shared" si="683"/>
        <v>0.9479545455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B</v>
      </c>
    </row>
    <row r="675">
      <c r="A675" s="8">
        <f>INDIRECT(ADDRESS(2+QUOTIENT(ROW()-2,COUNTA('Form Responses 1'!$1:$1)-4),1,,TRUE,"Form Responses 1"))</f>
        <v>45026.48385</v>
      </c>
      <c r="B675" s="9" t="str">
        <f>INDIRECT(ADDRESS(2+QUOTIENT(ROW()-2,COUNTA('Form Responses 1'!$1:$1)-4),2,,TRUE,"Form Responses 1"))</f>
        <v>suha025@brin.go.id</v>
      </c>
      <c r="C675" s="9" t="str">
        <f>INDIRECT(ADDRESS(2+QUOTIENT(ROW()-2,COUNTA('Form Responses 1'!$1:$1)-4),3,,TRUE,"Form Responses 1"))</f>
        <v>Suhartono</v>
      </c>
      <c r="D675" s="10">
        <f>INDIRECT(ADDRESS(2+QUOTIENT(ROW()-2,COUNTA('Form Responses 1'!$1:$1)-4),4,,TRUE,"Form Responses 1"))</f>
        <v>44951</v>
      </c>
      <c r="E675" s="11">
        <f t="shared" si="2"/>
        <v>3</v>
      </c>
      <c r="F675" s="9" t="str">
        <f>IF(ISBLANK(A675)," ",INDIRECT(ADDRESS(1,5+MOD(ROW()-2,COUNTA('Form Responses 1'!$1:$1)-4),,TRUE,"Form Responses 1")))</f>
        <v>PUSFATJA  - Gedung A Lt. 2 [Toilet pria/wanita]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PUSFATJA  - Gedung A Lt. 2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4</v>
      </c>
      <c r="L675" s="9" t="str">
        <f t="shared" si="6"/>
        <v>2023 - WEEK 04</v>
      </c>
      <c r="M675" s="9" t="str">
        <f t="shared" si="7"/>
        <v>2023 - MONTH 01</v>
      </c>
      <c r="N675" s="12">
        <f t="shared" ref="N675:O675" si="684">IFERROR(AVERAGEIF(L:L,L675,$J:$J)," ")</f>
        <v>0.9479545455</v>
      </c>
      <c r="O675" s="12">
        <f t="shared" si="684"/>
        <v>0.9479545455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B</v>
      </c>
    </row>
    <row r="676">
      <c r="A676" s="8">
        <f>INDIRECT(ADDRESS(2+QUOTIENT(ROW()-2,COUNTA('Form Responses 1'!$1:$1)-4),1,,TRUE,"Form Responses 1"))</f>
        <v>45026.48385</v>
      </c>
      <c r="B676" s="9" t="str">
        <f>INDIRECT(ADDRESS(2+QUOTIENT(ROW()-2,COUNTA('Form Responses 1'!$1:$1)-4),2,,TRUE,"Form Responses 1"))</f>
        <v>suha025@brin.go.id</v>
      </c>
      <c r="C676" s="9" t="str">
        <f>INDIRECT(ADDRESS(2+QUOTIENT(ROW()-2,COUNTA('Form Responses 1'!$1:$1)-4),3,,TRUE,"Form Responses 1"))</f>
        <v>Suhartono</v>
      </c>
      <c r="D676" s="10">
        <f>INDIRECT(ADDRESS(2+QUOTIENT(ROW()-2,COUNTA('Form Responses 1'!$1:$1)-4),4,,TRUE,"Form Responses 1"))</f>
        <v>44951</v>
      </c>
      <c r="E676" s="11">
        <f t="shared" si="2"/>
        <v>3</v>
      </c>
      <c r="F676" s="9" t="str">
        <f>IF(ISBLANK(A676)," ",INDIRECT(ADDRESS(1,5+MOD(ROW()-2,COUNTA('Form Responses 1'!$1:$1)-4),,TRUE,"Form Responses 1")))</f>
        <v>PUSFATJA  - Gedung A Lt. 2 [Pantry]</v>
      </c>
      <c r="G676" s="9" t="str">
        <f>IF(ISBLANK(A676)," ",INDIRECT(ADDRESS(MATCH(A676,'Form Responses 1'!A:A,0),5+MOD(ROW()-2,COUNTA('Form Responses 1'!$1:$1)-4),,TRUE,"Form Responses 1")))</f>
        <v>BAIK</v>
      </c>
      <c r="H676" s="12" t="str">
        <f t="shared" si="3"/>
        <v>PUSFATJA  - Gedung A Lt. 2</v>
      </c>
      <c r="I676" s="12" t="str">
        <f t="shared" si="4"/>
        <v>CLEANING SERVICE</v>
      </c>
      <c r="J676" s="12">
        <f t="array" ref="J676">IFERROR(INDEX(MASTER!B:B,MATCH(G676,MASTER!A:A,0))/100," ")</f>
        <v>0.95</v>
      </c>
      <c r="K676" s="9">
        <f t="shared" si="5"/>
        <v>4</v>
      </c>
      <c r="L676" s="9" t="str">
        <f t="shared" si="6"/>
        <v>2023 - WEEK 04</v>
      </c>
      <c r="M676" s="9" t="str">
        <f t="shared" si="7"/>
        <v>2023 - MONTH 01</v>
      </c>
      <c r="N676" s="12">
        <f t="shared" ref="N676:O676" si="685">IFERROR(AVERAGEIF(L:L,L676,$J:$J)," ")</f>
        <v>0.9479545455</v>
      </c>
      <c r="O676" s="12">
        <f t="shared" si="685"/>
        <v>0.9479545455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B</v>
      </c>
    </row>
    <row r="677">
      <c r="A677" s="8">
        <f>INDIRECT(ADDRESS(2+QUOTIENT(ROW()-2,COUNTA('Form Responses 1'!$1:$1)-4),1,,TRUE,"Form Responses 1"))</f>
        <v>45026.48385</v>
      </c>
      <c r="B677" s="9" t="str">
        <f>INDIRECT(ADDRESS(2+QUOTIENT(ROW()-2,COUNTA('Form Responses 1'!$1:$1)-4),2,,TRUE,"Form Responses 1"))</f>
        <v>suha025@brin.go.id</v>
      </c>
      <c r="C677" s="9" t="str">
        <f>INDIRECT(ADDRESS(2+QUOTIENT(ROW()-2,COUNTA('Form Responses 1'!$1:$1)-4),3,,TRUE,"Form Responses 1"))</f>
        <v>Suhartono</v>
      </c>
      <c r="D677" s="10">
        <f>INDIRECT(ADDRESS(2+QUOTIENT(ROW()-2,COUNTA('Form Responses 1'!$1:$1)-4),4,,TRUE,"Form Responses 1"))</f>
        <v>44951</v>
      </c>
      <c r="E677" s="11">
        <f t="shared" si="2"/>
        <v>3</v>
      </c>
      <c r="F677" s="9" t="str">
        <f>IF(ISBLANK(A677)," ",INDIRECT(ADDRESS(1,5+MOD(ROW()-2,COUNTA('Form Responses 1'!$1:$1)-4),,TRUE,"Form Responses 1")))</f>
        <v>PUSFATJA  - Gedung A Lt. 2 [Tangga]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PUSFATJA  - Gedung A Lt. 2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4</v>
      </c>
      <c r="L677" s="9" t="str">
        <f t="shared" si="6"/>
        <v>2023 - WEEK 04</v>
      </c>
      <c r="M677" s="9" t="str">
        <f t="shared" si="7"/>
        <v>2023 - MONTH 01</v>
      </c>
      <c r="N677" s="12">
        <f t="shared" ref="N677:O677" si="686">IFERROR(AVERAGEIF(L:L,L677,$J:$J)," ")</f>
        <v>0.9479545455</v>
      </c>
      <c r="O677" s="12">
        <f t="shared" si="686"/>
        <v>0.9479545455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B</v>
      </c>
    </row>
    <row r="678">
      <c r="A678" s="8">
        <f>INDIRECT(ADDRESS(2+QUOTIENT(ROW()-2,COUNTA('Form Responses 1'!$1:$1)-4),1,,TRUE,"Form Responses 1"))</f>
        <v>45026.48385</v>
      </c>
      <c r="B678" s="9" t="str">
        <f>INDIRECT(ADDRESS(2+QUOTIENT(ROW()-2,COUNTA('Form Responses 1'!$1:$1)-4),2,,TRUE,"Form Responses 1"))</f>
        <v>suha025@brin.go.id</v>
      </c>
      <c r="C678" s="9" t="str">
        <f>INDIRECT(ADDRESS(2+QUOTIENT(ROW()-2,COUNTA('Form Responses 1'!$1:$1)-4),3,,TRUE,"Form Responses 1"))</f>
        <v>Suhartono</v>
      </c>
      <c r="D678" s="10">
        <f>INDIRECT(ADDRESS(2+QUOTIENT(ROW()-2,COUNTA('Form Responses 1'!$1:$1)-4),4,,TRUE,"Form Responses 1"))</f>
        <v>44951</v>
      </c>
      <c r="E678" s="11">
        <f t="shared" si="2"/>
        <v>3</v>
      </c>
      <c r="F678" s="9" t="str">
        <f>IF(ISBLANK(A678)," ",INDIRECT(ADDRESS(1,5+MOD(ROW()-2,COUNTA('Form Responses 1'!$1:$1)-4),,TRUE,"Form Responses 1")))</f>
        <v>PUSFATJA  - Gedung A Lt. 1 [Resepsionis]</v>
      </c>
      <c r="G678" s="9" t="str">
        <f>IF(ISBLANK(A678)," ",INDIRECT(ADDRESS(MATCH(A678,'Form Responses 1'!A:A,0),5+MOD(ROW()-2,COUNTA('Form Responses 1'!$1:$1)-4),,TRUE,"Form Responses 1")))</f>
        <v>BAIK</v>
      </c>
      <c r="H678" s="12" t="str">
        <f t="shared" si="3"/>
        <v>PUSFATJA  - Gedung A Lt. 1</v>
      </c>
      <c r="I678" s="12" t="str">
        <f t="shared" si="4"/>
        <v>CLEANING SERVICE</v>
      </c>
      <c r="J678" s="12">
        <f t="array" ref="J678">IFERROR(INDEX(MASTER!B:B,MATCH(G678,MASTER!A:A,0))/100," ")</f>
        <v>0.95</v>
      </c>
      <c r="K678" s="9">
        <f t="shared" si="5"/>
        <v>4</v>
      </c>
      <c r="L678" s="9" t="str">
        <f t="shared" si="6"/>
        <v>2023 - WEEK 04</v>
      </c>
      <c r="M678" s="9" t="str">
        <f t="shared" si="7"/>
        <v>2023 - MONTH 01</v>
      </c>
      <c r="N678" s="12">
        <f t="shared" ref="N678:O678" si="687">IFERROR(AVERAGEIF(L:L,L678,$J:$J)," ")</f>
        <v>0.9479545455</v>
      </c>
      <c r="O678" s="12">
        <f t="shared" si="687"/>
        <v>0.9479545455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B</v>
      </c>
    </row>
    <row r="679">
      <c r="A679" s="8">
        <f>INDIRECT(ADDRESS(2+QUOTIENT(ROW()-2,COUNTA('Form Responses 1'!$1:$1)-4),1,,TRUE,"Form Responses 1"))</f>
        <v>45026.48385</v>
      </c>
      <c r="B679" s="9" t="str">
        <f>INDIRECT(ADDRESS(2+QUOTIENT(ROW()-2,COUNTA('Form Responses 1'!$1:$1)-4),2,,TRUE,"Form Responses 1"))</f>
        <v>suha025@brin.go.id</v>
      </c>
      <c r="C679" s="9" t="str">
        <f>INDIRECT(ADDRESS(2+QUOTIENT(ROW()-2,COUNTA('Form Responses 1'!$1:$1)-4),3,,TRUE,"Form Responses 1"))</f>
        <v>Suhartono</v>
      </c>
      <c r="D679" s="10">
        <f>INDIRECT(ADDRESS(2+QUOTIENT(ROW()-2,COUNTA('Form Responses 1'!$1:$1)-4),4,,TRUE,"Form Responses 1"))</f>
        <v>44951</v>
      </c>
      <c r="E679" s="11">
        <f t="shared" si="2"/>
        <v>3</v>
      </c>
      <c r="F679" s="9" t="str">
        <f>IF(ISBLANK(A679)," ",INDIRECT(ADDRESS(1,5+MOD(ROW()-2,COUNTA('Form Responses 1'!$1:$1)-4),,TRUE,"Form Responses 1")))</f>
        <v>PUSFATJA  - Gedung A Lt. 1 [Ruang Lobby/Ruang tunggu]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PUSFATJA  - Gedung A Lt. 1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4</v>
      </c>
      <c r="L679" s="9" t="str">
        <f t="shared" si="6"/>
        <v>2023 - WEEK 04</v>
      </c>
      <c r="M679" s="9" t="str">
        <f t="shared" si="7"/>
        <v>2023 - MONTH 01</v>
      </c>
      <c r="N679" s="12">
        <f t="shared" ref="N679:O679" si="688">IFERROR(AVERAGEIF(L:L,L679,$J:$J)," ")</f>
        <v>0.9479545455</v>
      </c>
      <c r="O679" s="12">
        <f t="shared" si="688"/>
        <v>0.9479545455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B</v>
      </c>
    </row>
    <row r="680">
      <c r="A680" s="8">
        <f>INDIRECT(ADDRESS(2+QUOTIENT(ROW()-2,COUNTA('Form Responses 1'!$1:$1)-4),1,,TRUE,"Form Responses 1"))</f>
        <v>45026.48385</v>
      </c>
      <c r="B680" s="9" t="str">
        <f>INDIRECT(ADDRESS(2+QUOTIENT(ROW()-2,COUNTA('Form Responses 1'!$1:$1)-4),2,,TRUE,"Form Responses 1"))</f>
        <v>suha025@brin.go.id</v>
      </c>
      <c r="C680" s="9" t="str">
        <f>INDIRECT(ADDRESS(2+QUOTIENT(ROW()-2,COUNTA('Form Responses 1'!$1:$1)-4),3,,TRUE,"Form Responses 1"))</f>
        <v>Suhartono</v>
      </c>
      <c r="D680" s="10">
        <f>INDIRECT(ADDRESS(2+QUOTIENT(ROW()-2,COUNTA('Form Responses 1'!$1:$1)-4),4,,TRUE,"Form Responses 1"))</f>
        <v>44951</v>
      </c>
      <c r="E680" s="11">
        <f t="shared" si="2"/>
        <v>3</v>
      </c>
      <c r="F680" s="9" t="str">
        <f>IF(ISBLANK(A680)," ",INDIRECT(ADDRESS(1,5+MOD(ROW()-2,COUNTA('Form Responses 1'!$1:$1)-4),,TRUE,"Form Responses 1")))</f>
        <v>PUSFATJA  - Gedung A Lt. 1 [Ruang Kepala OR]</v>
      </c>
      <c r="G680" s="9" t="str">
        <f>IF(ISBLANK(A680)," ",INDIRECT(ADDRESS(MATCH(A680,'Form Responses 1'!A:A,0),5+MOD(ROW()-2,COUNTA('Form Responses 1'!$1:$1)-4),,TRUE,"Form Responses 1")))</f>
        <v>BAIK</v>
      </c>
      <c r="H680" s="12" t="str">
        <f t="shared" si="3"/>
        <v>PUSFATJA  - Gedung A Lt. 1</v>
      </c>
      <c r="I680" s="12" t="str">
        <f t="shared" si="4"/>
        <v>CLEANING SERVICE</v>
      </c>
      <c r="J680" s="12">
        <f t="array" ref="J680">IFERROR(INDEX(MASTER!B:B,MATCH(G680,MASTER!A:A,0))/100," ")</f>
        <v>0.95</v>
      </c>
      <c r="K680" s="9">
        <f t="shared" si="5"/>
        <v>4</v>
      </c>
      <c r="L680" s="9" t="str">
        <f t="shared" si="6"/>
        <v>2023 - WEEK 04</v>
      </c>
      <c r="M680" s="9" t="str">
        <f t="shared" si="7"/>
        <v>2023 - MONTH 01</v>
      </c>
      <c r="N680" s="12">
        <f t="shared" ref="N680:O680" si="689">IFERROR(AVERAGEIF(L:L,L680,$J:$J)," ")</f>
        <v>0.9479545455</v>
      </c>
      <c r="O680" s="12">
        <f t="shared" si="689"/>
        <v>0.9479545455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B</v>
      </c>
    </row>
    <row r="681">
      <c r="A681" s="8">
        <f>INDIRECT(ADDRESS(2+QUOTIENT(ROW()-2,COUNTA('Form Responses 1'!$1:$1)-4),1,,TRUE,"Form Responses 1"))</f>
        <v>45026.48385</v>
      </c>
      <c r="B681" s="9" t="str">
        <f>INDIRECT(ADDRESS(2+QUOTIENT(ROW()-2,COUNTA('Form Responses 1'!$1:$1)-4),2,,TRUE,"Form Responses 1"))</f>
        <v>suha025@brin.go.id</v>
      </c>
      <c r="C681" s="9" t="str">
        <f>INDIRECT(ADDRESS(2+QUOTIENT(ROW()-2,COUNTA('Form Responses 1'!$1:$1)-4),3,,TRUE,"Form Responses 1"))</f>
        <v>Suhartono</v>
      </c>
      <c r="D681" s="10">
        <f>INDIRECT(ADDRESS(2+QUOTIENT(ROW()-2,COUNTA('Form Responses 1'!$1:$1)-4),4,,TRUE,"Form Responses 1"))</f>
        <v>44951</v>
      </c>
      <c r="E681" s="11">
        <f t="shared" si="2"/>
        <v>3</v>
      </c>
      <c r="F681" s="9" t="str">
        <f>IF(ISBLANK(A681)," ",INDIRECT(ADDRESS(1,5+MOD(ROW()-2,COUNTA('Form Responses 1'!$1:$1)-4),,TRUE,"Form Responses 1")))</f>
        <v>PUSFATJA  - Gedung A Lt. 1 [Ruang Rapat]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PUSFATJA  - Gedung A Lt. 1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4</v>
      </c>
      <c r="L681" s="9" t="str">
        <f t="shared" si="6"/>
        <v>2023 - WEEK 04</v>
      </c>
      <c r="M681" s="9" t="str">
        <f t="shared" si="7"/>
        <v>2023 - MONTH 01</v>
      </c>
      <c r="N681" s="12">
        <f t="shared" ref="N681:O681" si="690">IFERROR(AVERAGEIF(L:L,L681,$J:$J)," ")</f>
        <v>0.9479545455</v>
      </c>
      <c r="O681" s="12">
        <f t="shared" si="690"/>
        <v>0.9479545455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B</v>
      </c>
    </row>
    <row r="682">
      <c r="A682" s="8">
        <f>INDIRECT(ADDRESS(2+QUOTIENT(ROW()-2,COUNTA('Form Responses 1'!$1:$1)-4),1,,TRUE,"Form Responses 1"))</f>
        <v>45026.48385</v>
      </c>
      <c r="B682" s="9" t="str">
        <f>INDIRECT(ADDRESS(2+QUOTIENT(ROW()-2,COUNTA('Form Responses 1'!$1:$1)-4),2,,TRUE,"Form Responses 1"))</f>
        <v>suha025@brin.go.id</v>
      </c>
      <c r="C682" s="9" t="str">
        <f>INDIRECT(ADDRESS(2+QUOTIENT(ROW()-2,COUNTA('Form Responses 1'!$1:$1)-4),3,,TRUE,"Form Responses 1"))</f>
        <v>Suhartono</v>
      </c>
      <c r="D682" s="10">
        <f>INDIRECT(ADDRESS(2+QUOTIENT(ROW()-2,COUNTA('Form Responses 1'!$1:$1)-4),4,,TRUE,"Form Responses 1"))</f>
        <v>44951</v>
      </c>
      <c r="E682" s="11">
        <f t="shared" si="2"/>
        <v>3</v>
      </c>
      <c r="F682" s="9" t="str">
        <f>IF(ISBLANK(A682)," ",INDIRECT(ADDRESS(1,5+MOD(ROW()-2,COUNTA('Form Responses 1'!$1:$1)-4),,TRUE,"Form Responses 1")))</f>
        <v>PUSFATJA  - Gedung A Lt. 1 [Toilet pria/wanita]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PUSFATJA  - Gedung A Lt. 1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4</v>
      </c>
      <c r="L682" s="9" t="str">
        <f t="shared" si="6"/>
        <v>2023 - WEEK 04</v>
      </c>
      <c r="M682" s="9" t="str">
        <f t="shared" si="7"/>
        <v>2023 - MONTH 01</v>
      </c>
      <c r="N682" s="12">
        <f t="shared" ref="N682:O682" si="691">IFERROR(AVERAGEIF(L:L,L682,$J:$J)," ")</f>
        <v>0.9479545455</v>
      </c>
      <c r="O682" s="12">
        <f t="shared" si="691"/>
        <v>0.9479545455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B</v>
      </c>
    </row>
    <row r="683">
      <c r="A683" s="8">
        <f>INDIRECT(ADDRESS(2+QUOTIENT(ROW()-2,COUNTA('Form Responses 1'!$1:$1)-4),1,,TRUE,"Form Responses 1"))</f>
        <v>45026.48385</v>
      </c>
      <c r="B683" s="9" t="str">
        <f>INDIRECT(ADDRESS(2+QUOTIENT(ROW()-2,COUNTA('Form Responses 1'!$1:$1)-4),2,,TRUE,"Form Responses 1"))</f>
        <v>suha025@brin.go.id</v>
      </c>
      <c r="C683" s="9" t="str">
        <f>INDIRECT(ADDRESS(2+QUOTIENT(ROW()-2,COUNTA('Form Responses 1'!$1:$1)-4),3,,TRUE,"Form Responses 1"))</f>
        <v>Suhartono</v>
      </c>
      <c r="D683" s="10">
        <f>INDIRECT(ADDRESS(2+QUOTIENT(ROW()-2,COUNTA('Form Responses 1'!$1:$1)-4),4,,TRUE,"Form Responses 1"))</f>
        <v>44951</v>
      </c>
      <c r="E683" s="11">
        <f t="shared" si="2"/>
        <v>3</v>
      </c>
      <c r="F683" s="9" t="str">
        <f>IF(ISBLANK(A683)," ",INDIRECT(ADDRESS(1,5+MOD(ROW()-2,COUNTA('Form Responses 1'!$1:$1)-4),,TRUE,"Form Responses 1")))</f>
        <v>PUSFATJA  - Gedung A Lt. 1 [Ruang Staff]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PUSFATJA  - Gedung A Lt. 1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4</v>
      </c>
      <c r="L683" s="9" t="str">
        <f t="shared" si="6"/>
        <v>2023 - WEEK 04</v>
      </c>
      <c r="M683" s="9" t="str">
        <f t="shared" si="7"/>
        <v>2023 - MONTH 01</v>
      </c>
      <c r="N683" s="12">
        <f t="shared" ref="N683:O683" si="692">IFERROR(AVERAGEIF(L:L,L683,$J:$J)," ")</f>
        <v>0.9479545455</v>
      </c>
      <c r="O683" s="12">
        <f t="shared" si="692"/>
        <v>0.9479545455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B</v>
      </c>
    </row>
    <row r="684">
      <c r="A684" s="8">
        <f>INDIRECT(ADDRESS(2+QUOTIENT(ROW()-2,COUNTA('Form Responses 1'!$1:$1)-4),1,,TRUE,"Form Responses 1"))</f>
        <v>45026.48385</v>
      </c>
      <c r="B684" s="9" t="str">
        <f>INDIRECT(ADDRESS(2+QUOTIENT(ROW()-2,COUNTA('Form Responses 1'!$1:$1)-4),2,,TRUE,"Form Responses 1"))</f>
        <v>suha025@brin.go.id</v>
      </c>
      <c r="C684" s="9" t="str">
        <f>INDIRECT(ADDRESS(2+QUOTIENT(ROW()-2,COUNTA('Form Responses 1'!$1:$1)-4),3,,TRUE,"Form Responses 1"))</f>
        <v>Suhartono</v>
      </c>
      <c r="D684" s="10">
        <f>INDIRECT(ADDRESS(2+QUOTIENT(ROW()-2,COUNTA('Form Responses 1'!$1:$1)-4),4,,TRUE,"Form Responses 1"))</f>
        <v>44951</v>
      </c>
      <c r="E684" s="11">
        <f t="shared" si="2"/>
        <v>3</v>
      </c>
      <c r="F684" s="9" t="str">
        <f>IF(ISBLANK(A684)," ",INDIRECT(ADDRESS(1,5+MOD(ROW()-2,COUNTA('Form Responses 1'!$1:$1)-4),,TRUE,"Form Responses 1")))</f>
        <v>PUSFATJA  - Gedung A Lt. 1 [Tangga]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PUSFATJA  - Gedung A Lt. 1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4</v>
      </c>
      <c r="L684" s="9" t="str">
        <f t="shared" si="6"/>
        <v>2023 - WEEK 04</v>
      </c>
      <c r="M684" s="9" t="str">
        <f t="shared" si="7"/>
        <v>2023 - MONTH 01</v>
      </c>
      <c r="N684" s="12">
        <f t="shared" ref="N684:O684" si="693">IFERROR(AVERAGEIF(L:L,L684,$J:$J)," ")</f>
        <v>0.9479545455</v>
      </c>
      <c r="O684" s="12">
        <f t="shared" si="693"/>
        <v>0.9479545455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B</v>
      </c>
    </row>
    <row r="685">
      <c r="A685" s="8">
        <f>INDIRECT(ADDRESS(2+QUOTIENT(ROW()-2,COUNTA('Form Responses 1'!$1:$1)-4),1,,TRUE,"Form Responses 1"))</f>
        <v>45026.48385</v>
      </c>
      <c r="B685" s="9" t="str">
        <f>INDIRECT(ADDRESS(2+QUOTIENT(ROW()-2,COUNTA('Form Responses 1'!$1:$1)-4),2,,TRUE,"Form Responses 1"))</f>
        <v>suha025@brin.go.id</v>
      </c>
      <c r="C685" s="9" t="str">
        <f>INDIRECT(ADDRESS(2+QUOTIENT(ROW()-2,COUNTA('Form Responses 1'!$1:$1)-4),3,,TRUE,"Form Responses 1"))</f>
        <v>Suhartono</v>
      </c>
      <c r="D685" s="10">
        <f>INDIRECT(ADDRESS(2+QUOTIENT(ROW()-2,COUNTA('Form Responses 1'!$1:$1)-4),4,,TRUE,"Form Responses 1"))</f>
        <v>44951</v>
      </c>
      <c r="E685" s="11">
        <f t="shared" si="2"/>
        <v>3</v>
      </c>
      <c r="F685" s="9" t="str">
        <f>IF(ISBLANK(A685)," ",INDIRECT(ADDRESS(1,5+MOD(ROW()-2,COUNTA('Form Responses 1'!$1:$1)-4),,TRUE,"Form Responses 1")))</f>
        <v>PUSFATJA  - Halaman Gedung [Taman 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PUSFATJA  - Halaman Gedung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4</v>
      </c>
      <c r="L685" s="9" t="str">
        <f t="shared" si="6"/>
        <v>2023 - WEEK 04</v>
      </c>
      <c r="M685" s="9" t="str">
        <f t="shared" si="7"/>
        <v>2023 - MONTH 01</v>
      </c>
      <c r="N685" s="12">
        <f t="shared" ref="N685:O685" si="694">IFERROR(AVERAGEIF(L:L,L685,$J:$J)," ")</f>
        <v>0.9479545455</v>
      </c>
      <c r="O685" s="12">
        <f t="shared" si="694"/>
        <v>0.9479545455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B</v>
      </c>
    </row>
    <row r="686">
      <c r="A686" s="8">
        <f>INDIRECT(ADDRESS(2+QUOTIENT(ROW()-2,COUNTA('Form Responses 1'!$1:$1)-4),1,,TRUE,"Form Responses 1"))</f>
        <v>45026.48385</v>
      </c>
      <c r="B686" s="9" t="str">
        <f>INDIRECT(ADDRESS(2+QUOTIENT(ROW()-2,COUNTA('Form Responses 1'!$1:$1)-4),2,,TRUE,"Form Responses 1"))</f>
        <v>suha025@brin.go.id</v>
      </c>
      <c r="C686" s="9" t="str">
        <f>INDIRECT(ADDRESS(2+QUOTIENT(ROW()-2,COUNTA('Form Responses 1'!$1:$1)-4),3,,TRUE,"Form Responses 1"))</f>
        <v>Suhartono</v>
      </c>
      <c r="D686" s="10">
        <f>INDIRECT(ADDRESS(2+QUOTIENT(ROW()-2,COUNTA('Form Responses 1'!$1:$1)-4),4,,TRUE,"Form Responses 1"))</f>
        <v>44951</v>
      </c>
      <c r="E686" s="11">
        <f t="shared" si="2"/>
        <v>3</v>
      </c>
      <c r="F686" s="9" t="str">
        <f>IF(ISBLANK(A686)," ",INDIRECT(ADDRESS(1,5+MOD(ROW()-2,COUNTA('Form Responses 1'!$1:$1)-4),,TRUE,"Form Responses 1")))</f>
        <v>PUSFATJA  - Halaman Gedung [Parkir Motor 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PUSFATJA  - Halaman Gedung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4</v>
      </c>
      <c r="L686" s="9" t="str">
        <f t="shared" si="6"/>
        <v>2023 - WEEK 04</v>
      </c>
      <c r="M686" s="9" t="str">
        <f t="shared" si="7"/>
        <v>2023 - MONTH 01</v>
      </c>
      <c r="N686" s="12">
        <f t="shared" ref="N686:O686" si="695">IFERROR(AVERAGEIF(L:L,L686,$J:$J)," ")</f>
        <v>0.9479545455</v>
      </c>
      <c r="O686" s="12">
        <f t="shared" si="695"/>
        <v>0.9479545455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B</v>
      </c>
    </row>
    <row r="687">
      <c r="A687" s="8">
        <f>INDIRECT(ADDRESS(2+QUOTIENT(ROW()-2,COUNTA('Form Responses 1'!$1:$1)-4),1,,TRUE,"Form Responses 1"))</f>
        <v>45026.48385</v>
      </c>
      <c r="B687" s="9" t="str">
        <f>INDIRECT(ADDRESS(2+QUOTIENT(ROW()-2,COUNTA('Form Responses 1'!$1:$1)-4),2,,TRUE,"Form Responses 1"))</f>
        <v>suha025@brin.go.id</v>
      </c>
      <c r="C687" s="9" t="str">
        <f>INDIRECT(ADDRESS(2+QUOTIENT(ROW()-2,COUNTA('Form Responses 1'!$1:$1)-4),3,,TRUE,"Form Responses 1"))</f>
        <v>Suhartono</v>
      </c>
      <c r="D687" s="10">
        <f>INDIRECT(ADDRESS(2+QUOTIENT(ROW()-2,COUNTA('Form Responses 1'!$1:$1)-4),4,,TRUE,"Form Responses 1"))</f>
        <v>44951</v>
      </c>
      <c r="E687" s="11">
        <f t="shared" si="2"/>
        <v>3</v>
      </c>
      <c r="F687" s="9" t="str">
        <f>IF(ISBLANK(A687)," ",INDIRECT(ADDRESS(1,5+MOD(ROW()-2,COUNTA('Form Responses 1'!$1:$1)-4),,TRUE,"Form Responses 1")))</f>
        <v>PUSFATJA  - Halaman Gedung [Parkir Mobil]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PUSFATJA  - Halaman Gedung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4</v>
      </c>
      <c r="L687" s="9" t="str">
        <f t="shared" si="6"/>
        <v>2023 - WEEK 04</v>
      </c>
      <c r="M687" s="9" t="str">
        <f t="shared" si="7"/>
        <v>2023 - MONTH 01</v>
      </c>
      <c r="N687" s="12">
        <f t="shared" ref="N687:O687" si="696">IFERROR(AVERAGEIF(L:L,L687,$J:$J)," ")</f>
        <v>0.9479545455</v>
      </c>
      <c r="O687" s="12">
        <f t="shared" si="696"/>
        <v>0.9479545455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B</v>
      </c>
    </row>
    <row r="688">
      <c r="A688" s="8">
        <f>INDIRECT(ADDRESS(2+QUOTIENT(ROW()-2,COUNTA('Form Responses 1'!$1:$1)-4),1,,TRUE,"Form Responses 1"))</f>
        <v>45026.48385</v>
      </c>
      <c r="B688" s="9" t="str">
        <f>INDIRECT(ADDRESS(2+QUOTIENT(ROW()-2,COUNTA('Form Responses 1'!$1:$1)-4),2,,TRUE,"Form Responses 1"))</f>
        <v>suha025@brin.go.id</v>
      </c>
      <c r="C688" s="9" t="str">
        <f>INDIRECT(ADDRESS(2+QUOTIENT(ROW()-2,COUNTA('Form Responses 1'!$1:$1)-4),3,,TRUE,"Form Responses 1"))</f>
        <v>Suhartono</v>
      </c>
      <c r="D688" s="10">
        <f>INDIRECT(ADDRESS(2+QUOTIENT(ROW()-2,COUNTA('Form Responses 1'!$1:$1)-4),4,,TRUE,"Form Responses 1"))</f>
        <v>44951</v>
      </c>
      <c r="E688" s="11">
        <f t="shared" si="2"/>
        <v>3</v>
      </c>
      <c r="F688" s="9" t="str">
        <f>IF(ISBLANK(A688)," ",INDIRECT(ADDRESS(1,5+MOD(ROW()-2,COUNTA('Form Responses 1'!$1:$1)-4),,TRUE,"Form Responses 1")))</f>
        <v>PUSFATJA  - Halaman Gedung [Halaman depan samping dan belakang]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PUSFATJA  - Halaman Gedung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4</v>
      </c>
      <c r="L688" s="9" t="str">
        <f t="shared" si="6"/>
        <v>2023 - WEEK 04</v>
      </c>
      <c r="M688" s="9" t="str">
        <f t="shared" si="7"/>
        <v>2023 - MONTH 01</v>
      </c>
      <c r="N688" s="12">
        <f t="shared" ref="N688:O688" si="697">IFERROR(AVERAGEIF(L:L,L688,$J:$J)," ")</f>
        <v>0.9479545455</v>
      </c>
      <c r="O688" s="12">
        <f t="shared" si="697"/>
        <v>0.9479545455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B</v>
      </c>
    </row>
    <row r="689">
      <c r="A689" s="8">
        <f>INDIRECT(ADDRESS(2+QUOTIENT(ROW()-2,COUNTA('Form Responses 1'!$1:$1)-4),1,,TRUE,"Form Responses 1"))</f>
        <v>45026.48385</v>
      </c>
      <c r="B689" s="9" t="str">
        <f>INDIRECT(ADDRESS(2+QUOTIENT(ROW()-2,COUNTA('Form Responses 1'!$1:$1)-4),2,,TRUE,"Form Responses 1"))</f>
        <v>suha025@brin.go.id</v>
      </c>
      <c r="C689" s="9" t="str">
        <f>INDIRECT(ADDRESS(2+QUOTIENT(ROW()-2,COUNTA('Form Responses 1'!$1:$1)-4),3,,TRUE,"Form Responses 1"))</f>
        <v>Suhartono</v>
      </c>
      <c r="D689" s="10">
        <f>INDIRECT(ADDRESS(2+QUOTIENT(ROW()-2,COUNTA('Form Responses 1'!$1:$1)-4),4,,TRUE,"Form Responses 1"))</f>
        <v>44951</v>
      </c>
      <c r="E689" s="11">
        <f t="shared" si="2"/>
        <v>3</v>
      </c>
      <c r="F689" s="9" t="str">
        <f>IF(ISBLANK(A689)," ",INDIRECT(ADDRESS(1,5+MOD(ROW()-2,COUNTA('Form Responses 1'!$1:$1)-4),,TRUE,"Form Responses 1")))</f>
        <v>PUSFATJA  - Halaman Gedung [TPS]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PUSFATJA  - Halaman Gedung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4</v>
      </c>
      <c r="L689" s="9" t="str">
        <f t="shared" si="6"/>
        <v>2023 - WEEK 04</v>
      </c>
      <c r="M689" s="9" t="str">
        <f t="shared" si="7"/>
        <v>2023 - MONTH 01</v>
      </c>
      <c r="N689" s="12">
        <f t="shared" ref="N689:O689" si="698">IFERROR(AVERAGEIF(L:L,L689,$J:$J)," ")</f>
        <v>0.9479545455</v>
      </c>
      <c r="O689" s="12">
        <f t="shared" si="698"/>
        <v>0.9479545455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B</v>
      </c>
    </row>
    <row r="690">
      <c r="A690" s="8">
        <f>INDIRECT(ADDRESS(2+QUOTIENT(ROW()-2,COUNTA('Form Responses 1'!$1:$1)-4),1,,TRUE,"Form Responses 1"))</f>
        <v>45026.48385</v>
      </c>
      <c r="B690" s="9" t="str">
        <f>INDIRECT(ADDRESS(2+QUOTIENT(ROW()-2,COUNTA('Form Responses 1'!$1:$1)-4),2,,TRUE,"Form Responses 1"))</f>
        <v>suha025@brin.go.id</v>
      </c>
      <c r="C690" s="9" t="str">
        <f>INDIRECT(ADDRESS(2+QUOTIENT(ROW()-2,COUNTA('Form Responses 1'!$1:$1)-4),3,,TRUE,"Form Responses 1"))</f>
        <v>Suhartono</v>
      </c>
      <c r="D690" s="10">
        <f>INDIRECT(ADDRESS(2+QUOTIENT(ROW()-2,COUNTA('Form Responses 1'!$1:$1)-4),4,,TRUE,"Form Responses 1"))</f>
        <v>44951</v>
      </c>
      <c r="E690" s="11">
        <f t="shared" si="2"/>
        <v>3</v>
      </c>
      <c r="F690" s="9" t="str">
        <f>IF(ISBLANK(A690)," ",INDIRECT(ADDRESS(1,5+MOD(ROW()-2,COUNTA('Form Responses 1'!$1:$1)-4),,TRUE,"Form Responses 1")))</f>
        <v>INSPEKTORAT - Gedung [Lobby]</v>
      </c>
      <c r="G690" s="9" t="str">
        <f>IF(ISBLANK(A690)," ",INDIRECT(ADDRESS(MATCH(A690,'Form Responses 1'!A:A,0),5+MOD(ROW()-2,COUNTA('Form Responses 1'!$1:$1)-4),,TRUE,"Form Responses 1")))</f>
        <v>BAIK</v>
      </c>
      <c r="H690" s="12" t="str">
        <f t="shared" si="3"/>
        <v>INSPEKTORAT - Gedung</v>
      </c>
      <c r="I690" s="12" t="str">
        <f t="shared" si="4"/>
        <v>CLEANING SERVICE</v>
      </c>
      <c r="J690" s="12">
        <f t="array" ref="J690">IFERROR(INDEX(MASTER!B:B,MATCH(G690,MASTER!A:A,0))/100," ")</f>
        <v>0.95</v>
      </c>
      <c r="K690" s="9">
        <f t="shared" si="5"/>
        <v>4</v>
      </c>
      <c r="L690" s="9" t="str">
        <f t="shared" si="6"/>
        <v>2023 - WEEK 04</v>
      </c>
      <c r="M690" s="9" t="str">
        <f t="shared" si="7"/>
        <v>2023 - MONTH 01</v>
      </c>
      <c r="N690" s="12">
        <f t="shared" ref="N690:O690" si="699">IFERROR(AVERAGEIF(L:L,L690,$J:$J)," ")</f>
        <v>0.9479545455</v>
      </c>
      <c r="O690" s="12">
        <f t="shared" si="699"/>
        <v>0.9479545455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B</v>
      </c>
    </row>
    <row r="691">
      <c r="A691" s="8">
        <f>INDIRECT(ADDRESS(2+QUOTIENT(ROW()-2,COUNTA('Form Responses 1'!$1:$1)-4),1,,TRUE,"Form Responses 1"))</f>
        <v>45026.48385</v>
      </c>
      <c r="B691" s="9" t="str">
        <f>INDIRECT(ADDRESS(2+QUOTIENT(ROW()-2,COUNTA('Form Responses 1'!$1:$1)-4),2,,TRUE,"Form Responses 1"))</f>
        <v>suha025@brin.go.id</v>
      </c>
      <c r="C691" s="9" t="str">
        <f>INDIRECT(ADDRESS(2+QUOTIENT(ROW()-2,COUNTA('Form Responses 1'!$1:$1)-4),3,,TRUE,"Form Responses 1"))</f>
        <v>Suhartono</v>
      </c>
      <c r="D691" s="10">
        <f>INDIRECT(ADDRESS(2+QUOTIENT(ROW()-2,COUNTA('Form Responses 1'!$1:$1)-4),4,,TRUE,"Form Responses 1"))</f>
        <v>44951</v>
      </c>
      <c r="E691" s="11">
        <f t="shared" si="2"/>
        <v>3</v>
      </c>
      <c r="F691" s="9" t="str">
        <f>IF(ISBLANK(A691)," ",INDIRECT(ADDRESS(1,5+MOD(ROW()-2,COUNTA('Form Responses 1'!$1:$1)-4),,TRUE,"Form Responses 1")))</f>
        <v>INSPEKTORAT - Gedung [Ruang Inspektur]</v>
      </c>
      <c r="G691" s="9" t="str">
        <f>IF(ISBLANK(A691)," ",INDIRECT(ADDRESS(MATCH(A691,'Form Responses 1'!A:A,0),5+MOD(ROW()-2,COUNTA('Form Responses 1'!$1:$1)-4),,TRUE,"Form Responses 1")))</f>
        <v>BAIK</v>
      </c>
      <c r="H691" s="12" t="str">
        <f t="shared" si="3"/>
        <v>INSPEKTORAT - Gedung</v>
      </c>
      <c r="I691" s="12" t="str">
        <f t="shared" si="4"/>
        <v>CLEANING SERVICE</v>
      </c>
      <c r="J691" s="12">
        <f t="array" ref="J691">IFERROR(INDEX(MASTER!B:B,MATCH(G691,MASTER!A:A,0))/100," ")</f>
        <v>0.95</v>
      </c>
      <c r="K691" s="9">
        <f t="shared" si="5"/>
        <v>4</v>
      </c>
      <c r="L691" s="9" t="str">
        <f t="shared" si="6"/>
        <v>2023 - WEEK 04</v>
      </c>
      <c r="M691" s="9" t="str">
        <f t="shared" si="7"/>
        <v>2023 - MONTH 01</v>
      </c>
      <c r="N691" s="12">
        <f t="shared" ref="N691:O691" si="700">IFERROR(AVERAGEIF(L:L,L691,$J:$J)," ")</f>
        <v>0.9479545455</v>
      </c>
      <c r="O691" s="12">
        <f t="shared" si="700"/>
        <v>0.9479545455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B</v>
      </c>
    </row>
    <row r="692">
      <c r="A692" s="8">
        <f>INDIRECT(ADDRESS(2+QUOTIENT(ROW()-2,COUNTA('Form Responses 1'!$1:$1)-4),1,,TRUE,"Form Responses 1"))</f>
        <v>45026.48385</v>
      </c>
      <c r="B692" s="9" t="str">
        <f>INDIRECT(ADDRESS(2+QUOTIENT(ROW()-2,COUNTA('Form Responses 1'!$1:$1)-4),2,,TRUE,"Form Responses 1"))</f>
        <v>suha025@brin.go.id</v>
      </c>
      <c r="C692" s="9" t="str">
        <f>INDIRECT(ADDRESS(2+QUOTIENT(ROW()-2,COUNTA('Form Responses 1'!$1:$1)-4),3,,TRUE,"Form Responses 1"))</f>
        <v>Suhartono</v>
      </c>
      <c r="D692" s="10">
        <f>INDIRECT(ADDRESS(2+QUOTIENT(ROW()-2,COUNTA('Form Responses 1'!$1:$1)-4),4,,TRUE,"Form Responses 1"))</f>
        <v>44951</v>
      </c>
      <c r="E692" s="11">
        <f t="shared" si="2"/>
        <v>3</v>
      </c>
      <c r="F692" s="9" t="str">
        <f>IF(ISBLANK(A692)," ",INDIRECT(ADDRESS(1,5+MOD(ROW()-2,COUNTA('Form Responses 1'!$1:$1)-4),,TRUE,"Form Responses 1")))</f>
        <v>INSPEKTORAT - Gedung [Truang rapat/Ruang Arsip]</v>
      </c>
      <c r="G692" s="9" t="str">
        <f>IF(ISBLANK(A692)," ",INDIRECT(ADDRESS(MATCH(A692,'Form Responses 1'!A:A,0),5+MOD(ROW()-2,COUNTA('Form Responses 1'!$1:$1)-4),,TRUE,"Form Responses 1")))</f>
        <v>BAIK</v>
      </c>
      <c r="H692" s="12" t="str">
        <f t="shared" si="3"/>
        <v>INSPEKTORAT - Gedung</v>
      </c>
      <c r="I692" s="12" t="str">
        <f t="shared" si="4"/>
        <v>CLEANING SERVICE</v>
      </c>
      <c r="J692" s="12">
        <f t="array" ref="J692">IFERROR(INDEX(MASTER!B:B,MATCH(G692,MASTER!A:A,0))/100," ")</f>
        <v>0.95</v>
      </c>
      <c r="K692" s="9">
        <f t="shared" si="5"/>
        <v>4</v>
      </c>
      <c r="L692" s="9" t="str">
        <f t="shared" si="6"/>
        <v>2023 - WEEK 04</v>
      </c>
      <c r="M692" s="9" t="str">
        <f t="shared" si="7"/>
        <v>2023 - MONTH 01</v>
      </c>
      <c r="N692" s="12">
        <f t="shared" ref="N692:O692" si="701">IFERROR(AVERAGEIF(L:L,L692,$J:$J)," ")</f>
        <v>0.9479545455</v>
      </c>
      <c r="O692" s="12">
        <f t="shared" si="701"/>
        <v>0.9479545455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B</v>
      </c>
    </row>
    <row r="693">
      <c r="A693" s="8">
        <f>INDIRECT(ADDRESS(2+QUOTIENT(ROW()-2,COUNTA('Form Responses 1'!$1:$1)-4),1,,TRUE,"Form Responses 1"))</f>
        <v>45026.48385</v>
      </c>
      <c r="B693" s="9" t="str">
        <f>INDIRECT(ADDRESS(2+QUOTIENT(ROW()-2,COUNTA('Form Responses 1'!$1:$1)-4),2,,TRUE,"Form Responses 1"))</f>
        <v>suha025@brin.go.id</v>
      </c>
      <c r="C693" s="9" t="str">
        <f>INDIRECT(ADDRESS(2+QUOTIENT(ROW()-2,COUNTA('Form Responses 1'!$1:$1)-4),3,,TRUE,"Form Responses 1"))</f>
        <v>Suhartono</v>
      </c>
      <c r="D693" s="10">
        <f>INDIRECT(ADDRESS(2+QUOTIENT(ROW()-2,COUNTA('Form Responses 1'!$1:$1)-4),4,,TRUE,"Form Responses 1"))</f>
        <v>44951</v>
      </c>
      <c r="E693" s="11">
        <f t="shared" si="2"/>
        <v>3</v>
      </c>
      <c r="F693" s="9" t="str">
        <f>IF(ISBLANK(A693)," ",INDIRECT(ADDRESS(1,5+MOD(ROW()-2,COUNTA('Form Responses 1'!$1:$1)-4),,TRUE,"Form Responses 1")))</f>
        <v>INSPEKTORAT - Gedung [Ruang TU]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INSPEKTORAT - Gedung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4</v>
      </c>
      <c r="L693" s="9" t="str">
        <f t="shared" si="6"/>
        <v>2023 - WEEK 04</v>
      </c>
      <c r="M693" s="9" t="str">
        <f t="shared" si="7"/>
        <v>2023 - MONTH 01</v>
      </c>
      <c r="N693" s="12">
        <f t="shared" ref="N693:O693" si="702">IFERROR(AVERAGEIF(L:L,L693,$J:$J)," ")</f>
        <v>0.9479545455</v>
      </c>
      <c r="O693" s="12">
        <f t="shared" si="702"/>
        <v>0.9479545455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B</v>
      </c>
    </row>
    <row r="694">
      <c r="A694" s="8">
        <f>INDIRECT(ADDRESS(2+QUOTIENT(ROW()-2,COUNTA('Form Responses 1'!$1:$1)-4),1,,TRUE,"Form Responses 1"))</f>
        <v>45026.48385</v>
      </c>
      <c r="B694" s="9" t="str">
        <f>INDIRECT(ADDRESS(2+QUOTIENT(ROW()-2,COUNTA('Form Responses 1'!$1:$1)-4),2,,TRUE,"Form Responses 1"))</f>
        <v>suha025@brin.go.id</v>
      </c>
      <c r="C694" s="9" t="str">
        <f>INDIRECT(ADDRESS(2+QUOTIENT(ROW()-2,COUNTA('Form Responses 1'!$1:$1)-4),3,,TRUE,"Form Responses 1"))</f>
        <v>Suhartono</v>
      </c>
      <c r="D694" s="10">
        <f>INDIRECT(ADDRESS(2+QUOTIENT(ROW()-2,COUNTA('Form Responses 1'!$1:$1)-4),4,,TRUE,"Form Responses 1"))</f>
        <v>44951</v>
      </c>
      <c r="E694" s="11">
        <f t="shared" si="2"/>
        <v>3</v>
      </c>
      <c r="F694" s="9" t="str">
        <f>IF(ISBLANK(A694)," ",INDIRECT(ADDRESS(1,5+MOD(ROW()-2,COUNTA('Form Responses 1'!$1:$1)-4),,TRUE,"Form Responses 1")))</f>
        <v>INSPEKTORAT - Gedung [Pantry]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INSPEKTORAT - Gedung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4</v>
      </c>
      <c r="L694" s="9" t="str">
        <f t="shared" si="6"/>
        <v>2023 - WEEK 04</v>
      </c>
      <c r="M694" s="9" t="str">
        <f t="shared" si="7"/>
        <v>2023 - MONTH 01</v>
      </c>
      <c r="N694" s="12">
        <f t="shared" ref="N694:O694" si="703">IFERROR(AVERAGEIF(L:L,L694,$J:$J)," ")</f>
        <v>0.9479545455</v>
      </c>
      <c r="O694" s="12">
        <f t="shared" si="703"/>
        <v>0.9479545455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B</v>
      </c>
    </row>
    <row r="695">
      <c r="A695" s="8">
        <f>INDIRECT(ADDRESS(2+QUOTIENT(ROW()-2,COUNTA('Form Responses 1'!$1:$1)-4),1,,TRUE,"Form Responses 1"))</f>
        <v>45026.48385</v>
      </c>
      <c r="B695" s="9" t="str">
        <f>INDIRECT(ADDRESS(2+QUOTIENT(ROW()-2,COUNTA('Form Responses 1'!$1:$1)-4),2,,TRUE,"Form Responses 1"))</f>
        <v>suha025@brin.go.id</v>
      </c>
      <c r="C695" s="9" t="str">
        <f>INDIRECT(ADDRESS(2+QUOTIENT(ROW()-2,COUNTA('Form Responses 1'!$1:$1)-4),3,,TRUE,"Form Responses 1"))</f>
        <v>Suhartono</v>
      </c>
      <c r="D695" s="10">
        <f>INDIRECT(ADDRESS(2+QUOTIENT(ROW()-2,COUNTA('Form Responses 1'!$1:$1)-4),4,,TRUE,"Form Responses 1"))</f>
        <v>44951</v>
      </c>
      <c r="E695" s="11">
        <f t="shared" si="2"/>
        <v>3</v>
      </c>
      <c r="F695" s="9" t="str">
        <f>IF(ISBLANK(A695)," ",INDIRECT(ADDRESS(1,5+MOD(ROW()-2,COUNTA('Form Responses 1'!$1:$1)-4),,TRUE,"Form Responses 1")))</f>
        <v>INSPEKTORAT - Gedung [Toilet Pria/Wanita]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INSPEKTORAT - Gedung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4</v>
      </c>
      <c r="L695" s="9" t="str">
        <f t="shared" si="6"/>
        <v>2023 - WEEK 04</v>
      </c>
      <c r="M695" s="9" t="str">
        <f t="shared" si="7"/>
        <v>2023 - MONTH 01</v>
      </c>
      <c r="N695" s="12">
        <f t="shared" ref="N695:O695" si="704">IFERROR(AVERAGEIF(L:L,L695,$J:$J)," ")</f>
        <v>0.9479545455</v>
      </c>
      <c r="O695" s="12">
        <f t="shared" si="704"/>
        <v>0.9479545455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B</v>
      </c>
    </row>
    <row r="696">
      <c r="A696" s="8">
        <f>INDIRECT(ADDRESS(2+QUOTIENT(ROW()-2,COUNTA('Form Responses 1'!$1:$1)-4),1,,TRUE,"Form Responses 1"))</f>
        <v>45026.48385</v>
      </c>
      <c r="B696" s="9" t="str">
        <f>INDIRECT(ADDRESS(2+QUOTIENT(ROW()-2,COUNTA('Form Responses 1'!$1:$1)-4),2,,TRUE,"Form Responses 1"))</f>
        <v>suha025@brin.go.id</v>
      </c>
      <c r="C696" s="9" t="str">
        <f>INDIRECT(ADDRESS(2+QUOTIENT(ROW()-2,COUNTA('Form Responses 1'!$1:$1)-4),3,,TRUE,"Form Responses 1"))</f>
        <v>Suhartono</v>
      </c>
      <c r="D696" s="10">
        <f>INDIRECT(ADDRESS(2+QUOTIENT(ROW()-2,COUNTA('Form Responses 1'!$1:$1)-4),4,,TRUE,"Form Responses 1"))</f>
        <v>44951</v>
      </c>
      <c r="E696" s="11">
        <f t="shared" si="2"/>
        <v>3</v>
      </c>
      <c r="F696" s="9" t="str">
        <f>IF(ISBLANK(A696)," ",INDIRECT(ADDRESS(1,5+MOD(ROW()-2,COUNTA('Form Responses 1'!$1:$1)-4),,TRUE,"Form Responses 1")))</f>
        <v>INSPEKTORAT - Gedung [Toilet Pria/Wanita]</v>
      </c>
      <c r="G696" s="9" t="str">
        <f>IF(ISBLANK(A696)," ",INDIRECT(ADDRESS(MATCH(A696,'Form Responses 1'!A:A,0),5+MOD(ROW()-2,COUNTA('Form Responses 1'!$1:$1)-4),,TRUE,"Form Responses 1")))</f>
        <v>BAIK</v>
      </c>
      <c r="H696" s="12" t="str">
        <f t="shared" si="3"/>
        <v>INSPEKTORAT - Gedung</v>
      </c>
      <c r="I696" s="12" t="str">
        <f t="shared" si="4"/>
        <v>CLEANING SERVICE</v>
      </c>
      <c r="J696" s="12">
        <f t="array" ref="J696">IFERROR(INDEX(MASTER!B:B,MATCH(G696,MASTER!A:A,0))/100," ")</f>
        <v>0.95</v>
      </c>
      <c r="K696" s="9">
        <f t="shared" si="5"/>
        <v>4</v>
      </c>
      <c r="L696" s="9" t="str">
        <f t="shared" si="6"/>
        <v>2023 - WEEK 04</v>
      </c>
      <c r="M696" s="9" t="str">
        <f t="shared" si="7"/>
        <v>2023 - MONTH 01</v>
      </c>
      <c r="N696" s="12">
        <f t="shared" ref="N696:O696" si="705">IFERROR(AVERAGEIF(L:L,L696,$J:$J)," ")</f>
        <v>0.9479545455</v>
      </c>
      <c r="O696" s="12">
        <f t="shared" si="705"/>
        <v>0.9479545455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B</v>
      </c>
    </row>
    <row r="697">
      <c r="A697" s="8">
        <f>INDIRECT(ADDRESS(2+QUOTIENT(ROW()-2,COUNTA('Form Responses 1'!$1:$1)-4),1,,TRUE,"Form Responses 1"))</f>
        <v>45026.48385</v>
      </c>
      <c r="B697" s="9" t="str">
        <f>INDIRECT(ADDRESS(2+QUOTIENT(ROW()-2,COUNTA('Form Responses 1'!$1:$1)-4),2,,TRUE,"Form Responses 1"))</f>
        <v>suha025@brin.go.id</v>
      </c>
      <c r="C697" s="9" t="str">
        <f>INDIRECT(ADDRESS(2+QUOTIENT(ROW()-2,COUNTA('Form Responses 1'!$1:$1)-4),3,,TRUE,"Form Responses 1"))</f>
        <v>Suhartono</v>
      </c>
      <c r="D697" s="10">
        <f>INDIRECT(ADDRESS(2+QUOTIENT(ROW()-2,COUNTA('Form Responses 1'!$1:$1)-4),4,,TRUE,"Form Responses 1"))</f>
        <v>44951</v>
      </c>
      <c r="E697" s="11">
        <f t="shared" si="2"/>
        <v>3</v>
      </c>
      <c r="F697" s="9" t="str">
        <f>IF(ISBLANK(A697)," ",INDIRECT(ADDRESS(1,5+MOD(ROW()-2,COUNTA('Form Responses 1'!$1:$1)-4),,TRUE,"Form Responses 1")))</f>
        <v>INSPEKTORAT - Gedung [Toilet Pria/Wanita]</v>
      </c>
      <c r="G697" s="9" t="str">
        <f>IF(ISBLANK(A697)," ",INDIRECT(ADDRESS(MATCH(A697,'Form Responses 1'!A:A,0),5+MOD(ROW()-2,COUNTA('Form Responses 1'!$1:$1)-4),,TRUE,"Form Responses 1")))</f>
        <v>BAIK</v>
      </c>
      <c r="H697" s="12" t="str">
        <f t="shared" si="3"/>
        <v>INSPEKTORAT - Gedung</v>
      </c>
      <c r="I697" s="12" t="str">
        <f t="shared" si="4"/>
        <v>CLEANING SERVICE</v>
      </c>
      <c r="J697" s="12">
        <f t="array" ref="J697">IFERROR(INDEX(MASTER!B:B,MATCH(G697,MASTER!A:A,0))/100," ")</f>
        <v>0.95</v>
      </c>
      <c r="K697" s="9">
        <f t="shared" si="5"/>
        <v>4</v>
      </c>
      <c r="L697" s="9" t="str">
        <f t="shared" si="6"/>
        <v>2023 - WEEK 04</v>
      </c>
      <c r="M697" s="9" t="str">
        <f t="shared" si="7"/>
        <v>2023 - MONTH 01</v>
      </c>
      <c r="N697" s="12">
        <f t="shared" ref="N697:O697" si="706">IFERROR(AVERAGEIF(L:L,L697,$J:$J)," ")</f>
        <v>0.9479545455</v>
      </c>
      <c r="O697" s="12">
        <f t="shared" si="706"/>
        <v>0.9479545455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B</v>
      </c>
    </row>
    <row r="698">
      <c r="A698" s="8">
        <f>INDIRECT(ADDRESS(2+QUOTIENT(ROW()-2,COUNTA('Form Responses 1'!$1:$1)-4),1,,TRUE,"Form Responses 1"))</f>
        <v>45026.48385</v>
      </c>
      <c r="B698" s="9" t="str">
        <f>INDIRECT(ADDRESS(2+QUOTIENT(ROW()-2,COUNTA('Form Responses 1'!$1:$1)-4),2,,TRUE,"Form Responses 1"))</f>
        <v>suha025@brin.go.id</v>
      </c>
      <c r="C698" s="9" t="str">
        <f>INDIRECT(ADDRESS(2+QUOTIENT(ROW()-2,COUNTA('Form Responses 1'!$1:$1)-4),3,,TRUE,"Form Responses 1"))</f>
        <v>Suhartono</v>
      </c>
      <c r="D698" s="10">
        <f>INDIRECT(ADDRESS(2+QUOTIENT(ROW()-2,COUNTA('Form Responses 1'!$1:$1)-4),4,,TRUE,"Form Responses 1"))</f>
        <v>44951</v>
      </c>
      <c r="E698" s="11">
        <f t="shared" si="2"/>
        <v>3</v>
      </c>
      <c r="F698" s="9" t="str">
        <f>IF(ISBLANK(A698)," ",INDIRECT(ADDRESS(1,5+MOD(ROW()-2,COUNTA('Form Responses 1'!$1:$1)-4),,TRUE,"Form Responses 1")))</f>
        <v>INSPEKTORAT - Gedung [Ruang Auditor]</v>
      </c>
      <c r="G698" s="9" t="str">
        <f>IF(ISBLANK(A698)," ",INDIRECT(ADDRESS(MATCH(A698,'Form Responses 1'!A:A,0),5+MOD(ROW()-2,COUNTA('Form Responses 1'!$1:$1)-4),,TRUE,"Form Responses 1")))</f>
        <v>BAIK</v>
      </c>
      <c r="H698" s="12" t="str">
        <f t="shared" si="3"/>
        <v>INSPEKTORAT - Gedung</v>
      </c>
      <c r="I698" s="12" t="str">
        <f t="shared" si="4"/>
        <v>CLEANING SERVICE</v>
      </c>
      <c r="J698" s="12">
        <f t="array" ref="J698">IFERROR(INDEX(MASTER!B:B,MATCH(G698,MASTER!A:A,0))/100," ")</f>
        <v>0.95</v>
      </c>
      <c r="K698" s="9">
        <f t="shared" si="5"/>
        <v>4</v>
      </c>
      <c r="L698" s="9" t="str">
        <f t="shared" si="6"/>
        <v>2023 - WEEK 04</v>
      </c>
      <c r="M698" s="9" t="str">
        <f t="shared" si="7"/>
        <v>2023 - MONTH 01</v>
      </c>
      <c r="N698" s="12">
        <f t="shared" ref="N698:O698" si="707">IFERROR(AVERAGEIF(L:L,L698,$J:$J)," ")</f>
        <v>0.9479545455</v>
      </c>
      <c r="O698" s="12">
        <f t="shared" si="707"/>
        <v>0.9479545455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B</v>
      </c>
    </row>
    <row r="699">
      <c r="A699" s="8">
        <f>INDIRECT(ADDRESS(2+QUOTIENT(ROW()-2,COUNTA('Form Responses 1'!$1:$1)-4),1,,TRUE,"Form Responses 1"))</f>
        <v>45026.48385</v>
      </c>
      <c r="B699" s="9" t="str">
        <f>INDIRECT(ADDRESS(2+QUOTIENT(ROW()-2,COUNTA('Form Responses 1'!$1:$1)-4),2,,TRUE,"Form Responses 1"))</f>
        <v>suha025@brin.go.id</v>
      </c>
      <c r="C699" s="9" t="str">
        <f>INDIRECT(ADDRESS(2+QUOTIENT(ROW()-2,COUNTA('Form Responses 1'!$1:$1)-4),3,,TRUE,"Form Responses 1"))</f>
        <v>Suhartono</v>
      </c>
      <c r="D699" s="10">
        <f>INDIRECT(ADDRESS(2+QUOTIENT(ROW()-2,COUNTA('Form Responses 1'!$1:$1)-4),4,,TRUE,"Form Responses 1"))</f>
        <v>44951</v>
      </c>
      <c r="E699" s="11">
        <f t="shared" si="2"/>
        <v>3</v>
      </c>
      <c r="F699" s="9" t="str">
        <f>IF(ISBLANK(A699)," ",INDIRECT(ADDRESS(1,5+MOD(ROW()-2,COUNTA('Form Responses 1'!$1:$1)-4),,TRUE,"Form Responses 1")))</f>
        <v>INSPEKTORAT - Gedung [Ruang Arsip]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INSPEKTORAT - Gedung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4</v>
      </c>
      <c r="L699" s="9" t="str">
        <f t="shared" si="6"/>
        <v>2023 - WEEK 04</v>
      </c>
      <c r="M699" s="9" t="str">
        <f t="shared" si="7"/>
        <v>2023 - MONTH 01</v>
      </c>
      <c r="N699" s="12">
        <f t="shared" ref="N699:O699" si="708">IFERROR(AVERAGEIF(L:L,L699,$J:$J)," ")</f>
        <v>0.9479545455</v>
      </c>
      <c r="O699" s="12">
        <f t="shared" si="708"/>
        <v>0.9479545455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B</v>
      </c>
    </row>
    <row r="700">
      <c r="A700" s="8">
        <f>INDIRECT(ADDRESS(2+QUOTIENT(ROW()-2,COUNTA('Form Responses 1'!$1:$1)-4),1,,TRUE,"Form Responses 1"))</f>
        <v>45026.48385</v>
      </c>
      <c r="B700" s="9" t="str">
        <f>INDIRECT(ADDRESS(2+QUOTIENT(ROW()-2,COUNTA('Form Responses 1'!$1:$1)-4),2,,TRUE,"Form Responses 1"))</f>
        <v>suha025@brin.go.id</v>
      </c>
      <c r="C700" s="9" t="str">
        <f>INDIRECT(ADDRESS(2+QUOTIENT(ROW()-2,COUNTA('Form Responses 1'!$1:$1)-4),3,,TRUE,"Form Responses 1"))</f>
        <v>Suhartono</v>
      </c>
      <c r="D700" s="10">
        <f>INDIRECT(ADDRESS(2+QUOTIENT(ROW()-2,COUNTA('Form Responses 1'!$1:$1)-4),4,,TRUE,"Form Responses 1"))</f>
        <v>44951</v>
      </c>
      <c r="E700" s="11">
        <f t="shared" si="2"/>
        <v>3</v>
      </c>
      <c r="F700" s="9" t="str">
        <f>IF(ISBLANK(A700)," ",INDIRECT(ADDRESS(1,5+MOD(ROW()-2,COUNTA('Form Responses 1'!$1:$1)-4),,TRUE,"Form Responses 1")))</f>
        <v>INSPEKTORAT - Gedung [Musholla]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INSPEKTORAT - Gedung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4</v>
      </c>
      <c r="L700" s="9" t="str">
        <f t="shared" si="6"/>
        <v>2023 - WEEK 04</v>
      </c>
      <c r="M700" s="9" t="str">
        <f t="shared" si="7"/>
        <v>2023 - MONTH 01</v>
      </c>
      <c r="N700" s="12">
        <f t="shared" ref="N700:O700" si="709">IFERROR(AVERAGEIF(L:L,L700,$J:$J)," ")</f>
        <v>0.9479545455</v>
      </c>
      <c r="O700" s="12">
        <f t="shared" si="709"/>
        <v>0.9479545455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B</v>
      </c>
    </row>
    <row r="701">
      <c r="A701" s="8">
        <f>INDIRECT(ADDRESS(2+QUOTIENT(ROW()-2,COUNTA('Form Responses 1'!$1:$1)-4),1,,TRUE,"Form Responses 1"))</f>
        <v>45026.48385</v>
      </c>
      <c r="B701" s="9" t="str">
        <f>INDIRECT(ADDRESS(2+QUOTIENT(ROW()-2,COUNTA('Form Responses 1'!$1:$1)-4),2,,TRUE,"Form Responses 1"))</f>
        <v>suha025@brin.go.id</v>
      </c>
      <c r="C701" s="9" t="str">
        <f>INDIRECT(ADDRESS(2+QUOTIENT(ROW()-2,COUNTA('Form Responses 1'!$1:$1)-4),3,,TRUE,"Form Responses 1"))</f>
        <v>Suhartono</v>
      </c>
      <c r="D701" s="10">
        <f>INDIRECT(ADDRESS(2+QUOTIENT(ROW()-2,COUNTA('Form Responses 1'!$1:$1)-4),4,,TRUE,"Form Responses 1"))</f>
        <v>44951</v>
      </c>
      <c r="E701" s="11">
        <f t="shared" si="2"/>
        <v>3</v>
      </c>
      <c r="F701" s="9" t="str">
        <f>IF(ISBLANK(A701)," ",INDIRECT(ADDRESS(1,5+MOD(ROW()-2,COUNTA('Form Responses 1'!$1:$1)-4),,TRUE,"Form Responses 1")))</f>
        <v>INSPEKTORAT - Halaman Gedung [Taman ]</v>
      </c>
      <c r="G701" s="9" t="str">
        <f>IF(ISBLANK(A701)," ",INDIRECT(ADDRESS(MATCH(A701,'Form Responses 1'!A:A,0),5+MOD(ROW()-2,COUNTA('Form Responses 1'!$1:$1)-4),,TRUE,"Form Responses 1")))</f>
        <v>BAIK</v>
      </c>
      <c r="H701" s="12" t="str">
        <f t="shared" si="3"/>
        <v>INSPEKTORAT - Halaman Gedung</v>
      </c>
      <c r="I701" s="12" t="str">
        <f t="shared" si="4"/>
        <v>CLEANING SERVICE</v>
      </c>
      <c r="J701" s="12">
        <f t="array" ref="J701">IFERROR(INDEX(MASTER!B:B,MATCH(G701,MASTER!A:A,0))/100," ")</f>
        <v>0.95</v>
      </c>
      <c r="K701" s="9">
        <f t="shared" si="5"/>
        <v>4</v>
      </c>
      <c r="L701" s="9" t="str">
        <f t="shared" si="6"/>
        <v>2023 - WEEK 04</v>
      </c>
      <c r="M701" s="9" t="str">
        <f t="shared" si="7"/>
        <v>2023 - MONTH 01</v>
      </c>
      <c r="N701" s="12">
        <f t="shared" ref="N701:O701" si="710">IFERROR(AVERAGEIF(L:L,L701,$J:$J)," ")</f>
        <v>0.9479545455</v>
      </c>
      <c r="O701" s="12">
        <f t="shared" si="710"/>
        <v>0.9479545455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B</v>
      </c>
    </row>
    <row r="702">
      <c r="A702" s="8">
        <f>INDIRECT(ADDRESS(2+QUOTIENT(ROW()-2,COUNTA('Form Responses 1'!$1:$1)-4),1,,TRUE,"Form Responses 1"))</f>
        <v>45026.48385</v>
      </c>
      <c r="B702" s="9" t="str">
        <f>INDIRECT(ADDRESS(2+QUOTIENT(ROW()-2,COUNTA('Form Responses 1'!$1:$1)-4),2,,TRUE,"Form Responses 1"))</f>
        <v>suha025@brin.go.id</v>
      </c>
      <c r="C702" s="9" t="str">
        <f>INDIRECT(ADDRESS(2+QUOTIENT(ROW()-2,COUNTA('Form Responses 1'!$1:$1)-4),3,,TRUE,"Form Responses 1"))</f>
        <v>Suhartono</v>
      </c>
      <c r="D702" s="10">
        <f>INDIRECT(ADDRESS(2+QUOTIENT(ROW()-2,COUNTA('Form Responses 1'!$1:$1)-4),4,,TRUE,"Form Responses 1"))</f>
        <v>44951</v>
      </c>
      <c r="E702" s="11">
        <f t="shared" si="2"/>
        <v>3</v>
      </c>
      <c r="F702" s="9" t="str">
        <f>IF(ISBLANK(A702)," ",INDIRECT(ADDRESS(1,5+MOD(ROW()-2,COUNTA('Form Responses 1'!$1:$1)-4),,TRUE,"Form Responses 1")))</f>
        <v>INSPEKTORAT - Halaman Gedung [Parkir Motor ]</v>
      </c>
      <c r="G702" s="9" t="str">
        <f>IF(ISBLANK(A702)," ",INDIRECT(ADDRESS(MATCH(A702,'Form Responses 1'!A:A,0),5+MOD(ROW()-2,COUNTA('Form Responses 1'!$1:$1)-4),,TRUE,"Form Responses 1")))</f>
        <v>BAIK</v>
      </c>
      <c r="H702" s="12" t="str">
        <f t="shared" si="3"/>
        <v>INSPEKTORAT - Halaman Gedung</v>
      </c>
      <c r="I702" s="12" t="str">
        <f t="shared" si="4"/>
        <v>CLEANING SERVICE</v>
      </c>
      <c r="J702" s="12">
        <f t="array" ref="J702">IFERROR(INDEX(MASTER!B:B,MATCH(G702,MASTER!A:A,0))/100," ")</f>
        <v>0.95</v>
      </c>
      <c r="K702" s="9">
        <f t="shared" si="5"/>
        <v>4</v>
      </c>
      <c r="L702" s="9" t="str">
        <f t="shared" si="6"/>
        <v>2023 - WEEK 04</v>
      </c>
      <c r="M702" s="9" t="str">
        <f t="shared" si="7"/>
        <v>2023 - MONTH 01</v>
      </c>
      <c r="N702" s="12">
        <f t="shared" ref="N702:O702" si="711">IFERROR(AVERAGEIF(L:L,L702,$J:$J)," ")</f>
        <v>0.9479545455</v>
      </c>
      <c r="O702" s="12">
        <f t="shared" si="711"/>
        <v>0.9479545455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B</v>
      </c>
    </row>
    <row r="703">
      <c r="A703" s="8">
        <f>INDIRECT(ADDRESS(2+QUOTIENT(ROW()-2,COUNTA('Form Responses 1'!$1:$1)-4),1,,TRUE,"Form Responses 1"))</f>
        <v>45026.48385</v>
      </c>
      <c r="B703" s="9" t="str">
        <f>INDIRECT(ADDRESS(2+QUOTIENT(ROW()-2,COUNTA('Form Responses 1'!$1:$1)-4),2,,TRUE,"Form Responses 1"))</f>
        <v>suha025@brin.go.id</v>
      </c>
      <c r="C703" s="9" t="str">
        <f>INDIRECT(ADDRESS(2+QUOTIENT(ROW()-2,COUNTA('Form Responses 1'!$1:$1)-4),3,,TRUE,"Form Responses 1"))</f>
        <v>Suhartono</v>
      </c>
      <c r="D703" s="10">
        <f>INDIRECT(ADDRESS(2+QUOTIENT(ROW()-2,COUNTA('Form Responses 1'!$1:$1)-4),4,,TRUE,"Form Responses 1"))</f>
        <v>44951</v>
      </c>
      <c r="E703" s="11">
        <f t="shared" si="2"/>
        <v>3</v>
      </c>
      <c r="F703" s="9" t="str">
        <f>IF(ISBLANK(A703)," ",INDIRECT(ADDRESS(1,5+MOD(ROW()-2,COUNTA('Form Responses 1'!$1:$1)-4),,TRUE,"Form Responses 1")))</f>
        <v>INSPEKTORAT - Halaman Gedung [Parkir Mobil]</v>
      </c>
      <c r="G703" s="9" t="str">
        <f>IF(ISBLANK(A703)," ",INDIRECT(ADDRESS(MATCH(A703,'Form Responses 1'!A:A,0),5+MOD(ROW()-2,COUNTA('Form Responses 1'!$1:$1)-4),,TRUE,"Form Responses 1")))</f>
        <v>BAIK</v>
      </c>
      <c r="H703" s="12" t="str">
        <f t="shared" si="3"/>
        <v>INSPEKTORAT - Halaman Gedung</v>
      </c>
      <c r="I703" s="12" t="str">
        <f t="shared" si="4"/>
        <v>CLEANING SERVICE</v>
      </c>
      <c r="J703" s="12">
        <f t="array" ref="J703">IFERROR(INDEX(MASTER!B:B,MATCH(G703,MASTER!A:A,0))/100," ")</f>
        <v>0.95</v>
      </c>
      <c r="K703" s="9">
        <f t="shared" si="5"/>
        <v>4</v>
      </c>
      <c r="L703" s="9" t="str">
        <f t="shared" si="6"/>
        <v>2023 - WEEK 04</v>
      </c>
      <c r="M703" s="9" t="str">
        <f t="shared" si="7"/>
        <v>2023 - MONTH 01</v>
      </c>
      <c r="N703" s="12">
        <f t="shared" ref="N703:O703" si="712">IFERROR(AVERAGEIF(L:L,L703,$J:$J)," ")</f>
        <v>0.9479545455</v>
      </c>
      <c r="O703" s="12">
        <f t="shared" si="712"/>
        <v>0.9479545455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B</v>
      </c>
    </row>
    <row r="704">
      <c r="A704" s="8">
        <f>INDIRECT(ADDRESS(2+QUOTIENT(ROW()-2,COUNTA('Form Responses 1'!$1:$1)-4),1,,TRUE,"Form Responses 1"))</f>
        <v>45026.48385</v>
      </c>
      <c r="B704" s="9" t="str">
        <f>INDIRECT(ADDRESS(2+QUOTIENT(ROW()-2,COUNTA('Form Responses 1'!$1:$1)-4),2,,TRUE,"Form Responses 1"))</f>
        <v>suha025@brin.go.id</v>
      </c>
      <c r="C704" s="9" t="str">
        <f>INDIRECT(ADDRESS(2+QUOTIENT(ROW()-2,COUNTA('Form Responses 1'!$1:$1)-4),3,,TRUE,"Form Responses 1"))</f>
        <v>Suhartono</v>
      </c>
      <c r="D704" s="10">
        <f>INDIRECT(ADDRESS(2+QUOTIENT(ROW()-2,COUNTA('Form Responses 1'!$1:$1)-4),4,,TRUE,"Form Responses 1"))</f>
        <v>44951</v>
      </c>
      <c r="E704" s="11">
        <f t="shared" si="2"/>
        <v>3</v>
      </c>
      <c r="F704" s="9" t="str">
        <f>IF(ISBLANK(A704)," ",INDIRECT(ADDRESS(1,5+MOD(ROW()-2,COUNTA('Form Responses 1'!$1:$1)-4),,TRUE,"Form Responses 1")))</f>
        <v>INSPEKTORAT - Halaman Gedung [Halaman depan samping dan belakang]</v>
      </c>
      <c r="G704" s="9" t="str">
        <f>IF(ISBLANK(A704)," ",INDIRECT(ADDRESS(MATCH(A704,'Form Responses 1'!A:A,0),5+MOD(ROW()-2,COUNTA('Form Responses 1'!$1:$1)-4),,TRUE,"Form Responses 1")))</f>
        <v>BAIK</v>
      </c>
      <c r="H704" s="12" t="str">
        <f t="shared" si="3"/>
        <v>INSPEKTORAT - Halaman Gedung</v>
      </c>
      <c r="I704" s="12" t="str">
        <f t="shared" si="4"/>
        <v>CLEANING SERVICE</v>
      </c>
      <c r="J704" s="12">
        <f t="array" ref="J704">IFERROR(INDEX(MASTER!B:B,MATCH(G704,MASTER!A:A,0))/100," ")</f>
        <v>0.95</v>
      </c>
      <c r="K704" s="9">
        <f t="shared" si="5"/>
        <v>4</v>
      </c>
      <c r="L704" s="9" t="str">
        <f t="shared" si="6"/>
        <v>2023 - WEEK 04</v>
      </c>
      <c r="M704" s="9" t="str">
        <f t="shared" si="7"/>
        <v>2023 - MONTH 01</v>
      </c>
      <c r="N704" s="12">
        <f t="shared" ref="N704:O704" si="713">IFERROR(AVERAGEIF(L:L,L704,$J:$J)," ")</f>
        <v>0.9479545455</v>
      </c>
      <c r="O704" s="12">
        <f t="shared" si="713"/>
        <v>0.9479545455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B</v>
      </c>
    </row>
    <row r="705">
      <c r="A705" s="8">
        <f>INDIRECT(ADDRESS(2+QUOTIENT(ROW()-2,COUNTA('Form Responses 1'!$1:$1)-4),1,,TRUE,"Form Responses 1"))</f>
        <v>45026.48385</v>
      </c>
      <c r="B705" s="9" t="str">
        <f>INDIRECT(ADDRESS(2+QUOTIENT(ROW()-2,COUNTA('Form Responses 1'!$1:$1)-4),2,,TRUE,"Form Responses 1"))</f>
        <v>suha025@brin.go.id</v>
      </c>
      <c r="C705" s="9" t="str">
        <f>INDIRECT(ADDRESS(2+QUOTIENT(ROW()-2,COUNTA('Form Responses 1'!$1:$1)-4),3,,TRUE,"Form Responses 1"))</f>
        <v>Suhartono</v>
      </c>
      <c r="D705" s="10">
        <f>INDIRECT(ADDRESS(2+QUOTIENT(ROW()-2,COUNTA('Form Responses 1'!$1:$1)-4),4,,TRUE,"Form Responses 1"))</f>
        <v>44951</v>
      </c>
      <c r="E705" s="11">
        <f t="shared" si="2"/>
        <v>3</v>
      </c>
      <c r="F705" s="9" t="str">
        <f>IF(ISBLANK(A705)," ",INDIRECT(ADDRESS(1,5+MOD(ROW()-2,COUNTA('Form Responses 1'!$1:$1)-4),,TRUE,"Form Responses 1")))</f>
        <v>INSPEKTORAT - Halaman Gedung [TPS]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INSPEKTORAT - Halaman Gedung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4</v>
      </c>
      <c r="L705" s="9" t="str">
        <f t="shared" si="6"/>
        <v>2023 - WEEK 04</v>
      </c>
      <c r="M705" s="9" t="str">
        <f t="shared" si="7"/>
        <v>2023 - MONTH 01</v>
      </c>
      <c r="N705" s="12">
        <f t="shared" ref="N705:O705" si="714">IFERROR(AVERAGEIF(L:L,L705,$J:$J)," ")</f>
        <v>0.9479545455</v>
      </c>
      <c r="O705" s="12">
        <f t="shared" si="714"/>
        <v>0.9479545455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B</v>
      </c>
    </row>
    <row r="706">
      <c r="A706" s="8">
        <f>INDIRECT(ADDRESS(2+QUOTIENT(ROW()-2,COUNTA('Form Responses 1'!$1:$1)-4),1,,TRUE,"Form Responses 1"))</f>
        <v>45026.48765</v>
      </c>
      <c r="B706" s="9" t="str">
        <f>INDIRECT(ADDRESS(2+QUOTIENT(ROW()-2,COUNTA('Form Responses 1'!$1:$1)-4),2,,TRUE,"Form Responses 1"))</f>
        <v>suha025@brin.go.id</v>
      </c>
      <c r="C706" s="9" t="str">
        <f>INDIRECT(ADDRESS(2+QUOTIENT(ROW()-2,COUNTA('Form Responses 1'!$1:$1)-4),3,,TRUE,"Form Responses 1"))</f>
        <v>Suhartono</v>
      </c>
      <c r="D706" s="10">
        <f>INDIRECT(ADDRESS(2+QUOTIENT(ROW()-2,COUNTA('Form Responses 1'!$1:$1)-4),4,,TRUE,"Form Responses 1"))</f>
        <v>44981</v>
      </c>
      <c r="E706" s="11">
        <f t="shared" si="2"/>
        <v>5</v>
      </c>
      <c r="F706" s="9" t="str">
        <f>IF(ISBLANK(A706)," ",INDIRECT(ADDRESS(1,5+MOD(ROW()-2,COUNTA('Form Responses 1'!$1:$1)-4),,TRUE,"Form Responses 1")))</f>
        <v>Security [PUSTEKDATA LAPAN - Security Functions]</v>
      </c>
      <c r="G706" s="9" t="str">
        <f>IF(ISBLANK(A706)," ",INDIRECT(ADDRESS(MATCH(A706,'Form Responses 1'!A:A,0),5+MOD(ROW()-2,COUNTA('Form Responses 1'!$1:$1)-4),,TRUE,"Form Responses 1")))</f>
        <v>BAIK</v>
      </c>
      <c r="H706" s="12" t="str">
        <f t="shared" si="3"/>
        <v>Security</v>
      </c>
      <c r="I706" s="12" t="str">
        <f t="shared" si="4"/>
        <v>SECURITY SERVICE</v>
      </c>
      <c r="J706" s="12">
        <f t="array" ref="J706">IFERROR(INDEX(MASTER!B:B,MATCH(G706,MASTER!A:A,0))/100," ")</f>
        <v>0.95</v>
      </c>
      <c r="K706" s="9">
        <f t="shared" si="5"/>
        <v>8</v>
      </c>
      <c r="L706" s="9" t="str">
        <f t="shared" si="6"/>
        <v>2023 - WEEK 08</v>
      </c>
      <c r="M706" s="9" t="str">
        <f t="shared" si="7"/>
        <v>2023 - MONTH 02</v>
      </c>
      <c r="N706" s="12">
        <f t="shared" ref="N706:O706" si="715">IFERROR(AVERAGEIF(L:L,L706,$J:$J)," ")</f>
        <v>0.9496590909</v>
      </c>
      <c r="O706" s="12">
        <f t="shared" si="715"/>
        <v>0.9536363636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45026.48765</v>
      </c>
      <c r="B707" s="9" t="str">
        <f>INDIRECT(ADDRESS(2+QUOTIENT(ROW()-2,COUNTA('Form Responses 1'!$1:$1)-4),2,,TRUE,"Form Responses 1"))</f>
        <v>suha025@brin.go.id</v>
      </c>
      <c r="C707" s="9" t="str">
        <f>INDIRECT(ADDRESS(2+QUOTIENT(ROW()-2,COUNTA('Form Responses 1'!$1:$1)-4),3,,TRUE,"Form Responses 1"))</f>
        <v>Suhartono</v>
      </c>
      <c r="D707" s="10">
        <f>INDIRECT(ADDRESS(2+QUOTIENT(ROW()-2,COUNTA('Form Responses 1'!$1:$1)-4),4,,TRUE,"Form Responses 1"))</f>
        <v>44981</v>
      </c>
      <c r="E707" s="11">
        <f t="shared" si="2"/>
        <v>5</v>
      </c>
      <c r="F707" s="9" t="str">
        <f>IF(ISBLANK(A707)," ",INDIRECT(ADDRESS(1,5+MOD(ROW()-2,COUNTA('Form Responses 1'!$1:$1)-4),,TRUE,"Form Responses 1")))</f>
        <v>Security [ PUSFATJA  - Security Function]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Security</v>
      </c>
      <c r="I707" s="12" t="str">
        <f t="shared" si="4"/>
        <v>SECURITY SERVICE</v>
      </c>
      <c r="J707" s="12">
        <f t="array" ref="J707">IFERROR(INDEX(MASTER!B:B,MATCH(G707,MASTER!A:A,0))/100," ")</f>
        <v>0.95</v>
      </c>
      <c r="K707" s="9">
        <f t="shared" si="5"/>
        <v>8</v>
      </c>
      <c r="L707" s="9" t="str">
        <f t="shared" si="6"/>
        <v>2023 - WEEK 08</v>
      </c>
      <c r="M707" s="9" t="str">
        <f t="shared" si="7"/>
        <v>2023 - MONTH 02</v>
      </c>
      <c r="N707" s="12">
        <f t="shared" ref="N707:O707" si="716">IFERROR(AVERAGEIF(L:L,L707,$J:$J)," ")</f>
        <v>0.9496590909</v>
      </c>
      <c r="O707" s="12">
        <f t="shared" si="716"/>
        <v>0.9536363636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45026.48765</v>
      </c>
      <c r="B708" s="9" t="str">
        <f>INDIRECT(ADDRESS(2+QUOTIENT(ROW()-2,COUNTA('Form Responses 1'!$1:$1)-4),2,,TRUE,"Form Responses 1"))</f>
        <v>suha025@brin.go.id</v>
      </c>
      <c r="C708" s="9" t="str">
        <f>INDIRECT(ADDRESS(2+QUOTIENT(ROW()-2,COUNTA('Form Responses 1'!$1:$1)-4),3,,TRUE,"Form Responses 1"))</f>
        <v>Suhartono</v>
      </c>
      <c r="D708" s="10">
        <f>INDIRECT(ADDRESS(2+QUOTIENT(ROW()-2,COUNTA('Form Responses 1'!$1:$1)-4),4,,TRUE,"Form Responses 1"))</f>
        <v>44981</v>
      </c>
      <c r="E708" s="11">
        <f t="shared" si="2"/>
        <v>5</v>
      </c>
      <c r="F708" s="9" t="str">
        <f>IF(ISBLANK(A708)," ",INDIRECT(ADDRESS(1,5+MOD(ROW()-2,COUNTA('Form Responses 1'!$1:$1)-4),,TRUE,"Form Responses 1")))</f>
        <v>Security [ INSPEKTORAT - Security Function]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Security</v>
      </c>
      <c r="I708" s="12" t="str">
        <f t="shared" si="4"/>
        <v>SECURITY SERVICE</v>
      </c>
      <c r="J708" s="12">
        <f t="array" ref="J708">IFERROR(INDEX(MASTER!B:B,MATCH(G708,MASTER!A:A,0))/100," ")</f>
        <v>0.95</v>
      </c>
      <c r="K708" s="9">
        <f t="shared" si="5"/>
        <v>8</v>
      </c>
      <c r="L708" s="9" t="str">
        <f t="shared" si="6"/>
        <v>2023 - WEEK 08</v>
      </c>
      <c r="M708" s="9" t="str">
        <f t="shared" si="7"/>
        <v>2023 - MONTH 02</v>
      </c>
      <c r="N708" s="12">
        <f t="shared" ref="N708:O708" si="717">IFERROR(AVERAGEIF(L:L,L708,$J:$J)," ")</f>
        <v>0.9496590909</v>
      </c>
      <c r="O708" s="12">
        <f t="shared" si="717"/>
        <v>0.9536363636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45026.48765</v>
      </c>
      <c r="B709" s="9" t="str">
        <f>INDIRECT(ADDRESS(2+QUOTIENT(ROW()-2,COUNTA('Form Responses 1'!$1:$1)-4),2,,TRUE,"Form Responses 1"))</f>
        <v>suha025@brin.go.id</v>
      </c>
      <c r="C709" s="9" t="str">
        <f>INDIRECT(ADDRESS(2+QUOTIENT(ROW()-2,COUNTA('Form Responses 1'!$1:$1)-4),3,,TRUE,"Form Responses 1"))</f>
        <v>Suhartono</v>
      </c>
      <c r="D709" s="10">
        <f>INDIRECT(ADDRESS(2+QUOTIENT(ROW()-2,COUNTA('Form Responses 1'!$1:$1)-4),4,,TRUE,"Form Responses 1"))</f>
        <v>44981</v>
      </c>
      <c r="E709" s="11">
        <f t="shared" si="2"/>
        <v>5</v>
      </c>
      <c r="F709" s="9" t="str">
        <f>IF(ISBLANK(A709)," ",INDIRECT(ADDRESS(1,5+MOD(ROW()-2,COUNTA('Form Responses 1'!$1:$1)-4),,TRUE,"Form Responses 1")))</f>
        <v>PUSTEKDATA LAPAN - Gedung 3 Lt. 2 [Ruang Staff]</v>
      </c>
      <c r="G709" s="9" t="str">
        <f>IF(ISBLANK(A709)," ",INDIRECT(ADDRESS(MATCH(A709,'Form Responses 1'!A:A,0),5+MOD(ROW()-2,COUNTA('Form Responses 1'!$1:$1)-4),,TRUE,"Form Responses 1")))</f>
        <v>BAIK</v>
      </c>
      <c r="H709" s="12" t="str">
        <f t="shared" si="3"/>
        <v>PUSTEKDATA LAPAN - Gedung 3 Lt. 2</v>
      </c>
      <c r="I709" s="12" t="str">
        <f t="shared" si="4"/>
        <v>CLEANING SERVICE</v>
      </c>
      <c r="J709" s="12">
        <f t="array" ref="J709">IFERROR(INDEX(MASTER!B:B,MATCH(G709,MASTER!A:A,0))/100," ")</f>
        <v>0.95</v>
      </c>
      <c r="K709" s="9">
        <f t="shared" si="5"/>
        <v>8</v>
      </c>
      <c r="L709" s="9" t="str">
        <f t="shared" si="6"/>
        <v>2023 - WEEK 08</v>
      </c>
      <c r="M709" s="9" t="str">
        <f t="shared" si="7"/>
        <v>2023 - MONTH 02</v>
      </c>
      <c r="N709" s="12">
        <f t="shared" ref="N709:O709" si="718">IFERROR(AVERAGEIF(L:L,L709,$J:$J)," ")</f>
        <v>0.9496590909</v>
      </c>
      <c r="O709" s="12">
        <f t="shared" si="718"/>
        <v>0.9536363636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45026.48765</v>
      </c>
      <c r="B710" s="9" t="str">
        <f>INDIRECT(ADDRESS(2+QUOTIENT(ROW()-2,COUNTA('Form Responses 1'!$1:$1)-4),2,,TRUE,"Form Responses 1"))</f>
        <v>suha025@brin.go.id</v>
      </c>
      <c r="C710" s="9" t="str">
        <f>INDIRECT(ADDRESS(2+QUOTIENT(ROW()-2,COUNTA('Form Responses 1'!$1:$1)-4),3,,TRUE,"Form Responses 1"))</f>
        <v>Suhartono</v>
      </c>
      <c r="D710" s="10">
        <f>INDIRECT(ADDRESS(2+QUOTIENT(ROW()-2,COUNTA('Form Responses 1'!$1:$1)-4),4,,TRUE,"Form Responses 1"))</f>
        <v>44981</v>
      </c>
      <c r="E710" s="11">
        <f t="shared" si="2"/>
        <v>5</v>
      </c>
      <c r="F710" s="9" t="str">
        <f>IF(ISBLANK(A710)," ",INDIRECT(ADDRESS(1,5+MOD(ROW()-2,COUNTA('Form Responses 1'!$1:$1)-4),,TRUE,"Form Responses 1")))</f>
        <v>PUSTEKDATA LAPAN - Gedung 3 Lt. 2 [Pantry]</v>
      </c>
      <c r="G710" s="9" t="str">
        <f>IF(ISBLANK(A710)," ",INDIRECT(ADDRESS(MATCH(A710,'Form Responses 1'!A:A,0),5+MOD(ROW()-2,COUNTA('Form Responses 1'!$1:$1)-4),,TRUE,"Form Responses 1")))</f>
        <v>BAIK</v>
      </c>
      <c r="H710" s="12" t="str">
        <f t="shared" si="3"/>
        <v>PUSTEKDATA LAPAN - Gedung 3 Lt. 2</v>
      </c>
      <c r="I710" s="12" t="str">
        <f t="shared" si="4"/>
        <v>CLEANING SERVICE</v>
      </c>
      <c r="J710" s="12">
        <f t="array" ref="J710">IFERROR(INDEX(MASTER!B:B,MATCH(G710,MASTER!A:A,0))/100," ")</f>
        <v>0.95</v>
      </c>
      <c r="K710" s="9">
        <f t="shared" si="5"/>
        <v>8</v>
      </c>
      <c r="L710" s="9" t="str">
        <f t="shared" si="6"/>
        <v>2023 - WEEK 08</v>
      </c>
      <c r="M710" s="9" t="str">
        <f t="shared" si="7"/>
        <v>2023 - MONTH 02</v>
      </c>
      <c r="N710" s="12">
        <f t="shared" ref="N710:O710" si="719">IFERROR(AVERAGEIF(L:L,L710,$J:$J)," ")</f>
        <v>0.9496590909</v>
      </c>
      <c r="O710" s="12">
        <f t="shared" si="719"/>
        <v>0.9536363636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45026.48765</v>
      </c>
      <c r="B711" s="9" t="str">
        <f>INDIRECT(ADDRESS(2+QUOTIENT(ROW()-2,COUNTA('Form Responses 1'!$1:$1)-4),2,,TRUE,"Form Responses 1"))</f>
        <v>suha025@brin.go.id</v>
      </c>
      <c r="C711" s="9" t="str">
        <f>INDIRECT(ADDRESS(2+QUOTIENT(ROW()-2,COUNTA('Form Responses 1'!$1:$1)-4),3,,TRUE,"Form Responses 1"))</f>
        <v>Suhartono</v>
      </c>
      <c r="D711" s="10">
        <f>INDIRECT(ADDRESS(2+QUOTIENT(ROW()-2,COUNTA('Form Responses 1'!$1:$1)-4),4,,TRUE,"Form Responses 1"))</f>
        <v>44981</v>
      </c>
      <c r="E711" s="11">
        <f t="shared" si="2"/>
        <v>5</v>
      </c>
      <c r="F711" s="9" t="str">
        <f>IF(ISBLANK(A711)," ",INDIRECT(ADDRESS(1,5+MOD(ROW()-2,COUNTA('Form Responses 1'!$1:$1)-4),,TRUE,"Form Responses 1")))</f>
        <v>PUSTEKDATA LAPAN - Gedung 3 Lt. 2 [Ruang Lab]</v>
      </c>
      <c r="G711" s="9" t="str">
        <f>IF(ISBLANK(A711)," ",INDIRECT(ADDRESS(MATCH(A711,'Form Responses 1'!A:A,0),5+MOD(ROW()-2,COUNTA('Form Responses 1'!$1:$1)-4),,TRUE,"Form Responses 1")))</f>
        <v>BAIK</v>
      </c>
      <c r="H711" s="12" t="str">
        <f t="shared" si="3"/>
        <v>PUSTEKDATA LAPAN - Gedung 3 Lt. 2</v>
      </c>
      <c r="I711" s="12" t="str">
        <f t="shared" si="4"/>
        <v>CLEANING SERVICE</v>
      </c>
      <c r="J711" s="12">
        <f t="array" ref="J711">IFERROR(INDEX(MASTER!B:B,MATCH(G711,MASTER!A:A,0))/100," ")</f>
        <v>0.95</v>
      </c>
      <c r="K711" s="9">
        <f t="shared" si="5"/>
        <v>8</v>
      </c>
      <c r="L711" s="9" t="str">
        <f t="shared" si="6"/>
        <v>2023 - WEEK 08</v>
      </c>
      <c r="M711" s="9" t="str">
        <f t="shared" si="7"/>
        <v>2023 - MONTH 02</v>
      </c>
      <c r="N711" s="12">
        <f t="shared" ref="N711:O711" si="720">IFERROR(AVERAGEIF(L:L,L711,$J:$J)," ")</f>
        <v>0.9496590909</v>
      </c>
      <c r="O711" s="12">
        <f t="shared" si="720"/>
        <v>0.9536363636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45026.48765</v>
      </c>
      <c r="B712" s="9" t="str">
        <f>INDIRECT(ADDRESS(2+QUOTIENT(ROW()-2,COUNTA('Form Responses 1'!$1:$1)-4),2,,TRUE,"Form Responses 1"))</f>
        <v>suha025@brin.go.id</v>
      </c>
      <c r="C712" s="9" t="str">
        <f>INDIRECT(ADDRESS(2+QUOTIENT(ROW()-2,COUNTA('Form Responses 1'!$1:$1)-4),3,,TRUE,"Form Responses 1"))</f>
        <v>Suhartono</v>
      </c>
      <c r="D712" s="10">
        <f>INDIRECT(ADDRESS(2+QUOTIENT(ROW()-2,COUNTA('Form Responses 1'!$1:$1)-4),4,,TRUE,"Form Responses 1"))</f>
        <v>44981</v>
      </c>
      <c r="E712" s="11">
        <f t="shared" si="2"/>
        <v>5</v>
      </c>
      <c r="F712" s="9" t="str">
        <f>IF(ISBLANK(A712)," ",INDIRECT(ADDRESS(1,5+MOD(ROW()-2,COUNTA('Form Responses 1'!$1:$1)-4),,TRUE,"Form Responses 1")))</f>
        <v>PUSTEKDATA LAPAN - Gedung 3 Lt. 2 [Ruang Staff]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PUSTEKDATA LAPAN - Gedung 3 Lt. 2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8</v>
      </c>
      <c r="L712" s="9" t="str">
        <f t="shared" si="6"/>
        <v>2023 - WEEK 08</v>
      </c>
      <c r="M712" s="9" t="str">
        <f t="shared" si="7"/>
        <v>2023 - MONTH 02</v>
      </c>
      <c r="N712" s="12">
        <f t="shared" ref="N712:O712" si="721">IFERROR(AVERAGEIF(L:L,L712,$J:$J)," ")</f>
        <v>0.9496590909</v>
      </c>
      <c r="O712" s="12">
        <f t="shared" si="721"/>
        <v>0.9536363636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45026.48765</v>
      </c>
      <c r="B713" s="9" t="str">
        <f>INDIRECT(ADDRESS(2+QUOTIENT(ROW()-2,COUNTA('Form Responses 1'!$1:$1)-4),2,,TRUE,"Form Responses 1"))</f>
        <v>suha025@brin.go.id</v>
      </c>
      <c r="C713" s="9" t="str">
        <f>INDIRECT(ADDRESS(2+QUOTIENT(ROW()-2,COUNTA('Form Responses 1'!$1:$1)-4),3,,TRUE,"Form Responses 1"))</f>
        <v>Suhartono</v>
      </c>
      <c r="D713" s="10">
        <f>INDIRECT(ADDRESS(2+QUOTIENT(ROW()-2,COUNTA('Form Responses 1'!$1:$1)-4),4,,TRUE,"Form Responses 1"))</f>
        <v>44981</v>
      </c>
      <c r="E713" s="11">
        <f t="shared" si="2"/>
        <v>5</v>
      </c>
      <c r="F713" s="9" t="str">
        <f>IF(ISBLANK(A713)," ",INDIRECT(ADDRESS(1,5+MOD(ROW()-2,COUNTA('Form Responses 1'!$1:$1)-4),,TRUE,"Form Responses 1")))</f>
        <v>PUSTEKDATA LAPAN - Gedung 3 Lt. 2 [Ruang Rapat]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PUSTEKDATA LAPAN - Gedung 3 Lt. 2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8</v>
      </c>
      <c r="L713" s="9" t="str">
        <f t="shared" si="6"/>
        <v>2023 - WEEK 08</v>
      </c>
      <c r="M713" s="9" t="str">
        <f t="shared" si="7"/>
        <v>2023 - MONTH 02</v>
      </c>
      <c r="N713" s="12">
        <f t="shared" ref="N713:O713" si="722">IFERROR(AVERAGEIF(L:L,L713,$J:$J)," ")</f>
        <v>0.9496590909</v>
      </c>
      <c r="O713" s="12">
        <f t="shared" si="722"/>
        <v>0.9536363636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45026.48765</v>
      </c>
      <c r="B714" s="9" t="str">
        <f>INDIRECT(ADDRESS(2+QUOTIENT(ROW()-2,COUNTA('Form Responses 1'!$1:$1)-4),2,,TRUE,"Form Responses 1"))</f>
        <v>suha025@brin.go.id</v>
      </c>
      <c r="C714" s="9" t="str">
        <f>INDIRECT(ADDRESS(2+QUOTIENT(ROW()-2,COUNTA('Form Responses 1'!$1:$1)-4),3,,TRUE,"Form Responses 1"))</f>
        <v>Suhartono</v>
      </c>
      <c r="D714" s="10">
        <f>INDIRECT(ADDRESS(2+QUOTIENT(ROW()-2,COUNTA('Form Responses 1'!$1:$1)-4),4,,TRUE,"Form Responses 1"))</f>
        <v>44981</v>
      </c>
      <c r="E714" s="11">
        <f t="shared" si="2"/>
        <v>5</v>
      </c>
      <c r="F714" s="9" t="str">
        <f>IF(ISBLANK(A714)," ",INDIRECT(ADDRESS(1,5+MOD(ROW()-2,COUNTA('Form Responses 1'!$1:$1)-4),,TRUE,"Form Responses 1")))</f>
        <v>PUSTEKDATA LAPAN - Gedung 3 Lt. 2 [Toilet pria/wanita]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PUSTEKDATA LAPAN - Gedung 3 Lt. 2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8</v>
      </c>
      <c r="L714" s="9" t="str">
        <f t="shared" si="6"/>
        <v>2023 - WEEK 08</v>
      </c>
      <c r="M714" s="9" t="str">
        <f t="shared" si="7"/>
        <v>2023 - MONTH 02</v>
      </c>
      <c r="N714" s="12">
        <f t="shared" ref="N714:O714" si="723">IFERROR(AVERAGEIF(L:L,L714,$J:$J)," ")</f>
        <v>0.9496590909</v>
      </c>
      <c r="O714" s="12">
        <f t="shared" si="723"/>
        <v>0.9536363636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45026.48765</v>
      </c>
      <c r="B715" s="9" t="str">
        <f>INDIRECT(ADDRESS(2+QUOTIENT(ROW()-2,COUNTA('Form Responses 1'!$1:$1)-4),2,,TRUE,"Form Responses 1"))</f>
        <v>suha025@brin.go.id</v>
      </c>
      <c r="C715" s="9" t="str">
        <f>INDIRECT(ADDRESS(2+QUOTIENT(ROW()-2,COUNTA('Form Responses 1'!$1:$1)-4),3,,TRUE,"Form Responses 1"))</f>
        <v>Suhartono</v>
      </c>
      <c r="D715" s="10">
        <f>INDIRECT(ADDRESS(2+QUOTIENT(ROW()-2,COUNTA('Form Responses 1'!$1:$1)-4),4,,TRUE,"Form Responses 1"))</f>
        <v>44981</v>
      </c>
      <c r="E715" s="11">
        <f t="shared" si="2"/>
        <v>5</v>
      </c>
      <c r="F715" s="9" t="str">
        <f>IF(ISBLANK(A715)," ",INDIRECT(ADDRESS(1,5+MOD(ROW()-2,COUNTA('Form Responses 1'!$1:$1)-4),,TRUE,"Form Responses 1")))</f>
        <v>PUSTEKDATA LAPAN - Gedung 3 Lt. 2 [Ruang Kepala bidang program]</v>
      </c>
      <c r="G715" s="9" t="str">
        <f>IF(ISBLANK(A715)," ",INDIRECT(ADDRESS(MATCH(A715,'Form Responses 1'!A:A,0),5+MOD(ROW()-2,COUNTA('Form Responses 1'!$1:$1)-4),,TRUE,"Form Responses 1")))</f>
        <v>BAIK</v>
      </c>
      <c r="H715" s="12" t="str">
        <f t="shared" si="3"/>
        <v>PUSTEKDATA LAPAN - Gedung 3 Lt. 2</v>
      </c>
      <c r="I715" s="12" t="str">
        <f t="shared" si="4"/>
        <v>CLEANING SERVICE</v>
      </c>
      <c r="J715" s="12">
        <f t="array" ref="J715">IFERROR(INDEX(MASTER!B:B,MATCH(G715,MASTER!A:A,0))/100," ")</f>
        <v>0.95</v>
      </c>
      <c r="K715" s="9">
        <f t="shared" si="5"/>
        <v>8</v>
      </c>
      <c r="L715" s="9" t="str">
        <f t="shared" si="6"/>
        <v>2023 - WEEK 08</v>
      </c>
      <c r="M715" s="9" t="str">
        <f t="shared" si="7"/>
        <v>2023 - MONTH 02</v>
      </c>
      <c r="N715" s="12">
        <f t="shared" ref="N715:O715" si="724">IFERROR(AVERAGEIF(L:L,L715,$J:$J)," ")</f>
        <v>0.9496590909</v>
      </c>
      <c r="O715" s="12">
        <f t="shared" si="724"/>
        <v>0.9536363636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45026.48765</v>
      </c>
      <c r="B716" s="9" t="str">
        <f>INDIRECT(ADDRESS(2+QUOTIENT(ROW()-2,COUNTA('Form Responses 1'!$1:$1)-4),2,,TRUE,"Form Responses 1"))</f>
        <v>suha025@brin.go.id</v>
      </c>
      <c r="C716" s="9" t="str">
        <f>INDIRECT(ADDRESS(2+QUOTIENT(ROW()-2,COUNTA('Form Responses 1'!$1:$1)-4),3,,TRUE,"Form Responses 1"))</f>
        <v>Suhartono</v>
      </c>
      <c r="D716" s="10">
        <f>INDIRECT(ADDRESS(2+QUOTIENT(ROW()-2,COUNTA('Form Responses 1'!$1:$1)-4),4,,TRUE,"Form Responses 1"))</f>
        <v>44981</v>
      </c>
      <c r="E716" s="11">
        <f t="shared" si="2"/>
        <v>5</v>
      </c>
      <c r="F716" s="9" t="str">
        <f>IF(ISBLANK(A716)," ",INDIRECT(ADDRESS(1,5+MOD(ROW()-2,COUNTA('Form Responses 1'!$1:$1)-4),,TRUE,"Form Responses 1")))</f>
        <v>PUSTEKDATA LAPAN - Gedung 3 Lt. 1 [Ruang Staff ]</v>
      </c>
      <c r="G716" s="9" t="str">
        <f>IF(ISBLANK(A716)," ",INDIRECT(ADDRESS(MATCH(A716,'Form Responses 1'!A:A,0),5+MOD(ROW()-2,COUNTA('Form Responses 1'!$1:$1)-4),,TRUE,"Form Responses 1")))</f>
        <v>BAIK</v>
      </c>
      <c r="H716" s="12" t="str">
        <f t="shared" si="3"/>
        <v>PUSTEKDATA LAPAN - Gedung 3 Lt. 1</v>
      </c>
      <c r="I716" s="12" t="str">
        <f t="shared" si="4"/>
        <v>CLEANING SERVICE</v>
      </c>
      <c r="J716" s="12">
        <f t="array" ref="J716">IFERROR(INDEX(MASTER!B:B,MATCH(G716,MASTER!A:A,0))/100," ")</f>
        <v>0.95</v>
      </c>
      <c r="K716" s="9">
        <f t="shared" si="5"/>
        <v>8</v>
      </c>
      <c r="L716" s="9" t="str">
        <f t="shared" si="6"/>
        <v>2023 - WEEK 08</v>
      </c>
      <c r="M716" s="9" t="str">
        <f t="shared" si="7"/>
        <v>2023 - MONTH 02</v>
      </c>
      <c r="N716" s="12">
        <f t="shared" ref="N716:O716" si="725">IFERROR(AVERAGEIF(L:L,L716,$J:$J)," ")</f>
        <v>0.9496590909</v>
      </c>
      <c r="O716" s="12">
        <f t="shared" si="725"/>
        <v>0.9536363636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45026.48765</v>
      </c>
      <c r="B717" s="9" t="str">
        <f>INDIRECT(ADDRESS(2+QUOTIENT(ROW()-2,COUNTA('Form Responses 1'!$1:$1)-4),2,,TRUE,"Form Responses 1"))</f>
        <v>suha025@brin.go.id</v>
      </c>
      <c r="C717" s="9" t="str">
        <f>INDIRECT(ADDRESS(2+QUOTIENT(ROW()-2,COUNTA('Form Responses 1'!$1:$1)-4),3,,TRUE,"Form Responses 1"))</f>
        <v>Suhartono</v>
      </c>
      <c r="D717" s="10">
        <f>INDIRECT(ADDRESS(2+QUOTIENT(ROW()-2,COUNTA('Form Responses 1'!$1:$1)-4),4,,TRUE,"Form Responses 1"))</f>
        <v>44981</v>
      </c>
      <c r="E717" s="11">
        <f t="shared" si="2"/>
        <v>5</v>
      </c>
      <c r="F717" s="9" t="str">
        <f>IF(ISBLANK(A717)," ",INDIRECT(ADDRESS(1,5+MOD(ROW()-2,COUNTA('Form Responses 1'!$1:$1)-4),,TRUE,"Form Responses 1")))</f>
        <v>PUSTEKDATA LAPAN - Gedung 3 Lt. 1 [Ruang Staff]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PUSTEKDATA LAPAN - Gedung 3 Lt. 1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8</v>
      </c>
      <c r="L717" s="9" t="str">
        <f t="shared" si="6"/>
        <v>2023 - WEEK 08</v>
      </c>
      <c r="M717" s="9" t="str">
        <f t="shared" si="7"/>
        <v>2023 - MONTH 02</v>
      </c>
      <c r="N717" s="12">
        <f t="shared" ref="N717:O717" si="726">IFERROR(AVERAGEIF(L:L,L717,$J:$J)," ")</f>
        <v>0.9496590909</v>
      </c>
      <c r="O717" s="12">
        <f t="shared" si="726"/>
        <v>0.9536363636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45026.48765</v>
      </c>
      <c r="B718" s="9" t="str">
        <f>INDIRECT(ADDRESS(2+QUOTIENT(ROW()-2,COUNTA('Form Responses 1'!$1:$1)-4),2,,TRUE,"Form Responses 1"))</f>
        <v>suha025@brin.go.id</v>
      </c>
      <c r="C718" s="9" t="str">
        <f>INDIRECT(ADDRESS(2+QUOTIENT(ROW()-2,COUNTA('Form Responses 1'!$1:$1)-4),3,,TRUE,"Form Responses 1"))</f>
        <v>Suhartono</v>
      </c>
      <c r="D718" s="10">
        <f>INDIRECT(ADDRESS(2+QUOTIENT(ROW()-2,COUNTA('Form Responses 1'!$1:$1)-4),4,,TRUE,"Form Responses 1"))</f>
        <v>44981</v>
      </c>
      <c r="E718" s="11">
        <f t="shared" si="2"/>
        <v>5</v>
      </c>
      <c r="F718" s="9" t="str">
        <f>IF(ISBLANK(A718)," ",INDIRECT(ADDRESS(1,5+MOD(ROW()-2,COUNTA('Form Responses 1'!$1:$1)-4),,TRUE,"Form Responses 1")))</f>
        <v>PUSTEKDATA LAPAN - Gedung 3 Lt. 1 [Pantry]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PUSTEKDATA LAPAN - Gedung 3 Lt. 1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8</v>
      </c>
      <c r="L718" s="9" t="str">
        <f t="shared" si="6"/>
        <v>2023 - WEEK 08</v>
      </c>
      <c r="M718" s="9" t="str">
        <f t="shared" si="7"/>
        <v>2023 - MONTH 02</v>
      </c>
      <c r="N718" s="12">
        <f t="shared" ref="N718:O718" si="727">IFERROR(AVERAGEIF(L:L,L718,$J:$J)," ")</f>
        <v>0.9496590909</v>
      </c>
      <c r="O718" s="12">
        <f t="shared" si="727"/>
        <v>0.9536363636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45026.48765</v>
      </c>
      <c r="B719" s="9" t="str">
        <f>INDIRECT(ADDRESS(2+QUOTIENT(ROW()-2,COUNTA('Form Responses 1'!$1:$1)-4),2,,TRUE,"Form Responses 1"))</f>
        <v>suha025@brin.go.id</v>
      </c>
      <c r="C719" s="9" t="str">
        <f>INDIRECT(ADDRESS(2+QUOTIENT(ROW()-2,COUNTA('Form Responses 1'!$1:$1)-4),3,,TRUE,"Form Responses 1"))</f>
        <v>Suhartono</v>
      </c>
      <c r="D719" s="10">
        <f>INDIRECT(ADDRESS(2+QUOTIENT(ROW()-2,COUNTA('Form Responses 1'!$1:$1)-4),4,,TRUE,"Form Responses 1"))</f>
        <v>44981</v>
      </c>
      <c r="E719" s="11">
        <f t="shared" si="2"/>
        <v>5</v>
      </c>
      <c r="F719" s="9" t="str">
        <f>IF(ISBLANK(A719)," ",INDIRECT(ADDRESS(1,5+MOD(ROW()-2,COUNTA('Form Responses 1'!$1:$1)-4),,TRUE,"Form Responses 1")))</f>
        <v>PUSTEKDATA LAPAN - Gedung 3 Lt. 1 [Ruang Neptunus]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PUSTEKDATA LAPAN - Gedung 3 Lt. 1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8</v>
      </c>
      <c r="L719" s="9" t="str">
        <f t="shared" si="6"/>
        <v>2023 - WEEK 08</v>
      </c>
      <c r="M719" s="9" t="str">
        <f t="shared" si="7"/>
        <v>2023 - MONTH 02</v>
      </c>
      <c r="N719" s="12">
        <f t="shared" ref="N719:O719" si="728">IFERROR(AVERAGEIF(L:L,L719,$J:$J)," ")</f>
        <v>0.9496590909</v>
      </c>
      <c r="O719" s="12">
        <f t="shared" si="728"/>
        <v>0.9536363636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45026.48765</v>
      </c>
      <c r="B720" s="9" t="str">
        <f>INDIRECT(ADDRESS(2+QUOTIENT(ROW()-2,COUNTA('Form Responses 1'!$1:$1)-4),2,,TRUE,"Form Responses 1"))</f>
        <v>suha025@brin.go.id</v>
      </c>
      <c r="C720" s="9" t="str">
        <f>INDIRECT(ADDRESS(2+QUOTIENT(ROW()-2,COUNTA('Form Responses 1'!$1:$1)-4),3,,TRUE,"Form Responses 1"))</f>
        <v>Suhartono</v>
      </c>
      <c r="D720" s="10">
        <f>INDIRECT(ADDRESS(2+QUOTIENT(ROW()-2,COUNTA('Form Responses 1'!$1:$1)-4),4,,TRUE,"Form Responses 1"))</f>
        <v>44981</v>
      </c>
      <c r="E720" s="11">
        <f t="shared" si="2"/>
        <v>5</v>
      </c>
      <c r="F720" s="9" t="str">
        <f>IF(ISBLANK(A720)," ",INDIRECT(ADDRESS(1,5+MOD(ROW()-2,COUNTA('Form Responses 1'!$1:$1)-4),,TRUE,"Form Responses 1")))</f>
        <v>PUSTEKDATA LAPAN - Gedung 3 Lt. 1 [Ruang tunggu]</v>
      </c>
      <c r="G720" s="9" t="str">
        <f>IF(ISBLANK(A720)," ",INDIRECT(ADDRESS(MATCH(A720,'Form Responses 1'!A:A,0),5+MOD(ROW()-2,COUNTA('Form Responses 1'!$1:$1)-4),,TRUE,"Form Responses 1")))</f>
        <v>BAIK</v>
      </c>
      <c r="H720" s="12" t="str">
        <f t="shared" si="3"/>
        <v>PUSTEKDATA LAPAN - Gedung 3 Lt. 1</v>
      </c>
      <c r="I720" s="12" t="str">
        <f t="shared" si="4"/>
        <v>CLEANING SERVICE</v>
      </c>
      <c r="J720" s="12">
        <f t="array" ref="J720">IFERROR(INDEX(MASTER!B:B,MATCH(G720,MASTER!A:A,0))/100," ")</f>
        <v>0.95</v>
      </c>
      <c r="K720" s="9">
        <f t="shared" si="5"/>
        <v>8</v>
      </c>
      <c r="L720" s="9" t="str">
        <f t="shared" si="6"/>
        <v>2023 - WEEK 08</v>
      </c>
      <c r="M720" s="9" t="str">
        <f t="shared" si="7"/>
        <v>2023 - MONTH 02</v>
      </c>
      <c r="N720" s="12">
        <f t="shared" ref="N720:O720" si="729">IFERROR(AVERAGEIF(L:L,L720,$J:$J)," ")</f>
        <v>0.9496590909</v>
      </c>
      <c r="O720" s="12">
        <f t="shared" si="729"/>
        <v>0.9536363636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45026.48765</v>
      </c>
      <c r="B721" s="9" t="str">
        <f>INDIRECT(ADDRESS(2+QUOTIENT(ROW()-2,COUNTA('Form Responses 1'!$1:$1)-4),2,,TRUE,"Form Responses 1"))</f>
        <v>suha025@brin.go.id</v>
      </c>
      <c r="C721" s="9" t="str">
        <f>INDIRECT(ADDRESS(2+QUOTIENT(ROW()-2,COUNTA('Form Responses 1'!$1:$1)-4),3,,TRUE,"Form Responses 1"))</f>
        <v>Suhartono</v>
      </c>
      <c r="D721" s="10">
        <f>INDIRECT(ADDRESS(2+QUOTIENT(ROW()-2,COUNTA('Form Responses 1'!$1:$1)-4),4,,TRUE,"Form Responses 1"))</f>
        <v>44981</v>
      </c>
      <c r="E721" s="11">
        <f t="shared" si="2"/>
        <v>5</v>
      </c>
      <c r="F721" s="9" t="str">
        <f>IF(ISBLANK(A721)," ",INDIRECT(ADDRESS(1,5+MOD(ROW()-2,COUNTA('Form Responses 1'!$1:$1)-4),,TRUE,"Form Responses 1")))</f>
        <v>PUSTEKDATA LAPAN - Gedung 3 Lt. 1 [Ruang Lab Komputer]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PUSTEKDATA LAPAN - Gedung 3 Lt. 1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8</v>
      </c>
      <c r="L721" s="9" t="str">
        <f t="shared" si="6"/>
        <v>2023 - WEEK 08</v>
      </c>
      <c r="M721" s="9" t="str">
        <f t="shared" si="7"/>
        <v>2023 - MONTH 02</v>
      </c>
      <c r="N721" s="12">
        <f t="shared" ref="N721:O721" si="730">IFERROR(AVERAGEIF(L:L,L721,$J:$J)," ")</f>
        <v>0.9496590909</v>
      </c>
      <c r="O721" s="12">
        <f t="shared" si="730"/>
        <v>0.9536363636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45026.48765</v>
      </c>
      <c r="B722" s="9" t="str">
        <f>INDIRECT(ADDRESS(2+QUOTIENT(ROW()-2,COUNTA('Form Responses 1'!$1:$1)-4),2,,TRUE,"Form Responses 1"))</f>
        <v>suha025@brin.go.id</v>
      </c>
      <c r="C722" s="9" t="str">
        <f>INDIRECT(ADDRESS(2+QUOTIENT(ROW()-2,COUNTA('Form Responses 1'!$1:$1)-4),3,,TRUE,"Form Responses 1"))</f>
        <v>Suhartono</v>
      </c>
      <c r="D722" s="10">
        <f>INDIRECT(ADDRESS(2+QUOTIENT(ROW()-2,COUNTA('Form Responses 1'!$1:$1)-4),4,,TRUE,"Form Responses 1"))</f>
        <v>44981</v>
      </c>
      <c r="E722" s="11">
        <f t="shared" si="2"/>
        <v>5</v>
      </c>
      <c r="F722" s="9" t="str">
        <f>IF(ISBLANK(A722)," ",INDIRECT(ADDRESS(1,5+MOD(ROW()-2,COUNTA('Form Responses 1'!$1:$1)-4),,TRUE,"Form Responses 1")))</f>
        <v>PUSTEKDATA LAPAN - Gedung 3 Lt. 1 [Toilet pria/wanita]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PUSTEKDATA LAPAN - Gedung 3 Lt. 1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8</v>
      </c>
      <c r="L722" s="9" t="str">
        <f t="shared" si="6"/>
        <v>2023 - WEEK 08</v>
      </c>
      <c r="M722" s="9" t="str">
        <f t="shared" si="7"/>
        <v>2023 - MONTH 02</v>
      </c>
      <c r="N722" s="12">
        <f t="shared" ref="N722:O722" si="731">IFERROR(AVERAGEIF(L:L,L722,$J:$J)," ")</f>
        <v>0.9496590909</v>
      </c>
      <c r="O722" s="12">
        <f t="shared" si="731"/>
        <v>0.9536363636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45026.48765</v>
      </c>
      <c r="B723" s="9" t="str">
        <f>INDIRECT(ADDRESS(2+QUOTIENT(ROW()-2,COUNTA('Form Responses 1'!$1:$1)-4),2,,TRUE,"Form Responses 1"))</f>
        <v>suha025@brin.go.id</v>
      </c>
      <c r="C723" s="9" t="str">
        <f>INDIRECT(ADDRESS(2+QUOTIENT(ROW()-2,COUNTA('Form Responses 1'!$1:$1)-4),3,,TRUE,"Form Responses 1"))</f>
        <v>Suhartono</v>
      </c>
      <c r="D723" s="10">
        <f>INDIRECT(ADDRESS(2+QUOTIENT(ROW()-2,COUNTA('Form Responses 1'!$1:$1)-4),4,,TRUE,"Form Responses 1"))</f>
        <v>44981</v>
      </c>
      <c r="E723" s="11">
        <f t="shared" si="2"/>
        <v>5</v>
      </c>
      <c r="F723" s="9" t="str">
        <f>IF(ISBLANK(A723)," ",INDIRECT(ADDRESS(1,5+MOD(ROW()-2,COUNTA('Form Responses 1'!$1:$1)-4),,TRUE,"Form Responses 1")))</f>
        <v>PUSTEKDATA LAPAN - Gedung 3 Lt. 1 [Musholla]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PUSTEKDATA LAPAN - Gedung 3 Lt. 1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8</v>
      </c>
      <c r="L723" s="9" t="str">
        <f t="shared" si="6"/>
        <v>2023 - WEEK 08</v>
      </c>
      <c r="M723" s="9" t="str">
        <f t="shared" si="7"/>
        <v>2023 - MONTH 02</v>
      </c>
      <c r="N723" s="12">
        <f t="shared" ref="N723:O723" si="732">IFERROR(AVERAGEIF(L:L,L723,$J:$J)," ")</f>
        <v>0.9496590909</v>
      </c>
      <c r="O723" s="12">
        <f t="shared" si="732"/>
        <v>0.9536363636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45026.48765</v>
      </c>
      <c r="B724" s="9" t="str">
        <f>INDIRECT(ADDRESS(2+QUOTIENT(ROW()-2,COUNTA('Form Responses 1'!$1:$1)-4),2,,TRUE,"Form Responses 1"))</f>
        <v>suha025@brin.go.id</v>
      </c>
      <c r="C724" s="9" t="str">
        <f>INDIRECT(ADDRESS(2+QUOTIENT(ROW()-2,COUNTA('Form Responses 1'!$1:$1)-4),3,,TRUE,"Form Responses 1"))</f>
        <v>Suhartono</v>
      </c>
      <c r="D724" s="10">
        <f>INDIRECT(ADDRESS(2+QUOTIENT(ROW()-2,COUNTA('Form Responses 1'!$1:$1)-4),4,,TRUE,"Form Responses 1"))</f>
        <v>44981</v>
      </c>
      <c r="E724" s="11">
        <f t="shared" si="2"/>
        <v>5</v>
      </c>
      <c r="F724" s="9" t="str">
        <f>IF(ISBLANK(A724)," ",INDIRECT(ADDRESS(1,5+MOD(ROW()-2,COUNTA('Form Responses 1'!$1:$1)-4),,TRUE,"Form Responses 1")))</f>
        <v>PUSTEKDATA LAPAN - Gedung 3 Lt. 1 [Ruang Rapat Uranus]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PUSTEKDATA LAPAN - Gedung 3 Lt. 1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8</v>
      </c>
      <c r="L724" s="9" t="str">
        <f t="shared" si="6"/>
        <v>2023 - WEEK 08</v>
      </c>
      <c r="M724" s="9" t="str">
        <f t="shared" si="7"/>
        <v>2023 - MONTH 02</v>
      </c>
      <c r="N724" s="12">
        <f t="shared" ref="N724:O724" si="733">IFERROR(AVERAGEIF(L:L,L724,$J:$J)," ")</f>
        <v>0.9496590909</v>
      </c>
      <c r="O724" s="12">
        <f t="shared" si="733"/>
        <v>0.9536363636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45026.48765</v>
      </c>
      <c r="B725" s="9" t="str">
        <f>INDIRECT(ADDRESS(2+QUOTIENT(ROW()-2,COUNTA('Form Responses 1'!$1:$1)-4),2,,TRUE,"Form Responses 1"))</f>
        <v>suha025@brin.go.id</v>
      </c>
      <c r="C725" s="9" t="str">
        <f>INDIRECT(ADDRESS(2+QUOTIENT(ROW()-2,COUNTA('Form Responses 1'!$1:$1)-4),3,,TRUE,"Form Responses 1"))</f>
        <v>Suhartono</v>
      </c>
      <c r="D725" s="10">
        <f>INDIRECT(ADDRESS(2+QUOTIENT(ROW()-2,COUNTA('Form Responses 1'!$1:$1)-4),4,,TRUE,"Form Responses 1"))</f>
        <v>44981</v>
      </c>
      <c r="E725" s="11">
        <f t="shared" si="2"/>
        <v>5</v>
      </c>
      <c r="F725" s="9" t="str">
        <f>IF(ISBLANK(A725)," ",INDIRECT(ADDRESS(1,5+MOD(ROW()-2,COUNTA('Form Responses 1'!$1:$1)-4),,TRUE,"Form Responses 1")))</f>
        <v>PUSTEKDATA LAPAN - Gedung 3 Lt. 1 [Ruang Indrianaguana/ Ruang serbaguna]</v>
      </c>
      <c r="G725" s="9" t="str">
        <f>IF(ISBLANK(A725)," ",INDIRECT(ADDRESS(MATCH(A725,'Form Responses 1'!A:A,0),5+MOD(ROW()-2,COUNTA('Form Responses 1'!$1:$1)-4),,TRUE,"Form Responses 1")))</f>
        <v>BAIK</v>
      </c>
      <c r="H725" s="12" t="str">
        <f t="shared" si="3"/>
        <v>PUSTEKDATA LAPAN - Gedung 3 Lt. 1</v>
      </c>
      <c r="I725" s="12" t="str">
        <f t="shared" si="4"/>
        <v>CLEANING SERVICE</v>
      </c>
      <c r="J725" s="12">
        <f t="array" ref="J725">IFERROR(INDEX(MASTER!B:B,MATCH(G725,MASTER!A:A,0))/100," ")</f>
        <v>0.95</v>
      </c>
      <c r="K725" s="9">
        <f t="shared" si="5"/>
        <v>8</v>
      </c>
      <c r="L725" s="9" t="str">
        <f t="shared" si="6"/>
        <v>2023 - WEEK 08</v>
      </c>
      <c r="M725" s="9" t="str">
        <f t="shared" si="7"/>
        <v>2023 - MONTH 02</v>
      </c>
      <c r="N725" s="12">
        <f t="shared" ref="N725:O725" si="734">IFERROR(AVERAGEIF(L:L,L725,$J:$J)," ")</f>
        <v>0.9496590909</v>
      </c>
      <c r="O725" s="12">
        <f t="shared" si="734"/>
        <v>0.9536363636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45026.48765</v>
      </c>
      <c r="B726" s="9" t="str">
        <f>INDIRECT(ADDRESS(2+QUOTIENT(ROW()-2,COUNTA('Form Responses 1'!$1:$1)-4),2,,TRUE,"Form Responses 1"))</f>
        <v>suha025@brin.go.id</v>
      </c>
      <c r="C726" s="9" t="str">
        <f>INDIRECT(ADDRESS(2+QUOTIENT(ROW()-2,COUNTA('Form Responses 1'!$1:$1)-4),3,,TRUE,"Form Responses 1"))</f>
        <v>Suhartono</v>
      </c>
      <c r="D726" s="10">
        <f>INDIRECT(ADDRESS(2+QUOTIENT(ROW()-2,COUNTA('Form Responses 1'!$1:$1)-4),4,,TRUE,"Form Responses 1"))</f>
        <v>44981</v>
      </c>
      <c r="E726" s="11">
        <f t="shared" si="2"/>
        <v>5</v>
      </c>
      <c r="F726" s="9" t="str">
        <f>IF(ISBLANK(A726)," ",INDIRECT(ADDRESS(1,5+MOD(ROW()-2,COUNTA('Form Responses 1'!$1:$1)-4),,TRUE,"Form Responses 1")))</f>
        <v>PUSTEKDATA LAPAN - Gedung 3 Lt. 1 [Toilet pria/wanita]</v>
      </c>
      <c r="G726" s="9" t="str">
        <f>IF(ISBLANK(A726)," ",INDIRECT(ADDRESS(MATCH(A726,'Form Responses 1'!A:A,0),5+MOD(ROW()-2,COUNTA('Form Responses 1'!$1:$1)-4),,TRUE,"Form Responses 1")))</f>
        <v>BAIK</v>
      </c>
      <c r="H726" s="12" t="str">
        <f t="shared" si="3"/>
        <v>PUSTEKDATA LAPAN - Gedung 3 Lt. 1</v>
      </c>
      <c r="I726" s="12" t="str">
        <f t="shared" si="4"/>
        <v>CLEANING SERVICE</v>
      </c>
      <c r="J726" s="12">
        <f t="array" ref="J726">IFERROR(INDEX(MASTER!B:B,MATCH(G726,MASTER!A:A,0))/100," ")</f>
        <v>0.95</v>
      </c>
      <c r="K726" s="9">
        <f t="shared" si="5"/>
        <v>8</v>
      </c>
      <c r="L726" s="9" t="str">
        <f t="shared" si="6"/>
        <v>2023 - WEEK 08</v>
      </c>
      <c r="M726" s="9" t="str">
        <f t="shared" si="7"/>
        <v>2023 - MONTH 02</v>
      </c>
      <c r="N726" s="12">
        <f t="shared" ref="N726:O726" si="735">IFERROR(AVERAGEIF(L:L,L726,$J:$J)," ")</f>
        <v>0.9496590909</v>
      </c>
      <c r="O726" s="12">
        <f t="shared" si="735"/>
        <v>0.9536363636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45026.48765</v>
      </c>
      <c r="B727" s="9" t="str">
        <f>INDIRECT(ADDRESS(2+QUOTIENT(ROW()-2,COUNTA('Form Responses 1'!$1:$1)-4),2,,TRUE,"Form Responses 1"))</f>
        <v>suha025@brin.go.id</v>
      </c>
      <c r="C727" s="9" t="str">
        <f>INDIRECT(ADDRESS(2+QUOTIENT(ROW()-2,COUNTA('Form Responses 1'!$1:$1)-4),3,,TRUE,"Form Responses 1"))</f>
        <v>Suhartono</v>
      </c>
      <c r="D727" s="10">
        <f>INDIRECT(ADDRESS(2+QUOTIENT(ROW()-2,COUNTA('Form Responses 1'!$1:$1)-4),4,,TRUE,"Form Responses 1"))</f>
        <v>44981</v>
      </c>
      <c r="E727" s="11">
        <f t="shared" si="2"/>
        <v>5</v>
      </c>
      <c r="F727" s="9" t="str">
        <f>IF(ISBLANK(A727)," ",INDIRECT(ADDRESS(1,5+MOD(ROW()-2,COUNTA('Form Responses 1'!$1:$1)-4),,TRUE,"Form Responses 1")))</f>
        <v>PUSTEKDATA LAPAN - Gedung 3 Lt. 1 [Ruang Operator]</v>
      </c>
      <c r="G727" s="9" t="str">
        <f>IF(ISBLANK(A727)," ",INDIRECT(ADDRESS(MATCH(A727,'Form Responses 1'!A:A,0),5+MOD(ROW()-2,COUNTA('Form Responses 1'!$1:$1)-4),,TRUE,"Form Responses 1")))</f>
        <v>BAIK</v>
      </c>
      <c r="H727" s="12" t="str">
        <f t="shared" si="3"/>
        <v>PUSTEKDATA LAPAN - Gedung 3 Lt. 1</v>
      </c>
      <c r="I727" s="12" t="str">
        <f t="shared" si="4"/>
        <v>CLEANING SERVICE</v>
      </c>
      <c r="J727" s="12">
        <f t="array" ref="J727">IFERROR(INDEX(MASTER!B:B,MATCH(G727,MASTER!A:A,0))/100," ")</f>
        <v>0.95</v>
      </c>
      <c r="K727" s="9">
        <f t="shared" si="5"/>
        <v>8</v>
      </c>
      <c r="L727" s="9" t="str">
        <f t="shared" si="6"/>
        <v>2023 - WEEK 08</v>
      </c>
      <c r="M727" s="9" t="str">
        <f t="shared" si="7"/>
        <v>2023 - MONTH 02</v>
      </c>
      <c r="N727" s="12">
        <f t="shared" ref="N727:O727" si="736">IFERROR(AVERAGEIF(L:L,L727,$J:$J)," ")</f>
        <v>0.9496590909</v>
      </c>
      <c r="O727" s="12">
        <f t="shared" si="736"/>
        <v>0.9536363636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45026.48765</v>
      </c>
      <c r="B728" s="9" t="str">
        <f>INDIRECT(ADDRESS(2+QUOTIENT(ROW()-2,COUNTA('Form Responses 1'!$1:$1)-4),2,,TRUE,"Form Responses 1"))</f>
        <v>suha025@brin.go.id</v>
      </c>
      <c r="C728" s="9" t="str">
        <f>INDIRECT(ADDRESS(2+QUOTIENT(ROW()-2,COUNTA('Form Responses 1'!$1:$1)-4),3,,TRUE,"Form Responses 1"))</f>
        <v>Suhartono</v>
      </c>
      <c r="D728" s="10">
        <f>INDIRECT(ADDRESS(2+QUOTIENT(ROW()-2,COUNTA('Form Responses 1'!$1:$1)-4),4,,TRUE,"Form Responses 1"))</f>
        <v>44981</v>
      </c>
      <c r="E728" s="11">
        <f t="shared" si="2"/>
        <v>5</v>
      </c>
      <c r="F728" s="9" t="str">
        <f>IF(ISBLANK(A728)," ",INDIRECT(ADDRESS(1,5+MOD(ROW()-2,COUNTA('Form Responses 1'!$1:$1)-4),,TRUE,"Form Responses 1")))</f>
        <v>PUSTEKDATA LAPAN - Gedung 3 Lt. 1 [Pantry]</v>
      </c>
      <c r="G728" s="9" t="str">
        <f>IF(ISBLANK(A728)," ",INDIRECT(ADDRESS(MATCH(A728,'Form Responses 1'!A:A,0),5+MOD(ROW()-2,COUNTA('Form Responses 1'!$1:$1)-4),,TRUE,"Form Responses 1")))</f>
        <v>BAIK</v>
      </c>
      <c r="H728" s="12" t="str">
        <f t="shared" si="3"/>
        <v>PUSTEKDATA LAPAN - Gedung 3 Lt. 1</v>
      </c>
      <c r="I728" s="12" t="str">
        <f t="shared" si="4"/>
        <v>CLEANING SERVICE</v>
      </c>
      <c r="J728" s="12">
        <f t="array" ref="J728">IFERROR(INDEX(MASTER!B:B,MATCH(G728,MASTER!A:A,0))/100," ")</f>
        <v>0.95</v>
      </c>
      <c r="K728" s="9">
        <f t="shared" si="5"/>
        <v>8</v>
      </c>
      <c r="L728" s="9" t="str">
        <f t="shared" si="6"/>
        <v>2023 - WEEK 08</v>
      </c>
      <c r="M728" s="9" t="str">
        <f t="shared" si="7"/>
        <v>2023 - MONTH 02</v>
      </c>
      <c r="N728" s="12">
        <f t="shared" ref="N728:O728" si="737">IFERROR(AVERAGEIF(L:L,L728,$J:$J)," ")</f>
        <v>0.9496590909</v>
      </c>
      <c r="O728" s="12">
        <f t="shared" si="737"/>
        <v>0.9536363636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45026.48765</v>
      </c>
      <c r="B729" s="9" t="str">
        <f>INDIRECT(ADDRESS(2+QUOTIENT(ROW()-2,COUNTA('Form Responses 1'!$1:$1)-4),2,,TRUE,"Form Responses 1"))</f>
        <v>suha025@brin.go.id</v>
      </c>
      <c r="C729" s="9" t="str">
        <f>INDIRECT(ADDRESS(2+QUOTIENT(ROW()-2,COUNTA('Form Responses 1'!$1:$1)-4),3,,TRUE,"Form Responses 1"))</f>
        <v>Suhartono</v>
      </c>
      <c r="D729" s="10">
        <f>INDIRECT(ADDRESS(2+QUOTIENT(ROW()-2,COUNTA('Form Responses 1'!$1:$1)-4),4,,TRUE,"Form Responses 1"))</f>
        <v>44981</v>
      </c>
      <c r="E729" s="11">
        <f t="shared" si="2"/>
        <v>5</v>
      </c>
      <c r="F729" s="9" t="str">
        <f>IF(ISBLANK(A729)," ",INDIRECT(ADDRESS(1,5+MOD(ROW()-2,COUNTA('Form Responses 1'!$1:$1)-4),,TRUE,"Form Responses 1")))</f>
        <v>PUSTEKDATA LAPAN - Halaman Gedung 3 [Taman ]</v>
      </c>
      <c r="G729" s="9" t="str">
        <f>IF(ISBLANK(A729)," ",INDIRECT(ADDRESS(MATCH(A729,'Form Responses 1'!A:A,0),5+MOD(ROW()-2,COUNTA('Form Responses 1'!$1:$1)-4),,TRUE,"Form Responses 1")))</f>
        <v>BAIK</v>
      </c>
      <c r="H729" s="12" t="str">
        <f t="shared" si="3"/>
        <v>PUSTEKDATA LAPAN - Halaman Gedung 3</v>
      </c>
      <c r="I729" s="12" t="str">
        <f t="shared" si="4"/>
        <v>CLEANING SERVICE</v>
      </c>
      <c r="J729" s="12">
        <f t="array" ref="J729">IFERROR(INDEX(MASTER!B:B,MATCH(G729,MASTER!A:A,0))/100," ")</f>
        <v>0.95</v>
      </c>
      <c r="K729" s="9">
        <f t="shared" si="5"/>
        <v>8</v>
      </c>
      <c r="L729" s="9" t="str">
        <f t="shared" si="6"/>
        <v>2023 - WEEK 08</v>
      </c>
      <c r="M729" s="9" t="str">
        <f t="shared" si="7"/>
        <v>2023 - MONTH 02</v>
      </c>
      <c r="N729" s="12">
        <f t="shared" ref="N729:O729" si="738">IFERROR(AVERAGEIF(L:L,L729,$J:$J)," ")</f>
        <v>0.9496590909</v>
      </c>
      <c r="O729" s="12">
        <f t="shared" si="738"/>
        <v>0.9536363636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45026.48765</v>
      </c>
      <c r="B730" s="9" t="str">
        <f>INDIRECT(ADDRESS(2+QUOTIENT(ROW()-2,COUNTA('Form Responses 1'!$1:$1)-4),2,,TRUE,"Form Responses 1"))</f>
        <v>suha025@brin.go.id</v>
      </c>
      <c r="C730" s="9" t="str">
        <f>INDIRECT(ADDRESS(2+QUOTIENT(ROW()-2,COUNTA('Form Responses 1'!$1:$1)-4),3,,TRUE,"Form Responses 1"))</f>
        <v>Suhartono</v>
      </c>
      <c r="D730" s="10">
        <f>INDIRECT(ADDRESS(2+QUOTIENT(ROW()-2,COUNTA('Form Responses 1'!$1:$1)-4),4,,TRUE,"Form Responses 1"))</f>
        <v>44981</v>
      </c>
      <c r="E730" s="11">
        <f t="shared" si="2"/>
        <v>5</v>
      </c>
      <c r="F730" s="9" t="str">
        <f>IF(ISBLANK(A730)," ",INDIRECT(ADDRESS(1,5+MOD(ROW()-2,COUNTA('Form Responses 1'!$1:$1)-4),,TRUE,"Form Responses 1")))</f>
        <v>PUSTEKDATA LAPAN - Halaman Gedung 3 [Parkir Motor ]</v>
      </c>
      <c r="G730" s="9" t="str">
        <f>IF(ISBLANK(A730)," ",INDIRECT(ADDRESS(MATCH(A730,'Form Responses 1'!A:A,0),5+MOD(ROW()-2,COUNTA('Form Responses 1'!$1:$1)-4),,TRUE,"Form Responses 1")))</f>
        <v>BAIK</v>
      </c>
      <c r="H730" s="12" t="str">
        <f t="shared" si="3"/>
        <v>PUSTEKDATA LAPAN - Halaman Gedung 3</v>
      </c>
      <c r="I730" s="12" t="str">
        <f t="shared" si="4"/>
        <v>CLEANING SERVICE</v>
      </c>
      <c r="J730" s="12">
        <f t="array" ref="J730">IFERROR(INDEX(MASTER!B:B,MATCH(G730,MASTER!A:A,0))/100," ")</f>
        <v>0.95</v>
      </c>
      <c r="K730" s="9">
        <f t="shared" si="5"/>
        <v>8</v>
      </c>
      <c r="L730" s="9" t="str">
        <f t="shared" si="6"/>
        <v>2023 - WEEK 08</v>
      </c>
      <c r="M730" s="9" t="str">
        <f t="shared" si="7"/>
        <v>2023 - MONTH 02</v>
      </c>
      <c r="N730" s="12">
        <f t="shared" ref="N730:O730" si="739">IFERROR(AVERAGEIF(L:L,L730,$J:$J)," ")</f>
        <v>0.9496590909</v>
      </c>
      <c r="O730" s="12">
        <f t="shared" si="739"/>
        <v>0.9536363636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45026.48765</v>
      </c>
      <c r="B731" s="9" t="str">
        <f>INDIRECT(ADDRESS(2+QUOTIENT(ROW()-2,COUNTA('Form Responses 1'!$1:$1)-4),2,,TRUE,"Form Responses 1"))</f>
        <v>suha025@brin.go.id</v>
      </c>
      <c r="C731" s="9" t="str">
        <f>INDIRECT(ADDRESS(2+QUOTIENT(ROW()-2,COUNTA('Form Responses 1'!$1:$1)-4),3,,TRUE,"Form Responses 1"))</f>
        <v>Suhartono</v>
      </c>
      <c r="D731" s="10">
        <f>INDIRECT(ADDRESS(2+QUOTIENT(ROW()-2,COUNTA('Form Responses 1'!$1:$1)-4),4,,TRUE,"Form Responses 1"))</f>
        <v>44981</v>
      </c>
      <c r="E731" s="11">
        <f t="shared" si="2"/>
        <v>5</v>
      </c>
      <c r="F731" s="9" t="str">
        <f>IF(ISBLANK(A731)," ",INDIRECT(ADDRESS(1,5+MOD(ROW()-2,COUNTA('Form Responses 1'!$1:$1)-4),,TRUE,"Form Responses 1")))</f>
        <v>PUSTEKDATA LAPAN - Halaman Gedung 3 [Parkir Mobil]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PUSTEKDATA LAPAN - Halaman Gedung 3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8</v>
      </c>
      <c r="L731" s="9" t="str">
        <f t="shared" si="6"/>
        <v>2023 - WEEK 08</v>
      </c>
      <c r="M731" s="9" t="str">
        <f t="shared" si="7"/>
        <v>2023 - MONTH 02</v>
      </c>
      <c r="N731" s="12">
        <f t="shared" ref="N731:O731" si="740">IFERROR(AVERAGEIF(L:L,L731,$J:$J)," ")</f>
        <v>0.9496590909</v>
      </c>
      <c r="O731" s="12">
        <f t="shared" si="740"/>
        <v>0.9536363636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45026.48765</v>
      </c>
      <c r="B732" s="9" t="str">
        <f>INDIRECT(ADDRESS(2+QUOTIENT(ROW()-2,COUNTA('Form Responses 1'!$1:$1)-4),2,,TRUE,"Form Responses 1"))</f>
        <v>suha025@brin.go.id</v>
      </c>
      <c r="C732" s="9" t="str">
        <f>INDIRECT(ADDRESS(2+QUOTIENT(ROW()-2,COUNTA('Form Responses 1'!$1:$1)-4),3,,TRUE,"Form Responses 1"))</f>
        <v>Suhartono</v>
      </c>
      <c r="D732" s="10">
        <f>INDIRECT(ADDRESS(2+QUOTIENT(ROW()-2,COUNTA('Form Responses 1'!$1:$1)-4),4,,TRUE,"Form Responses 1"))</f>
        <v>44981</v>
      </c>
      <c r="E732" s="11">
        <f t="shared" si="2"/>
        <v>5</v>
      </c>
      <c r="F732" s="9" t="str">
        <f>IF(ISBLANK(A732)," ",INDIRECT(ADDRESS(1,5+MOD(ROW()-2,COUNTA('Form Responses 1'!$1:$1)-4),,TRUE,"Form Responses 1")))</f>
        <v>PUSTEKDATA LAPAN - Halaman Gedung 3 [Halaman depan samping dan belakang]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PUSTEKDATA LAPAN - Halaman Gedung 3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8</v>
      </c>
      <c r="L732" s="9" t="str">
        <f t="shared" si="6"/>
        <v>2023 - WEEK 08</v>
      </c>
      <c r="M732" s="9" t="str">
        <f t="shared" si="7"/>
        <v>2023 - MONTH 02</v>
      </c>
      <c r="N732" s="12">
        <f t="shared" ref="N732:O732" si="741">IFERROR(AVERAGEIF(L:L,L732,$J:$J)," ")</f>
        <v>0.9496590909</v>
      </c>
      <c r="O732" s="12">
        <f t="shared" si="741"/>
        <v>0.9536363636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45026.48765</v>
      </c>
      <c r="B733" s="9" t="str">
        <f>INDIRECT(ADDRESS(2+QUOTIENT(ROW()-2,COUNTA('Form Responses 1'!$1:$1)-4),2,,TRUE,"Form Responses 1"))</f>
        <v>suha025@brin.go.id</v>
      </c>
      <c r="C733" s="9" t="str">
        <f>INDIRECT(ADDRESS(2+QUOTIENT(ROW()-2,COUNTA('Form Responses 1'!$1:$1)-4),3,,TRUE,"Form Responses 1"))</f>
        <v>Suhartono</v>
      </c>
      <c r="D733" s="10">
        <f>INDIRECT(ADDRESS(2+QUOTIENT(ROW()-2,COUNTA('Form Responses 1'!$1:$1)-4),4,,TRUE,"Form Responses 1"))</f>
        <v>44981</v>
      </c>
      <c r="E733" s="11">
        <f t="shared" si="2"/>
        <v>5</v>
      </c>
      <c r="F733" s="9" t="str">
        <f>IF(ISBLANK(A733)," ",INDIRECT(ADDRESS(1,5+MOD(ROW()-2,COUNTA('Form Responses 1'!$1:$1)-4),,TRUE,"Form Responses 1")))</f>
        <v>PUSTEKDATA LAPAN - Halaman Gedung 3 [TPS]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PUSTEKDATA LAPAN - Halaman Gedung 3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8</v>
      </c>
      <c r="L733" s="9" t="str">
        <f t="shared" si="6"/>
        <v>2023 - WEEK 08</v>
      </c>
      <c r="M733" s="9" t="str">
        <f t="shared" si="7"/>
        <v>2023 - MONTH 02</v>
      </c>
      <c r="N733" s="12">
        <f t="shared" ref="N733:O733" si="742">IFERROR(AVERAGEIF(L:L,L733,$J:$J)," ")</f>
        <v>0.9496590909</v>
      </c>
      <c r="O733" s="12">
        <f t="shared" si="742"/>
        <v>0.9536363636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45026.48765</v>
      </c>
      <c r="B734" s="9" t="str">
        <f>INDIRECT(ADDRESS(2+QUOTIENT(ROW()-2,COUNTA('Form Responses 1'!$1:$1)-4),2,,TRUE,"Form Responses 1"))</f>
        <v>suha025@brin.go.id</v>
      </c>
      <c r="C734" s="9" t="str">
        <f>INDIRECT(ADDRESS(2+QUOTIENT(ROW()-2,COUNTA('Form Responses 1'!$1:$1)-4),3,,TRUE,"Form Responses 1"))</f>
        <v>Suhartono</v>
      </c>
      <c r="D734" s="10">
        <f>INDIRECT(ADDRESS(2+QUOTIENT(ROW()-2,COUNTA('Form Responses 1'!$1:$1)-4),4,,TRUE,"Form Responses 1"))</f>
        <v>44981</v>
      </c>
      <c r="E734" s="11">
        <f t="shared" si="2"/>
        <v>5</v>
      </c>
      <c r="F734" s="9" t="str">
        <f>IF(ISBLANK(A734)," ",INDIRECT(ADDRESS(1,5+MOD(ROW()-2,COUNTA('Form Responses 1'!$1:$1)-4),,TRUE,"Form Responses 1")))</f>
        <v>PUSTEKDATA LAPAN - Gedung 2 Lt. 2 [Ruang Staff]</v>
      </c>
      <c r="G734" s="9" t="str">
        <f>IF(ISBLANK(A734)," ",INDIRECT(ADDRESS(MATCH(A734,'Form Responses 1'!A:A,0),5+MOD(ROW()-2,COUNTA('Form Responses 1'!$1:$1)-4),,TRUE,"Form Responses 1")))</f>
        <v>BAIK</v>
      </c>
      <c r="H734" s="12" t="str">
        <f t="shared" si="3"/>
        <v>PUSTEKDATA LAPAN - Gedung 2 Lt. 2</v>
      </c>
      <c r="I734" s="12" t="str">
        <f t="shared" si="4"/>
        <v>CLEANING SERVICE</v>
      </c>
      <c r="J734" s="12">
        <f t="array" ref="J734">IFERROR(INDEX(MASTER!B:B,MATCH(G734,MASTER!A:A,0))/100," ")</f>
        <v>0.95</v>
      </c>
      <c r="K734" s="9">
        <f t="shared" si="5"/>
        <v>8</v>
      </c>
      <c r="L734" s="9" t="str">
        <f t="shared" si="6"/>
        <v>2023 - WEEK 08</v>
      </c>
      <c r="M734" s="9" t="str">
        <f t="shared" si="7"/>
        <v>2023 - MONTH 02</v>
      </c>
      <c r="N734" s="12">
        <f t="shared" ref="N734:O734" si="743">IFERROR(AVERAGEIF(L:L,L734,$J:$J)," ")</f>
        <v>0.9496590909</v>
      </c>
      <c r="O734" s="12">
        <f t="shared" si="743"/>
        <v>0.9536363636</v>
      </c>
      <c r="P734" s="9" t="str">
        <f>IF(ISBLANK(A734)," ",IF(N734&gt;MASTER!$B$3/100,"SB",IF(N734&gt;MASTER!$B$4/100,"B",IF(N734&gt;MASTER!$B$5/100,"C","K"))))</f>
        <v>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45026.48765</v>
      </c>
      <c r="B735" s="9" t="str">
        <f>INDIRECT(ADDRESS(2+QUOTIENT(ROW()-2,COUNTA('Form Responses 1'!$1:$1)-4),2,,TRUE,"Form Responses 1"))</f>
        <v>suha025@brin.go.id</v>
      </c>
      <c r="C735" s="9" t="str">
        <f>INDIRECT(ADDRESS(2+QUOTIENT(ROW()-2,COUNTA('Form Responses 1'!$1:$1)-4),3,,TRUE,"Form Responses 1"))</f>
        <v>Suhartono</v>
      </c>
      <c r="D735" s="10">
        <f>INDIRECT(ADDRESS(2+QUOTIENT(ROW()-2,COUNTA('Form Responses 1'!$1:$1)-4),4,,TRUE,"Form Responses 1"))</f>
        <v>44981</v>
      </c>
      <c r="E735" s="11">
        <f t="shared" si="2"/>
        <v>5</v>
      </c>
      <c r="F735" s="9" t="str">
        <f>IF(ISBLANK(A735)," ",INDIRECT(ADDRESS(1,5+MOD(ROW()-2,COUNTA('Form Responses 1'!$1:$1)-4),,TRUE,"Form Responses 1")))</f>
        <v>PUSTEKDATA LAPAN - Gedung 2 Lt. 2 [Pantry ]</v>
      </c>
      <c r="G735" s="9" t="str">
        <f>IF(ISBLANK(A735)," ",INDIRECT(ADDRESS(MATCH(A735,'Form Responses 1'!A:A,0),5+MOD(ROW()-2,COUNTA('Form Responses 1'!$1:$1)-4),,TRUE,"Form Responses 1")))</f>
        <v>BAIK</v>
      </c>
      <c r="H735" s="12" t="str">
        <f t="shared" si="3"/>
        <v>PUSTEKDATA LAPAN - Gedung 2 Lt. 2</v>
      </c>
      <c r="I735" s="12" t="str">
        <f t="shared" si="4"/>
        <v>CLEANING SERVICE</v>
      </c>
      <c r="J735" s="12">
        <f t="array" ref="J735">IFERROR(INDEX(MASTER!B:B,MATCH(G735,MASTER!A:A,0))/100," ")</f>
        <v>0.95</v>
      </c>
      <c r="K735" s="9">
        <f t="shared" si="5"/>
        <v>8</v>
      </c>
      <c r="L735" s="9" t="str">
        <f t="shared" si="6"/>
        <v>2023 - WEEK 08</v>
      </c>
      <c r="M735" s="9" t="str">
        <f t="shared" si="7"/>
        <v>2023 - MONTH 02</v>
      </c>
      <c r="N735" s="12">
        <f t="shared" ref="N735:O735" si="744">IFERROR(AVERAGEIF(L:L,L735,$J:$J)," ")</f>
        <v>0.9496590909</v>
      </c>
      <c r="O735" s="12">
        <f t="shared" si="744"/>
        <v>0.9536363636</v>
      </c>
      <c r="P735" s="9" t="str">
        <f>IF(ISBLANK(A735)," ",IF(N735&gt;MASTER!$B$3/100,"SB",IF(N735&gt;MASTER!$B$4/100,"B",IF(N735&gt;MASTER!$B$5/100,"C","K"))))</f>
        <v>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45026.48765</v>
      </c>
      <c r="B736" s="9" t="str">
        <f>INDIRECT(ADDRESS(2+QUOTIENT(ROW()-2,COUNTA('Form Responses 1'!$1:$1)-4),2,,TRUE,"Form Responses 1"))</f>
        <v>suha025@brin.go.id</v>
      </c>
      <c r="C736" s="9" t="str">
        <f>INDIRECT(ADDRESS(2+QUOTIENT(ROW()-2,COUNTA('Form Responses 1'!$1:$1)-4),3,,TRUE,"Form Responses 1"))</f>
        <v>Suhartono</v>
      </c>
      <c r="D736" s="10">
        <f>INDIRECT(ADDRESS(2+QUOTIENT(ROW()-2,COUNTA('Form Responses 1'!$1:$1)-4),4,,TRUE,"Form Responses 1"))</f>
        <v>44981</v>
      </c>
      <c r="E736" s="11">
        <f t="shared" si="2"/>
        <v>5</v>
      </c>
      <c r="F736" s="9" t="str">
        <f>IF(ISBLANK(A736)," ",INDIRECT(ADDRESS(1,5+MOD(ROW()-2,COUNTA('Form Responses 1'!$1:$1)-4),,TRUE,"Form Responses 1")))</f>
        <v>PUSTEKDATA LAPAN - Gedung 2 Lt. 2 [Toilet pria/wanita]</v>
      </c>
      <c r="G736" s="9" t="str">
        <f>IF(ISBLANK(A736)," ",INDIRECT(ADDRESS(MATCH(A736,'Form Responses 1'!A:A,0),5+MOD(ROW()-2,COUNTA('Form Responses 1'!$1:$1)-4),,TRUE,"Form Responses 1")))</f>
        <v>BAIK</v>
      </c>
      <c r="H736" s="12" t="str">
        <f t="shared" si="3"/>
        <v>PUSTEKDATA LAPAN - Gedung 2 Lt. 2</v>
      </c>
      <c r="I736" s="12" t="str">
        <f t="shared" si="4"/>
        <v>CLEANING SERVICE</v>
      </c>
      <c r="J736" s="12">
        <f t="array" ref="J736">IFERROR(INDEX(MASTER!B:B,MATCH(G736,MASTER!A:A,0))/100," ")</f>
        <v>0.95</v>
      </c>
      <c r="K736" s="9">
        <f t="shared" si="5"/>
        <v>8</v>
      </c>
      <c r="L736" s="9" t="str">
        <f t="shared" si="6"/>
        <v>2023 - WEEK 08</v>
      </c>
      <c r="M736" s="9" t="str">
        <f t="shared" si="7"/>
        <v>2023 - MONTH 02</v>
      </c>
      <c r="N736" s="12">
        <f t="shared" ref="N736:O736" si="745">IFERROR(AVERAGEIF(L:L,L736,$J:$J)," ")</f>
        <v>0.9496590909</v>
      </c>
      <c r="O736" s="12">
        <f t="shared" si="745"/>
        <v>0.9536363636</v>
      </c>
      <c r="P736" s="9" t="str">
        <f>IF(ISBLANK(A736)," ",IF(N736&gt;MASTER!$B$3/100,"SB",IF(N736&gt;MASTER!$B$4/100,"B",IF(N736&gt;MASTER!$B$5/100,"C","K"))))</f>
        <v>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45026.48765</v>
      </c>
      <c r="B737" s="9" t="str">
        <f>INDIRECT(ADDRESS(2+QUOTIENT(ROW()-2,COUNTA('Form Responses 1'!$1:$1)-4),2,,TRUE,"Form Responses 1"))</f>
        <v>suha025@brin.go.id</v>
      </c>
      <c r="C737" s="9" t="str">
        <f>INDIRECT(ADDRESS(2+QUOTIENT(ROW()-2,COUNTA('Form Responses 1'!$1:$1)-4),3,,TRUE,"Form Responses 1"))</f>
        <v>Suhartono</v>
      </c>
      <c r="D737" s="10">
        <f>INDIRECT(ADDRESS(2+QUOTIENT(ROW()-2,COUNTA('Form Responses 1'!$1:$1)-4),4,,TRUE,"Form Responses 1"))</f>
        <v>44981</v>
      </c>
      <c r="E737" s="11">
        <f t="shared" si="2"/>
        <v>5</v>
      </c>
      <c r="F737" s="9" t="str">
        <f>IF(ISBLANK(A737)," ",INDIRECT(ADDRESS(1,5+MOD(ROW()-2,COUNTA('Form Responses 1'!$1:$1)-4),,TRUE,"Form Responses 1")))</f>
        <v>PUSTEKDATA LAPAN - Gedung 2 Lt. 2 [Ruang Staff]</v>
      </c>
      <c r="G737" s="9" t="str">
        <f>IF(ISBLANK(A737)," ",INDIRECT(ADDRESS(MATCH(A737,'Form Responses 1'!A:A,0),5+MOD(ROW()-2,COUNTA('Form Responses 1'!$1:$1)-4),,TRUE,"Form Responses 1")))</f>
        <v>BAIK</v>
      </c>
      <c r="H737" s="12" t="str">
        <f t="shared" si="3"/>
        <v>PUSTEKDATA LAPAN - Gedung 2 Lt. 2</v>
      </c>
      <c r="I737" s="12" t="str">
        <f t="shared" si="4"/>
        <v>CLEANING SERVICE</v>
      </c>
      <c r="J737" s="12">
        <f t="array" ref="J737">IFERROR(INDEX(MASTER!B:B,MATCH(G737,MASTER!A:A,0))/100," ")</f>
        <v>0.95</v>
      </c>
      <c r="K737" s="9">
        <f t="shared" si="5"/>
        <v>8</v>
      </c>
      <c r="L737" s="9" t="str">
        <f t="shared" si="6"/>
        <v>2023 - WEEK 08</v>
      </c>
      <c r="M737" s="9" t="str">
        <f t="shared" si="7"/>
        <v>2023 - MONTH 02</v>
      </c>
      <c r="N737" s="12">
        <f t="shared" ref="N737:O737" si="746">IFERROR(AVERAGEIF(L:L,L737,$J:$J)," ")</f>
        <v>0.9496590909</v>
      </c>
      <c r="O737" s="12">
        <f t="shared" si="746"/>
        <v>0.9536363636</v>
      </c>
      <c r="P737" s="9" t="str">
        <f>IF(ISBLANK(A737)," ",IF(N737&gt;MASTER!$B$3/100,"SB",IF(N737&gt;MASTER!$B$4/100,"B",IF(N737&gt;MASTER!$B$5/100,"C","K"))))</f>
        <v>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45026.48765</v>
      </c>
      <c r="B738" s="9" t="str">
        <f>INDIRECT(ADDRESS(2+QUOTIENT(ROW()-2,COUNTA('Form Responses 1'!$1:$1)-4),2,,TRUE,"Form Responses 1"))</f>
        <v>suha025@brin.go.id</v>
      </c>
      <c r="C738" s="9" t="str">
        <f>INDIRECT(ADDRESS(2+QUOTIENT(ROW()-2,COUNTA('Form Responses 1'!$1:$1)-4),3,,TRUE,"Form Responses 1"))</f>
        <v>Suhartono</v>
      </c>
      <c r="D738" s="10">
        <f>INDIRECT(ADDRESS(2+QUOTIENT(ROW()-2,COUNTA('Form Responses 1'!$1:$1)-4),4,,TRUE,"Form Responses 1"))</f>
        <v>44981</v>
      </c>
      <c r="E738" s="11">
        <f t="shared" si="2"/>
        <v>5</v>
      </c>
      <c r="F738" s="9" t="str">
        <f>IF(ISBLANK(A738)," ",INDIRECT(ADDRESS(1,5+MOD(ROW()-2,COUNTA('Form Responses 1'!$1:$1)-4),,TRUE,"Form Responses 1")))</f>
        <v>PUSTEKDATA LAPAN - Gedung 2 Lt. 2 [Ruang Rapat]</v>
      </c>
      <c r="G738" s="9" t="str">
        <f>IF(ISBLANK(A738)," ",INDIRECT(ADDRESS(MATCH(A738,'Form Responses 1'!A:A,0),5+MOD(ROW()-2,COUNTA('Form Responses 1'!$1:$1)-4),,TRUE,"Form Responses 1")))</f>
        <v>BAIK</v>
      </c>
      <c r="H738" s="12" t="str">
        <f t="shared" si="3"/>
        <v>PUSTEKDATA LAPAN - Gedung 2 Lt. 2</v>
      </c>
      <c r="I738" s="12" t="str">
        <f t="shared" si="4"/>
        <v>CLEANING SERVICE</v>
      </c>
      <c r="J738" s="12">
        <f t="array" ref="J738">IFERROR(INDEX(MASTER!B:B,MATCH(G738,MASTER!A:A,0))/100," ")</f>
        <v>0.95</v>
      </c>
      <c r="K738" s="9">
        <f t="shared" si="5"/>
        <v>8</v>
      </c>
      <c r="L738" s="9" t="str">
        <f t="shared" si="6"/>
        <v>2023 - WEEK 08</v>
      </c>
      <c r="M738" s="9" t="str">
        <f t="shared" si="7"/>
        <v>2023 - MONTH 02</v>
      </c>
      <c r="N738" s="12">
        <f t="shared" ref="N738:O738" si="747">IFERROR(AVERAGEIF(L:L,L738,$J:$J)," ")</f>
        <v>0.9496590909</v>
      </c>
      <c r="O738" s="12">
        <f t="shared" si="747"/>
        <v>0.9536363636</v>
      </c>
      <c r="P738" s="9" t="str">
        <f>IF(ISBLANK(A738)," ",IF(N738&gt;MASTER!$B$3/100,"SB",IF(N738&gt;MASTER!$B$4/100,"B",IF(N738&gt;MASTER!$B$5/100,"C","K"))))</f>
        <v>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45026.48765</v>
      </c>
      <c r="B739" s="9" t="str">
        <f>INDIRECT(ADDRESS(2+QUOTIENT(ROW()-2,COUNTA('Form Responses 1'!$1:$1)-4),2,,TRUE,"Form Responses 1"))</f>
        <v>suha025@brin.go.id</v>
      </c>
      <c r="C739" s="9" t="str">
        <f>INDIRECT(ADDRESS(2+QUOTIENT(ROW()-2,COUNTA('Form Responses 1'!$1:$1)-4),3,,TRUE,"Form Responses 1"))</f>
        <v>Suhartono</v>
      </c>
      <c r="D739" s="10">
        <f>INDIRECT(ADDRESS(2+QUOTIENT(ROW()-2,COUNTA('Form Responses 1'!$1:$1)-4),4,,TRUE,"Form Responses 1"))</f>
        <v>44981</v>
      </c>
      <c r="E739" s="11">
        <f t="shared" si="2"/>
        <v>5</v>
      </c>
      <c r="F739" s="9" t="str">
        <f>IF(ISBLANK(A739)," ",INDIRECT(ADDRESS(1,5+MOD(ROW()-2,COUNTA('Form Responses 1'!$1:$1)-4),,TRUE,"Form Responses 1")))</f>
        <v>PUSTEKDATA LAPAN - Gedung 2 Lt. 2 [Ruang Kepala Kapus]</v>
      </c>
      <c r="G739" s="9" t="str">
        <f>IF(ISBLANK(A739)," ",INDIRECT(ADDRESS(MATCH(A739,'Form Responses 1'!A:A,0),5+MOD(ROW()-2,COUNTA('Form Responses 1'!$1:$1)-4),,TRUE,"Form Responses 1")))</f>
        <v>BAIK</v>
      </c>
      <c r="H739" s="12" t="str">
        <f t="shared" si="3"/>
        <v>PUSTEKDATA LAPAN - Gedung 2 Lt. 2</v>
      </c>
      <c r="I739" s="12" t="str">
        <f t="shared" si="4"/>
        <v>CLEANING SERVICE</v>
      </c>
      <c r="J739" s="12">
        <f t="array" ref="J739">IFERROR(INDEX(MASTER!B:B,MATCH(G739,MASTER!A:A,0))/100," ")</f>
        <v>0.95</v>
      </c>
      <c r="K739" s="9">
        <f t="shared" si="5"/>
        <v>8</v>
      </c>
      <c r="L739" s="9" t="str">
        <f t="shared" si="6"/>
        <v>2023 - WEEK 08</v>
      </c>
      <c r="M739" s="9" t="str">
        <f t="shared" si="7"/>
        <v>2023 - MONTH 02</v>
      </c>
      <c r="N739" s="12">
        <f t="shared" ref="N739:O739" si="748">IFERROR(AVERAGEIF(L:L,L739,$J:$J)," ")</f>
        <v>0.9496590909</v>
      </c>
      <c r="O739" s="12">
        <f t="shared" si="748"/>
        <v>0.9536363636</v>
      </c>
      <c r="P739" s="9" t="str">
        <f>IF(ISBLANK(A739)," ",IF(N739&gt;MASTER!$B$3/100,"SB",IF(N739&gt;MASTER!$B$4/100,"B",IF(N739&gt;MASTER!$B$5/100,"C","K"))))</f>
        <v>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45026.48765</v>
      </c>
      <c r="B740" s="9" t="str">
        <f>INDIRECT(ADDRESS(2+QUOTIENT(ROW()-2,COUNTA('Form Responses 1'!$1:$1)-4),2,,TRUE,"Form Responses 1"))</f>
        <v>suha025@brin.go.id</v>
      </c>
      <c r="C740" s="9" t="str">
        <f>INDIRECT(ADDRESS(2+QUOTIENT(ROW()-2,COUNTA('Form Responses 1'!$1:$1)-4),3,,TRUE,"Form Responses 1"))</f>
        <v>Suhartono</v>
      </c>
      <c r="D740" s="10">
        <f>INDIRECT(ADDRESS(2+QUOTIENT(ROW()-2,COUNTA('Form Responses 1'!$1:$1)-4),4,,TRUE,"Form Responses 1"))</f>
        <v>44981</v>
      </c>
      <c r="E740" s="11">
        <f t="shared" si="2"/>
        <v>5</v>
      </c>
      <c r="F740" s="9" t="str">
        <f>IF(ISBLANK(A740)," ",INDIRECT(ADDRESS(1,5+MOD(ROW()-2,COUNTA('Form Responses 1'!$1:$1)-4),,TRUE,"Form Responses 1")))</f>
        <v>PUSTEKDATA LAPAN - Gedung 2 Lt. 2 [Ruang Rapat Bumi]</v>
      </c>
      <c r="G740" s="9" t="str">
        <f>IF(ISBLANK(A740)," ",INDIRECT(ADDRESS(MATCH(A740,'Form Responses 1'!A:A,0),5+MOD(ROW()-2,COUNTA('Form Responses 1'!$1:$1)-4),,TRUE,"Form Responses 1")))</f>
        <v>BAIK</v>
      </c>
      <c r="H740" s="12" t="str">
        <f t="shared" si="3"/>
        <v>PUSTEKDATA LAPAN - Gedung 2 Lt. 2</v>
      </c>
      <c r="I740" s="12" t="str">
        <f t="shared" si="4"/>
        <v>CLEANING SERVICE</v>
      </c>
      <c r="J740" s="12">
        <f t="array" ref="J740">IFERROR(INDEX(MASTER!B:B,MATCH(G740,MASTER!A:A,0))/100," ")</f>
        <v>0.95</v>
      </c>
      <c r="K740" s="9">
        <f t="shared" si="5"/>
        <v>8</v>
      </c>
      <c r="L740" s="9" t="str">
        <f t="shared" si="6"/>
        <v>2023 - WEEK 08</v>
      </c>
      <c r="M740" s="9" t="str">
        <f t="shared" si="7"/>
        <v>2023 - MONTH 02</v>
      </c>
      <c r="N740" s="12">
        <f t="shared" ref="N740:O740" si="749">IFERROR(AVERAGEIF(L:L,L740,$J:$J)," ")</f>
        <v>0.9496590909</v>
      </c>
      <c r="O740" s="12">
        <f t="shared" si="749"/>
        <v>0.9536363636</v>
      </c>
      <c r="P740" s="9" t="str">
        <f>IF(ISBLANK(A740)," ",IF(N740&gt;MASTER!$B$3/100,"SB",IF(N740&gt;MASTER!$B$4/100,"B",IF(N740&gt;MASTER!$B$5/100,"C","K"))))</f>
        <v>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45026.48765</v>
      </c>
      <c r="B741" s="9" t="str">
        <f>INDIRECT(ADDRESS(2+QUOTIENT(ROW()-2,COUNTA('Form Responses 1'!$1:$1)-4),2,,TRUE,"Form Responses 1"))</f>
        <v>suha025@brin.go.id</v>
      </c>
      <c r="C741" s="9" t="str">
        <f>INDIRECT(ADDRESS(2+QUOTIENT(ROW()-2,COUNTA('Form Responses 1'!$1:$1)-4),3,,TRUE,"Form Responses 1"))</f>
        <v>Suhartono</v>
      </c>
      <c r="D741" s="10">
        <f>INDIRECT(ADDRESS(2+QUOTIENT(ROW()-2,COUNTA('Form Responses 1'!$1:$1)-4),4,,TRUE,"Form Responses 1"))</f>
        <v>44981</v>
      </c>
      <c r="E741" s="11">
        <f t="shared" si="2"/>
        <v>5</v>
      </c>
      <c r="F741" s="9" t="str">
        <f>IF(ISBLANK(A741)," ",INDIRECT(ADDRESS(1,5+MOD(ROW()-2,COUNTA('Form Responses 1'!$1:$1)-4),,TRUE,"Form Responses 1")))</f>
        <v>PUSTEKDATA LAPAN - Gedung 2 Lt. 2 [Lobby/Ruang tunggu]</v>
      </c>
      <c r="G741" s="9" t="str">
        <f>IF(ISBLANK(A741)," ",INDIRECT(ADDRESS(MATCH(A741,'Form Responses 1'!A:A,0),5+MOD(ROW()-2,COUNTA('Form Responses 1'!$1:$1)-4),,TRUE,"Form Responses 1")))</f>
        <v>BAIK</v>
      </c>
      <c r="H741" s="12" t="str">
        <f t="shared" si="3"/>
        <v>PUSTEKDATA LAPAN - Gedung 2 Lt. 2</v>
      </c>
      <c r="I741" s="12" t="str">
        <f t="shared" si="4"/>
        <v>CLEANING SERVICE</v>
      </c>
      <c r="J741" s="12">
        <f t="array" ref="J741">IFERROR(INDEX(MASTER!B:B,MATCH(G741,MASTER!A:A,0))/100," ")</f>
        <v>0.95</v>
      </c>
      <c r="K741" s="9">
        <f t="shared" si="5"/>
        <v>8</v>
      </c>
      <c r="L741" s="9" t="str">
        <f t="shared" si="6"/>
        <v>2023 - WEEK 08</v>
      </c>
      <c r="M741" s="9" t="str">
        <f t="shared" si="7"/>
        <v>2023 - MONTH 02</v>
      </c>
      <c r="N741" s="12">
        <f t="shared" ref="N741:O741" si="750">IFERROR(AVERAGEIF(L:L,L741,$J:$J)," ")</f>
        <v>0.9496590909</v>
      </c>
      <c r="O741" s="12">
        <f t="shared" si="750"/>
        <v>0.9536363636</v>
      </c>
      <c r="P741" s="9" t="str">
        <f>IF(ISBLANK(A741)," ",IF(N741&gt;MASTER!$B$3/100,"SB",IF(N741&gt;MASTER!$B$4/100,"B",IF(N741&gt;MASTER!$B$5/100,"C","K"))))</f>
        <v>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45026.48765</v>
      </c>
      <c r="B742" s="9" t="str">
        <f>INDIRECT(ADDRESS(2+QUOTIENT(ROW()-2,COUNTA('Form Responses 1'!$1:$1)-4),2,,TRUE,"Form Responses 1"))</f>
        <v>suha025@brin.go.id</v>
      </c>
      <c r="C742" s="9" t="str">
        <f>INDIRECT(ADDRESS(2+QUOTIENT(ROW()-2,COUNTA('Form Responses 1'!$1:$1)-4),3,,TRUE,"Form Responses 1"))</f>
        <v>Suhartono</v>
      </c>
      <c r="D742" s="10">
        <f>INDIRECT(ADDRESS(2+QUOTIENT(ROW()-2,COUNTA('Form Responses 1'!$1:$1)-4),4,,TRUE,"Form Responses 1"))</f>
        <v>44981</v>
      </c>
      <c r="E742" s="11">
        <f t="shared" si="2"/>
        <v>5</v>
      </c>
      <c r="F742" s="9" t="str">
        <f>IF(ISBLANK(A742)," ",INDIRECT(ADDRESS(1,5+MOD(ROW()-2,COUNTA('Form Responses 1'!$1:$1)-4),,TRUE,"Form Responses 1")))</f>
        <v>PUSTEKDATA LAPAN - Gedung 2 Lt. 2 [Ruang Sekretaris]</v>
      </c>
      <c r="G742" s="9" t="str">
        <f>IF(ISBLANK(A742)," ",INDIRECT(ADDRESS(MATCH(A742,'Form Responses 1'!A:A,0),5+MOD(ROW()-2,COUNTA('Form Responses 1'!$1:$1)-4),,TRUE,"Form Responses 1")))</f>
        <v>BAIK</v>
      </c>
      <c r="H742" s="12" t="str">
        <f t="shared" si="3"/>
        <v>PUSTEKDATA LAPAN - Gedung 2 Lt. 2</v>
      </c>
      <c r="I742" s="12" t="str">
        <f t="shared" si="4"/>
        <v>CLEANING SERVICE</v>
      </c>
      <c r="J742" s="12">
        <f t="array" ref="J742">IFERROR(INDEX(MASTER!B:B,MATCH(G742,MASTER!A:A,0))/100," ")</f>
        <v>0.95</v>
      </c>
      <c r="K742" s="9">
        <f t="shared" si="5"/>
        <v>8</v>
      </c>
      <c r="L742" s="9" t="str">
        <f t="shared" si="6"/>
        <v>2023 - WEEK 08</v>
      </c>
      <c r="M742" s="9" t="str">
        <f t="shared" si="7"/>
        <v>2023 - MONTH 02</v>
      </c>
      <c r="N742" s="12">
        <f t="shared" ref="N742:O742" si="751">IFERROR(AVERAGEIF(L:L,L742,$J:$J)," ")</f>
        <v>0.9496590909</v>
      </c>
      <c r="O742" s="12">
        <f t="shared" si="751"/>
        <v>0.9536363636</v>
      </c>
      <c r="P742" s="9" t="str">
        <f>IF(ISBLANK(A742)," ",IF(N742&gt;MASTER!$B$3/100,"SB",IF(N742&gt;MASTER!$B$4/100,"B",IF(N742&gt;MASTER!$B$5/100,"C","K"))))</f>
        <v>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45026.48765</v>
      </c>
      <c r="B743" s="9" t="str">
        <f>INDIRECT(ADDRESS(2+QUOTIENT(ROW()-2,COUNTA('Form Responses 1'!$1:$1)-4),2,,TRUE,"Form Responses 1"))</f>
        <v>suha025@brin.go.id</v>
      </c>
      <c r="C743" s="9" t="str">
        <f>INDIRECT(ADDRESS(2+QUOTIENT(ROW()-2,COUNTA('Form Responses 1'!$1:$1)-4),3,,TRUE,"Form Responses 1"))</f>
        <v>Suhartono</v>
      </c>
      <c r="D743" s="10">
        <f>INDIRECT(ADDRESS(2+QUOTIENT(ROW()-2,COUNTA('Form Responses 1'!$1:$1)-4),4,,TRUE,"Form Responses 1"))</f>
        <v>44981</v>
      </c>
      <c r="E743" s="11">
        <f t="shared" si="2"/>
        <v>5</v>
      </c>
      <c r="F743" s="9" t="str">
        <f>IF(ISBLANK(A743)," ",INDIRECT(ADDRESS(1,5+MOD(ROW()-2,COUNTA('Form Responses 1'!$1:$1)-4),,TRUE,"Form Responses 1")))</f>
        <v>PUSTEKDATA LAPAN - Gedung 2 Lt. 2 [Toilet pria/wanita]</v>
      </c>
      <c r="G743" s="9" t="str">
        <f>IF(ISBLANK(A743)," ",INDIRECT(ADDRESS(MATCH(A743,'Form Responses 1'!A:A,0),5+MOD(ROW()-2,COUNTA('Form Responses 1'!$1:$1)-4),,TRUE,"Form Responses 1")))</f>
        <v>BAIK</v>
      </c>
      <c r="H743" s="12" t="str">
        <f t="shared" si="3"/>
        <v>PUSTEKDATA LAPAN - Gedung 2 Lt. 2</v>
      </c>
      <c r="I743" s="12" t="str">
        <f t="shared" si="4"/>
        <v>CLEANING SERVICE</v>
      </c>
      <c r="J743" s="12">
        <f t="array" ref="J743">IFERROR(INDEX(MASTER!B:B,MATCH(G743,MASTER!A:A,0))/100," ")</f>
        <v>0.95</v>
      </c>
      <c r="K743" s="9">
        <f t="shared" si="5"/>
        <v>8</v>
      </c>
      <c r="L743" s="9" t="str">
        <f t="shared" si="6"/>
        <v>2023 - WEEK 08</v>
      </c>
      <c r="M743" s="9" t="str">
        <f t="shared" si="7"/>
        <v>2023 - MONTH 02</v>
      </c>
      <c r="N743" s="12">
        <f t="shared" ref="N743:O743" si="752">IFERROR(AVERAGEIF(L:L,L743,$J:$J)," ")</f>
        <v>0.9496590909</v>
      </c>
      <c r="O743" s="12">
        <f t="shared" si="752"/>
        <v>0.9536363636</v>
      </c>
      <c r="P743" s="9" t="str">
        <f>IF(ISBLANK(A743)," ",IF(N743&gt;MASTER!$B$3/100,"SB",IF(N743&gt;MASTER!$B$4/100,"B",IF(N743&gt;MASTER!$B$5/100,"C","K"))))</f>
        <v>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45026.48765</v>
      </c>
      <c r="B744" s="9" t="str">
        <f>INDIRECT(ADDRESS(2+QUOTIENT(ROW()-2,COUNTA('Form Responses 1'!$1:$1)-4),2,,TRUE,"Form Responses 1"))</f>
        <v>suha025@brin.go.id</v>
      </c>
      <c r="C744" s="9" t="str">
        <f>INDIRECT(ADDRESS(2+QUOTIENT(ROW()-2,COUNTA('Form Responses 1'!$1:$1)-4),3,,TRUE,"Form Responses 1"))</f>
        <v>Suhartono</v>
      </c>
      <c r="D744" s="10">
        <f>INDIRECT(ADDRESS(2+QUOTIENT(ROW()-2,COUNTA('Form Responses 1'!$1:$1)-4),4,,TRUE,"Form Responses 1"))</f>
        <v>44981</v>
      </c>
      <c r="E744" s="11">
        <f t="shared" si="2"/>
        <v>5</v>
      </c>
      <c r="F744" s="9" t="str">
        <f>IF(ISBLANK(A744)," ",INDIRECT(ADDRESS(1,5+MOD(ROW()-2,COUNTA('Form Responses 1'!$1:$1)-4),,TRUE,"Form Responses 1")))</f>
        <v>PUSTEKDATA LAPAN - Gedung 2 Lt. 1 [Ruang Staff]</v>
      </c>
      <c r="G744" s="9" t="str">
        <f>IF(ISBLANK(A744)," ",INDIRECT(ADDRESS(MATCH(A744,'Form Responses 1'!A:A,0),5+MOD(ROW()-2,COUNTA('Form Responses 1'!$1:$1)-4),,TRUE,"Form Responses 1")))</f>
        <v>BAIK</v>
      </c>
      <c r="H744" s="12" t="str">
        <f t="shared" si="3"/>
        <v>PUSTEKDATA LAPAN - Gedung 2 Lt. 1</v>
      </c>
      <c r="I744" s="12" t="str">
        <f t="shared" si="4"/>
        <v>CLEANING SERVICE</v>
      </c>
      <c r="J744" s="12">
        <f t="array" ref="J744">IFERROR(INDEX(MASTER!B:B,MATCH(G744,MASTER!A:A,0))/100," ")</f>
        <v>0.95</v>
      </c>
      <c r="K744" s="9">
        <f t="shared" si="5"/>
        <v>8</v>
      </c>
      <c r="L744" s="9" t="str">
        <f t="shared" si="6"/>
        <v>2023 - WEEK 08</v>
      </c>
      <c r="M744" s="9" t="str">
        <f t="shared" si="7"/>
        <v>2023 - MONTH 02</v>
      </c>
      <c r="N744" s="12">
        <f t="shared" ref="N744:O744" si="753">IFERROR(AVERAGEIF(L:L,L744,$J:$J)," ")</f>
        <v>0.9496590909</v>
      </c>
      <c r="O744" s="12">
        <f t="shared" si="753"/>
        <v>0.9536363636</v>
      </c>
      <c r="P744" s="9" t="str">
        <f>IF(ISBLANK(A744)," ",IF(N744&gt;MASTER!$B$3/100,"SB",IF(N744&gt;MASTER!$B$4/100,"B",IF(N744&gt;MASTER!$B$5/100,"C","K"))))</f>
        <v>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45026.48765</v>
      </c>
      <c r="B745" s="9" t="str">
        <f>INDIRECT(ADDRESS(2+QUOTIENT(ROW()-2,COUNTA('Form Responses 1'!$1:$1)-4),2,,TRUE,"Form Responses 1"))</f>
        <v>suha025@brin.go.id</v>
      </c>
      <c r="C745" s="9" t="str">
        <f>INDIRECT(ADDRESS(2+QUOTIENT(ROW()-2,COUNTA('Form Responses 1'!$1:$1)-4),3,,TRUE,"Form Responses 1"))</f>
        <v>Suhartono</v>
      </c>
      <c r="D745" s="10">
        <f>INDIRECT(ADDRESS(2+QUOTIENT(ROW()-2,COUNTA('Form Responses 1'!$1:$1)-4),4,,TRUE,"Form Responses 1"))</f>
        <v>44981</v>
      </c>
      <c r="E745" s="11">
        <f t="shared" si="2"/>
        <v>5</v>
      </c>
      <c r="F745" s="9" t="str">
        <f>IF(ISBLANK(A745)," ",INDIRECT(ADDRESS(1,5+MOD(ROW()-2,COUNTA('Form Responses 1'!$1:$1)-4),,TRUE,"Form Responses 1")))</f>
        <v>PUSTEKDATA LAPAN - Gedung 2 Lt. 1 [Ruang Bendahara]</v>
      </c>
      <c r="G745" s="9" t="str">
        <f>IF(ISBLANK(A745)," ",INDIRECT(ADDRESS(MATCH(A745,'Form Responses 1'!A:A,0),5+MOD(ROW()-2,COUNTA('Form Responses 1'!$1:$1)-4),,TRUE,"Form Responses 1")))</f>
        <v>BAIK</v>
      </c>
      <c r="H745" s="12" t="str">
        <f t="shared" si="3"/>
        <v>PUSTEKDATA LAPAN - Gedung 2 Lt. 1</v>
      </c>
      <c r="I745" s="12" t="str">
        <f t="shared" si="4"/>
        <v>CLEANING SERVICE</v>
      </c>
      <c r="J745" s="12">
        <f t="array" ref="J745">IFERROR(INDEX(MASTER!B:B,MATCH(G745,MASTER!A:A,0))/100," ")</f>
        <v>0.95</v>
      </c>
      <c r="K745" s="9">
        <f t="shared" si="5"/>
        <v>8</v>
      </c>
      <c r="L745" s="9" t="str">
        <f t="shared" si="6"/>
        <v>2023 - WEEK 08</v>
      </c>
      <c r="M745" s="9" t="str">
        <f t="shared" si="7"/>
        <v>2023 - MONTH 02</v>
      </c>
      <c r="N745" s="12">
        <f t="shared" ref="N745:O745" si="754">IFERROR(AVERAGEIF(L:L,L745,$J:$J)," ")</f>
        <v>0.9496590909</v>
      </c>
      <c r="O745" s="12">
        <f t="shared" si="754"/>
        <v>0.9536363636</v>
      </c>
      <c r="P745" s="9" t="str">
        <f>IF(ISBLANK(A745)," ",IF(N745&gt;MASTER!$B$3/100,"SB",IF(N745&gt;MASTER!$B$4/100,"B",IF(N745&gt;MASTER!$B$5/100,"C","K"))))</f>
        <v>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45026.48765</v>
      </c>
      <c r="B746" s="9" t="str">
        <f>INDIRECT(ADDRESS(2+QUOTIENT(ROW()-2,COUNTA('Form Responses 1'!$1:$1)-4),2,,TRUE,"Form Responses 1"))</f>
        <v>suha025@brin.go.id</v>
      </c>
      <c r="C746" s="9" t="str">
        <f>INDIRECT(ADDRESS(2+QUOTIENT(ROW()-2,COUNTA('Form Responses 1'!$1:$1)-4),3,,TRUE,"Form Responses 1"))</f>
        <v>Suhartono</v>
      </c>
      <c r="D746" s="10">
        <f>INDIRECT(ADDRESS(2+QUOTIENT(ROW()-2,COUNTA('Form Responses 1'!$1:$1)-4),4,,TRUE,"Form Responses 1"))</f>
        <v>44981</v>
      </c>
      <c r="E746" s="11">
        <f t="shared" si="2"/>
        <v>5</v>
      </c>
      <c r="F746" s="9" t="str">
        <f>IF(ISBLANK(A746)," ",INDIRECT(ADDRESS(1,5+MOD(ROW()-2,COUNTA('Form Responses 1'!$1:$1)-4),,TRUE,"Form Responses 1")))</f>
        <v>PUSTEKDATA LAPAN - Gedung 2 Lt. 1 [Perpustakaan]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PUSTEKDATA LAPAN - Gedung 2 Lt. 1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8</v>
      </c>
      <c r="L746" s="9" t="str">
        <f t="shared" si="6"/>
        <v>2023 - WEEK 08</v>
      </c>
      <c r="M746" s="9" t="str">
        <f t="shared" si="7"/>
        <v>2023 - MONTH 02</v>
      </c>
      <c r="N746" s="12">
        <f t="shared" ref="N746:O746" si="755">IFERROR(AVERAGEIF(L:L,L746,$J:$J)," ")</f>
        <v>0.9496590909</v>
      </c>
      <c r="O746" s="12">
        <f t="shared" si="755"/>
        <v>0.9536363636</v>
      </c>
      <c r="P746" s="9" t="str">
        <f>IF(ISBLANK(A746)," ",IF(N746&gt;MASTER!$B$3/100,"SB",IF(N746&gt;MASTER!$B$4/100,"B",IF(N746&gt;MASTER!$B$5/100,"C","K"))))</f>
        <v>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45026.48765</v>
      </c>
      <c r="B747" s="9" t="str">
        <f>INDIRECT(ADDRESS(2+QUOTIENT(ROW()-2,COUNTA('Form Responses 1'!$1:$1)-4),2,,TRUE,"Form Responses 1"))</f>
        <v>suha025@brin.go.id</v>
      </c>
      <c r="C747" s="9" t="str">
        <f>INDIRECT(ADDRESS(2+QUOTIENT(ROW()-2,COUNTA('Form Responses 1'!$1:$1)-4),3,,TRUE,"Form Responses 1"))</f>
        <v>Suhartono</v>
      </c>
      <c r="D747" s="10">
        <f>INDIRECT(ADDRESS(2+QUOTIENT(ROW()-2,COUNTA('Form Responses 1'!$1:$1)-4),4,,TRUE,"Form Responses 1"))</f>
        <v>44981</v>
      </c>
      <c r="E747" s="11">
        <f t="shared" si="2"/>
        <v>5</v>
      </c>
      <c r="F747" s="9" t="str">
        <f>IF(ISBLANK(A747)," ",INDIRECT(ADDRESS(1,5+MOD(ROW()-2,COUNTA('Form Responses 1'!$1:$1)-4),,TRUE,"Form Responses 1")))</f>
        <v>PUSTEKDATA LAPAN - Gedung 2 Lt. 1 [Lobby]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PUSTEKDATA LAPAN - Gedung 2 Lt. 1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8</v>
      </c>
      <c r="L747" s="9" t="str">
        <f t="shared" si="6"/>
        <v>2023 - WEEK 08</v>
      </c>
      <c r="M747" s="9" t="str">
        <f t="shared" si="7"/>
        <v>2023 - MONTH 02</v>
      </c>
      <c r="N747" s="12">
        <f t="shared" ref="N747:O747" si="756">IFERROR(AVERAGEIF(L:L,L747,$J:$J)," ")</f>
        <v>0.9496590909</v>
      </c>
      <c r="O747" s="12">
        <f t="shared" si="756"/>
        <v>0.9536363636</v>
      </c>
      <c r="P747" s="9" t="str">
        <f>IF(ISBLANK(A747)," ",IF(N747&gt;MASTER!$B$3/100,"SB",IF(N747&gt;MASTER!$B$4/100,"B",IF(N747&gt;MASTER!$B$5/100,"C","K"))))</f>
        <v>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45026.48765</v>
      </c>
      <c r="B748" s="9" t="str">
        <f>INDIRECT(ADDRESS(2+QUOTIENT(ROW()-2,COUNTA('Form Responses 1'!$1:$1)-4),2,,TRUE,"Form Responses 1"))</f>
        <v>suha025@brin.go.id</v>
      </c>
      <c r="C748" s="9" t="str">
        <f>INDIRECT(ADDRESS(2+QUOTIENT(ROW()-2,COUNTA('Form Responses 1'!$1:$1)-4),3,,TRUE,"Form Responses 1"))</f>
        <v>Suhartono</v>
      </c>
      <c r="D748" s="10">
        <f>INDIRECT(ADDRESS(2+QUOTIENT(ROW()-2,COUNTA('Form Responses 1'!$1:$1)-4),4,,TRUE,"Form Responses 1"))</f>
        <v>44981</v>
      </c>
      <c r="E748" s="11">
        <f t="shared" si="2"/>
        <v>5</v>
      </c>
      <c r="F748" s="9" t="str">
        <f>IF(ISBLANK(A748)," ",INDIRECT(ADDRESS(1,5+MOD(ROW()-2,COUNTA('Form Responses 1'!$1:$1)-4),,TRUE,"Form Responses 1")))</f>
        <v>PUSTEKDATA LAPAN - Gedung 2 Lt. 1 [Pantry]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PUSTEKDATA LAPAN - Gedung 2 Lt. 1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8</v>
      </c>
      <c r="L748" s="9" t="str">
        <f t="shared" si="6"/>
        <v>2023 - WEEK 08</v>
      </c>
      <c r="M748" s="9" t="str">
        <f t="shared" si="7"/>
        <v>2023 - MONTH 02</v>
      </c>
      <c r="N748" s="12">
        <f t="shared" ref="N748:O748" si="757">IFERROR(AVERAGEIF(L:L,L748,$J:$J)," ")</f>
        <v>0.9496590909</v>
      </c>
      <c r="O748" s="12">
        <f t="shared" si="757"/>
        <v>0.9536363636</v>
      </c>
      <c r="P748" s="9" t="str">
        <f>IF(ISBLANK(A748)," ",IF(N748&gt;MASTER!$B$3/100,"SB",IF(N748&gt;MASTER!$B$4/100,"B",IF(N748&gt;MASTER!$B$5/100,"C","K"))))</f>
        <v>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45026.48765</v>
      </c>
      <c r="B749" s="9" t="str">
        <f>INDIRECT(ADDRESS(2+QUOTIENT(ROW()-2,COUNTA('Form Responses 1'!$1:$1)-4),2,,TRUE,"Form Responses 1"))</f>
        <v>suha025@brin.go.id</v>
      </c>
      <c r="C749" s="9" t="str">
        <f>INDIRECT(ADDRESS(2+QUOTIENT(ROW()-2,COUNTA('Form Responses 1'!$1:$1)-4),3,,TRUE,"Form Responses 1"))</f>
        <v>Suhartono</v>
      </c>
      <c r="D749" s="10">
        <f>INDIRECT(ADDRESS(2+QUOTIENT(ROW()-2,COUNTA('Form Responses 1'!$1:$1)-4),4,,TRUE,"Form Responses 1"))</f>
        <v>44981</v>
      </c>
      <c r="E749" s="11">
        <f t="shared" si="2"/>
        <v>5</v>
      </c>
      <c r="F749" s="9" t="str">
        <f>IF(ISBLANK(A749)," ",INDIRECT(ADDRESS(1,5+MOD(ROW()-2,COUNTA('Form Responses 1'!$1:$1)-4),,TRUE,"Form Responses 1")))</f>
        <v>PUSTEKDATA LAPAN - Gedung 2 Lt. 1 [Musholla]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PUSTEKDATA LAPAN - Gedung 2 Lt. 1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8</v>
      </c>
      <c r="L749" s="9" t="str">
        <f t="shared" si="6"/>
        <v>2023 - WEEK 08</v>
      </c>
      <c r="M749" s="9" t="str">
        <f t="shared" si="7"/>
        <v>2023 - MONTH 02</v>
      </c>
      <c r="N749" s="12">
        <f t="shared" ref="N749:O749" si="758">IFERROR(AVERAGEIF(L:L,L749,$J:$J)," ")</f>
        <v>0.9496590909</v>
      </c>
      <c r="O749" s="12">
        <f t="shared" si="758"/>
        <v>0.9536363636</v>
      </c>
      <c r="P749" s="9" t="str">
        <f>IF(ISBLANK(A749)," ",IF(N749&gt;MASTER!$B$3/100,"SB",IF(N749&gt;MASTER!$B$4/100,"B",IF(N749&gt;MASTER!$B$5/100,"C","K"))))</f>
        <v>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45026.48765</v>
      </c>
      <c r="B750" s="9" t="str">
        <f>INDIRECT(ADDRESS(2+QUOTIENT(ROW()-2,COUNTA('Form Responses 1'!$1:$1)-4),2,,TRUE,"Form Responses 1"))</f>
        <v>suha025@brin.go.id</v>
      </c>
      <c r="C750" s="9" t="str">
        <f>INDIRECT(ADDRESS(2+QUOTIENT(ROW()-2,COUNTA('Form Responses 1'!$1:$1)-4),3,,TRUE,"Form Responses 1"))</f>
        <v>Suhartono</v>
      </c>
      <c r="D750" s="10">
        <f>INDIRECT(ADDRESS(2+QUOTIENT(ROW()-2,COUNTA('Form Responses 1'!$1:$1)-4),4,,TRUE,"Form Responses 1"))</f>
        <v>44981</v>
      </c>
      <c r="E750" s="11">
        <f t="shared" si="2"/>
        <v>5</v>
      </c>
      <c r="F750" s="9" t="str">
        <f>IF(ISBLANK(A750)," ",INDIRECT(ADDRESS(1,5+MOD(ROW()-2,COUNTA('Form Responses 1'!$1:$1)-4),,TRUE,"Form Responses 1")))</f>
        <v>PUSTEKDATA LAPAN - Gedung 2 Lt. 1 [Toilet pria/wanita]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PUSTEKDATA LAPAN - Gedung 2 Lt. 1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8</v>
      </c>
      <c r="L750" s="9" t="str">
        <f t="shared" si="6"/>
        <v>2023 - WEEK 08</v>
      </c>
      <c r="M750" s="9" t="str">
        <f t="shared" si="7"/>
        <v>2023 - MONTH 02</v>
      </c>
      <c r="N750" s="12">
        <f t="shared" ref="N750:O750" si="759">IFERROR(AVERAGEIF(L:L,L750,$J:$J)," ")</f>
        <v>0.9496590909</v>
      </c>
      <c r="O750" s="12">
        <f t="shared" si="759"/>
        <v>0.9536363636</v>
      </c>
      <c r="P750" s="9" t="str">
        <f>IF(ISBLANK(A750)," ",IF(N750&gt;MASTER!$B$3/100,"SB",IF(N750&gt;MASTER!$B$4/100,"B",IF(N750&gt;MASTER!$B$5/100,"C","K"))))</f>
        <v>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45026.48765</v>
      </c>
      <c r="B751" s="9" t="str">
        <f>INDIRECT(ADDRESS(2+QUOTIENT(ROW()-2,COUNTA('Form Responses 1'!$1:$1)-4),2,,TRUE,"Form Responses 1"))</f>
        <v>suha025@brin.go.id</v>
      </c>
      <c r="C751" s="9" t="str">
        <f>INDIRECT(ADDRESS(2+QUOTIENT(ROW()-2,COUNTA('Form Responses 1'!$1:$1)-4),3,,TRUE,"Form Responses 1"))</f>
        <v>Suhartono</v>
      </c>
      <c r="D751" s="10">
        <f>INDIRECT(ADDRESS(2+QUOTIENT(ROW()-2,COUNTA('Form Responses 1'!$1:$1)-4),4,,TRUE,"Form Responses 1"))</f>
        <v>44981</v>
      </c>
      <c r="E751" s="11">
        <f t="shared" si="2"/>
        <v>5</v>
      </c>
      <c r="F751" s="9" t="str">
        <f>IF(ISBLANK(A751)," ",INDIRECT(ADDRESS(1,5+MOD(ROW()-2,COUNTA('Form Responses 1'!$1:$1)-4),,TRUE,"Form Responses 1")))</f>
        <v>PUSTEKDATA LAPAN - Gedung 1 Lt. 2 [Ruang Staff Kepala]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PUSTEKDATA LAPAN - Gedung 1 Lt. 2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8</v>
      </c>
      <c r="L751" s="9" t="str">
        <f t="shared" si="6"/>
        <v>2023 - WEEK 08</v>
      </c>
      <c r="M751" s="9" t="str">
        <f t="shared" si="7"/>
        <v>2023 - MONTH 02</v>
      </c>
      <c r="N751" s="12">
        <f t="shared" ref="N751:O751" si="760">IFERROR(AVERAGEIF(L:L,L751,$J:$J)," ")</f>
        <v>0.9496590909</v>
      </c>
      <c r="O751" s="12">
        <f t="shared" si="760"/>
        <v>0.9536363636</v>
      </c>
      <c r="P751" s="9" t="str">
        <f>IF(ISBLANK(A751)," ",IF(N751&gt;MASTER!$B$3/100,"SB",IF(N751&gt;MASTER!$B$4/100,"B",IF(N751&gt;MASTER!$B$5/100,"C","K"))))</f>
        <v>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45026.48765</v>
      </c>
      <c r="B752" s="9" t="str">
        <f>INDIRECT(ADDRESS(2+QUOTIENT(ROW()-2,COUNTA('Form Responses 1'!$1:$1)-4),2,,TRUE,"Form Responses 1"))</f>
        <v>suha025@brin.go.id</v>
      </c>
      <c r="C752" s="9" t="str">
        <f>INDIRECT(ADDRESS(2+QUOTIENT(ROW()-2,COUNTA('Form Responses 1'!$1:$1)-4),3,,TRUE,"Form Responses 1"))</f>
        <v>Suhartono</v>
      </c>
      <c r="D752" s="10">
        <f>INDIRECT(ADDRESS(2+QUOTIENT(ROW()-2,COUNTA('Form Responses 1'!$1:$1)-4),4,,TRUE,"Form Responses 1"))</f>
        <v>44981</v>
      </c>
      <c r="E752" s="11">
        <f t="shared" si="2"/>
        <v>5</v>
      </c>
      <c r="F752" s="9" t="str">
        <f>IF(ISBLANK(A752)," ",INDIRECT(ADDRESS(1,5+MOD(ROW()-2,COUNTA('Form Responses 1'!$1:$1)-4),,TRUE,"Form Responses 1")))</f>
        <v>PUSTEKDATA LAPAN - Gedung 1 Lt. 2 [Ruang Rapat Merkurius]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PUSTEKDATA LAPAN - Gedung 1 Lt. 2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8</v>
      </c>
      <c r="L752" s="9" t="str">
        <f t="shared" si="6"/>
        <v>2023 - WEEK 08</v>
      </c>
      <c r="M752" s="9" t="str">
        <f t="shared" si="7"/>
        <v>2023 - MONTH 02</v>
      </c>
      <c r="N752" s="12">
        <f t="shared" ref="N752:O752" si="761">IFERROR(AVERAGEIF(L:L,L752,$J:$J)," ")</f>
        <v>0.9496590909</v>
      </c>
      <c r="O752" s="12">
        <f t="shared" si="761"/>
        <v>0.9536363636</v>
      </c>
      <c r="P752" s="9" t="str">
        <f>IF(ISBLANK(A752)," ",IF(N752&gt;MASTER!$B$3/100,"SB",IF(N752&gt;MASTER!$B$4/100,"B",IF(N752&gt;MASTER!$B$5/100,"C","K"))))</f>
        <v>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45026.48765</v>
      </c>
      <c r="B753" s="9" t="str">
        <f>INDIRECT(ADDRESS(2+QUOTIENT(ROW()-2,COUNTA('Form Responses 1'!$1:$1)-4),2,,TRUE,"Form Responses 1"))</f>
        <v>suha025@brin.go.id</v>
      </c>
      <c r="C753" s="9" t="str">
        <f>INDIRECT(ADDRESS(2+QUOTIENT(ROW()-2,COUNTA('Form Responses 1'!$1:$1)-4),3,,TRUE,"Form Responses 1"))</f>
        <v>Suhartono</v>
      </c>
      <c r="D753" s="10">
        <f>INDIRECT(ADDRESS(2+QUOTIENT(ROW()-2,COUNTA('Form Responses 1'!$1:$1)-4),4,,TRUE,"Form Responses 1"))</f>
        <v>44981</v>
      </c>
      <c r="E753" s="11">
        <f t="shared" si="2"/>
        <v>5</v>
      </c>
      <c r="F753" s="9" t="str">
        <f>IF(ISBLANK(A753)," ",INDIRECT(ADDRESS(1,5+MOD(ROW()-2,COUNTA('Form Responses 1'!$1:$1)-4),,TRUE,"Form Responses 1")))</f>
        <v>PUSTEKDATA LAPAN - Gedung 1 Lt. 2 [Ruang Arsip]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PUSTEKDATA LAPAN - Gedung 1 Lt. 2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8</v>
      </c>
      <c r="L753" s="9" t="str">
        <f t="shared" si="6"/>
        <v>2023 - WEEK 08</v>
      </c>
      <c r="M753" s="9" t="str">
        <f t="shared" si="7"/>
        <v>2023 - MONTH 02</v>
      </c>
      <c r="N753" s="12">
        <f t="shared" ref="N753:O753" si="762">IFERROR(AVERAGEIF(L:L,L753,$J:$J)," ")</f>
        <v>0.9496590909</v>
      </c>
      <c r="O753" s="12">
        <f t="shared" si="762"/>
        <v>0.9536363636</v>
      </c>
      <c r="P753" s="9" t="str">
        <f>IF(ISBLANK(A753)," ",IF(N753&gt;MASTER!$B$3/100,"SB",IF(N753&gt;MASTER!$B$4/100,"B",IF(N753&gt;MASTER!$B$5/100,"C","K"))))</f>
        <v>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45026.48765</v>
      </c>
      <c r="B754" s="9" t="str">
        <f>INDIRECT(ADDRESS(2+QUOTIENT(ROW()-2,COUNTA('Form Responses 1'!$1:$1)-4),2,,TRUE,"Form Responses 1"))</f>
        <v>suha025@brin.go.id</v>
      </c>
      <c r="C754" s="9" t="str">
        <f>INDIRECT(ADDRESS(2+QUOTIENT(ROW()-2,COUNTA('Form Responses 1'!$1:$1)-4),3,,TRUE,"Form Responses 1"))</f>
        <v>Suhartono</v>
      </c>
      <c r="D754" s="10">
        <f>INDIRECT(ADDRESS(2+QUOTIENT(ROW()-2,COUNTA('Form Responses 1'!$1:$1)-4),4,,TRUE,"Form Responses 1"))</f>
        <v>44981</v>
      </c>
      <c r="E754" s="11">
        <f t="shared" si="2"/>
        <v>5</v>
      </c>
      <c r="F754" s="9" t="str">
        <f>IF(ISBLANK(A754)," ",INDIRECT(ADDRESS(1,5+MOD(ROW()-2,COUNTA('Form Responses 1'!$1:$1)-4),,TRUE,"Form Responses 1")))</f>
        <v>PUSTEKDATA LAPAN - Gedung 1 Lt. 2 [Ruang Staff]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PUSTEKDATA LAPAN - Gedung 1 Lt. 2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8</v>
      </c>
      <c r="L754" s="9" t="str">
        <f t="shared" si="6"/>
        <v>2023 - WEEK 08</v>
      </c>
      <c r="M754" s="9" t="str">
        <f t="shared" si="7"/>
        <v>2023 - MONTH 02</v>
      </c>
      <c r="N754" s="12">
        <f t="shared" ref="N754:O754" si="763">IFERROR(AVERAGEIF(L:L,L754,$J:$J)," ")</f>
        <v>0.9496590909</v>
      </c>
      <c r="O754" s="12">
        <f t="shared" si="763"/>
        <v>0.9536363636</v>
      </c>
      <c r="P754" s="9" t="str">
        <f>IF(ISBLANK(A754)," ",IF(N754&gt;MASTER!$B$3/100,"SB",IF(N754&gt;MASTER!$B$4/100,"B",IF(N754&gt;MASTER!$B$5/100,"C","K"))))</f>
        <v>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45026.48765</v>
      </c>
      <c r="B755" s="9" t="str">
        <f>INDIRECT(ADDRESS(2+QUOTIENT(ROW()-2,COUNTA('Form Responses 1'!$1:$1)-4),2,,TRUE,"Form Responses 1"))</f>
        <v>suha025@brin.go.id</v>
      </c>
      <c r="C755" s="9" t="str">
        <f>INDIRECT(ADDRESS(2+QUOTIENT(ROW()-2,COUNTA('Form Responses 1'!$1:$1)-4),3,,TRUE,"Form Responses 1"))</f>
        <v>Suhartono</v>
      </c>
      <c r="D755" s="10">
        <f>INDIRECT(ADDRESS(2+QUOTIENT(ROW()-2,COUNTA('Form Responses 1'!$1:$1)-4),4,,TRUE,"Form Responses 1"))</f>
        <v>44981</v>
      </c>
      <c r="E755" s="11">
        <f t="shared" si="2"/>
        <v>5</v>
      </c>
      <c r="F755" s="9" t="str">
        <f>IF(ISBLANK(A755)," ",INDIRECT(ADDRESS(1,5+MOD(ROW()-2,COUNTA('Form Responses 1'!$1:$1)-4),,TRUE,"Form Responses 1")))</f>
        <v>PUSTEKDATA LAPAN - Gedung 1 Lt. 2 [Ruang Lab Pengelola]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PUSTEKDATA LAPAN - Gedung 1 Lt. 2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8</v>
      </c>
      <c r="L755" s="9" t="str">
        <f t="shared" si="6"/>
        <v>2023 - WEEK 08</v>
      </c>
      <c r="M755" s="9" t="str">
        <f t="shared" si="7"/>
        <v>2023 - MONTH 02</v>
      </c>
      <c r="N755" s="12">
        <f t="shared" ref="N755:O755" si="764">IFERROR(AVERAGEIF(L:L,L755,$J:$J)," ")</f>
        <v>0.9496590909</v>
      </c>
      <c r="O755" s="12">
        <f t="shared" si="764"/>
        <v>0.9536363636</v>
      </c>
      <c r="P755" s="9" t="str">
        <f>IF(ISBLANK(A755)," ",IF(N755&gt;MASTER!$B$3/100,"SB",IF(N755&gt;MASTER!$B$4/100,"B",IF(N755&gt;MASTER!$B$5/100,"C","K"))))</f>
        <v>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45026.48765</v>
      </c>
      <c r="B756" s="9" t="str">
        <f>INDIRECT(ADDRESS(2+QUOTIENT(ROW()-2,COUNTA('Form Responses 1'!$1:$1)-4),2,,TRUE,"Form Responses 1"))</f>
        <v>suha025@brin.go.id</v>
      </c>
      <c r="C756" s="9" t="str">
        <f>INDIRECT(ADDRESS(2+QUOTIENT(ROW()-2,COUNTA('Form Responses 1'!$1:$1)-4),3,,TRUE,"Form Responses 1"))</f>
        <v>Suhartono</v>
      </c>
      <c r="D756" s="10">
        <f>INDIRECT(ADDRESS(2+QUOTIENT(ROW()-2,COUNTA('Form Responses 1'!$1:$1)-4),4,,TRUE,"Form Responses 1"))</f>
        <v>44981</v>
      </c>
      <c r="E756" s="11">
        <f t="shared" si="2"/>
        <v>5</v>
      </c>
      <c r="F756" s="9" t="str">
        <f>IF(ISBLANK(A756)," ",INDIRECT(ADDRESS(1,5+MOD(ROW()-2,COUNTA('Form Responses 1'!$1:$1)-4),,TRUE,"Form Responses 1")))</f>
        <v>PUSTEKDATA LAPAN - Gedung 1 Lt. 2 [Pantry]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PUSTEKDATA LAPAN - Gedung 1 Lt. 2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8</v>
      </c>
      <c r="L756" s="9" t="str">
        <f t="shared" si="6"/>
        <v>2023 - WEEK 08</v>
      </c>
      <c r="M756" s="9" t="str">
        <f t="shared" si="7"/>
        <v>2023 - MONTH 02</v>
      </c>
      <c r="N756" s="12">
        <f t="shared" ref="N756:O756" si="765">IFERROR(AVERAGEIF(L:L,L756,$J:$J)," ")</f>
        <v>0.9496590909</v>
      </c>
      <c r="O756" s="12">
        <f t="shared" si="765"/>
        <v>0.9536363636</v>
      </c>
      <c r="P756" s="9" t="str">
        <f>IF(ISBLANK(A756)," ",IF(N756&gt;MASTER!$B$3/100,"SB",IF(N756&gt;MASTER!$B$4/100,"B",IF(N756&gt;MASTER!$B$5/100,"C","K"))))</f>
        <v>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45026.48765</v>
      </c>
      <c r="B757" s="9" t="str">
        <f>INDIRECT(ADDRESS(2+QUOTIENT(ROW()-2,COUNTA('Form Responses 1'!$1:$1)-4),2,,TRUE,"Form Responses 1"))</f>
        <v>suha025@brin.go.id</v>
      </c>
      <c r="C757" s="9" t="str">
        <f>INDIRECT(ADDRESS(2+QUOTIENT(ROW()-2,COUNTA('Form Responses 1'!$1:$1)-4),3,,TRUE,"Form Responses 1"))</f>
        <v>Suhartono</v>
      </c>
      <c r="D757" s="10">
        <f>INDIRECT(ADDRESS(2+QUOTIENT(ROW()-2,COUNTA('Form Responses 1'!$1:$1)-4),4,,TRUE,"Form Responses 1"))</f>
        <v>44981</v>
      </c>
      <c r="E757" s="11">
        <f t="shared" si="2"/>
        <v>5</v>
      </c>
      <c r="F757" s="9" t="str">
        <f>IF(ISBLANK(A757)," ",INDIRECT(ADDRESS(1,5+MOD(ROW()-2,COUNTA('Form Responses 1'!$1:$1)-4),,TRUE,"Form Responses 1")))</f>
        <v>PUSTEKDATA LAPAN - Gedung 1 Lt. 2 [Toilet]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PUSTEKDATA LAPAN - Gedung 1 Lt. 2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8</v>
      </c>
      <c r="L757" s="9" t="str">
        <f t="shared" si="6"/>
        <v>2023 - WEEK 08</v>
      </c>
      <c r="M757" s="9" t="str">
        <f t="shared" si="7"/>
        <v>2023 - MONTH 02</v>
      </c>
      <c r="N757" s="12">
        <f t="shared" ref="N757:O757" si="766">IFERROR(AVERAGEIF(L:L,L757,$J:$J)," ")</f>
        <v>0.9496590909</v>
      </c>
      <c r="O757" s="12">
        <f t="shared" si="766"/>
        <v>0.9536363636</v>
      </c>
      <c r="P757" s="9" t="str">
        <f>IF(ISBLANK(A757)," ",IF(N757&gt;MASTER!$B$3/100,"SB",IF(N757&gt;MASTER!$B$4/100,"B",IF(N757&gt;MASTER!$B$5/100,"C","K"))))</f>
        <v>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45026.48765</v>
      </c>
      <c r="B758" s="9" t="str">
        <f>INDIRECT(ADDRESS(2+QUOTIENT(ROW()-2,COUNTA('Form Responses 1'!$1:$1)-4),2,,TRUE,"Form Responses 1"))</f>
        <v>suha025@brin.go.id</v>
      </c>
      <c r="C758" s="9" t="str">
        <f>INDIRECT(ADDRESS(2+QUOTIENT(ROW()-2,COUNTA('Form Responses 1'!$1:$1)-4),3,,TRUE,"Form Responses 1"))</f>
        <v>Suhartono</v>
      </c>
      <c r="D758" s="10">
        <f>INDIRECT(ADDRESS(2+QUOTIENT(ROW()-2,COUNTA('Form Responses 1'!$1:$1)-4),4,,TRUE,"Form Responses 1"))</f>
        <v>44981</v>
      </c>
      <c r="E758" s="11">
        <f t="shared" si="2"/>
        <v>5</v>
      </c>
      <c r="F758" s="9" t="str">
        <f>IF(ISBLANK(A758)," ",INDIRECT(ADDRESS(1,5+MOD(ROW()-2,COUNTA('Form Responses 1'!$1:$1)-4),,TRUE,"Form Responses 1")))</f>
        <v>PUSTEKDATA LAPAN - Gedung 1 Lt. 2 [Tangga luar gedung]</v>
      </c>
      <c r="G758" s="9" t="str">
        <f>IF(ISBLANK(A758)," ",INDIRECT(ADDRESS(MATCH(A758,'Form Responses 1'!A:A,0),5+MOD(ROW()-2,COUNTA('Form Responses 1'!$1:$1)-4),,TRUE,"Form Responses 1")))</f>
        <v>BAIK</v>
      </c>
      <c r="H758" s="12" t="str">
        <f t="shared" si="3"/>
        <v>PUSTEKDATA LAPAN - Gedung 1 Lt. 2</v>
      </c>
      <c r="I758" s="12" t="str">
        <f t="shared" si="4"/>
        <v>CLEANING SERVICE</v>
      </c>
      <c r="J758" s="12">
        <f t="array" ref="J758">IFERROR(INDEX(MASTER!B:B,MATCH(G758,MASTER!A:A,0))/100," ")</f>
        <v>0.95</v>
      </c>
      <c r="K758" s="9">
        <f t="shared" si="5"/>
        <v>8</v>
      </c>
      <c r="L758" s="9" t="str">
        <f t="shared" si="6"/>
        <v>2023 - WEEK 08</v>
      </c>
      <c r="M758" s="9" t="str">
        <f t="shared" si="7"/>
        <v>2023 - MONTH 02</v>
      </c>
      <c r="N758" s="12">
        <f t="shared" ref="N758:O758" si="767">IFERROR(AVERAGEIF(L:L,L758,$J:$J)," ")</f>
        <v>0.9496590909</v>
      </c>
      <c r="O758" s="12">
        <f t="shared" si="767"/>
        <v>0.9536363636</v>
      </c>
      <c r="P758" s="9" t="str">
        <f>IF(ISBLANK(A758)," ",IF(N758&gt;MASTER!$B$3/100,"SB",IF(N758&gt;MASTER!$B$4/100,"B",IF(N758&gt;MASTER!$B$5/100,"C","K"))))</f>
        <v>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45026.48765</v>
      </c>
      <c r="B759" s="9" t="str">
        <f>INDIRECT(ADDRESS(2+QUOTIENT(ROW()-2,COUNTA('Form Responses 1'!$1:$1)-4),2,,TRUE,"Form Responses 1"))</f>
        <v>suha025@brin.go.id</v>
      </c>
      <c r="C759" s="9" t="str">
        <f>INDIRECT(ADDRESS(2+QUOTIENT(ROW()-2,COUNTA('Form Responses 1'!$1:$1)-4),3,,TRUE,"Form Responses 1"))</f>
        <v>Suhartono</v>
      </c>
      <c r="D759" s="10">
        <f>INDIRECT(ADDRESS(2+QUOTIENT(ROW()-2,COUNTA('Form Responses 1'!$1:$1)-4),4,,TRUE,"Form Responses 1"))</f>
        <v>44981</v>
      </c>
      <c r="E759" s="11">
        <f t="shared" si="2"/>
        <v>5</v>
      </c>
      <c r="F759" s="9" t="str">
        <f>IF(ISBLANK(A759)," ",INDIRECT(ADDRESS(1,5+MOD(ROW()-2,COUNTA('Form Responses 1'!$1:$1)-4),,TRUE,"Form Responses 1")))</f>
        <v>PUSTEKDATA LAPAN - Gedung 1 Lt. 1 [Ruang Diseminasi]</v>
      </c>
      <c r="G759" s="9" t="str">
        <f>IF(ISBLANK(A759)," ",INDIRECT(ADDRESS(MATCH(A759,'Form Responses 1'!A:A,0),5+MOD(ROW()-2,COUNTA('Form Responses 1'!$1:$1)-4),,TRUE,"Form Responses 1")))</f>
        <v>BAIK</v>
      </c>
      <c r="H759" s="12" t="str">
        <f t="shared" si="3"/>
        <v>PUSTEKDATA LAPAN - Gedung 1 Lt. 1</v>
      </c>
      <c r="I759" s="12" t="str">
        <f t="shared" si="4"/>
        <v>CLEANING SERVICE</v>
      </c>
      <c r="J759" s="12">
        <f t="array" ref="J759">IFERROR(INDEX(MASTER!B:B,MATCH(G759,MASTER!A:A,0))/100," ")</f>
        <v>0.95</v>
      </c>
      <c r="K759" s="9">
        <f t="shared" si="5"/>
        <v>8</v>
      </c>
      <c r="L759" s="9" t="str">
        <f t="shared" si="6"/>
        <v>2023 - WEEK 08</v>
      </c>
      <c r="M759" s="9" t="str">
        <f t="shared" si="7"/>
        <v>2023 - MONTH 02</v>
      </c>
      <c r="N759" s="12">
        <f t="shared" ref="N759:O759" si="768">IFERROR(AVERAGEIF(L:L,L759,$J:$J)," ")</f>
        <v>0.9496590909</v>
      </c>
      <c r="O759" s="12">
        <f t="shared" si="768"/>
        <v>0.9536363636</v>
      </c>
      <c r="P759" s="9" t="str">
        <f>IF(ISBLANK(A759)," ",IF(N759&gt;MASTER!$B$3/100,"SB",IF(N759&gt;MASTER!$B$4/100,"B",IF(N759&gt;MASTER!$B$5/100,"C","K"))))</f>
        <v>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45026.48765</v>
      </c>
      <c r="B760" s="9" t="str">
        <f>INDIRECT(ADDRESS(2+QUOTIENT(ROW()-2,COUNTA('Form Responses 1'!$1:$1)-4),2,,TRUE,"Form Responses 1"))</f>
        <v>suha025@brin.go.id</v>
      </c>
      <c r="C760" s="9" t="str">
        <f>INDIRECT(ADDRESS(2+QUOTIENT(ROW()-2,COUNTA('Form Responses 1'!$1:$1)-4),3,,TRUE,"Form Responses 1"))</f>
        <v>Suhartono</v>
      </c>
      <c r="D760" s="10">
        <f>INDIRECT(ADDRESS(2+QUOTIENT(ROW()-2,COUNTA('Form Responses 1'!$1:$1)-4),4,,TRUE,"Form Responses 1"))</f>
        <v>44981</v>
      </c>
      <c r="E760" s="11">
        <f t="shared" si="2"/>
        <v>5</v>
      </c>
      <c r="F760" s="9" t="str">
        <f>IF(ISBLANK(A760)," ",INDIRECT(ADDRESS(1,5+MOD(ROW()-2,COUNTA('Form Responses 1'!$1:$1)-4),,TRUE,"Form Responses 1")))</f>
        <v>PUSTEKDATA LAPAN - Gedung 1 Lt. 1 [Lobby]</v>
      </c>
      <c r="G760" s="9" t="str">
        <f>IF(ISBLANK(A760)," ",INDIRECT(ADDRESS(MATCH(A760,'Form Responses 1'!A:A,0),5+MOD(ROW()-2,COUNTA('Form Responses 1'!$1:$1)-4),,TRUE,"Form Responses 1")))</f>
        <v>BAIK</v>
      </c>
      <c r="H760" s="12" t="str">
        <f t="shared" si="3"/>
        <v>PUSTEKDATA LAPAN - Gedung 1 Lt. 1</v>
      </c>
      <c r="I760" s="12" t="str">
        <f t="shared" si="4"/>
        <v>CLEANING SERVICE</v>
      </c>
      <c r="J760" s="12">
        <f t="array" ref="J760">IFERROR(INDEX(MASTER!B:B,MATCH(G760,MASTER!A:A,0))/100," ")</f>
        <v>0.95</v>
      </c>
      <c r="K760" s="9">
        <f t="shared" si="5"/>
        <v>8</v>
      </c>
      <c r="L760" s="9" t="str">
        <f t="shared" si="6"/>
        <v>2023 - WEEK 08</v>
      </c>
      <c r="M760" s="9" t="str">
        <f t="shared" si="7"/>
        <v>2023 - MONTH 02</v>
      </c>
      <c r="N760" s="12">
        <f t="shared" ref="N760:O760" si="769">IFERROR(AVERAGEIF(L:L,L760,$J:$J)," ")</f>
        <v>0.9496590909</v>
      </c>
      <c r="O760" s="12">
        <f t="shared" si="769"/>
        <v>0.9536363636</v>
      </c>
      <c r="P760" s="9" t="str">
        <f>IF(ISBLANK(A760)," ",IF(N760&gt;MASTER!$B$3/100,"SB",IF(N760&gt;MASTER!$B$4/100,"B",IF(N760&gt;MASTER!$B$5/100,"C","K"))))</f>
        <v>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45026.48765</v>
      </c>
      <c r="B761" s="9" t="str">
        <f>INDIRECT(ADDRESS(2+QUOTIENT(ROW()-2,COUNTA('Form Responses 1'!$1:$1)-4),2,,TRUE,"Form Responses 1"))</f>
        <v>suha025@brin.go.id</v>
      </c>
      <c r="C761" s="9" t="str">
        <f>INDIRECT(ADDRESS(2+QUOTIENT(ROW()-2,COUNTA('Form Responses 1'!$1:$1)-4),3,,TRUE,"Form Responses 1"))</f>
        <v>Suhartono</v>
      </c>
      <c r="D761" s="10">
        <f>INDIRECT(ADDRESS(2+QUOTIENT(ROW()-2,COUNTA('Form Responses 1'!$1:$1)-4),4,,TRUE,"Form Responses 1"))</f>
        <v>44981</v>
      </c>
      <c r="E761" s="11">
        <f t="shared" si="2"/>
        <v>5</v>
      </c>
      <c r="F761" s="9" t="str">
        <f>IF(ISBLANK(A761)," ",INDIRECT(ADDRESS(1,5+MOD(ROW()-2,COUNTA('Form Responses 1'!$1:$1)-4),,TRUE,"Form Responses 1")))</f>
        <v>PUSTEKDATA LAPAN - Gedung 1 Lt. 1 [Ruang Pelayanan]</v>
      </c>
      <c r="G761" s="9" t="str">
        <f>IF(ISBLANK(A761)," ",INDIRECT(ADDRESS(MATCH(A761,'Form Responses 1'!A:A,0),5+MOD(ROW()-2,COUNTA('Form Responses 1'!$1:$1)-4),,TRUE,"Form Responses 1")))</f>
        <v>BAIK</v>
      </c>
      <c r="H761" s="12" t="str">
        <f t="shared" si="3"/>
        <v>PUSTEKDATA LAPAN - Gedung 1 Lt. 1</v>
      </c>
      <c r="I761" s="12" t="str">
        <f t="shared" si="4"/>
        <v>CLEANING SERVICE</v>
      </c>
      <c r="J761" s="12">
        <f t="array" ref="J761">IFERROR(INDEX(MASTER!B:B,MATCH(G761,MASTER!A:A,0))/100," ")</f>
        <v>0.95</v>
      </c>
      <c r="K761" s="9">
        <f t="shared" si="5"/>
        <v>8</v>
      </c>
      <c r="L761" s="9" t="str">
        <f t="shared" si="6"/>
        <v>2023 - WEEK 08</v>
      </c>
      <c r="M761" s="9" t="str">
        <f t="shared" si="7"/>
        <v>2023 - MONTH 02</v>
      </c>
      <c r="N761" s="12">
        <f t="shared" ref="N761:O761" si="770">IFERROR(AVERAGEIF(L:L,L761,$J:$J)," ")</f>
        <v>0.9496590909</v>
      </c>
      <c r="O761" s="12">
        <f t="shared" si="770"/>
        <v>0.9536363636</v>
      </c>
      <c r="P761" s="9" t="str">
        <f>IF(ISBLANK(A761)," ",IF(N761&gt;MASTER!$B$3/100,"SB",IF(N761&gt;MASTER!$B$4/100,"B",IF(N761&gt;MASTER!$B$5/100,"C","K"))))</f>
        <v>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45026.48765</v>
      </c>
      <c r="B762" s="9" t="str">
        <f>INDIRECT(ADDRESS(2+QUOTIENT(ROW()-2,COUNTA('Form Responses 1'!$1:$1)-4),2,,TRUE,"Form Responses 1"))</f>
        <v>suha025@brin.go.id</v>
      </c>
      <c r="C762" s="9" t="str">
        <f>INDIRECT(ADDRESS(2+QUOTIENT(ROW()-2,COUNTA('Form Responses 1'!$1:$1)-4),3,,TRUE,"Form Responses 1"))</f>
        <v>Suhartono</v>
      </c>
      <c r="D762" s="10">
        <f>INDIRECT(ADDRESS(2+QUOTIENT(ROW()-2,COUNTA('Form Responses 1'!$1:$1)-4),4,,TRUE,"Form Responses 1"))</f>
        <v>44981</v>
      </c>
      <c r="E762" s="11">
        <f t="shared" si="2"/>
        <v>5</v>
      </c>
      <c r="F762" s="9" t="str">
        <f>IF(ISBLANK(A762)," ",INDIRECT(ADDRESS(1,5+MOD(ROW()-2,COUNTA('Form Responses 1'!$1:$1)-4),,TRUE,"Form Responses 1")))</f>
        <v>PUSTEKDATA LAPAN - Gedung 1 Lt. 1 [PPID]</v>
      </c>
      <c r="G762" s="9" t="str">
        <f>IF(ISBLANK(A762)," ",INDIRECT(ADDRESS(MATCH(A762,'Form Responses 1'!A:A,0),5+MOD(ROW()-2,COUNTA('Form Responses 1'!$1:$1)-4),,TRUE,"Form Responses 1")))</f>
        <v>BAIK</v>
      </c>
      <c r="H762" s="12" t="str">
        <f t="shared" si="3"/>
        <v>PUSTEKDATA LAPAN - Gedung 1 Lt. 1</v>
      </c>
      <c r="I762" s="12" t="str">
        <f t="shared" si="4"/>
        <v>CLEANING SERVICE</v>
      </c>
      <c r="J762" s="12">
        <f t="array" ref="J762">IFERROR(INDEX(MASTER!B:B,MATCH(G762,MASTER!A:A,0))/100," ")</f>
        <v>0.95</v>
      </c>
      <c r="K762" s="9">
        <f t="shared" si="5"/>
        <v>8</v>
      </c>
      <c r="L762" s="9" t="str">
        <f t="shared" si="6"/>
        <v>2023 - WEEK 08</v>
      </c>
      <c r="M762" s="9" t="str">
        <f t="shared" si="7"/>
        <v>2023 - MONTH 02</v>
      </c>
      <c r="N762" s="12">
        <f t="shared" ref="N762:O762" si="771">IFERROR(AVERAGEIF(L:L,L762,$J:$J)," ")</f>
        <v>0.9496590909</v>
      </c>
      <c r="O762" s="12">
        <f t="shared" si="771"/>
        <v>0.9536363636</v>
      </c>
      <c r="P762" s="9" t="str">
        <f>IF(ISBLANK(A762)," ",IF(N762&gt;MASTER!$B$3/100,"SB",IF(N762&gt;MASTER!$B$4/100,"B",IF(N762&gt;MASTER!$B$5/100,"C","K"))))</f>
        <v>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45026.48765</v>
      </c>
      <c r="B763" s="9" t="str">
        <f>INDIRECT(ADDRESS(2+QUOTIENT(ROW()-2,COUNTA('Form Responses 1'!$1:$1)-4),2,,TRUE,"Form Responses 1"))</f>
        <v>suha025@brin.go.id</v>
      </c>
      <c r="C763" s="9" t="str">
        <f>INDIRECT(ADDRESS(2+QUOTIENT(ROW()-2,COUNTA('Form Responses 1'!$1:$1)-4),3,,TRUE,"Form Responses 1"))</f>
        <v>Suhartono</v>
      </c>
      <c r="D763" s="10">
        <f>INDIRECT(ADDRESS(2+QUOTIENT(ROW()-2,COUNTA('Form Responses 1'!$1:$1)-4),4,,TRUE,"Form Responses 1"))</f>
        <v>44981</v>
      </c>
      <c r="E763" s="11">
        <f t="shared" si="2"/>
        <v>5</v>
      </c>
      <c r="F763" s="9" t="str">
        <f>IF(ISBLANK(A763)," ",INDIRECT(ADDRESS(1,5+MOD(ROW()-2,COUNTA('Form Responses 1'!$1:$1)-4),,TRUE,"Form Responses 1")))</f>
        <v>PUSTEKDATA LAPAN - Gedung 1 Lt. 1 [Ruang Rapat Jupiter]</v>
      </c>
      <c r="G763" s="9" t="str">
        <f>IF(ISBLANK(A763)," ",INDIRECT(ADDRESS(MATCH(A763,'Form Responses 1'!A:A,0),5+MOD(ROW()-2,COUNTA('Form Responses 1'!$1:$1)-4),,TRUE,"Form Responses 1")))</f>
        <v>BAIK</v>
      </c>
      <c r="H763" s="12" t="str">
        <f t="shared" si="3"/>
        <v>PUSTEKDATA LAPAN - Gedung 1 Lt. 1</v>
      </c>
      <c r="I763" s="12" t="str">
        <f t="shared" si="4"/>
        <v>CLEANING SERVICE</v>
      </c>
      <c r="J763" s="12">
        <f t="array" ref="J763">IFERROR(INDEX(MASTER!B:B,MATCH(G763,MASTER!A:A,0))/100," ")</f>
        <v>0.95</v>
      </c>
      <c r="K763" s="9">
        <f t="shared" si="5"/>
        <v>8</v>
      </c>
      <c r="L763" s="9" t="str">
        <f t="shared" si="6"/>
        <v>2023 - WEEK 08</v>
      </c>
      <c r="M763" s="9" t="str">
        <f t="shared" si="7"/>
        <v>2023 - MONTH 02</v>
      </c>
      <c r="N763" s="12">
        <f t="shared" ref="N763:O763" si="772">IFERROR(AVERAGEIF(L:L,L763,$J:$J)," ")</f>
        <v>0.9496590909</v>
      </c>
      <c r="O763" s="12">
        <f t="shared" si="772"/>
        <v>0.9536363636</v>
      </c>
      <c r="P763" s="9" t="str">
        <f>IF(ISBLANK(A763)," ",IF(N763&gt;MASTER!$B$3/100,"SB",IF(N763&gt;MASTER!$B$4/100,"B",IF(N763&gt;MASTER!$B$5/100,"C","K"))))</f>
        <v>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45026.48765</v>
      </c>
      <c r="B764" s="9" t="str">
        <f>INDIRECT(ADDRESS(2+QUOTIENT(ROW()-2,COUNTA('Form Responses 1'!$1:$1)-4),2,,TRUE,"Form Responses 1"))</f>
        <v>suha025@brin.go.id</v>
      </c>
      <c r="C764" s="9" t="str">
        <f>INDIRECT(ADDRESS(2+QUOTIENT(ROW()-2,COUNTA('Form Responses 1'!$1:$1)-4),3,,TRUE,"Form Responses 1"))</f>
        <v>Suhartono</v>
      </c>
      <c r="D764" s="10">
        <f>INDIRECT(ADDRESS(2+QUOTIENT(ROW()-2,COUNTA('Form Responses 1'!$1:$1)-4),4,,TRUE,"Form Responses 1"))</f>
        <v>44981</v>
      </c>
      <c r="E764" s="11">
        <f t="shared" si="2"/>
        <v>5</v>
      </c>
      <c r="F764" s="9" t="str">
        <f>IF(ISBLANK(A764)," ",INDIRECT(ADDRESS(1,5+MOD(ROW()-2,COUNTA('Form Responses 1'!$1:$1)-4),,TRUE,"Form Responses 1")))</f>
        <v>PUSTEKDATA LAPAN - Gedung 1 Lt. 1 [Ruang Diseminasi]</v>
      </c>
      <c r="G764" s="9" t="str">
        <f>IF(ISBLANK(A764)," ",INDIRECT(ADDRESS(MATCH(A764,'Form Responses 1'!A:A,0),5+MOD(ROW()-2,COUNTA('Form Responses 1'!$1:$1)-4),,TRUE,"Form Responses 1")))</f>
        <v>BAIK</v>
      </c>
      <c r="H764" s="12" t="str">
        <f t="shared" si="3"/>
        <v>PUSTEKDATA LAPAN - Gedung 1 Lt. 1</v>
      </c>
      <c r="I764" s="12" t="str">
        <f t="shared" si="4"/>
        <v>CLEANING SERVICE</v>
      </c>
      <c r="J764" s="12">
        <f t="array" ref="J764">IFERROR(INDEX(MASTER!B:B,MATCH(G764,MASTER!A:A,0))/100," ")</f>
        <v>0.95</v>
      </c>
      <c r="K764" s="9">
        <f t="shared" si="5"/>
        <v>8</v>
      </c>
      <c r="L764" s="9" t="str">
        <f t="shared" si="6"/>
        <v>2023 - WEEK 08</v>
      </c>
      <c r="M764" s="9" t="str">
        <f t="shared" si="7"/>
        <v>2023 - MONTH 02</v>
      </c>
      <c r="N764" s="12">
        <f t="shared" ref="N764:O764" si="773">IFERROR(AVERAGEIF(L:L,L764,$J:$J)," ")</f>
        <v>0.9496590909</v>
      </c>
      <c r="O764" s="12">
        <f t="shared" si="773"/>
        <v>0.9536363636</v>
      </c>
      <c r="P764" s="9" t="str">
        <f>IF(ISBLANK(A764)," ",IF(N764&gt;MASTER!$B$3/100,"SB",IF(N764&gt;MASTER!$B$4/100,"B",IF(N764&gt;MASTER!$B$5/100,"C","K"))))</f>
        <v>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45026.48765</v>
      </c>
      <c r="B765" s="9" t="str">
        <f>INDIRECT(ADDRESS(2+QUOTIENT(ROW()-2,COUNTA('Form Responses 1'!$1:$1)-4),2,,TRUE,"Form Responses 1"))</f>
        <v>suha025@brin.go.id</v>
      </c>
      <c r="C765" s="9" t="str">
        <f>INDIRECT(ADDRESS(2+QUOTIENT(ROW()-2,COUNTA('Form Responses 1'!$1:$1)-4),3,,TRUE,"Form Responses 1"))</f>
        <v>Suhartono</v>
      </c>
      <c r="D765" s="10">
        <f>INDIRECT(ADDRESS(2+QUOTIENT(ROW()-2,COUNTA('Form Responses 1'!$1:$1)-4),4,,TRUE,"Form Responses 1"))</f>
        <v>44981</v>
      </c>
      <c r="E765" s="11">
        <f t="shared" si="2"/>
        <v>5</v>
      </c>
      <c r="F765" s="9" t="str">
        <f>IF(ISBLANK(A765)," ",INDIRECT(ADDRESS(1,5+MOD(ROW()-2,COUNTA('Form Responses 1'!$1:$1)-4),,TRUE,"Form Responses 1")))</f>
        <v>PUSTEKDATA LAPAN - Gedung 1 Lt. 1 [Ruang Staff TU]</v>
      </c>
      <c r="G765" s="9" t="str">
        <f>IF(ISBLANK(A765)," ",INDIRECT(ADDRESS(MATCH(A765,'Form Responses 1'!A:A,0),5+MOD(ROW()-2,COUNTA('Form Responses 1'!$1:$1)-4),,TRUE,"Form Responses 1")))</f>
        <v>BAIK</v>
      </c>
      <c r="H765" s="12" t="str">
        <f t="shared" si="3"/>
        <v>PUSTEKDATA LAPAN - Gedung 1 Lt. 1</v>
      </c>
      <c r="I765" s="12" t="str">
        <f t="shared" si="4"/>
        <v>CLEANING SERVICE</v>
      </c>
      <c r="J765" s="12">
        <f t="array" ref="J765">IFERROR(INDEX(MASTER!B:B,MATCH(G765,MASTER!A:A,0))/100," ")</f>
        <v>0.95</v>
      </c>
      <c r="K765" s="9">
        <f t="shared" si="5"/>
        <v>8</v>
      </c>
      <c r="L765" s="9" t="str">
        <f t="shared" si="6"/>
        <v>2023 - WEEK 08</v>
      </c>
      <c r="M765" s="9" t="str">
        <f t="shared" si="7"/>
        <v>2023 - MONTH 02</v>
      </c>
      <c r="N765" s="12">
        <f t="shared" ref="N765:O765" si="774">IFERROR(AVERAGEIF(L:L,L765,$J:$J)," ")</f>
        <v>0.9496590909</v>
      </c>
      <c r="O765" s="12">
        <f t="shared" si="774"/>
        <v>0.9536363636</v>
      </c>
      <c r="P765" s="9" t="str">
        <f>IF(ISBLANK(A765)," ",IF(N765&gt;MASTER!$B$3/100,"SB",IF(N765&gt;MASTER!$B$4/100,"B",IF(N765&gt;MASTER!$B$5/100,"C","K"))))</f>
        <v>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45026.48765</v>
      </c>
      <c r="B766" s="9" t="str">
        <f>INDIRECT(ADDRESS(2+QUOTIENT(ROW()-2,COUNTA('Form Responses 1'!$1:$1)-4),2,,TRUE,"Form Responses 1"))</f>
        <v>suha025@brin.go.id</v>
      </c>
      <c r="C766" s="9" t="str">
        <f>INDIRECT(ADDRESS(2+QUOTIENT(ROW()-2,COUNTA('Form Responses 1'!$1:$1)-4),3,,TRUE,"Form Responses 1"))</f>
        <v>Suhartono</v>
      </c>
      <c r="D766" s="10">
        <f>INDIRECT(ADDRESS(2+QUOTIENT(ROW()-2,COUNTA('Form Responses 1'!$1:$1)-4),4,,TRUE,"Form Responses 1"))</f>
        <v>44981</v>
      </c>
      <c r="E766" s="11">
        <f t="shared" si="2"/>
        <v>5</v>
      </c>
      <c r="F766" s="9" t="str">
        <f>IF(ISBLANK(A766)," ",INDIRECT(ADDRESS(1,5+MOD(ROW()-2,COUNTA('Form Responses 1'!$1:$1)-4),,TRUE,"Form Responses 1")))</f>
        <v>PUSTEKDATA LAPAN - Gedung 1 Lt. 1 [Ruang Kepala Subag BMN]</v>
      </c>
      <c r="G766" s="9" t="str">
        <f>IF(ISBLANK(A766)," ",INDIRECT(ADDRESS(MATCH(A766,'Form Responses 1'!A:A,0),5+MOD(ROW()-2,COUNTA('Form Responses 1'!$1:$1)-4),,TRUE,"Form Responses 1")))</f>
        <v>BAIK</v>
      </c>
      <c r="H766" s="12" t="str">
        <f t="shared" si="3"/>
        <v>PUSTEKDATA LAPAN - Gedung 1 Lt. 1</v>
      </c>
      <c r="I766" s="12" t="str">
        <f t="shared" si="4"/>
        <v>CLEANING SERVICE</v>
      </c>
      <c r="J766" s="12">
        <f t="array" ref="J766">IFERROR(INDEX(MASTER!B:B,MATCH(G766,MASTER!A:A,0))/100," ")</f>
        <v>0.95</v>
      </c>
      <c r="K766" s="9">
        <f t="shared" si="5"/>
        <v>8</v>
      </c>
      <c r="L766" s="9" t="str">
        <f t="shared" si="6"/>
        <v>2023 - WEEK 08</v>
      </c>
      <c r="M766" s="9" t="str">
        <f t="shared" si="7"/>
        <v>2023 - MONTH 02</v>
      </c>
      <c r="N766" s="12">
        <f t="shared" ref="N766:O766" si="775">IFERROR(AVERAGEIF(L:L,L766,$J:$J)," ")</f>
        <v>0.9496590909</v>
      </c>
      <c r="O766" s="12">
        <f t="shared" si="775"/>
        <v>0.9536363636</v>
      </c>
      <c r="P766" s="9" t="str">
        <f>IF(ISBLANK(A766)," ",IF(N766&gt;MASTER!$B$3/100,"SB",IF(N766&gt;MASTER!$B$4/100,"B",IF(N766&gt;MASTER!$B$5/100,"C","K"))))</f>
        <v>B</v>
      </c>
      <c r="Q766" s="9" t="str">
        <f>IF(ISBLANK(B766)," ",IF(O766&gt;MASTER!$B$3/100,"SB",IF(O766&gt;MASTER!$B$4/100,"B",IF(O766&gt;MASTER!$B$5/100,"C","K"))))</f>
        <v>SB</v>
      </c>
    </row>
    <row r="767">
      <c r="A767" s="8">
        <f>INDIRECT(ADDRESS(2+QUOTIENT(ROW()-2,COUNTA('Form Responses 1'!$1:$1)-4),1,,TRUE,"Form Responses 1"))</f>
        <v>45026.48765</v>
      </c>
      <c r="B767" s="9" t="str">
        <f>INDIRECT(ADDRESS(2+QUOTIENT(ROW()-2,COUNTA('Form Responses 1'!$1:$1)-4),2,,TRUE,"Form Responses 1"))</f>
        <v>suha025@brin.go.id</v>
      </c>
      <c r="C767" s="9" t="str">
        <f>INDIRECT(ADDRESS(2+QUOTIENT(ROW()-2,COUNTA('Form Responses 1'!$1:$1)-4),3,,TRUE,"Form Responses 1"))</f>
        <v>Suhartono</v>
      </c>
      <c r="D767" s="10">
        <f>INDIRECT(ADDRESS(2+QUOTIENT(ROW()-2,COUNTA('Form Responses 1'!$1:$1)-4),4,,TRUE,"Form Responses 1"))</f>
        <v>44981</v>
      </c>
      <c r="E767" s="11">
        <f t="shared" si="2"/>
        <v>5</v>
      </c>
      <c r="F767" s="9" t="str">
        <f>IF(ISBLANK(A767)," ",INDIRECT(ADDRESS(1,5+MOD(ROW()-2,COUNTA('Form Responses 1'!$1:$1)-4),,TRUE,"Form Responses 1")))</f>
        <v>PUSTEKDATA LAPAN - Gedung 1 Lt. 1 [Ruang kepala Subag SDM &amp; Tatausaha]</v>
      </c>
      <c r="G767" s="9" t="str">
        <f>IF(ISBLANK(A767)," ",INDIRECT(ADDRESS(MATCH(A767,'Form Responses 1'!A:A,0),5+MOD(ROW()-2,COUNTA('Form Responses 1'!$1:$1)-4),,TRUE,"Form Responses 1")))</f>
        <v>BAIK</v>
      </c>
      <c r="H767" s="12" t="str">
        <f t="shared" si="3"/>
        <v>PUSTEKDATA LAPAN - Gedung 1 Lt. 1</v>
      </c>
      <c r="I767" s="12" t="str">
        <f t="shared" si="4"/>
        <v>CLEANING SERVICE</v>
      </c>
      <c r="J767" s="12">
        <f t="array" ref="J767">IFERROR(INDEX(MASTER!B:B,MATCH(G767,MASTER!A:A,0))/100," ")</f>
        <v>0.95</v>
      </c>
      <c r="K767" s="9">
        <f t="shared" si="5"/>
        <v>8</v>
      </c>
      <c r="L767" s="9" t="str">
        <f t="shared" si="6"/>
        <v>2023 - WEEK 08</v>
      </c>
      <c r="M767" s="9" t="str">
        <f t="shared" si="7"/>
        <v>2023 - MONTH 02</v>
      </c>
      <c r="N767" s="12">
        <f t="shared" ref="N767:O767" si="776">IFERROR(AVERAGEIF(L:L,L767,$J:$J)," ")</f>
        <v>0.9496590909</v>
      </c>
      <c r="O767" s="12">
        <f t="shared" si="776"/>
        <v>0.9536363636</v>
      </c>
      <c r="P767" s="9" t="str">
        <f>IF(ISBLANK(A767)," ",IF(N767&gt;MASTER!$B$3/100,"SB",IF(N767&gt;MASTER!$B$4/100,"B",IF(N767&gt;MASTER!$B$5/100,"C","K"))))</f>
        <v>B</v>
      </c>
      <c r="Q767" s="9" t="str">
        <f>IF(ISBLANK(B767)," ",IF(O767&gt;MASTER!$B$3/100,"SB",IF(O767&gt;MASTER!$B$4/100,"B",IF(O767&gt;MASTER!$B$5/100,"C","K"))))</f>
        <v>SB</v>
      </c>
    </row>
    <row r="768">
      <c r="A768" s="8">
        <f>INDIRECT(ADDRESS(2+QUOTIENT(ROW()-2,COUNTA('Form Responses 1'!$1:$1)-4),1,,TRUE,"Form Responses 1"))</f>
        <v>45026.48765</v>
      </c>
      <c r="B768" s="9" t="str">
        <f>INDIRECT(ADDRESS(2+QUOTIENT(ROW()-2,COUNTA('Form Responses 1'!$1:$1)-4),2,,TRUE,"Form Responses 1"))</f>
        <v>suha025@brin.go.id</v>
      </c>
      <c r="C768" s="9" t="str">
        <f>INDIRECT(ADDRESS(2+QUOTIENT(ROW()-2,COUNTA('Form Responses 1'!$1:$1)-4),3,,TRUE,"Form Responses 1"))</f>
        <v>Suhartono</v>
      </c>
      <c r="D768" s="10">
        <f>INDIRECT(ADDRESS(2+QUOTIENT(ROW()-2,COUNTA('Form Responses 1'!$1:$1)-4),4,,TRUE,"Form Responses 1"))</f>
        <v>44981</v>
      </c>
      <c r="E768" s="11">
        <f t="shared" si="2"/>
        <v>5</v>
      </c>
      <c r="F768" s="9" t="str">
        <f>IF(ISBLANK(A768)," ",INDIRECT(ADDRESS(1,5+MOD(ROW()-2,COUNTA('Form Responses 1'!$1:$1)-4),,TRUE,"Form Responses 1")))</f>
        <v>PUSTEKDATA LAPAN - Gedung 1 Lt. 1 [Ruang Rapat Venus]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PUSTEKDATA LAPAN - Gedung 1 Lt. 1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8</v>
      </c>
      <c r="L768" s="9" t="str">
        <f t="shared" si="6"/>
        <v>2023 - WEEK 08</v>
      </c>
      <c r="M768" s="9" t="str">
        <f t="shared" si="7"/>
        <v>2023 - MONTH 02</v>
      </c>
      <c r="N768" s="12">
        <f t="shared" ref="N768:O768" si="777">IFERROR(AVERAGEIF(L:L,L768,$J:$J)," ")</f>
        <v>0.9496590909</v>
      </c>
      <c r="O768" s="12">
        <f t="shared" si="777"/>
        <v>0.9536363636</v>
      </c>
      <c r="P768" s="9" t="str">
        <f>IF(ISBLANK(A768)," ",IF(N768&gt;MASTER!$B$3/100,"SB",IF(N768&gt;MASTER!$B$4/100,"B",IF(N768&gt;MASTER!$B$5/100,"C","K"))))</f>
        <v>B</v>
      </c>
      <c r="Q768" s="9" t="str">
        <f>IF(ISBLANK(B768)," ",IF(O768&gt;MASTER!$B$3/100,"SB",IF(O768&gt;MASTER!$B$4/100,"B",IF(O768&gt;MASTER!$B$5/100,"C","K"))))</f>
        <v>SB</v>
      </c>
    </row>
    <row r="769">
      <c r="A769" s="8">
        <f>INDIRECT(ADDRESS(2+QUOTIENT(ROW()-2,COUNTA('Form Responses 1'!$1:$1)-4),1,,TRUE,"Form Responses 1"))</f>
        <v>45026.48765</v>
      </c>
      <c r="B769" s="9" t="str">
        <f>INDIRECT(ADDRESS(2+QUOTIENT(ROW()-2,COUNTA('Form Responses 1'!$1:$1)-4),2,,TRUE,"Form Responses 1"))</f>
        <v>suha025@brin.go.id</v>
      </c>
      <c r="C769" s="9" t="str">
        <f>INDIRECT(ADDRESS(2+QUOTIENT(ROW()-2,COUNTA('Form Responses 1'!$1:$1)-4),3,,TRUE,"Form Responses 1"))</f>
        <v>Suhartono</v>
      </c>
      <c r="D769" s="10">
        <f>INDIRECT(ADDRESS(2+QUOTIENT(ROW()-2,COUNTA('Form Responses 1'!$1:$1)-4),4,,TRUE,"Form Responses 1"))</f>
        <v>44981</v>
      </c>
      <c r="E769" s="11">
        <f t="shared" si="2"/>
        <v>5</v>
      </c>
      <c r="F769" s="9" t="str">
        <f>IF(ISBLANK(A769)," ",INDIRECT(ADDRESS(1,5+MOD(ROW()-2,COUNTA('Form Responses 1'!$1:$1)-4),,TRUE,"Form Responses 1")))</f>
        <v>PUSTEKDATA LAPAN - Gedung 1 Lt. 1 [Ruang Kepala Administrasi]</v>
      </c>
      <c r="G769" s="9" t="str">
        <f>IF(ISBLANK(A769)," ",INDIRECT(ADDRESS(MATCH(A769,'Form Responses 1'!A:A,0),5+MOD(ROW()-2,COUNTA('Form Responses 1'!$1:$1)-4),,TRUE,"Form Responses 1")))</f>
        <v>BAIK</v>
      </c>
      <c r="H769" s="12" t="str">
        <f t="shared" si="3"/>
        <v>PUSTEKDATA LAPAN - Gedung 1 Lt. 1</v>
      </c>
      <c r="I769" s="12" t="str">
        <f t="shared" si="4"/>
        <v>CLEANING SERVICE</v>
      </c>
      <c r="J769" s="12">
        <f t="array" ref="J769">IFERROR(INDEX(MASTER!B:B,MATCH(G769,MASTER!A:A,0))/100," ")</f>
        <v>0.95</v>
      </c>
      <c r="K769" s="9">
        <f t="shared" si="5"/>
        <v>8</v>
      </c>
      <c r="L769" s="9" t="str">
        <f t="shared" si="6"/>
        <v>2023 - WEEK 08</v>
      </c>
      <c r="M769" s="9" t="str">
        <f t="shared" si="7"/>
        <v>2023 - MONTH 02</v>
      </c>
      <c r="N769" s="12">
        <f t="shared" ref="N769:O769" si="778">IFERROR(AVERAGEIF(L:L,L769,$J:$J)," ")</f>
        <v>0.9496590909</v>
      </c>
      <c r="O769" s="12">
        <f t="shared" si="778"/>
        <v>0.9536363636</v>
      </c>
      <c r="P769" s="9" t="str">
        <f>IF(ISBLANK(A769)," ",IF(N769&gt;MASTER!$B$3/100,"SB",IF(N769&gt;MASTER!$B$4/100,"B",IF(N769&gt;MASTER!$B$5/100,"C","K"))))</f>
        <v>B</v>
      </c>
      <c r="Q769" s="9" t="str">
        <f>IF(ISBLANK(B769)," ",IF(O769&gt;MASTER!$B$3/100,"SB",IF(O769&gt;MASTER!$B$4/100,"B",IF(O769&gt;MASTER!$B$5/100,"C","K"))))</f>
        <v>SB</v>
      </c>
    </row>
    <row r="770">
      <c r="A770" s="8">
        <f>INDIRECT(ADDRESS(2+QUOTIENT(ROW()-2,COUNTA('Form Responses 1'!$1:$1)-4),1,,TRUE,"Form Responses 1"))</f>
        <v>45026.48765</v>
      </c>
      <c r="B770" s="9" t="str">
        <f>INDIRECT(ADDRESS(2+QUOTIENT(ROW()-2,COUNTA('Form Responses 1'!$1:$1)-4),2,,TRUE,"Form Responses 1"))</f>
        <v>suha025@brin.go.id</v>
      </c>
      <c r="C770" s="9" t="str">
        <f>INDIRECT(ADDRESS(2+QUOTIENT(ROW()-2,COUNTA('Form Responses 1'!$1:$1)-4),3,,TRUE,"Form Responses 1"))</f>
        <v>Suhartono</v>
      </c>
      <c r="D770" s="10">
        <f>INDIRECT(ADDRESS(2+QUOTIENT(ROW()-2,COUNTA('Form Responses 1'!$1:$1)-4),4,,TRUE,"Form Responses 1"))</f>
        <v>44981</v>
      </c>
      <c r="E770" s="11">
        <f t="shared" si="2"/>
        <v>5</v>
      </c>
      <c r="F770" s="9" t="str">
        <f>IF(ISBLANK(A770)," ",INDIRECT(ADDRESS(1,5+MOD(ROW()-2,COUNTA('Form Responses 1'!$1:$1)-4),,TRUE,"Form Responses 1")))</f>
        <v>PUSTEKDATA LAPAN - Gedung 1 Lt. 1 [Toilet pria/wanita]</v>
      </c>
      <c r="G770" s="9" t="str">
        <f>IF(ISBLANK(A770)," ",INDIRECT(ADDRESS(MATCH(A770,'Form Responses 1'!A:A,0),5+MOD(ROW()-2,COUNTA('Form Responses 1'!$1:$1)-4),,TRUE,"Form Responses 1")))</f>
        <v>BAIK</v>
      </c>
      <c r="H770" s="12" t="str">
        <f t="shared" si="3"/>
        <v>PUSTEKDATA LAPAN - Gedung 1 Lt. 1</v>
      </c>
      <c r="I770" s="12" t="str">
        <f t="shared" si="4"/>
        <v>CLEANING SERVICE</v>
      </c>
      <c r="J770" s="12">
        <f t="array" ref="J770">IFERROR(INDEX(MASTER!B:B,MATCH(G770,MASTER!A:A,0))/100," ")</f>
        <v>0.95</v>
      </c>
      <c r="K770" s="9">
        <f t="shared" si="5"/>
        <v>8</v>
      </c>
      <c r="L770" s="9" t="str">
        <f t="shared" si="6"/>
        <v>2023 - WEEK 08</v>
      </c>
      <c r="M770" s="9" t="str">
        <f t="shared" si="7"/>
        <v>2023 - MONTH 02</v>
      </c>
      <c r="N770" s="12">
        <f t="shared" ref="N770:O770" si="779">IFERROR(AVERAGEIF(L:L,L770,$J:$J)," ")</f>
        <v>0.9496590909</v>
      </c>
      <c r="O770" s="12">
        <f t="shared" si="779"/>
        <v>0.9536363636</v>
      </c>
      <c r="P770" s="9" t="str">
        <f>IF(ISBLANK(A770)," ",IF(N770&gt;MASTER!$B$3/100,"SB",IF(N770&gt;MASTER!$B$4/100,"B",IF(N770&gt;MASTER!$B$5/100,"C","K"))))</f>
        <v>B</v>
      </c>
      <c r="Q770" s="9" t="str">
        <f>IF(ISBLANK(B770)," ",IF(O770&gt;MASTER!$B$3/100,"SB",IF(O770&gt;MASTER!$B$4/100,"B",IF(O770&gt;MASTER!$B$5/100,"C","K"))))</f>
        <v>SB</v>
      </c>
    </row>
    <row r="771">
      <c r="A771" s="8">
        <f>INDIRECT(ADDRESS(2+QUOTIENT(ROW()-2,COUNTA('Form Responses 1'!$1:$1)-4),1,,TRUE,"Form Responses 1"))</f>
        <v>45026.48765</v>
      </c>
      <c r="B771" s="9" t="str">
        <f>INDIRECT(ADDRESS(2+QUOTIENT(ROW()-2,COUNTA('Form Responses 1'!$1:$1)-4),2,,TRUE,"Form Responses 1"))</f>
        <v>suha025@brin.go.id</v>
      </c>
      <c r="C771" s="9" t="str">
        <f>INDIRECT(ADDRESS(2+QUOTIENT(ROW()-2,COUNTA('Form Responses 1'!$1:$1)-4),3,,TRUE,"Form Responses 1"))</f>
        <v>Suhartono</v>
      </c>
      <c r="D771" s="10">
        <f>INDIRECT(ADDRESS(2+QUOTIENT(ROW()-2,COUNTA('Form Responses 1'!$1:$1)-4),4,,TRUE,"Form Responses 1"))</f>
        <v>44981</v>
      </c>
      <c r="E771" s="11">
        <f t="shared" si="2"/>
        <v>5</v>
      </c>
      <c r="F771" s="9" t="str">
        <f>IF(ISBLANK(A771)," ",INDIRECT(ADDRESS(1,5+MOD(ROW()-2,COUNTA('Form Responses 1'!$1:$1)-4),,TRUE,"Form Responses 1")))</f>
        <v>PUSTEKDATA LAPAN - Gedung 1 Lt. 1 [Pantry]</v>
      </c>
      <c r="G771" s="9" t="str">
        <f>IF(ISBLANK(A771)," ",INDIRECT(ADDRESS(MATCH(A771,'Form Responses 1'!A:A,0),5+MOD(ROW()-2,COUNTA('Form Responses 1'!$1:$1)-4),,TRUE,"Form Responses 1")))</f>
        <v>BAIK</v>
      </c>
      <c r="H771" s="12" t="str">
        <f t="shared" si="3"/>
        <v>PUSTEKDATA LAPAN - Gedung 1 Lt. 1</v>
      </c>
      <c r="I771" s="12" t="str">
        <f t="shared" si="4"/>
        <v>CLEANING SERVICE</v>
      </c>
      <c r="J771" s="12">
        <f t="array" ref="J771">IFERROR(INDEX(MASTER!B:B,MATCH(G771,MASTER!A:A,0))/100," ")</f>
        <v>0.95</v>
      </c>
      <c r="K771" s="9">
        <f t="shared" si="5"/>
        <v>8</v>
      </c>
      <c r="L771" s="9" t="str">
        <f t="shared" si="6"/>
        <v>2023 - WEEK 08</v>
      </c>
      <c r="M771" s="9" t="str">
        <f t="shared" si="7"/>
        <v>2023 - MONTH 02</v>
      </c>
      <c r="N771" s="12">
        <f t="shared" ref="N771:O771" si="780">IFERROR(AVERAGEIF(L:L,L771,$J:$J)," ")</f>
        <v>0.9496590909</v>
      </c>
      <c r="O771" s="12">
        <f t="shared" si="780"/>
        <v>0.9536363636</v>
      </c>
      <c r="P771" s="9" t="str">
        <f>IF(ISBLANK(A771)," ",IF(N771&gt;MASTER!$B$3/100,"SB",IF(N771&gt;MASTER!$B$4/100,"B",IF(N771&gt;MASTER!$B$5/100,"C","K"))))</f>
        <v>B</v>
      </c>
      <c r="Q771" s="9" t="str">
        <f>IF(ISBLANK(B771)," ",IF(O771&gt;MASTER!$B$3/100,"SB",IF(O771&gt;MASTER!$B$4/100,"B",IF(O771&gt;MASTER!$B$5/100,"C","K"))))</f>
        <v>SB</v>
      </c>
    </row>
    <row r="772">
      <c r="A772" s="8">
        <f>INDIRECT(ADDRESS(2+QUOTIENT(ROW()-2,COUNTA('Form Responses 1'!$1:$1)-4),1,,TRUE,"Form Responses 1"))</f>
        <v>45026.48765</v>
      </c>
      <c r="B772" s="9" t="str">
        <f>INDIRECT(ADDRESS(2+QUOTIENT(ROW()-2,COUNTA('Form Responses 1'!$1:$1)-4),2,,TRUE,"Form Responses 1"))</f>
        <v>suha025@brin.go.id</v>
      </c>
      <c r="C772" s="9" t="str">
        <f>INDIRECT(ADDRESS(2+QUOTIENT(ROW()-2,COUNTA('Form Responses 1'!$1:$1)-4),3,,TRUE,"Form Responses 1"))</f>
        <v>Suhartono</v>
      </c>
      <c r="D772" s="10">
        <f>INDIRECT(ADDRESS(2+QUOTIENT(ROW()-2,COUNTA('Form Responses 1'!$1:$1)-4),4,,TRUE,"Form Responses 1"))</f>
        <v>44981</v>
      </c>
      <c r="E772" s="11">
        <f t="shared" si="2"/>
        <v>5</v>
      </c>
      <c r="F772" s="9" t="str">
        <f>IF(ISBLANK(A772)," ",INDIRECT(ADDRESS(1,5+MOD(ROW()-2,COUNTA('Form Responses 1'!$1:$1)-4),,TRUE,"Form Responses 1")))</f>
        <v>PUSTEKDATA LAPAN - Gedung 1 Lt. 1 [Kantin Candra Bhuana]</v>
      </c>
      <c r="G772" s="9" t="str">
        <f>IF(ISBLANK(A772)," ",INDIRECT(ADDRESS(MATCH(A772,'Form Responses 1'!A:A,0),5+MOD(ROW()-2,COUNTA('Form Responses 1'!$1:$1)-4),,TRUE,"Form Responses 1")))</f>
        <v>BAIK</v>
      </c>
      <c r="H772" s="12" t="str">
        <f t="shared" si="3"/>
        <v>PUSTEKDATA LAPAN - Gedung 1 Lt. 1</v>
      </c>
      <c r="I772" s="12" t="str">
        <f t="shared" si="4"/>
        <v>CLEANING SERVICE</v>
      </c>
      <c r="J772" s="12">
        <f t="array" ref="J772">IFERROR(INDEX(MASTER!B:B,MATCH(G772,MASTER!A:A,0))/100," ")</f>
        <v>0.95</v>
      </c>
      <c r="K772" s="9">
        <f t="shared" si="5"/>
        <v>8</v>
      </c>
      <c r="L772" s="9" t="str">
        <f t="shared" si="6"/>
        <v>2023 - WEEK 08</v>
      </c>
      <c r="M772" s="9" t="str">
        <f t="shared" si="7"/>
        <v>2023 - MONTH 02</v>
      </c>
      <c r="N772" s="12">
        <f t="shared" ref="N772:O772" si="781">IFERROR(AVERAGEIF(L:L,L772,$J:$J)," ")</f>
        <v>0.9496590909</v>
      </c>
      <c r="O772" s="12">
        <f t="shared" si="781"/>
        <v>0.9536363636</v>
      </c>
      <c r="P772" s="9" t="str">
        <f>IF(ISBLANK(A772)," ",IF(N772&gt;MASTER!$B$3/100,"SB",IF(N772&gt;MASTER!$B$4/100,"B",IF(N772&gt;MASTER!$B$5/100,"C","K"))))</f>
        <v>B</v>
      </c>
      <c r="Q772" s="9" t="str">
        <f>IF(ISBLANK(B772)," ",IF(O772&gt;MASTER!$B$3/100,"SB",IF(O772&gt;MASTER!$B$4/100,"B",IF(O772&gt;MASTER!$B$5/100,"C","K"))))</f>
        <v>SB</v>
      </c>
    </row>
    <row r="773">
      <c r="A773" s="8">
        <f>INDIRECT(ADDRESS(2+QUOTIENT(ROW()-2,COUNTA('Form Responses 1'!$1:$1)-4),1,,TRUE,"Form Responses 1"))</f>
        <v>45026.48765</v>
      </c>
      <c r="B773" s="9" t="str">
        <f>INDIRECT(ADDRESS(2+QUOTIENT(ROW()-2,COUNTA('Form Responses 1'!$1:$1)-4),2,,TRUE,"Form Responses 1"))</f>
        <v>suha025@brin.go.id</v>
      </c>
      <c r="C773" s="9" t="str">
        <f>INDIRECT(ADDRESS(2+QUOTIENT(ROW()-2,COUNTA('Form Responses 1'!$1:$1)-4),3,,TRUE,"Form Responses 1"))</f>
        <v>Suhartono</v>
      </c>
      <c r="D773" s="10">
        <f>INDIRECT(ADDRESS(2+QUOTIENT(ROW()-2,COUNTA('Form Responses 1'!$1:$1)-4),4,,TRUE,"Form Responses 1"))</f>
        <v>44981</v>
      </c>
      <c r="E773" s="11">
        <f t="shared" si="2"/>
        <v>5</v>
      </c>
      <c r="F773" s="9" t="str">
        <f>IF(ISBLANK(A773)," ",INDIRECT(ADDRESS(1,5+MOD(ROW()-2,COUNTA('Form Responses 1'!$1:$1)-4),,TRUE,"Form Responses 1")))</f>
        <v>PUSTEKDATA LAPAN - Gedung 1 Lt. 1 [Musholla]</v>
      </c>
      <c r="G773" s="9" t="str">
        <f>IF(ISBLANK(A773)," ",INDIRECT(ADDRESS(MATCH(A773,'Form Responses 1'!A:A,0),5+MOD(ROW()-2,COUNTA('Form Responses 1'!$1:$1)-4),,TRUE,"Form Responses 1")))</f>
        <v>BAIK</v>
      </c>
      <c r="H773" s="12" t="str">
        <f t="shared" si="3"/>
        <v>PUSTEKDATA LAPAN - Gedung 1 Lt. 1</v>
      </c>
      <c r="I773" s="12" t="str">
        <f t="shared" si="4"/>
        <v>CLEANING SERVICE</v>
      </c>
      <c r="J773" s="12">
        <f t="array" ref="J773">IFERROR(INDEX(MASTER!B:B,MATCH(G773,MASTER!A:A,0))/100," ")</f>
        <v>0.95</v>
      </c>
      <c r="K773" s="9">
        <f t="shared" si="5"/>
        <v>8</v>
      </c>
      <c r="L773" s="9" t="str">
        <f t="shared" si="6"/>
        <v>2023 - WEEK 08</v>
      </c>
      <c r="M773" s="9" t="str">
        <f t="shared" si="7"/>
        <v>2023 - MONTH 02</v>
      </c>
      <c r="N773" s="12">
        <f t="shared" ref="N773:O773" si="782">IFERROR(AVERAGEIF(L:L,L773,$J:$J)," ")</f>
        <v>0.9496590909</v>
      </c>
      <c r="O773" s="12">
        <f t="shared" si="782"/>
        <v>0.9536363636</v>
      </c>
      <c r="P773" s="9" t="str">
        <f>IF(ISBLANK(A773)," ",IF(N773&gt;MASTER!$B$3/100,"SB",IF(N773&gt;MASTER!$B$4/100,"B",IF(N773&gt;MASTER!$B$5/100,"C","K"))))</f>
        <v>B</v>
      </c>
      <c r="Q773" s="9" t="str">
        <f>IF(ISBLANK(B773)," ",IF(O773&gt;MASTER!$B$3/100,"SB",IF(O773&gt;MASTER!$B$4/100,"B",IF(O773&gt;MASTER!$B$5/100,"C","K"))))</f>
        <v>SB</v>
      </c>
    </row>
    <row r="774">
      <c r="A774" s="8">
        <f>INDIRECT(ADDRESS(2+QUOTIENT(ROW()-2,COUNTA('Form Responses 1'!$1:$1)-4),1,,TRUE,"Form Responses 1"))</f>
        <v>45026.48765</v>
      </c>
      <c r="B774" s="9" t="str">
        <f>INDIRECT(ADDRESS(2+QUOTIENT(ROW()-2,COUNTA('Form Responses 1'!$1:$1)-4),2,,TRUE,"Form Responses 1"))</f>
        <v>suha025@brin.go.id</v>
      </c>
      <c r="C774" s="9" t="str">
        <f>INDIRECT(ADDRESS(2+QUOTIENT(ROW()-2,COUNTA('Form Responses 1'!$1:$1)-4),3,,TRUE,"Form Responses 1"))</f>
        <v>Suhartono</v>
      </c>
      <c r="D774" s="10">
        <f>INDIRECT(ADDRESS(2+QUOTIENT(ROW()-2,COUNTA('Form Responses 1'!$1:$1)-4),4,,TRUE,"Form Responses 1"))</f>
        <v>44981</v>
      </c>
      <c r="E774" s="11">
        <f t="shared" si="2"/>
        <v>5</v>
      </c>
      <c r="F774" s="9" t="str">
        <f>IF(ISBLANK(A774)," ",INDIRECT(ADDRESS(1,5+MOD(ROW()-2,COUNTA('Form Responses 1'!$1:$1)-4),,TRUE,"Form Responses 1")))</f>
        <v>PUSTEKDATA LAPAN - Gedung 1 Lt. 1 [Tangga luar gedung]</v>
      </c>
      <c r="G774" s="9" t="str">
        <f>IF(ISBLANK(A774)," ",INDIRECT(ADDRESS(MATCH(A774,'Form Responses 1'!A:A,0),5+MOD(ROW()-2,COUNTA('Form Responses 1'!$1:$1)-4),,TRUE,"Form Responses 1")))</f>
        <v>BAIK</v>
      </c>
      <c r="H774" s="12" t="str">
        <f t="shared" si="3"/>
        <v>PUSTEKDATA LAPAN - Gedung 1 Lt. 1</v>
      </c>
      <c r="I774" s="12" t="str">
        <f t="shared" si="4"/>
        <v>CLEANING SERVICE</v>
      </c>
      <c r="J774" s="12">
        <f t="array" ref="J774">IFERROR(INDEX(MASTER!B:B,MATCH(G774,MASTER!A:A,0))/100," ")</f>
        <v>0.95</v>
      </c>
      <c r="K774" s="9">
        <f t="shared" si="5"/>
        <v>8</v>
      </c>
      <c r="L774" s="9" t="str">
        <f t="shared" si="6"/>
        <v>2023 - WEEK 08</v>
      </c>
      <c r="M774" s="9" t="str">
        <f t="shared" si="7"/>
        <v>2023 - MONTH 02</v>
      </c>
      <c r="N774" s="12">
        <f t="shared" ref="N774:O774" si="783">IFERROR(AVERAGEIF(L:L,L774,$J:$J)," ")</f>
        <v>0.9496590909</v>
      </c>
      <c r="O774" s="12">
        <f t="shared" si="783"/>
        <v>0.9536363636</v>
      </c>
      <c r="P774" s="9" t="str">
        <f>IF(ISBLANK(A774)," ",IF(N774&gt;MASTER!$B$3/100,"SB",IF(N774&gt;MASTER!$B$4/100,"B",IF(N774&gt;MASTER!$B$5/100,"C","K"))))</f>
        <v>B</v>
      </c>
      <c r="Q774" s="9" t="str">
        <f>IF(ISBLANK(B774)," ",IF(O774&gt;MASTER!$B$3/100,"SB",IF(O774&gt;MASTER!$B$4/100,"B",IF(O774&gt;MASTER!$B$5/100,"C","K"))))</f>
        <v>SB</v>
      </c>
    </row>
    <row r="775">
      <c r="A775" s="8">
        <f>INDIRECT(ADDRESS(2+QUOTIENT(ROW()-2,COUNTA('Form Responses 1'!$1:$1)-4),1,,TRUE,"Form Responses 1"))</f>
        <v>45026.48765</v>
      </c>
      <c r="B775" s="9" t="str">
        <f>INDIRECT(ADDRESS(2+QUOTIENT(ROW()-2,COUNTA('Form Responses 1'!$1:$1)-4),2,,TRUE,"Form Responses 1"))</f>
        <v>suha025@brin.go.id</v>
      </c>
      <c r="C775" s="9" t="str">
        <f>INDIRECT(ADDRESS(2+QUOTIENT(ROW()-2,COUNTA('Form Responses 1'!$1:$1)-4),3,,TRUE,"Form Responses 1"))</f>
        <v>Suhartono</v>
      </c>
      <c r="D775" s="10">
        <f>INDIRECT(ADDRESS(2+QUOTIENT(ROW()-2,COUNTA('Form Responses 1'!$1:$1)-4),4,,TRUE,"Form Responses 1"))</f>
        <v>44981</v>
      </c>
      <c r="E775" s="11">
        <f t="shared" si="2"/>
        <v>5</v>
      </c>
      <c r="F775" s="9" t="str">
        <f>IF(ISBLANK(A775)," ",INDIRECT(ADDRESS(1,5+MOD(ROW()-2,COUNTA('Form Responses 1'!$1:$1)-4),,TRUE,"Form Responses 1")))</f>
        <v>PUSTEKDATA LAPAN - Halaman Gedung 1 [Taman ]</v>
      </c>
      <c r="G775" s="9" t="str">
        <f>IF(ISBLANK(A775)," ",INDIRECT(ADDRESS(MATCH(A775,'Form Responses 1'!A:A,0),5+MOD(ROW()-2,COUNTA('Form Responses 1'!$1:$1)-4),,TRUE,"Form Responses 1")))</f>
        <v>BAIK</v>
      </c>
      <c r="H775" s="12" t="str">
        <f t="shared" si="3"/>
        <v>PUSTEKDATA LAPAN - Halaman Gedung 1</v>
      </c>
      <c r="I775" s="12" t="str">
        <f t="shared" si="4"/>
        <v>CLEANING SERVICE</v>
      </c>
      <c r="J775" s="12">
        <f t="array" ref="J775">IFERROR(INDEX(MASTER!B:B,MATCH(G775,MASTER!A:A,0))/100," ")</f>
        <v>0.95</v>
      </c>
      <c r="K775" s="9">
        <f t="shared" si="5"/>
        <v>8</v>
      </c>
      <c r="L775" s="9" t="str">
        <f t="shared" si="6"/>
        <v>2023 - WEEK 08</v>
      </c>
      <c r="M775" s="9" t="str">
        <f t="shared" si="7"/>
        <v>2023 - MONTH 02</v>
      </c>
      <c r="N775" s="12">
        <f t="shared" ref="N775:O775" si="784">IFERROR(AVERAGEIF(L:L,L775,$J:$J)," ")</f>
        <v>0.9496590909</v>
      </c>
      <c r="O775" s="12">
        <f t="shared" si="784"/>
        <v>0.9536363636</v>
      </c>
      <c r="P775" s="9" t="str">
        <f>IF(ISBLANK(A775)," ",IF(N775&gt;MASTER!$B$3/100,"SB",IF(N775&gt;MASTER!$B$4/100,"B",IF(N775&gt;MASTER!$B$5/100,"C","K"))))</f>
        <v>B</v>
      </c>
      <c r="Q775" s="9" t="str">
        <f>IF(ISBLANK(B775)," ",IF(O775&gt;MASTER!$B$3/100,"SB",IF(O775&gt;MASTER!$B$4/100,"B",IF(O775&gt;MASTER!$B$5/100,"C","K"))))</f>
        <v>SB</v>
      </c>
    </row>
    <row r="776">
      <c r="A776" s="8">
        <f>INDIRECT(ADDRESS(2+QUOTIENT(ROW()-2,COUNTA('Form Responses 1'!$1:$1)-4),1,,TRUE,"Form Responses 1"))</f>
        <v>45026.48765</v>
      </c>
      <c r="B776" s="9" t="str">
        <f>INDIRECT(ADDRESS(2+QUOTIENT(ROW()-2,COUNTA('Form Responses 1'!$1:$1)-4),2,,TRUE,"Form Responses 1"))</f>
        <v>suha025@brin.go.id</v>
      </c>
      <c r="C776" s="9" t="str">
        <f>INDIRECT(ADDRESS(2+QUOTIENT(ROW()-2,COUNTA('Form Responses 1'!$1:$1)-4),3,,TRUE,"Form Responses 1"))</f>
        <v>Suhartono</v>
      </c>
      <c r="D776" s="10">
        <f>INDIRECT(ADDRESS(2+QUOTIENT(ROW()-2,COUNTA('Form Responses 1'!$1:$1)-4),4,,TRUE,"Form Responses 1"))</f>
        <v>44981</v>
      </c>
      <c r="E776" s="11">
        <f t="shared" si="2"/>
        <v>5</v>
      </c>
      <c r="F776" s="9" t="str">
        <f>IF(ISBLANK(A776)," ",INDIRECT(ADDRESS(1,5+MOD(ROW()-2,COUNTA('Form Responses 1'!$1:$1)-4),,TRUE,"Form Responses 1")))</f>
        <v>PUSTEKDATA LAPAN - Halaman Gedung 1 [Parkir Motor ]</v>
      </c>
      <c r="G776" s="9" t="str">
        <f>IF(ISBLANK(A776)," ",INDIRECT(ADDRESS(MATCH(A776,'Form Responses 1'!A:A,0),5+MOD(ROW()-2,COUNTA('Form Responses 1'!$1:$1)-4),,TRUE,"Form Responses 1")))</f>
        <v>BAIK</v>
      </c>
      <c r="H776" s="12" t="str">
        <f t="shared" si="3"/>
        <v>PUSTEKDATA LAPAN - Halaman Gedung 1</v>
      </c>
      <c r="I776" s="12" t="str">
        <f t="shared" si="4"/>
        <v>CLEANING SERVICE</v>
      </c>
      <c r="J776" s="12">
        <f t="array" ref="J776">IFERROR(INDEX(MASTER!B:B,MATCH(G776,MASTER!A:A,0))/100," ")</f>
        <v>0.95</v>
      </c>
      <c r="K776" s="9">
        <f t="shared" si="5"/>
        <v>8</v>
      </c>
      <c r="L776" s="9" t="str">
        <f t="shared" si="6"/>
        <v>2023 - WEEK 08</v>
      </c>
      <c r="M776" s="9" t="str">
        <f t="shared" si="7"/>
        <v>2023 - MONTH 02</v>
      </c>
      <c r="N776" s="12">
        <f t="shared" ref="N776:O776" si="785">IFERROR(AVERAGEIF(L:L,L776,$J:$J)," ")</f>
        <v>0.9496590909</v>
      </c>
      <c r="O776" s="12">
        <f t="shared" si="785"/>
        <v>0.9536363636</v>
      </c>
      <c r="P776" s="9" t="str">
        <f>IF(ISBLANK(A776)," ",IF(N776&gt;MASTER!$B$3/100,"SB",IF(N776&gt;MASTER!$B$4/100,"B",IF(N776&gt;MASTER!$B$5/100,"C","K"))))</f>
        <v>B</v>
      </c>
      <c r="Q776" s="9" t="str">
        <f>IF(ISBLANK(B776)," ",IF(O776&gt;MASTER!$B$3/100,"SB",IF(O776&gt;MASTER!$B$4/100,"B",IF(O776&gt;MASTER!$B$5/100,"C","K"))))</f>
        <v>SB</v>
      </c>
    </row>
    <row r="777">
      <c r="A777" s="8">
        <f>INDIRECT(ADDRESS(2+QUOTIENT(ROW()-2,COUNTA('Form Responses 1'!$1:$1)-4),1,,TRUE,"Form Responses 1"))</f>
        <v>45026.48765</v>
      </c>
      <c r="B777" s="9" t="str">
        <f>INDIRECT(ADDRESS(2+QUOTIENT(ROW()-2,COUNTA('Form Responses 1'!$1:$1)-4),2,,TRUE,"Form Responses 1"))</f>
        <v>suha025@brin.go.id</v>
      </c>
      <c r="C777" s="9" t="str">
        <f>INDIRECT(ADDRESS(2+QUOTIENT(ROW()-2,COUNTA('Form Responses 1'!$1:$1)-4),3,,TRUE,"Form Responses 1"))</f>
        <v>Suhartono</v>
      </c>
      <c r="D777" s="10">
        <f>INDIRECT(ADDRESS(2+QUOTIENT(ROW()-2,COUNTA('Form Responses 1'!$1:$1)-4),4,,TRUE,"Form Responses 1"))</f>
        <v>44981</v>
      </c>
      <c r="E777" s="11">
        <f t="shared" si="2"/>
        <v>5</v>
      </c>
      <c r="F777" s="9" t="str">
        <f>IF(ISBLANK(A777)," ",INDIRECT(ADDRESS(1,5+MOD(ROW()-2,COUNTA('Form Responses 1'!$1:$1)-4),,TRUE,"Form Responses 1")))</f>
        <v>PUSTEKDATA LAPAN - Halaman Gedung 1 [Parkir Mobil]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PUSTEKDATA LAPAN - Halaman Gedung 1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8</v>
      </c>
      <c r="L777" s="9" t="str">
        <f t="shared" si="6"/>
        <v>2023 - WEEK 08</v>
      </c>
      <c r="M777" s="9" t="str">
        <f t="shared" si="7"/>
        <v>2023 - MONTH 02</v>
      </c>
      <c r="N777" s="12">
        <f t="shared" ref="N777:O777" si="786">IFERROR(AVERAGEIF(L:L,L777,$J:$J)," ")</f>
        <v>0.9496590909</v>
      </c>
      <c r="O777" s="12">
        <f t="shared" si="786"/>
        <v>0.9536363636</v>
      </c>
      <c r="P777" s="9" t="str">
        <f>IF(ISBLANK(A777)," ",IF(N777&gt;MASTER!$B$3/100,"SB",IF(N777&gt;MASTER!$B$4/100,"B",IF(N777&gt;MASTER!$B$5/100,"C","K"))))</f>
        <v>B</v>
      </c>
      <c r="Q777" s="9" t="str">
        <f>IF(ISBLANK(B777)," ",IF(O777&gt;MASTER!$B$3/100,"SB",IF(O777&gt;MASTER!$B$4/100,"B",IF(O777&gt;MASTER!$B$5/100,"C","K"))))</f>
        <v>SB</v>
      </c>
    </row>
    <row r="778">
      <c r="A778" s="8">
        <f>INDIRECT(ADDRESS(2+QUOTIENT(ROW()-2,COUNTA('Form Responses 1'!$1:$1)-4),1,,TRUE,"Form Responses 1"))</f>
        <v>45026.48765</v>
      </c>
      <c r="B778" s="9" t="str">
        <f>INDIRECT(ADDRESS(2+QUOTIENT(ROW()-2,COUNTA('Form Responses 1'!$1:$1)-4),2,,TRUE,"Form Responses 1"))</f>
        <v>suha025@brin.go.id</v>
      </c>
      <c r="C778" s="9" t="str">
        <f>INDIRECT(ADDRESS(2+QUOTIENT(ROW()-2,COUNTA('Form Responses 1'!$1:$1)-4),3,,TRUE,"Form Responses 1"))</f>
        <v>Suhartono</v>
      </c>
      <c r="D778" s="10">
        <f>INDIRECT(ADDRESS(2+QUOTIENT(ROW()-2,COUNTA('Form Responses 1'!$1:$1)-4),4,,TRUE,"Form Responses 1"))</f>
        <v>44981</v>
      </c>
      <c r="E778" s="11">
        <f t="shared" si="2"/>
        <v>5</v>
      </c>
      <c r="F778" s="9" t="str">
        <f>IF(ISBLANK(A778)," ",INDIRECT(ADDRESS(1,5+MOD(ROW()-2,COUNTA('Form Responses 1'!$1:$1)-4),,TRUE,"Form Responses 1")))</f>
        <v>PUSTEKDATA LAPAN - Halaman Gedung 1 [Halaman depan samping dan belakang]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PUSTEKDATA LAPAN - Halaman Gedung 1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8</v>
      </c>
      <c r="L778" s="9" t="str">
        <f t="shared" si="6"/>
        <v>2023 - WEEK 08</v>
      </c>
      <c r="M778" s="9" t="str">
        <f t="shared" si="7"/>
        <v>2023 - MONTH 02</v>
      </c>
      <c r="N778" s="12">
        <f t="shared" ref="N778:O778" si="787">IFERROR(AVERAGEIF(L:L,L778,$J:$J)," ")</f>
        <v>0.9496590909</v>
      </c>
      <c r="O778" s="12">
        <f t="shared" si="787"/>
        <v>0.9536363636</v>
      </c>
      <c r="P778" s="9" t="str">
        <f>IF(ISBLANK(A778)," ",IF(N778&gt;MASTER!$B$3/100,"SB",IF(N778&gt;MASTER!$B$4/100,"B",IF(N778&gt;MASTER!$B$5/100,"C","K"))))</f>
        <v>B</v>
      </c>
      <c r="Q778" s="9" t="str">
        <f>IF(ISBLANK(B778)," ",IF(O778&gt;MASTER!$B$3/100,"SB",IF(O778&gt;MASTER!$B$4/100,"B",IF(O778&gt;MASTER!$B$5/100,"C","K"))))</f>
        <v>SB</v>
      </c>
    </row>
    <row r="779">
      <c r="A779" s="8">
        <f>INDIRECT(ADDRESS(2+QUOTIENT(ROW()-2,COUNTA('Form Responses 1'!$1:$1)-4),1,,TRUE,"Form Responses 1"))</f>
        <v>45026.48765</v>
      </c>
      <c r="B779" s="9" t="str">
        <f>INDIRECT(ADDRESS(2+QUOTIENT(ROW()-2,COUNTA('Form Responses 1'!$1:$1)-4),2,,TRUE,"Form Responses 1"))</f>
        <v>suha025@brin.go.id</v>
      </c>
      <c r="C779" s="9" t="str">
        <f>INDIRECT(ADDRESS(2+QUOTIENT(ROW()-2,COUNTA('Form Responses 1'!$1:$1)-4),3,,TRUE,"Form Responses 1"))</f>
        <v>Suhartono</v>
      </c>
      <c r="D779" s="10">
        <f>INDIRECT(ADDRESS(2+QUOTIENT(ROW()-2,COUNTA('Form Responses 1'!$1:$1)-4),4,,TRUE,"Form Responses 1"))</f>
        <v>44981</v>
      </c>
      <c r="E779" s="11">
        <f t="shared" si="2"/>
        <v>5</v>
      </c>
      <c r="F779" s="9" t="str">
        <f>IF(ISBLANK(A779)," ",INDIRECT(ADDRESS(1,5+MOD(ROW()-2,COUNTA('Form Responses 1'!$1:$1)-4),,TRUE,"Form Responses 1")))</f>
        <v>PUSTEKDATA LAPAN - Halaman Gedung 1 [TPS]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PUSTEKDATA LAPAN - Halaman Gedung 1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8</v>
      </c>
      <c r="L779" s="9" t="str">
        <f t="shared" si="6"/>
        <v>2023 - WEEK 08</v>
      </c>
      <c r="M779" s="9" t="str">
        <f t="shared" si="7"/>
        <v>2023 - MONTH 02</v>
      </c>
      <c r="N779" s="12">
        <f t="shared" ref="N779:O779" si="788">IFERROR(AVERAGEIF(L:L,L779,$J:$J)," ")</f>
        <v>0.9496590909</v>
      </c>
      <c r="O779" s="12">
        <f t="shared" si="788"/>
        <v>0.9536363636</v>
      </c>
      <c r="P779" s="9" t="str">
        <f>IF(ISBLANK(A779)," ",IF(N779&gt;MASTER!$B$3/100,"SB",IF(N779&gt;MASTER!$B$4/100,"B",IF(N779&gt;MASTER!$B$5/100,"C","K"))))</f>
        <v>B</v>
      </c>
      <c r="Q779" s="9" t="str">
        <f>IF(ISBLANK(B779)," ",IF(O779&gt;MASTER!$B$3/100,"SB",IF(O779&gt;MASTER!$B$4/100,"B",IF(O779&gt;MASTER!$B$5/100,"C","K"))))</f>
        <v>SB</v>
      </c>
    </row>
    <row r="780">
      <c r="A780" s="8">
        <f>INDIRECT(ADDRESS(2+QUOTIENT(ROW()-2,COUNTA('Form Responses 1'!$1:$1)-4),1,,TRUE,"Form Responses 1"))</f>
        <v>45026.48765</v>
      </c>
      <c r="B780" s="9" t="str">
        <f>INDIRECT(ADDRESS(2+QUOTIENT(ROW()-2,COUNTA('Form Responses 1'!$1:$1)-4),2,,TRUE,"Form Responses 1"))</f>
        <v>suha025@brin.go.id</v>
      </c>
      <c r="C780" s="9" t="str">
        <f>INDIRECT(ADDRESS(2+QUOTIENT(ROW()-2,COUNTA('Form Responses 1'!$1:$1)-4),3,,TRUE,"Form Responses 1"))</f>
        <v>Suhartono</v>
      </c>
      <c r="D780" s="10">
        <f>INDIRECT(ADDRESS(2+QUOTIENT(ROW()-2,COUNTA('Form Responses 1'!$1:$1)-4),4,,TRUE,"Form Responses 1"))</f>
        <v>44981</v>
      </c>
      <c r="E780" s="11">
        <f t="shared" si="2"/>
        <v>5</v>
      </c>
      <c r="F780" s="9" t="str">
        <f>IF(ISBLANK(A780)," ",INDIRECT(ADDRESS(1,5+MOD(ROW()-2,COUNTA('Form Responses 1'!$1:$1)-4),,TRUE,"Form Responses 1")))</f>
        <v>PUSFATJA  - Gedung D Lt. 4 [Lobby]</v>
      </c>
      <c r="G780" s="9" t="str">
        <f>IF(ISBLANK(A780)," ",INDIRECT(ADDRESS(MATCH(A780,'Form Responses 1'!A:A,0),5+MOD(ROW()-2,COUNTA('Form Responses 1'!$1:$1)-4),,TRUE,"Form Responses 1")))</f>
        <v>BAIK</v>
      </c>
      <c r="H780" s="12" t="str">
        <f t="shared" si="3"/>
        <v>PUSFATJA  - Gedung D Lt. 4</v>
      </c>
      <c r="I780" s="12" t="str">
        <f t="shared" si="4"/>
        <v>CLEANING SERVICE</v>
      </c>
      <c r="J780" s="12">
        <f t="array" ref="J780">IFERROR(INDEX(MASTER!B:B,MATCH(G780,MASTER!A:A,0))/100," ")</f>
        <v>0.95</v>
      </c>
      <c r="K780" s="9">
        <f t="shared" si="5"/>
        <v>8</v>
      </c>
      <c r="L780" s="9" t="str">
        <f t="shared" si="6"/>
        <v>2023 - WEEK 08</v>
      </c>
      <c r="M780" s="9" t="str">
        <f t="shared" si="7"/>
        <v>2023 - MONTH 02</v>
      </c>
      <c r="N780" s="12">
        <f t="shared" ref="N780:O780" si="789">IFERROR(AVERAGEIF(L:L,L780,$J:$J)," ")</f>
        <v>0.9496590909</v>
      </c>
      <c r="O780" s="12">
        <f t="shared" si="789"/>
        <v>0.9536363636</v>
      </c>
      <c r="P780" s="9" t="str">
        <f>IF(ISBLANK(A780)," ",IF(N780&gt;MASTER!$B$3/100,"SB",IF(N780&gt;MASTER!$B$4/100,"B",IF(N780&gt;MASTER!$B$5/100,"C","K"))))</f>
        <v>B</v>
      </c>
      <c r="Q780" s="9" t="str">
        <f>IF(ISBLANK(B780)," ",IF(O780&gt;MASTER!$B$3/100,"SB",IF(O780&gt;MASTER!$B$4/100,"B",IF(O780&gt;MASTER!$B$5/100,"C","K"))))</f>
        <v>SB</v>
      </c>
    </row>
    <row r="781">
      <c r="A781" s="8">
        <f>INDIRECT(ADDRESS(2+QUOTIENT(ROW()-2,COUNTA('Form Responses 1'!$1:$1)-4),1,,TRUE,"Form Responses 1"))</f>
        <v>45026.48765</v>
      </c>
      <c r="B781" s="9" t="str">
        <f>INDIRECT(ADDRESS(2+QUOTIENT(ROW()-2,COUNTA('Form Responses 1'!$1:$1)-4),2,,TRUE,"Form Responses 1"))</f>
        <v>suha025@brin.go.id</v>
      </c>
      <c r="C781" s="9" t="str">
        <f>INDIRECT(ADDRESS(2+QUOTIENT(ROW()-2,COUNTA('Form Responses 1'!$1:$1)-4),3,,TRUE,"Form Responses 1"))</f>
        <v>Suhartono</v>
      </c>
      <c r="D781" s="10">
        <f>INDIRECT(ADDRESS(2+QUOTIENT(ROW()-2,COUNTA('Form Responses 1'!$1:$1)-4),4,,TRUE,"Form Responses 1"))</f>
        <v>44981</v>
      </c>
      <c r="E781" s="11">
        <f t="shared" si="2"/>
        <v>5</v>
      </c>
      <c r="F781" s="9" t="str">
        <f>IF(ISBLANK(A781)," ",INDIRECT(ADDRESS(1,5+MOD(ROW()-2,COUNTA('Form Responses 1'!$1:$1)-4),,TRUE,"Form Responses 1")))</f>
        <v>PUSFATJA  - Gedung D Lt. 4 [Ruang Rapat A]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PUSFATJA  - Gedung D Lt. 4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8</v>
      </c>
      <c r="L781" s="9" t="str">
        <f t="shared" si="6"/>
        <v>2023 - WEEK 08</v>
      </c>
      <c r="M781" s="9" t="str">
        <f t="shared" si="7"/>
        <v>2023 - MONTH 02</v>
      </c>
      <c r="N781" s="12">
        <f t="shared" ref="N781:O781" si="790">IFERROR(AVERAGEIF(L:L,L781,$J:$J)," ")</f>
        <v>0.9496590909</v>
      </c>
      <c r="O781" s="12">
        <f t="shared" si="790"/>
        <v>0.9536363636</v>
      </c>
      <c r="P781" s="9" t="str">
        <f>IF(ISBLANK(A781)," ",IF(N781&gt;MASTER!$B$3/100,"SB",IF(N781&gt;MASTER!$B$4/100,"B",IF(N781&gt;MASTER!$B$5/100,"C","K"))))</f>
        <v>B</v>
      </c>
      <c r="Q781" s="9" t="str">
        <f>IF(ISBLANK(B781)," ",IF(O781&gt;MASTER!$B$3/100,"SB",IF(O781&gt;MASTER!$B$4/100,"B",IF(O781&gt;MASTER!$B$5/100,"C","K"))))</f>
        <v>SB</v>
      </c>
    </row>
    <row r="782">
      <c r="A782" s="8">
        <f>INDIRECT(ADDRESS(2+QUOTIENT(ROW()-2,COUNTA('Form Responses 1'!$1:$1)-4),1,,TRUE,"Form Responses 1"))</f>
        <v>45026.48765</v>
      </c>
      <c r="B782" s="9" t="str">
        <f>INDIRECT(ADDRESS(2+QUOTIENT(ROW()-2,COUNTA('Form Responses 1'!$1:$1)-4),2,,TRUE,"Form Responses 1"))</f>
        <v>suha025@brin.go.id</v>
      </c>
      <c r="C782" s="9" t="str">
        <f>INDIRECT(ADDRESS(2+QUOTIENT(ROW()-2,COUNTA('Form Responses 1'!$1:$1)-4),3,,TRUE,"Form Responses 1"))</f>
        <v>Suhartono</v>
      </c>
      <c r="D782" s="10">
        <f>INDIRECT(ADDRESS(2+QUOTIENT(ROW()-2,COUNTA('Form Responses 1'!$1:$1)-4),4,,TRUE,"Form Responses 1"))</f>
        <v>44981</v>
      </c>
      <c r="E782" s="11">
        <f t="shared" si="2"/>
        <v>5</v>
      </c>
      <c r="F782" s="9" t="str">
        <f>IF(ISBLANK(A782)," ",INDIRECT(ADDRESS(1,5+MOD(ROW()-2,COUNTA('Form Responses 1'!$1:$1)-4),,TRUE,"Form Responses 1")))</f>
        <v>PUSFATJA  - Gedung D Lt. 4 [Toilet pria/wanita]</v>
      </c>
      <c r="G782" s="9" t="str">
        <f>IF(ISBLANK(A782)," ",INDIRECT(ADDRESS(MATCH(A782,'Form Responses 1'!A:A,0),5+MOD(ROW()-2,COUNTA('Form Responses 1'!$1:$1)-4),,TRUE,"Form Responses 1")))</f>
        <v>BAIK</v>
      </c>
      <c r="H782" s="12" t="str">
        <f t="shared" si="3"/>
        <v>PUSFATJA  - Gedung D Lt. 4</v>
      </c>
      <c r="I782" s="12" t="str">
        <f t="shared" si="4"/>
        <v>CLEANING SERVICE</v>
      </c>
      <c r="J782" s="12">
        <f t="array" ref="J782">IFERROR(INDEX(MASTER!B:B,MATCH(G782,MASTER!A:A,0))/100," ")</f>
        <v>0.95</v>
      </c>
      <c r="K782" s="9">
        <f t="shared" si="5"/>
        <v>8</v>
      </c>
      <c r="L782" s="9" t="str">
        <f t="shared" si="6"/>
        <v>2023 - WEEK 08</v>
      </c>
      <c r="M782" s="9" t="str">
        <f t="shared" si="7"/>
        <v>2023 - MONTH 02</v>
      </c>
      <c r="N782" s="12">
        <f t="shared" ref="N782:O782" si="791">IFERROR(AVERAGEIF(L:L,L782,$J:$J)," ")</f>
        <v>0.9496590909</v>
      </c>
      <c r="O782" s="12">
        <f t="shared" si="791"/>
        <v>0.9536363636</v>
      </c>
      <c r="P782" s="9" t="str">
        <f>IF(ISBLANK(A782)," ",IF(N782&gt;MASTER!$B$3/100,"SB",IF(N782&gt;MASTER!$B$4/100,"B",IF(N782&gt;MASTER!$B$5/100,"C","K"))))</f>
        <v>B</v>
      </c>
      <c r="Q782" s="9" t="str">
        <f>IF(ISBLANK(B782)," ",IF(O782&gt;MASTER!$B$3/100,"SB",IF(O782&gt;MASTER!$B$4/100,"B",IF(O782&gt;MASTER!$B$5/100,"C","K"))))</f>
        <v>SB</v>
      </c>
    </row>
    <row r="783">
      <c r="A783" s="8">
        <f>INDIRECT(ADDRESS(2+QUOTIENT(ROW()-2,COUNTA('Form Responses 1'!$1:$1)-4),1,,TRUE,"Form Responses 1"))</f>
        <v>45026.48765</v>
      </c>
      <c r="B783" s="9" t="str">
        <f>INDIRECT(ADDRESS(2+QUOTIENT(ROW()-2,COUNTA('Form Responses 1'!$1:$1)-4),2,,TRUE,"Form Responses 1"))</f>
        <v>suha025@brin.go.id</v>
      </c>
      <c r="C783" s="9" t="str">
        <f>INDIRECT(ADDRESS(2+QUOTIENT(ROW()-2,COUNTA('Form Responses 1'!$1:$1)-4),3,,TRUE,"Form Responses 1"))</f>
        <v>Suhartono</v>
      </c>
      <c r="D783" s="10">
        <f>INDIRECT(ADDRESS(2+QUOTIENT(ROW()-2,COUNTA('Form Responses 1'!$1:$1)-4),4,,TRUE,"Form Responses 1"))</f>
        <v>44981</v>
      </c>
      <c r="E783" s="11">
        <f t="shared" si="2"/>
        <v>5</v>
      </c>
      <c r="F783" s="9" t="str">
        <f>IF(ISBLANK(A783)," ",INDIRECT(ADDRESS(1,5+MOD(ROW()-2,COUNTA('Form Responses 1'!$1:$1)-4),,TRUE,"Form Responses 1")))</f>
        <v>PUSFATJA  - Gedung D Lt. 4 [Pantry]</v>
      </c>
      <c r="G783" s="9" t="str">
        <f>IF(ISBLANK(A783)," ",INDIRECT(ADDRESS(MATCH(A783,'Form Responses 1'!A:A,0),5+MOD(ROW()-2,COUNTA('Form Responses 1'!$1:$1)-4),,TRUE,"Form Responses 1")))</f>
        <v>BAIK</v>
      </c>
      <c r="H783" s="12" t="str">
        <f t="shared" si="3"/>
        <v>PUSFATJA  - Gedung D Lt. 4</v>
      </c>
      <c r="I783" s="12" t="str">
        <f t="shared" si="4"/>
        <v>CLEANING SERVICE</v>
      </c>
      <c r="J783" s="12">
        <f t="array" ref="J783">IFERROR(INDEX(MASTER!B:B,MATCH(G783,MASTER!A:A,0))/100," ")</f>
        <v>0.95</v>
      </c>
      <c r="K783" s="9">
        <f t="shared" si="5"/>
        <v>8</v>
      </c>
      <c r="L783" s="9" t="str">
        <f t="shared" si="6"/>
        <v>2023 - WEEK 08</v>
      </c>
      <c r="M783" s="9" t="str">
        <f t="shared" si="7"/>
        <v>2023 - MONTH 02</v>
      </c>
      <c r="N783" s="12">
        <f t="shared" ref="N783:O783" si="792">IFERROR(AVERAGEIF(L:L,L783,$J:$J)," ")</f>
        <v>0.9496590909</v>
      </c>
      <c r="O783" s="12">
        <f t="shared" si="792"/>
        <v>0.9536363636</v>
      </c>
      <c r="P783" s="9" t="str">
        <f>IF(ISBLANK(A783)," ",IF(N783&gt;MASTER!$B$3/100,"SB",IF(N783&gt;MASTER!$B$4/100,"B",IF(N783&gt;MASTER!$B$5/100,"C","K"))))</f>
        <v>B</v>
      </c>
      <c r="Q783" s="9" t="str">
        <f>IF(ISBLANK(B783)," ",IF(O783&gt;MASTER!$B$3/100,"SB",IF(O783&gt;MASTER!$B$4/100,"B",IF(O783&gt;MASTER!$B$5/100,"C","K"))))</f>
        <v>SB</v>
      </c>
    </row>
    <row r="784">
      <c r="A784" s="8">
        <f>INDIRECT(ADDRESS(2+QUOTIENT(ROW()-2,COUNTA('Form Responses 1'!$1:$1)-4),1,,TRUE,"Form Responses 1"))</f>
        <v>45026.48765</v>
      </c>
      <c r="B784" s="9" t="str">
        <f>INDIRECT(ADDRESS(2+QUOTIENT(ROW()-2,COUNTA('Form Responses 1'!$1:$1)-4),2,,TRUE,"Form Responses 1"))</f>
        <v>suha025@brin.go.id</v>
      </c>
      <c r="C784" s="9" t="str">
        <f>INDIRECT(ADDRESS(2+QUOTIENT(ROW()-2,COUNTA('Form Responses 1'!$1:$1)-4),3,,TRUE,"Form Responses 1"))</f>
        <v>Suhartono</v>
      </c>
      <c r="D784" s="10">
        <f>INDIRECT(ADDRESS(2+QUOTIENT(ROW()-2,COUNTA('Form Responses 1'!$1:$1)-4),4,,TRUE,"Form Responses 1"))</f>
        <v>44981</v>
      </c>
      <c r="E784" s="11">
        <f t="shared" si="2"/>
        <v>5</v>
      </c>
      <c r="F784" s="9" t="str">
        <f>IF(ISBLANK(A784)," ",INDIRECT(ADDRESS(1,5+MOD(ROW()-2,COUNTA('Form Responses 1'!$1:$1)-4),,TRUE,"Form Responses 1")))</f>
        <v>PUSFATJA  - Gedung D Lt. 4 [Ruang Staff]</v>
      </c>
      <c r="G784" s="9" t="str">
        <f>IF(ISBLANK(A784)," ",INDIRECT(ADDRESS(MATCH(A784,'Form Responses 1'!A:A,0),5+MOD(ROW()-2,COUNTA('Form Responses 1'!$1:$1)-4),,TRUE,"Form Responses 1")))</f>
        <v>BAIK</v>
      </c>
      <c r="H784" s="12" t="str">
        <f t="shared" si="3"/>
        <v>PUSFATJA  - Gedung D Lt. 4</v>
      </c>
      <c r="I784" s="12" t="str">
        <f t="shared" si="4"/>
        <v>CLEANING SERVICE</v>
      </c>
      <c r="J784" s="12">
        <f t="array" ref="J784">IFERROR(INDEX(MASTER!B:B,MATCH(G784,MASTER!A:A,0))/100," ")</f>
        <v>0.95</v>
      </c>
      <c r="K784" s="9">
        <f t="shared" si="5"/>
        <v>8</v>
      </c>
      <c r="L784" s="9" t="str">
        <f t="shared" si="6"/>
        <v>2023 - WEEK 08</v>
      </c>
      <c r="M784" s="9" t="str">
        <f t="shared" si="7"/>
        <v>2023 - MONTH 02</v>
      </c>
      <c r="N784" s="12">
        <f t="shared" ref="N784:O784" si="793">IFERROR(AVERAGEIF(L:L,L784,$J:$J)," ")</f>
        <v>0.9496590909</v>
      </c>
      <c r="O784" s="12">
        <f t="shared" si="793"/>
        <v>0.9536363636</v>
      </c>
      <c r="P784" s="9" t="str">
        <f>IF(ISBLANK(A784)," ",IF(N784&gt;MASTER!$B$3/100,"SB",IF(N784&gt;MASTER!$B$4/100,"B",IF(N784&gt;MASTER!$B$5/100,"C","K"))))</f>
        <v>B</v>
      </c>
      <c r="Q784" s="9" t="str">
        <f>IF(ISBLANK(B784)," ",IF(O784&gt;MASTER!$B$3/100,"SB",IF(O784&gt;MASTER!$B$4/100,"B",IF(O784&gt;MASTER!$B$5/100,"C","K"))))</f>
        <v>SB</v>
      </c>
    </row>
    <row r="785">
      <c r="A785" s="8">
        <f>INDIRECT(ADDRESS(2+QUOTIENT(ROW()-2,COUNTA('Form Responses 1'!$1:$1)-4),1,,TRUE,"Form Responses 1"))</f>
        <v>45026.48765</v>
      </c>
      <c r="B785" s="9" t="str">
        <f>INDIRECT(ADDRESS(2+QUOTIENT(ROW()-2,COUNTA('Form Responses 1'!$1:$1)-4),2,,TRUE,"Form Responses 1"))</f>
        <v>suha025@brin.go.id</v>
      </c>
      <c r="C785" s="9" t="str">
        <f>INDIRECT(ADDRESS(2+QUOTIENT(ROW()-2,COUNTA('Form Responses 1'!$1:$1)-4),3,,TRUE,"Form Responses 1"))</f>
        <v>Suhartono</v>
      </c>
      <c r="D785" s="10">
        <f>INDIRECT(ADDRESS(2+QUOTIENT(ROW()-2,COUNTA('Form Responses 1'!$1:$1)-4),4,,TRUE,"Form Responses 1"))</f>
        <v>44981</v>
      </c>
      <c r="E785" s="11">
        <f t="shared" si="2"/>
        <v>5</v>
      </c>
      <c r="F785" s="9" t="str">
        <f>IF(ISBLANK(A785)," ",INDIRECT(ADDRESS(1,5+MOD(ROW()-2,COUNTA('Form Responses 1'!$1:$1)-4),,TRUE,"Form Responses 1")))</f>
        <v>PUSFATJA  - Gedung D Lt. 4 [Ruang Kapokat Smart]</v>
      </c>
      <c r="G785" s="9" t="str">
        <f>IF(ISBLANK(A785)," ",INDIRECT(ADDRESS(MATCH(A785,'Form Responses 1'!A:A,0),5+MOD(ROW()-2,COUNTA('Form Responses 1'!$1:$1)-4),,TRUE,"Form Responses 1")))</f>
        <v>BAIK</v>
      </c>
      <c r="H785" s="12" t="str">
        <f t="shared" si="3"/>
        <v>PUSFATJA  - Gedung D Lt. 4</v>
      </c>
      <c r="I785" s="12" t="str">
        <f t="shared" si="4"/>
        <v>CLEANING SERVICE</v>
      </c>
      <c r="J785" s="12">
        <f t="array" ref="J785">IFERROR(INDEX(MASTER!B:B,MATCH(G785,MASTER!A:A,0))/100," ")</f>
        <v>0.95</v>
      </c>
      <c r="K785" s="9">
        <f t="shared" si="5"/>
        <v>8</v>
      </c>
      <c r="L785" s="9" t="str">
        <f t="shared" si="6"/>
        <v>2023 - WEEK 08</v>
      </c>
      <c r="M785" s="9" t="str">
        <f t="shared" si="7"/>
        <v>2023 - MONTH 02</v>
      </c>
      <c r="N785" s="12">
        <f t="shared" ref="N785:O785" si="794">IFERROR(AVERAGEIF(L:L,L785,$J:$J)," ")</f>
        <v>0.9496590909</v>
      </c>
      <c r="O785" s="12">
        <f t="shared" si="794"/>
        <v>0.9536363636</v>
      </c>
      <c r="P785" s="9" t="str">
        <f>IF(ISBLANK(A785)," ",IF(N785&gt;MASTER!$B$3/100,"SB",IF(N785&gt;MASTER!$B$4/100,"B",IF(N785&gt;MASTER!$B$5/100,"C","K"))))</f>
        <v>B</v>
      </c>
      <c r="Q785" s="9" t="str">
        <f>IF(ISBLANK(B785)," ",IF(O785&gt;MASTER!$B$3/100,"SB",IF(O785&gt;MASTER!$B$4/100,"B",IF(O785&gt;MASTER!$B$5/100,"C","K"))))</f>
        <v>SB</v>
      </c>
    </row>
    <row r="786">
      <c r="A786" s="8">
        <f>INDIRECT(ADDRESS(2+QUOTIENT(ROW()-2,COUNTA('Form Responses 1'!$1:$1)-4),1,,TRUE,"Form Responses 1"))</f>
        <v>45026.48765</v>
      </c>
      <c r="B786" s="9" t="str">
        <f>INDIRECT(ADDRESS(2+QUOTIENT(ROW()-2,COUNTA('Form Responses 1'!$1:$1)-4),2,,TRUE,"Form Responses 1"))</f>
        <v>suha025@brin.go.id</v>
      </c>
      <c r="C786" s="9" t="str">
        <f>INDIRECT(ADDRESS(2+QUOTIENT(ROW()-2,COUNTA('Form Responses 1'!$1:$1)-4),3,,TRUE,"Form Responses 1"))</f>
        <v>Suhartono</v>
      </c>
      <c r="D786" s="10">
        <f>INDIRECT(ADDRESS(2+QUOTIENT(ROW()-2,COUNTA('Form Responses 1'!$1:$1)-4),4,,TRUE,"Form Responses 1"))</f>
        <v>44981</v>
      </c>
      <c r="E786" s="11">
        <f t="shared" si="2"/>
        <v>5</v>
      </c>
      <c r="F786" s="9" t="str">
        <f>IF(ISBLANK(A786)," ",INDIRECT(ADDRESS(1,5+MOD(ROW()-2,COUNTA('Form Responses 1'!$1:$1)-4),,TRUE,"Form Responses 1")))</f>
        <v>PUSFATJA  - Gedung D Lt. 4 [Ruang Kapokat Laut]</v>
      </c>
      <c r="G786" s="9" t="str">
        <f>IF(ISBLANK(A786)," ",INDIRECT(ADDRESS(MATCH(A786,'Form Responses 1'!A:A,0),5+MOD(ROW()-2,COUNTA('Form Responses 1'!$1:$1)-4),,TRUE,"Form Responses 1")))</f>
        <v>BAIK</v>
      </c>
      <c r="H786" s="12" t="str">
        <f t="shared" si="3"/>
        <v>PUSFATJA  - Gedung D Lt. 4</v>
      </c>
      <c r="I786" s="12" t="str">
        <f t="shared" si="4"/>
        <v>CLEANING SERVICE</v>
      </c>
      <c r="J786" s="12">
        <f t="array" ref="J786">IFERROR(INDEX(MASTER!B:B,MATCH(G786,MASTER!A:A,0))/100," ")</f>
        <v>0.95</v>
      </c>
      <c r="K786" s="9">
        <f t="shared" si="5"/>
        <v>8</v>
      </c>
      <c r="L786" s="9" t="str">
        <f t="shared" si="6"/>
        <v>2023 - WEEK 08</v>
      </c>
      <c r="M786" s="9" t="str">
        <f t="shared" si="7"/>
        <v>2023 - MONTH 02</v>
      </c>
      <c r="N786" s="12">
        <f t="shared" ref="N786:O786" si="795">IFERROR(AVERAGEIF(L:L,L786,$J:$J)," ")</f>
        <v>0.9496590909</v>
      </c>
      <c r="O786" s="12">
        <f t="shared" si="795"/>
        <v>0.9536363636</v>
      </c>
      <c r="P786" s="9" t="str">
        <f>IF(ISBLANK(A786)," ",IF(N786&gt;MASTER!$B$3/100,"SB",IF(N786&gt;MASTER!$B$4/100,"B",IF(N786&gt;MASTER!$B$5/100,"C","K"))))</f>
        <v>B</v>
      </c>
      <c r="Q786" s="9" t="str">
        <f>IF(ISBLANK(B786)," ",IF(O786&gt;MASTER!$B$3/100,"SB",IF(O786&gt;MASTER!$B$4/100,"B",IF(O786&gt;MASTER!$B$5/100,"C","K"))))</f>
        <v>SB</v>
      </c>
    </row>
    <row r="787">
      <c r="A787" s="8">
        <f>INDIRECT(ADDRESS(2+QUOTIENT(ROW()-2,COUNTA('Form Responses 1'!$1:$1)-4),1,,TRUE,"Form Responses 1"))</f>
        <v>45026.48765</v>
      </c>
      <c r="B787" s="9" t="str">
        <f>INDIRECT(ADDRESS(2+QUOTIENT(ROW()-2,COUNTA('Form Responses 1'!$1:$1)-4),2,,TRUE,"Form Responses 1"))</f>
        <v>suha025@brin.go.id</v>
      </c>
      <c r="C787" s="9" t="str">
        <f>INDIRECT(ADDRESS(2+QUOTIENT(ROW()-2,COUNTA('Form Responses 1'!$1:$1)-4),3,,TRUE,"Form Responses 1"))</f>
        <v>Suhartono</v>
      </c>
      <c r="D787" s="10">
        <f>INDIRECT(ADDRESS(2+QUOTIENT(ROW()-2,COUNTA('Form Responses 1'!$1:$1)-4),4,,TRUE,"Form Responses 1"))</f>
        <v>44981</v>
      </c>
      <c r="E787" s="11">
        <f t="shared" si="2"/>
        <v>5</v>
      </c>
      <c r="F787" s="9" t="str">
        <f>IF(ISBLANK(A787)," ",INDIRECT(ADDRESS(1,5+MOD(ROW()-2,COUNTA('Form Responses 1'!$1:$1)-4),,TRUE,"Form Responses 1")))</f>
        <v>PUSFATJA  - Gedung D Lt. 4 [Ruang Kapokat Ekosistem Pesisir]</v>
      </c>
      <c r="G787" s="9" t="str">
        <f>IF(ISBLANK(A787)," ",INDIRECT(ADDRESS(MATCH(A787,'Form Responses 1'!A:A,0),5+MOD(ROW()-2,COUNTA('Form Responses 1'!$1:$1)-4),,TRUE,"Form Responses 1")))</f>
        <v>BAIK</v>
      </c>
      <c r="H787" s="12" t="str">
        <f t="shared" si="3"/>
        <v>PUSFATJA  - Gedung D Lt. 4</v>
      </c>
      <c r="I787" s="12" t="str">
        <f t="shared" si="4"/>
        <v>CLEANING SERVICE</v>
      </c>
      <c r="J787" s="12">
        <f t="array" ref="J787">IFERROR(INDEX(MASTER!B:B,MATCH(G787,MASTER!A:A,0))/100," ")</f>
        <v>0.95</v>
      </c>
      <c r="K787" s="9">
        <f t="shared" si="5"/>
        <v>8</v>
      </c>
      <c r="L787" s="9" t="str">
        <f t="shared" si="6"/>
        <v>2023 - WEEK 08</v>
      </c>
      <c r="M787" s="9" t="str">
        <f t="shared" si="7"/>
        <v>2023 - MONTH 02</v>
      </c>
      <c r="N787" s="12">
        <f t="shared" ref="N787:O787" si="796">IFERROR(AVERAGEIF(L:L,L787,$J:$J)," ")</f>
        <v>0.9496590909</v>
      </c>
      <c r="O787" s="12">
        <f t="shared" si="796"/>
        <v>0.9536363636</v>
      </c>
      <c r="P787" s="9" t="str">
        <f>IF(ISBLANK(A787)," ",IF(N787&gt;MASTER!$B$3/100,"SB",IF(N787&gt;MASTER!$B$4/100,"B",IF(N787&gt;MASTER!$B$5/100,"C","K"))))</f>
        <v>B</v>
      </c>
      <c r="Q787" s="9" t="str">
        <f>IF(ISBLANK(B787)," ",IF(O787&gt;MASTER!$B$3/100,"SB",IF(O787&gt;MASTER!$B$4/100,"B",IF(O787&gt;MASTER!$B$5/100,"C","K"))))</f>
        <v>SB</v>
      </c>
    </row>
    <row r="788">
      <c r="A788" s="8">
        <f>INDIRECT(ADDRESS(2+QUOTIENT(ROW()-2,COUNTA('Form Responses 1'!$1:$1)-4),1,,TRUE,"Form Responses 1"))</f>
        <v>45026.48765</v>
      </c>
      <c r="B788" s="9" t="str">
        <f>INDIRECT(ADDRESS(2+QUOTIENT(ROW()-2,COUNTA('Form Responses 1'!$1:$1)-4),2,,TRUE,"Form Responses 1"))</f>
        <v>suha025@brin.go.id</v>
      </c>
      <c r="C788" s="9" t="str">
        <f>INDIRECT(ADDRESS(2+QUOTIENT(ROW()-2,COUNTA('Form Responses 1'!$1:$1)-4),3,,TRUE,"Form Responses 1"))</f>
        <v>Suhartono</v>
      </c>
      <c r="D788" s="10">
        <f>INDIRECT(ADDRESS(2+QUOTIENT(ROW()-2,COUNTA('Form Responses 1'!$1:$1)-4),4,,TRUE,"Form Responses 1"))</f>
        <v>44981</v>
      </c>
      <c r="E788" s="11">
        <f t="shared" si="2"/>
        <v>5</v>
      </c>
      <c r="F788" s="9" t="str">
        <f>IF(ISBLANK(A788)," ",INDIRECT(ADDRESS(1,5+MOD(ROW()-2,COUNTA('Form Responses 1'!$1:$1)-4),,TRUE,"Form Responses 1")))</f>
        <v>PUSFATJA  - Gedung D Lt. 4 [Ruang Lactation/ Ruang Menyusui]</v>
      </c>
      <c r="G788" s="9" t="str">
        <f>IF(ISBLANK(A788)," ",INDIRECT(ADDRESS(MATCH(A788,'Form Responses 1'!A:A,0),5+MOD(ROW()-2,COUNTA('Form Responses 1'!$1:$1)-4),,TRUE,"Form Responses 1")))</f>
        <v>BAIK</v>
      </c>
      <c r="H788" s="12" t="str">
        <f t="shared" si="3"/>
        <v>PUSFATJA  - Gedung D Lt. 4</v>
      </c>
      <c r="I788" s="12" t="str">
        <f t="shared" si="4"/>
        <v>CLEANING SERVICE</v>
      </c>
      <c r="J788" s="12">
        <f t="array" ref="J788">IFERROR(INDEX(MASTER!B:B,MATCH(G788,MASTER!A:A,0))/100," ")</f>
        <v>0.95</v>
      </c>
      <c r="K788" s="9">
        <f t="shared" si="5"/>
        <v>8</v>
      </c>
      <c r="L788" s="9" t="str">
        <f t="shared" si="6"/>
        <v>2023 - WEEK 08</v>
      </c>
      <c r="M788" s="9" t="str">
        <f t="shared" si="7"/>
        <v>2023 - MONTH 02</v>
      </c>
      <c r="N788" s="12">
        <f t="shared" ref="N788:O788" si="797">IFERROR(AVERAGEIF(L:L,L788,$J:$J)," ")</f>
        <v>0.9496590909</v>
      </c>
      <c r="O788" s="12">
        <f t="shared" si="797"/>
        <v>0.9536363636</v>
      </c>
      <c r="P788" s="9" t="str">
        <f>IF(ISBLANK(A788)," ",IF(N788&gt;MASTER!$B$3/100,"SB",IF(N788&gt;MASTER!$B$4/100,"B",IF(N788&gt;MASTER!$B$5/100,"C","K"))))</f>
        <v>B</v>
      </c>
      <c r="Q788" s="9" t="str">
        <f>IF(ISBLANK(B788)," ",IF(O788&gt;MASTER!$B$3/100,"SB",IF(O788&gt;MASTER!$B$4/100,"B",IF(O788&gt;MASTER!$B$5/100,"C","K"))))</f>
        <v>SB</v>
      </c>
    </row>
    <row r="789">
      <c r="A789" s="8">
        <f>INDIRECT(ADDRESS(2+QUOTIENT(ROW()-2,COUNTA('Form Responses 1'!$1:$1)-4),1,,TRUE,"Form Responses 1"))</f>
        <v>45026.48765</v>
      </c>
      <c r="B789" s="9" t="str">
        <f>INDIRECT(ADDRESS(2+QUOTIENT(ROW()-2,COUNTA('Form Responses 1'!$1:$1)-4),2,,TRUE,"Form Responses 1"))</f>
        <v>suha025@brin.go.id</v>
      </c>
      <c r="C789" s="9" t="str">
        <f>INDIRECT(ADDRESS(2+QUOTIENT(ROW()-2,COUNTA('Form Responses 1'!$1:$1)-4),3,,TRUE,"Form Responses 1"))</f>
        <v>Suhartono</v>
      </c>
      <c r="D789" s="10">
        <f>INDIRECT(ADDRESS(2+QUOTIENT(ROW()-2,COUNTA('Form Responses 1'!$1:$1)-4),4,,TRUE,"Form Responses 1"))</f>
        <v>44981</v>
      </c>
      <c r="E789" s="11">
        <f t="shared" si="2"/>
        <v>5</v>
      </c>
      <c r="F789" s="9" t="str">
        <f>IF(ISBLANK(A789)," ",INDIRECT(ADDRESS(1,5+MOD(ROW()-2,COUNTA('Form Responses 1'!$1:$1)-4),,TRUE,"Form Responses 1")))</f>
        <v>PUSFATJA  - Gedung D Lt. 4 [Ruang Rapat B]</v>
      </c>
      <c r="G789" s="9" t="str">
        <f>IF(ISBLANK(A789)," ",INDIRECT(ADDRESS(MATCH(A789,'Form Responses 1'!A:A,0),5+MOD(ROW()-2,COUNTA('Form Responses 1'!$1:$1)-4),,TRUE,"Form Responses 1")))</f>
        <v>BAIK</v>
      </c>
      <c r="H789" s="12" t="str">
        <f t="shared" si="3"/>
        <v>PUSFATJA  - Gedung D Lt. 4</v>
      </c>
      <c r="I789" s="12" t="str">
        <f t="shared" si="4"/>
        <v>CLEANING SERVICE</v>
      </c>
      <c r="J789" s="12">
        <f t="array" ref="J789">IFERROR(INDEX(MASTER!B:B,MATCH(G789,MASTER!A:A,0))/100," ")</f>
        <v>0.95</v>
      </c>
      <c r="K789" s="9">
        <f t="shared" si="5"/>
        <v>8</v>
      </c>
      <c r="L789" s="9" t="str">
        <f t="shared" si="6"/>
        <v>2023 - WEEK 08</v>
      </c>
      <c r="M789" s="9" t="str">
        <f t="shared" si="7"/>
        <v>2023 - MONTH 02</v>
      </c>
      <c r="N789" s="12">
        <f t="shared" ref="N789:O789" si="798">IFERROR(AVERAGEIF(L:L,L789,$J:$J)," ")</f>
        <v>0.9496590909</v>
      </c>
      <c r="O789" s="12">
        <f t="shared" si="798"/>
        <v>0.9536363636</v>
      </c>
      <c r="P789" s="9" t="str">
        <f>IF(ISBLANK(A789)," ",IF(N789&gt;MASTER!$B$3/100,"SB",IF(N789&gt;MASTER!$B$4/100,"B",IF(N789&gt;MASTER!$B$5/100,"C","K"))))</f>
        <v>B</v>
      </c>
      <c r="Q789" s="9" t="str">
        <f>IF(ISBLANK(B789)," ",IF(O789&gt;MASTER!$B$3/100,"SB",IF(O789&gt;MASTER!$B$4/100,"B",IF(O789&gt;MASTER!$B$5/100,"C","K"))))</f>
        <v>SB</v>
      </c>
    </row>
    <row r="790">
      <c r="A790" s="8">
        <f>INDIRECT(ADDRESS(2+QUOTIENT(ROW()-2,COUNTA('Form Responses 1'!$1:$1)-4),1,,TRUE,"Form Responses 1"))</f>
        <v>45026.48765</v>
      </c>
      <c r="B790" s="9" t="str">
        <f>INDIRECT(ADDRESS(2+QUOTIENT(ROW()-2,COUNTA('Form Responses 1'!$1:$1)-4),2,,TRUE,"Form Responses 1"))</f>
        <v>suha025@brin.go.id</v>
      </c>
      <c r="C790" s="9" t="str">
        <f>INDIRECT(ADDRESS(2+QUOTIENT(ROW()-2,COUNTA('Form Responses 1'!$1:$1)-4),3,,TRUE,"Form Responses 1"))</f>
        <v>Suhartono</v>
      </c>
      <c r="D790" s="10">
        <f>INDIRECT(ADDRESS(2+QUOTIENT(ROW()-2,COUNTA('Form Responses 1'!$1:$1)-4),4,,TRUE,"Form Responses 1"))</f>
        <v>44981</v>
      </c>
      <c r="E790" s="11">
        <f t="shared" si="2"/>
        <v>5</v>
      </c>
      <c r="F790" s="9" t="str">
        <f>IF(ISBLANK(A790)," ",INDIRECT(ADDRESS(1,5+MOD(ROW()-2,COUNTA('Form Responses 1'!$1:$1)-4),,TRUE,"Form Responses 1")))</f>
        <v>PUSFATJA  - Gedung D Lt. 4 [Ruang Rapat C]</v>
      </c>
      <c r="G790" s="9" t="str">
        <f>IF(ISBLANK(A790)," ",INDIRECT(ADDRESS(MATCH(A790,'Form Responses 1'!A:A,0),5+MOD(ROW()-2,COUNTA('Form Responses 1'!$1:$1)-4),,TRUE,"Form Responses 1")))</f>
        <v>BAIK</v>
      </c>
      <c r="H790" s="12" t="str">
        <f t="shared" si="3"/>
        <v>PUSFATJA  - Gedung D Lt. 4</v>
      </c>
      <c r="I790" s="12" t="str">
        <f t="shared" si="4"/>
        <v>CLEANING SERVICE</v>
      </c>
      <c r="J790" s="12">
        <f t="array" ref="J790">IFERROR(INDEX(MASTER!B:B,MATCH(G790,MASTER!A:A,0))/100," ")</f>
        <v>0.95</v>
      </c>
      <c r="K790" s="9">
        <f t="shared" si="5"/>
        <v>8</v>
      </c>
      <c r="L790" s="9" t="str">
        <f t="shared" si="6"/>
        <v>2023 - WEEK 08</v>
      </c>
      <c r="M790" s="9" t="str">
        <f t="shared" si="7"/>
        <v>2023 - MONTH 02</v>
      </c>
      <c r="N790" s="12">
        <f t="shared" ref="N790:O790" si="799">IFERROR(AVERAGEIF(L:L,L790,$J:$J)," ")</f>
        <v>0.9496590909</v>
      </c>
      <c r="O790" s="12">
        <f t="shared" si="799"/>
        <v>0.9536363636</v>
      </c>
      <c r="P790" s="9" t="str">
        <f>IF(ISBLANK(A790)," ",IF(N790&gt;MASTER!$B$3/100,"SB",IF(N790&gt;MASTER!$B$4/100,"B",IF(N790&gt;MASTER!$B$5/100,"C","K"))))</f>
        <v>B</v>
      </c>
      <c r="Q790" s="9" t="str">
        <f>IF(ISBLANK(B790)," ",IF(O790&gt;MASTER!$B$3/100,"SB",IF(O790&gt;MASTER!$B$4/100,"B",IF(O790&gt;MASTER!$B$5/100,"C","K"))))</f>
        <v>SB</v>
      </c>
    </row>
    <row r="791">
      <c r="A791" s="8">
        <f>INDIRECT(ADDRESS(2+QUOTIENT(ROW()-2,COUNTA('Form Responses 1'!$1:$1)-4),1,,TRUE,"Form Responses 1"))</f>
        <v>45026.48765</v>
      </c>
      <c r="B791" s="9" t="str">
        <f>INDIRECT(ADDRESS(2+QUOTIENT(ROW()-2,COUNTA('Form Responses 1'!$1:$1)-4),2,,TRUE,"Form Responses 1"))</f>
        <v>suha025@brin.go.id</v>
      </c>
      <c r="C791" s="9" t="str">
        <f>INDIRECT(ADDRESS(2+QUOTIENT(ROW()-2,COUNTA('Form Responses 1'!$1:$1)-4),3,,TRUE,"Form Responses 1"))</f>
        <v>Suhartono</v>
      </c>
      <c r="D791" s="10">
        <f>INDIRECT(ADDRESS(2+QUOTIENT(ROW()-2,COUNTA('Form Responses 1'!$1:$1)-4),4,,TRUE,"Form Responses 1"))</f>
        <v>44981</v>
      </c>
      <c r="E791" s="11">
        <f t="shared" si="2"/>
        <v>5</v>
      </c>
      <c r="F791" s="9" t="str">
        <f>IF(ISBLANK(A791)," ",INDIRECT(ADDRESS(1,5+MOD(ROW()-2,COUNTA('Form Responses 1'!$1:$1)-4),,TRUE,"Form Responses 1")))</f>
        <v>PUSFATJA  - Gedung D Lt. 4 [Teras]</v>
      </c>
      <c r="G791" s="9" t="str">
        <f>IF(ISBLANK(A791)," ",INDIRECT(ADDRESS(MATCH(A791,'Form Responses 1'!A:A,0),5+MOD(ROW()-2,COUNTA('Form Responses 1'!$1:$1)-4),,TRUE,"Form Responses 1")))</f>
        <v>BAIK</v>
      </c>
      <c r="H791" s="12" t="str">
        <f t="shared" si="3"/>
        <v>PUSFATJA  - Gedung D Lt. 4</v>
      </c>
      <c r="I791" s="12" t="str">
        <f t="shared" si="4"/>
        <v>CLEANING SERVICE</v>
      </c>
      <c r="J791" s="12">
        <f t="array" ref="J791">IFERROR(INDEX(MASTER!B:B,MATCH(G791,MASTER!A:A,0))/100," ")</f>
        <v>0.95</v>
      </c>
      <c r="K791" s="9">
        <f t="shared" si="5"/>
        <v>8</v>
      </c>
      <c r="L791" s="9" t="str">
        <f t="shared" si="6"/>
        <v>2023 - WEEK 08</v>
      </c>
      <c r="M791" s="9" t="str">
        <f t="shared" si="7"/>
        <v>2023 - MONTH 02</v>
      </c>
      <c r="N791" s="12">
        <f t="shared" ref="N791:O791" si="800">IFERROR(AVERAGEIF(L:L,L791,$J:$J)," ")</f>
        <v>0.9496590909</v>
      </c>
      <c r="O791" s="12">
        <f t="shared" si="800"/>
        <v>0.9536363636</v>
      </c>
      <c r="P791" s="9" t="str">
        <f>IF(ISBLANK(A791)," ",IF(N791&gt;MASTER!$B$3/100,"SB",IF(N791&gt;MASTER!$B$4/100,"B",IF(N791&gt;MASTER!$B$5/100,"C","K"))))</f>
        <v>B</v>
      </c>
      <c r="Q791" s="9" t="str">
        <f>IF(ISBLANK(B791)," ",IF(O791&gt;MASTER!$B$3/100,"SB",IF(O791&gt;MASTER!$B$4/100,"B",IF(O791&gt;MASTER!$B$5/100,"C","K"))))</f>
        <v>SB</v>
      </c>
    </row>
    <row r="792">
      <c r="A792" s="8">
        <f>INDIRECT(ADDRESS(2+QUOTIENT(ROW()-2,COUNTA('Form Responses 1'!$1:$1)-4),1,,TRUE,"Form Responses 1"))</f>
        <v>45026.48765</v>
      </c>
      <c r="B792" s="9" t="str">
        <f>INDIRECT(ADDRESS(2+QUOTIENT(ROW()-2,COUNTA('Form Responses 1'!$1:$1)-4),2,,TRUE,"Form Responses 1"))</f>
        <v>suha025@brin.go.id</v>
      </c>
      <c r="C792" s="9" t="str">
        <f>INDIRECT(ADDRESS(2+QUOTIENT(ROW()-2,COUNTA('Form Responses 1'!$1:$1)-4),3,,TRUE,"Form Responses 1"))</f>
        <v>Suhartono</v>
      </c>
      <c r="D792" s="10">
        <f>INDIRECT(ADDRESS(2+QUOTIENT(ROW()-2,COUNTA('Form Responses 1'!$1:$1)-4),4,,TRUE,"Form Responses 1"))</f>
        <v>44981</v>
      </c>
      <c r="E792" s="11">
        <f t="shared" si="2"/>
        <v>5</v>
      </c>
      <c r="F792" s="9" t="str">
        <f>IF(ISBLANK(A792)," ",INDIRECT(ADDRESS(1,5+MOD(ROW()-2,COUNTA('Form Responses 1'!$1:$1)-4),,TRUE,"Form Responses 1")))</f>
        <v>PUSFATJA  - Gedung D Lt. 4 [Balkon(depan dan belakang)]</v>
      </c>
      <c r="G792" s="9" t="str">
        <f>IF(ISBLANK(A792)," ",INDIRECT(ADDRESS(MATCH(A792,'Form Responses 1'!A:A,0),5+MOD(ROW()-2,COUNTA('Form Responses 1'!$1:$1)-4),,TRUE,"Form Responses 1")))</f>
        <v>BAIK</v>
      </c>
      <c r="H792" s="12" t="str">
        <f t="shared" si="3"/>
        <v>PUSFATJA  - Gedung D Lt. 4</v>
      </c>
      <c r="I792" s="12" t="str">
        <f t="shared" si="4"/>
        <v>CLEANING SERVICE</v>
      </c>
      <c r="J792" s="12">
        <f t="array" ref="J792">IFERROR(INDEX(MASTER!B:B,MATCH(G792,MASTER!A:A,0))/100," ")</f>
        <v>0.95</v>
      </c>
      <c r="K792" s="9">
        <f t="shared" si="5"/>
        <v>8</v>
      </c>
      <c r="L792" s="9" t="str">
        <f t="shared" si="6"/>
        <v>2023 - WEEK 08</v>
      </c>
      <c r="M792" s="9" t="str">
        <f t="shared" si="7"/>
        <v>2023 - MONTH 02</v>
      </c>
      <c r="N792" s="12">
        <f t="shared" ref="N792:O792" si="801">IFERROR(AVERAGEIF(L:L,L792,$J:$J)," ")</f>
        <v>0.9496590909</v>
      </c>
      <c r="O792" s="12">
        <f t="shared" si="801"/>
        <v>0.9536363636</v>
      </c>
      <c r="P792" s="9" t="str">
        <f>IF(ISBLANK(A792)," ",IF(N792&gt;MASTER!$B$3/100,"SB",IF(N792&gt;MASTER!$B$4/100,"B",IF(N792&gt;MASTER!$B$5/100,"C","K"))))</f>
        <v>B</v>
      </c>
      <c r="Q792" s="9" t="str">
        <f>IF(ISBLANK(B792)," ",IF(O792&gt;MASTER!$B$3/100,"SB",IF(O792&gt;MASTER!$B$4/100,"B",IF(O792&gt;MASTER!$B$5/100,"C","K"))))</f>
        <v>SB</v>
      </c>
    </row>
    <row r="793">
      <c r="A793" s="8">
        <f>INDIRECT(ADDRESS(2+QUOTIENT(ROW()-2,COUNTA('Form Responses 1'!$1:$1)-4),1,,TRUE,"Form Responses 1"))</f>
        <v>45026.48765</v>
      </c>
      <c r="B793" s="9" t="str">
        <f>INDIRECT(ADDRESS(2+QUOTIENT(ROW()-2,COUNTA('Form Responses 1'!$1:$1)-4),2,,TRUE,"Form Responses 1"))</f>
        <v>suha025@brin.go.id</v>
      </c>
      <c r="C793" s="9" t="str">
        <f>INDIRECT(ADDRESS(2+QUOTIENT(ROW()-2,COUNTA('Form Responses 1'!$1:$1)-4),3,,TRUE,"Form Responses 1"))</f>
        <v>Suhartono</v>
      </c>
      <c r="D793" s="10">
        <f>INDIRECT(ADDRESS(2+QUOTIENT(ROW()-2,COUNTA('Form Responses 1'!$1:$1)-4),4,,TRUE,"Form Responses 1"))</f>
        <v>44981</v>
      </c>
      <c r="E793" s="11">
        <f t="shared" si="2"/>
        <v>5</v>
      </c>
      <c r="F793" s="9" t="str">
        <f>IF(ISBLANK(A793)," ",INDIRECT(ADDRESS(1,5+MOD(ROW()-2,COUNTA('Form Responses 1'!$1:$1)-4),,TRUE,"Form Responses 1")))</f>
        <v>PUSFATJA  - Gedung D Lt. 4 [Lift]</v>
      </c>
      <c r="G793" s="9" t="str">
        <f>IF(ISBLANK(A793)," ",INDIRECT(ADDRESS(MATCH(A793,'Form Responses 1'!A:A,0),5+MOD(ROW()-2,COUNTA('Form Responses 1'!$1:$1)-4),,TRUE,"Form Responses 1")))</f>
        <v>BAIK</v>
      </c>
      <c r="H793" s="12" t="str">
        <f t="shared" si="3"/>
        <v>PUSFATJA  - Gedung D Lt. 4</v>
      </c>
      <c r="I793" s="12" t="str">
        <f t="shared" si="4"/>
        <v>CLEANING SERVICE</v>
      </c>
      <c r="J793" s="12">
        <f t="array" ref="J793">IFERROR(INDEX(MASTER!B:B,MATCH(G793,MASTER!A:A,0))/100," ")</f>
        <v>0.95</v>
      </c>
      <c r="K793" s="9">
        <f t="shared" si="5"/>
        <v>8</v>
      </c>
      <c r="L793" s="9" t="str">
        <f t="shared" si="6"/>
        <v>2023 - WEEK 08</v>
      </c>
      <c r="M793" s="9" t="str">
        <f t="shared" si="7"/>
        <v>2023 - MONTH 02</v>
      </c>
      <c r="N793" s="12">
        <f t="shared" ref="N793:O793" si="802">IFERROR(AVERAGEIF(L:L,L793,$J:$J)," ")</f>
        <v>0.9496590909</v>
      </c>
      <c r="O793" s="12">
        <f t="shared" si="802"/>
        <v>0.9536363636</v>
      </c>
      <c r="P793" s="9" t="str">
        <f>IF(ISBLANK(A793)," ",IF(N793&gt;MASTER!$B$3/100,"SB",IF(N793&gt;MASTER!$B$4/100,"B",IF(N793&gt;MASTER!$B$5/100,"C","K"))))</f>
        <v>B</v>
      </c>
      <c r="Q793" s="9" t="str">
        <f>IF(ISBLANK(B793)," ",IF(O793&gt;MASTER!$B$3/100,"SB",IF(O793&gt;MASTER!$B$4/100,"B",IF(O793&gt;MASTER!$B$5/100,"C","K"))))</f>
        <v>SB</v>
      </c>
    </row>
    <row r="794">
      <c r="A794" s="8">
        <f>INDIRECT(ADDRESS(2+QUOTIENT(ROW()-2,COUNTA('Form Responses 1'!$1:$1)-4),1,,TRUE,"Form Responses 1"))</f>
        <v>45026.48765</v>
      </c>
      <c r="B794" s="9" t="str">
        <f>INDIRECT(ADDRESS(2+QUOTIENT(ROW()-2,COUNTA('Form Responses 1'!$1:$1)-4),2,,TRUE,"Form Responses 1"))</f>
        <v>suha025@brin.go.id</v>
      </c>
      <c r="C794" s="9" t="str">
        <f>INDIRECT(ADDRESS(2+QUOTIENT(ROW()-2,COUNTA('Form Responses 1'!$1:$1)-4),3,,TRUE,"Form Responses 1"))</f>
        <v>Suhartono</v>
      </c>
      <c r="D794" s="10">
        <f>INDIRECT(ADDRESS(2+QUOTIENT(ROW()-2,COUNTA('Form Responses 1'!$1:$1)-4),4,,TRUE,"Form Responses 1"))</f>
        <v>44981</v>
      </c>
      <c r="E794" s="11">
        <f t="shared" si="2"/>
        <v>5</v>
      </c>
      <c r="F794" s="9" t="str">
        <f>IF(ISBLANK(A794)," ",INDIRECT(ADDRESS(1,5+MOD(ROW()-2,COUNTA('Form Responses 1'!$1:$1)-4),,TRUE,"Form Responses 1")))</f>
        <v>PUSFATJA  - Gedung D Lt. 4 [Tangga]</v>
      </c>
      <c r="G794" s="9" t="str">
        <f>IF(ISBLANK(A794)," ",INDIRECT(ADDRESS(MATCH(A794,'Form Responses 1'!A:A,0),5+MOD(ROW()-2,COUNTA('Form Responses 1'!$1:$1)-4),,TRUE,"Form Responses 1")))</f>
        <v>BAIK</v>
      </c>
      <c r="H794" s="12" t="str">
        <f t="shared" si="3"/>
        <v>PUSFATJA  - Gedung D Lt. 4</v>
      </c>
      <c r="I794" s="12" t="str">
        <f t="shared" si="4"/>
        <v>CLEANING SERVICE</v>
      </c>
      <c r="J794" s="12">
        <f t="array" ref="J794">IFERROR(INDEX(MASTER!B:B,MATCH(G794,MASTER!A:A,0))/100," ")</f>
        <v>0.95</v>
      </c>
      <c r="K794" s="9">
        <f t="shared" si="5"/>
        <v>8</v>
      </c>
      <c r="L794" s="9" t="str">
        <f t="shared" si="6"/>
        <v>2023 - WEEK 08</v>
      </c>
      <c r="M794" s="9" t="str">
        <f t="shared" si="7"/>
        <v>2023 - MONTH 02</v>
      </c>
      <c r="N794" s="12">
        <f t="shared" ref="N794:O794" si="803">IFERROR(AVERAGEIF(L:L,L794,$J:$J)," ")</f>
        <v>0.9496590909</v>
      </c>
      <c r="O794" s="12">
        <f t="shared" si="803"/>
        <v>0.9536363636</v>
      </c>
      <c r="P794" s="9" t="str">
        <f>IF(ISBLANK(A794)," ",IF(N794&gt;MASTER!$B$3/100,"SB",IF(N794&gt;MASTER!$B$4/100,"B",IF(N794&gt;MASTER!$B$5/100,"C","K"))))</f>
        <v>B</v>
      </c>
      <c r="Q794" s="9" t="str">
        <f>IF(ISBLANK(B794)," ",IF(O794&gt;MASTER!$B$3/100,"SB",IF(O794&gt;MASTER!$B$4/100,"B",IF(O794&gt;MASTER!$B$5/100,"C","K"))))</f>
        <v>SB</v>
      </c>
    </row>
    <row r="795">
      <c r="A795" s="8">
        <f>INDIRECT(ADDRESS(2+QUOTIENT(ROW()-2,COUNTA('Form Responses 1'!$1:$1)-4),1,,TRUE,"Form Responses 1"))</f>
        <v>45026.48765</v>
      </c>
      <c r="B795" s="9" t="str">
        <f>INDIRECT(ADDRESS(2+QUOTIENT(ROW()-2,COUNTA('Form Responses 1'!$1:$1)-4),2,,TRUE,"Form Responses 1"))</f>
        <v>suha025@brin.go.id</v>
      </c>
      <c r="C795" s="9" t="str">
        <f>INDIRECT(ADDRESS(2+QUOTIENT(ROW()-2,COUNTA('Form Responses 1'!$1:$1)-4),3,,TRUE,"Form Responses 1"))</f>
        <v>Suhartono</v>
      </c>
      <c r="D795" s="10">
        <f>INDIRECT(ADDRESS(2+QUOTIENT(ROW()-2,COUNTA('Form Responses 1'!$1:$1)-4),4,,TRUE,"Form Responses 1"))</f>
        <v>44981</v>
      </c>
      <c r="E795" s="11">
        <f t="shared" si="2"/>
        <v>5</v>
      </c>
      <c r="F795" s="9" t="str">
        <f>IF(ISBLANK(A795)," ",INDIRECT(ADDRESS(1,5+MOD(ROW()-2,COUNTA('Form Responses 1'!$1:$1)-4),,TRUE,"Form Responses 1")))</f>
        <v>PUSFATJA  - Gedung D Lt. 3 [Lobby]</v>
      </c>
      <c r="G795" s="9" t="str">
        <f>IF(ISBLANK(A795)," ",INDIRECT(ADDRESS(MATCH(A795,'Form Responses 1'!A:A,0),5+MOD(ROW()-2,COUNTA('Form Responses 1'!$1:$1)-4),,TRUE,"Form Responses 1")))</f>
        <v>BAIK</v>
      </c>
      <c r="H795" s="12" t="str">
        <f t="shared" si="3"/>
        <v>PUSFATJA  - Gedung D Lt. 3</v>
      </c>
      <c r="I795" s="12" t="str">
        <f t="shared" si="4"/>
        <v>CLEANING SERVICE</v>
      </c>
      <c r="J795" s="12">
        <f t="array" ref="J795">IFERROR(INDEX(MASTER!B:B,MATCH(G795,MASTER!A:A,0))/100," ")</f>
        <v>0.95</v>
      </c>
      <c r="K795" s="9">
        <f t="shared" si="5"/>
        <v>8</v>
      </c>
      <c r="L795" s="9" t="str">
        <f t="shared" si="6"/>
        <v>2023 - WEEK 08</v>
      </c>
      <c r="M795" s="9" t="str">
        <f t="shared" si="7"/>
        <v>2023 - MONTH 02</v>
      </c>
      <c r="N795" s="12">
        <f t="shared" ref="N795:O795" si="804">IFERROR(AVERAGEIF(L:L,L795,$J:$J)," ")</f>
        <v>0.9496590909</v>
      </c>
      <c r="O795" s="12">
        <f t="shared" si="804"/>
        <v>0.9536363636</v>
      </c>
      <c r="P795" s="9" t="str">
        <f>IF(ISBLANK(A795)," ",IF(N795&gt;MASTER!$B$3/100,"SB",IF(N795&gt;MASTER!$B$4/100,"B",IF(N795&gt;MASTER!$B$5/100,"C","K"))))</f>
        <v>B</v>
      </c>
      <c r="Q795" s="9" t="str">
        <f>IF(ISBLANK(B795)," ",IF(O795&gt;MASTER!$B$3/100,"SB",IF(O795&gt;MASTER!$B$4/100,"B",IF(O795&gt;MASTER!$B$5/100,"C","K"))))</f>
        <v>SB</v>
      </c>
    </row>
    <row r="796">
      <c r="A796" s="8">
        <f>INDIRECT(ADDRESS(2+QUOTIENT(ROW()-2,COUNTA('Form Responses 1'!$1:$1)-4),1,,TRUE,"Form Responses 1"))</f>
        <v>45026.48765</v>
      </c>
      <c r="B796" s="9" t="str">
        <f>INDIRECT(ADDRESS(2+QUOTIENT(ROW()-2,COUNTA('Form Responses 1'!$1:$1)-4),2,,TRUE,"Form Responses 1"))</f>
        <v>suha025@brin.go.id</v>
      </c>
      <c r="C796" s="9" t="str">
        <f>INDIRECT(ADDRESS(2+QUOTIENT(ROW()-2,COUNTA('Form Responses 1'!$1:$1)-4),3,,TRUE,"Form Responses 1"))</f>
        <v>Suhartono</v>
      </c>
      <c r="D796" s="10">
        <f>INDIRECT(ADDRESS(2+QUOTIENT(ROW()-2,COUNTA('Form Responses 1'!$1:$1)-4),4,,TRUE,"Form Responses 1"))</f>
        <v>44981</v>
      </c>
      <c r="E796" s="11">
        <f t="shared" si="2"/>
        <v>5</v>
      </c>
      <c r="F796" s="9" t="str">
        <f>IF(ISBLANK(A796)," ",INDIRECT(ADDRESS(1,5+MOD(ROW()-2,COUNTA('Form Responses 1'!$1:$1)-4),,TRUE,"Form Responses 1")))</f>
        <v>PUSFATJA  - Gedung D Lt. 3 [Ruang Staff]</v>
      </c>
      <c r="G796" s="9" t="str">
        <f>IF(ISBLANK(A796)," ",INDIRECT(ADDRESS(MATCH(A796,'Form Responses 1'!A:A,0),5+MOD(ROW()-2,COUNTA('Form Responses 1'!$1:$1)-4),,TRUE,"Form Responses 1")))</f>
        <v>BAIK</v>
      </c>
      <c r="H796" s="12" t="str">
        <f t="shared" si="3"/>
        <v>PUSFATJA  - Gedung D Lt. 3</v>
      </c>
      <c r="I796" s="12" t="str">
        <f t="shared" si="4"/>
        <v>CLEANING SERVICE</v>
      </c>
      <c r="J796" s="12">
        <f t="array" ref="J796">IFERROR(INDEX(MASTER!B:B,MATCH(G796,MASTER!A:A,0))/100," ")</f>
        <v>0.95</v>
      </c>
      <c r="K796" s="9">
        <f t="shared" si="5"/>
        <v>8</v>
      </c>
      <c r="L796" s="9" t="str">
        <f t="shared" si="6"/>
        <v>2023 - WEEK 08</v>
      </c>
      <c r="M796" s="9" t="str">
        <f t="shared" si="7"/>
        <v>2023 - MONTH 02</v>
      </c>
      <c r="N796" s="12">
        <f t="shared" ref="N796:O796" si="805">IFERROR(AVERAGEIF(L:L,L796,$J:$J)," ")</f>
        <v>0.9496590909</v>
      </c>
      <c r="O796" s="12">
        <f t="shared" si="805"/>
        <v>0.9536363636</v>
      </c>
      <c r="P796" s="9" t="str">
        <f>IF(ISBLANK(A796)," ",IF(N796&gt;MASTER!$B$3/100,"SB",IF(N796&gt;MASTER!$B$4/100,"B",IF(N796&gt;MASTER!$B$5/100,"C","K"))))</f>
        <v>B</v>
      </c>
      <c r="Q796" s="9" t="str">
        <f>IF(ISBLANK(B796)," ",IF(O796&gt;MASTER!$B$3/100,"SB",IF(O796&gt;MASTER!$B$4/100,"B",IF(O796&gt;MASTER!$B$5/100,"C","K"))))</f>
        <v>SB</v>
      </c>
    </row>
    <row r="797">
      <c r="A797" s="8">
        <f>INDIRECT(ADDRESS(2+QUOTIENT(ROW()-2,COUNTA('Form Responses 1'!$1:$1)-4),1,,TRUE,"Form Responses 1"))</f>
        <v>45026.48765</v>
      </c>
      <c r="B797" s="9" t="str">
        <f>INDIRECT(ADDRESS(2+QUOTIENT(ROW()-2,COUNTA('Form Responses 1'!$1:$1)-4),2,,TRUE,"Form Responses 1"))</f>
        <v>suha025@brin.go.id</v>
      </c>
      <c r="C797" s="9" t="str">
        <f>INDIRECT(ADDRESS(2+QUOTIENT(ROW()-2,COUNTA('Form Responses 1'!$1:$1)-4),3,,TRUE,"Form Responses 1"))</f>
        <v>Suhartono</v>
      </c>
      <c r="D797" s="10">
        <f>INDIRECT(ADDRESS(2+QUOTIENT(ROW()-2,COUNTA('Form Responses 1'!$1:$1)-4),4,,TRUE,"Form Responses 1"))</f>
        <v>44981</v>
      </c>
      <c r="E797" s="11">
        <f t="shared" si="2"/>
        <v>5</v>
      </c>
      <c r="F797" s="9" t="str">
        <f>IF(ISBLANK(A797)," ",INDIRECT(ADDRESS(1,5+MOD(ROW()-2,COUNTA('Form Responses 1'!$1:$1)-4),,TRUE,"Form Responses 1")))</f>
        <v>PUSFATJA  - Gedung D Lt. 3 [Ruang Rapat Auditorium]</v>
      </c>
      <c r="G797" s="9" t="str">
        <f>IF(ISBLANK(A797)," ",INDIRECT(ADDRESS(MATCH(A797,'Form Responses 1'!A:A,0),5+MOD(ROW()-2,COUNTA('Form Responses 1'!$1:$1)-4),,TRUE,"Form Responses 1")))</f>
        <v>BAIK</v>
      </c>
      <c r="H797" s="12" t="str">
        <f t="shared" si="3"/>
        <v>PUSFATJA  - Gedung D Lt. 3</v>
      </c>
      <c r="I797" s="12" t="str">
        <f t="shared" si="4"/>
        <v>CLEANING SERVICE</v>
      </c>
      <c r="J797" s="12">
        <f t="array" ref="J797">IFERROR(INDEX(MASTER!B:B,MATCH(G797,MASTER!A:A,0))/100," ")</f>
        <v>0.95</v>
      </c>
      <c r="K797" s="9">
        <f t="shared" si="5"/>
        <v>8</v>
      </c>
      <c r="L797" s="9" t="str">
        <f t="shared" si="6"/>
        <v>2023 - WEEK 08</v>
      </c>
      <c r="M797" s="9" t="str">
        <f t="shared" si="7"/>
        <v>2023 - MONTH 02</v>
      </c>
      <c r="N797" s="12">
        <f t="shared" ref="N797:O797" si="806">IFERROR(AVERAGEIF(L:L,L797,$J:$J)," ")</f>
        <v>0.9496590909</v>
      </c>
      <c r="O797" s="12">
        <f t="shared" si="806"/>
        <v>0.9536363636</v>
      </c>
      <c r="P797" s="9" t="str">
        <f>IF(ISBLANK(A797)," ",IF(N797&gt;MASTER!$B$3/100,"SB",IF(N797&gt;MASTER!$B$4/100,"B",IF(N797&gt;MASTER!$B$5/100,"C","K"))))</f>
        <v>B</v>
      </c>
      <c r="Q797" s="9" t="str">
        <f>IF(ISBLANK(B797)," ",IF(O797&gt;MASTER!$B$3/100,"SB",IF(O797&gt;MASTER!$B$4/100,"B",IF(O797&gt;MASTER!$B$5/100,"C","K"))))</f>
        <v>SB</v>
      </c>
    </row>
    <row r="798">
      <c r="A798" s="8">
        <f>INDIRECT(ADDRESS(2+QUOTIENT(ROW()-2,COUNTA('Form Responses 1'!$1:$1)-4),1,,TRUE,"Form Responses 1"))</f>
        <v>45026.48765</v>
      </c>
      <c r="B798" s="9" t="str">
        <f>INDIRECT(ADDRESS(2+QUOTIENT(ROW()-2,COUNTA('Form Responses 1'!$1:$1)-4),2,,TRUE,"Form Responses 1"))</f>
        <v>suha025@brin.go.id</v>
      </c>
      <c r="C798" s="9" t="str">
        <f>INDIRECT(ADDRESS(2+QUOTIENT(ROW()-2,COUNTA('Form Responses 1'!$1:$1)-4),3,,TRUE,"Form Responses 1"))</f>
        <v>Suhartono</v>
      </c>
      <c r="D798" s="10">
        <f>INDIRECT(ADDRESS(2+QUOTIENT(ROW()-2,COUNTA('Form Responses 1'!$1:$1)-4),4,,TRUE,"Form Responses 1"))</f>
        <v>44981</v>
      </c>
      <c r="E798" s="11">
        <f t="shared" si="2"/>
        <v>5</v>
      </c>
      <c r="F798" s="9" t="str">
        <f>IF(ISBLANK(A798)," ",INDIRECT(ADDRESS(1,5+MOD(ROW()-2,COUNTA('Form Responses 1'!$1:$1)-4),,TRUE,"Form Responses 1")))</f>
        <v>PUSFATJA  - Gedung D Lt. 3 [Pantry ]</v>
      </c>
      <c r="G798" s="9" t="str">
        <f>IF(ISBLANK(A798)," ",INDIRECT(ADDRESS(MATCH(A798,'Form Responses 1'!A:A,0),5+MOD(ROW()-2,COUNTA('Form Responses 1'!$1:$1)-4),,TRUE,"Form Responses 1")))</f>
        <v>BAIK</v>
      </c>
      <c r="H798" s="12" t="str">
        <f t="shared" si="3"/>
        <v>PUSFATJA  - Gedung D Lt. 3</v>
      </c>
      <c r="I798" s="12" t="str">
        <f t="shared" si="4"/>
        <v>CLEANING SERVICE</v>
      </c>
      <c r="J798" s="12">
        <f t="array" ref="J798">IFERROR(INDEX(MASTER!B:B,MATCH(G798,MASTER!A:A,0))/100," ")</f>
        <v>0.95</v>
      </c>
      <c r="K798" s="9">
        <f t="shared" si="5"/>
        <v>8</v>
      </c>
      <c r="L798" s="9" t="str">
        <f t="shared" si="6"/>
        <v>2023 - WEEK 08</v>
      </c>
      <c r="M798" s="9" t="str">
        <f t="shared" si="7"/>
        <v>2023 - MONTH 02</v>
      </c>
      <c r="N798" s="12">
        <f t="shared" ref="N798:O798" si="807">IFERROR(AVERAGEIF(L:L,L798,$J:$J)," ")</f>
        <v>0.9496590909</v>
      </c>
      <c r="O798" s="12">
        <f t="shared" si="807"/>
        <v>0.9536363636</v>
      </c>
      <c r="P798" s="9" t="str">
        <f>IF(ISBLANK(A798)," ",IF(N798&gt;MASTER!$B$3/100,"SB",IF(N798&gt;MASTER!$B$4/100,"B",IF(N798&gt;MASTER!$B$5/100,"C","K"))))</f>
        <v>B</v>
      </c>
      <c r="Q798" s="9" t="str">
        <f>IF(ISBLANK(B798)," ",IF(O798&gt;MASTER!$B$3/100,"SB",IF(O798&gt;MASTER!$B$4/100,"B",IF(O798&gt;MASTER!$B$5/100,"C","K"))))</f>
        <v>SB</v>
      </c>
    </row>
    <row r="799">
      <c r="A799" s="8">
        <f>INDIRECT(ADDRESS(2+QUOTIENT(ROW()-2,COUNTA('Form Responses 1'!$1:$1)-4),1,,TRUE,"Form Responses 1"))</f>
        <v>45026.48765</v>
      </c>
      <c r="B799" s="9" t="str">
        <f>INDIRECT(ADDRESS(2+QUOTIENT(ROW()-2,COUNTA('Form Responses 1'!$1:$1)-4),2,,TRUE,"Form Responses 1"))</f>
        <v>suha025@brin.go.id</v>
      </c>
      <c r="C799" s="9" t="str">
        <f>INDIRECT(ADDRESS(2+QUOTIENT(ROW()-2,COUNTA('Form Responses 1'!$1:$1)-4),3,,TRUE,"Form Responses 1"))</f>
        <v>Suhartono</v>
      </c>
      <c r="D799" s="10">
        <f>INDIRECT(ADDRESS(2+QUOTIENT(ROW()-2,COUNTA('Form Responses 1'!$1:$1)-4),4,,TRUE,"Form Responses 1"))</f>
        <v>44981</v>
      </c>
      <c r="E799" s="11">
        <f t="shared" si="2"/>
        <v>5</v>
      </c>
      <c r="F799" s="9" t="str">
        <f>IF(ISBLANK(A799)," ",INDIRECT(ADDRESS(1,5+MOD(ROW()-2,COUNTA('Form Responses 1'!$1:$1)-4),,TRUE,"Form Responses 1")))</f>
        <v>PUSFATJA  - Gedung D Lt. 3 [Toilet pria/wanita]</v>
      </c>
      <c r="G799" s="9" t="str">
        <f>IF(ISBLANK(A799)," ",INDIRECT(ADDRESS(MATCH(A799,'Form Responses 1'!A:A,0),5+MOD(ROW()-2,COUNTA('Form Responses 1'!$1:$1)-4),,TRUE,"Form Responses 1")))</f>
        <v>BAIK</v>
      </c>
      <c r="H799" s="12" t="str">
        <f t="shared" si="3"/>
        <v>PUSFATJA  - Gedung D Lt. 3</v>
      </c>
      <c r="I799" s="12" t="str">
        <f t="shared" si="4"/>
        <v>CLEANING SERVICE</v>
      </c>
      <c r="J799" s="12">
        <f t="array" ref="J799">IFERROR(INDEX(MASTER!B:B,MATCH(G799,MASTER!A:A,0))/100," ")</f>
        <v>0.95</v>
      </c>
      <c r="K799" s="9">
        <f t="shared" si="5"/>
        <v>8</v>
      </c>
      <c r="L799" s="9" t="str">
        <f t="shared" si="6"/>
        <v>2023 - WEEK 08</v>
      </c>
      <c r="M799" s="9" t="str">
        <f t="shared" si="7"/>
        <v>2023 - MONTH 02</v>
      </c>
      <c r="N799" s="12">
        <f t="shared" ref="N799:O799" si="808">IFERROR(AVERAGEIF(L:L,L799,$J:$J)," ")</f>
        <v>0.9496590909</v>
      </c>
      <c r="O799" s="12">
        <f t="shared" si="808"/>
        <v>0.9536363636</v>
      </c>
      <c r="P799" s="9" t="str">
        <f>IF(ISBLANK(A799)," ",IF(N799&gt;MASTER!$B$3/100,"SB",IF(N799&gt;MASTER!$B$4/100,"B",IF(N799&gt;MASTER!$B$5/100,"C","K"))))</f>
        <v>B</v>
      </c>
      <c r="Q799" s="9" t="str">
        <f>IF(ISBLANK(B799)," ",IF(O799&gt;MASTER!$B$3/100,"SB",IF(O799&gt;MASTER!$B$4/100,"B",IF(O799&gt;MASTER!$B$5/100,"C","K"))))</f>
        <v>SB</v>
      </c>
    </row>
    <row r="800">
      <c r="A800" s="8">
        <f>INDIRECT(ADDRESS(2+QUOTIENT(ROW()-2,COUNTA('Form Responses 1'!$1:$1)-4),1,,TRUE,"Form Responses 1"))</f>
        <v>45026.48765</v>
      </c>
      <c r="B800" s="9" t="str">
        <f>INDIRECT(ADDRESS(2+QUOTIENT(ROW()-2,COUNTA('Form Responses 1'!$1:$1)-4),2,,TRUE,"Form Responses 1"))</f>
        <v>suha025@brin.go.id</v>
      </c>
      <c r="C800" s="9" t="str">
        <f>INDIRECT(ADDRESS(2+QUOTIENT(ROW()-2,COUNTA('Form Responses 1'!$1:$1)-4),3,,TRUE,"Form Responses 1"))</f>
        <v>Suhartono</v>
      </c>
      <c r="D800" s="10">
        <f>INDIRECT(ADDRESS(2+QUOTIENT(ROW()-2,COUNTA('Form Responses 1'!$1:$1)-4),4,,TRUE,"Form Responses 1"))</f>
        <v>44981</v>
      </c>
      <c r="E800" s="11">
        <f t="shared" si="2"/>
        <v>5</v>
      </c>
      <c r="F800" s="9" t="str">
        <f>IF(ISBLANK(A800)," ",INDIRECT(ADDRESS(1,5+MOD(ROW()-2,COUNTA('Form Responses 1'!$1:$1)-4),,TRUE,"Form Responses 1")))</f>
        <v>PUSFATJA  - Gedung D Lt. 3 [Ruang Kepala LMB]</v>
      </c>
      <c r="G800" s="9" t="str">
        <f>IF(ISBLANK(A800)," ",INDIRECT(ADDRESS(MATCH(A800,'Form Responses 1'!A:A,0),5+MOD(ROW()-2,COUNTA('Form Responses 1'!$1:$1)-4),,TRUE,"Form Responses 1")))</f>
        <v>BAIK</v>
      </c>
      <c r="H800" s="12" t="str">
        <f t="shared" si="3"/>
        <v>PUSFATJA  - Gedung D Lt. 3</v>
      </c>
      <c r="I800" s="12" t="str">
        <f t="shared" si="4"/>
        <v>CLEANING SERVICE</v>
      </c>
      <c r="J800" s="12">
        <f t="array" ref="J800">IFERROR(INDEX(MASTER!B:B,MATCH(G800,MASTER!A:A,0))/100," ")</f>
        <v>0.95</v>
      </c>
      <c r="K800" s="9">
        <f t="shared" si="5"/>
        <v>8</v>
      </c>
      <c r="L800" s="9" t="str">
        <f t="shared" si="6"/>
        <v>2023 - WEEK 08</v>
      </c>
      <c r="M800" s="9" t="str">
        <f t="shared" si="7"/>
        <v>2023 - MONTH 02</v>
      </c>
      <c r="N800" s="12">
        <f t="shared" ref="N800:O800" si="809">IFERROR(AVERAGEIF(L:L,L800,$J:$J)," ")</f>
        <v>0.9496590909</v>
      </c>
      <c r="O800" s="12">
        <f t="shared" si="809"/>
        <v>0.9536363636</v>
      </c>
      <c r="P800" s="9" t="str">
        <f>IF(ISBLANK(A800)," ",IF(N800&gt;MASTER!$B$3/100,"SB",IF(N800&gt;MASTER!$B$4/100,"B",IF(N800&gt;MASTER!$B$5/100,"C","K"))))</f>
        <v>B</v>
      </c>
      <c r="Q800" s="9" t="str">
        <f>IF(ISBLANK(B800)," ",IF(O800&gt;MASTER!$B$3/100,"SB",IF(O800&gt;MASTER!$B$4/100,"B",IF(O800&gt;MASTER!$B$5/100,"C","K"))))</f>
        <v>SB</v>
      </c>
    </row>
    <row r="801">
      <c r="A801" s="8">
        <f>INDIRECT(ADDRESS(2+QUOTIENT(ROW()-2,COUNTA('Form Responses 1'!$1:$1)-4),1,,TRUE,"Form Responses 1"))</f>
        <v>45026.48765</v>
      </c>
      <c r="B801" s="9" t="str">
        <f>INDIRECT(ADDRESS(2+QUOTIENT(ROW()-2,COUNTA('Form Responses 1'!$1:$1)-4),2,,TRUE,"Form Responses 1"))</f>
        <v>suha025@brin.go.id</v>
      </c>
      <c r="C801" s="9" t="str">
        <f>INDIRECT(ADDRESS(2+QUOTIENT(ROW()-2,COUNTA('Form Responses 1'!$1:$1)-4),3,,TRUE,"Form Responses 1"))</f>
        <v>Suhartono</v>
      </c>
      <c r="D801" s="10">
        <f>INDIRECT(ADDRESS(2+QUOTIENT(ROW()-2,COUNTA('Form Responses 1'!$1:$1)-4),4,,TRUE,"Form Responses 1"))</f>
        <v>44981</v>
      </c>
      <c r="E801" s="11">
        <f t="shared" si="2"/>
        <v>5</v>
      </c>
      <c r="F801" s="9" t="str">
        <f>IF(ISBLANK(A801)," ",INDIRECT(ADDRESS(1,5+MOD(ROW()-2,COUNTA('Form Responses 1'!$1:$1)-4),,TRUE,"Form Responses 1")))</f>
        <v>PUSFATJA  - Gedung D Lt. 3 [Ruang Kepala]</v>
      </c>
      <c r="G801" s="9" t="str">
        <f>IF(ISBLANK(A801)," ",INDIRECT(ADDRESS(MATCH(A801,'Form Responses 1'!A:A,0),5+MOD(ROW()-2,COUNTA('Form Responses 1'!$1:$1)-4),,TRUE,"Form Responses 1")))</f>
        <v>BAIK</v>
      </c>
      <c r="H801" s="12" t="str">
        <f t="shared" si="3"/>
        <v>PUSFATJA  - Gedung D Lt. 3</v>
      </c>
      <c r="I801" s="12" t="str">
        <f t="shared" si="4"/>
        <v>CLEANING SERVICE</v>
      </c>
      <c r="J801" s="12">
        <f t="array" ref="J801">IFERROR(INDEX(MASTER!B:B,MATCH(G801,MASTER!A:A,0))/100," ")</f>
        <v>0.95</v>
      </c>
      <c r="K801" s="9">
        <f t="shared" si="5"/>
        <v>8</v>
      </c>
      <c r="L801" s="9" t="str">
        <f t="shared" si="6"/>
        <v>2023 - WEEK 08</v>
      </c>
      <c r="M801" s="9" t="str">
        <f t="shared" si="7"/>
        <v>2023 - MONTH 02</v>
      </c>
      <c r="N801" s="12">
        <f t="shared" ref="N801:O801" si="810">IFERROR(AVERAGEIF(L:L,L801,$J:$J)," ")</f>
        <v>0.9496590909</v>
      </c>
      <c r="O801" s="12">
        <f t="shared" si="810"/>
        <v>0.9536363636</v>
      </c>
      <c r="P801" s="9" t="str">
        <f>IF(ISBLANK(A801)," ",IF(N801&gt;MASTER!$B$3/100,"SB",IF(N801&gt;MASTER!$B$4/100,"B",IF(N801&gt;MASTER!$B$5/100,"C","K"))))</f>
        <v>B</v>
      </c>
      <c r="Q801" s="9" t="str">
        <f>IF(ISBLANK(B801)," ",IF(O801&gt;MASTER!$B$3/100,"SB",IF(O801&gt;MASTER!$B$4/100,"B",IF(O801&gt;MASTER!$B$5/100,"C","K"))))</f>
        <v>SB</v>
      </c>
    </row>
    <row r="802">
      <c r="A802" s="8">
        <f>INDIRECT(ADDRESS(2+QUOTIENT(ROW()-2,COUNTA('Form Responses 1'!$1:$1)-4),1,,TRUE,"Form Responses 1"))</f>
        <v>45026.48765</v>
      </c>
      <c r="B802" s="9" t="str">
        <f>INDIRECT(ADDRESS(2+QUOTIENT(ROW()-2,COUNTA('Form Responses 1'!$1:$1)-4),2,,TRUE,"Form Responses 1"))</f>
        <v>suha025@brin.go.id</v>
      </c>
      <c r="C802" s="9" t="str">
        <f>INDIRECT(ADDRESS(2+QUOTIENT(ROW()-2,COUNTA('Form Responses 1'!$1:$1)-4),3,,TRUE,"Form Responses 1"))</f>
        <v>Suhartono</v>
      </c>
      <c r="D802" s="10">
        <f>INDIRECT(ADDRESS(2+QUOTIENT(ROW()-2,COUNTA('Form Responses 1'!$1:$1)-4),4,,TRUE,"Form Responses 1"))</f>
        <v>44981</v>
      </c>
      <c r="E802" s="11">
        <f t="shared" si="2"/>
        <v>5</v>
      </c>
      <c r="F802" s="9" t="str">
        <f>IF(ISBLANK(A802)," ",INDIRECT(ADDRESS(1,5+MOD(ROW()-2,COUNTA('Form Responses 1'!$1:$1)-4),,TRUE,"Form Responses 1")))</f>
        <v>PUSFATJA  - Gedung D Lt. 3 [Ruang Kepala]</v>
      </c>
      <c r="G802" s="9" t="str">
        <f>IF(ISBLANK(A802)," ",INDIRECT(ADDRESS(MATCH(A802,'Form Responses 1'!A:A,0),5+MOD(ROW()-2,COUNTA('Form Responses 1'!$1:$1)-4),,TRUE,"Form Responses 1")))</f>
        <v>BAIK</v>
      </c>
      <c r="H802" s="12" t="str">
        <f t="shared" si="3"/>
        <v>PUSFATJA  - Gedung D Lt. 3</v>
      </c>
      <c r="I802" s="12" t="str">
        <f t="shared" si="4"/>
        <v>CLEANING SERVICE</v>
      </c>
      <c r="J802" s="12">
        <f t="array" ref="J802">IFERROR(INDEX(MASTER!B:B,MATCH(G802,MASTER!A:A,0))/100," ")</f>
        <v>0.95</v>
      </c>
      <c r="K802" s="9">
        <f t="shared" si="5"/>
        <v>8</v>
      </c>
      <c r="L802" s="9" t="str">
        <f t="shared" si="6"/>
        <v>2023 - WEEK 08</v>
      </c>
      <c r="M802" s="9" t="str">
        <f t="shared" si="7"/>
        <v>2023 - MONTH 02</v>
      </c>
      <c r="N802" s="12">
        <f t="shared" ref="N802:O802" si="811">IFERROR(AVERAGEIF(L:L,L802,$J:$J)," ")</f>
        <v>0.9496590909</v>
      </c>
      <c r="O802" s="12">
        <f t="shared" si="811"/>
        <v>0.9536363636</v>
      </c>
      <c r="P802" s="9" t="str">
        <f>IF(ISBLANK(A802)," ",IF(N802&gt;MASTER!$B$3/100,"SB",IF(N802&gt;MASTER!$B$4/100,"B",IF(N802&gt;MASTER!$B$5/100,"C","K"))))</f>
        <v>B</v>
      </c>
      <c r="Q802" s="9" t="str">
        <f>IF(ISBLANK(B802)," ",IF(O802&gt;MASTER!$B$3/100,"SB",IF(O802&gt;MASTER!$B$4/100,"B",IF(O802&gt;MASTER!$B$5/100,"C","K"))))</f>
        <v>SB</v>
      </c>
    </row>
    <row r="803">
      <c r="A803" s="8">
        <f>INDIRECT(ADDRESS(2+QUOTIENT(ROW()-2,COUNTA('Form Responses 1'!$1:$1)-4),1,,TRUE,"Form Responses 1"))</f>
        <v>45026.48765</v>
      </c>
      <c r="B803" s="9" t="str">
        <f>INDIRECT(ADDRESS(2+QUOTIENT(ROW()-2,COUNTA('Form Responses 1'!$1:$1)-4),2,,TRUE,"Form Responses 1"))</f>
        <v>suha025@brin.go.id</v>
      </c>
      <c r="C803" s="9" t="str">
        <f>INDIRECT(ADDRESS(2+QUOTIENT(ROW()-2,COUNTA('Form Responses 1'!$1:$1)-4),3,,TRUE,"Form Responses 1"))</f>
        <v>Suhartono</v>
      </c>
      <c r="D803" s="10">
        <f>INDIRECT(ADDRESS(2+QUOTIENT(ROW()-2,COUNTA('Form Responses 1'!$1:$1)-4),4,,TRUE,"Form Responses 1"))</f>
        <v>44981</v>
      </c>
      <c r="E803" s="11">
        <f t="shared" si="2"/>
        <v>5</v>
      </c>
      <c r="F803" s="9" t="str">
        <f>IF(ISBLANK(A803)," ",INDIRECT(ADDRESS(1,5+MOD(ROW()-2,COUNTA('Form Responses 1'!$1:$1)-4),,TRUE,"Form Responses 1")))</f>
        <v>PUSFATJA  - Gedung D Lt. 3 [Ruang Lactation/ Ruang Menyusui]</v>
      </c>
      <c r="G803" s="9" t="str">
        <f>IF(ISBLANK(A803)," ",INDIRECT(ADDRESS(MATCH(A803,'Form Responses 1'!A:A,0),5+MOD(ROW()-2,COUNTA('Form Responses 1'!$1:$1)-4),,TRUE,"Form Responses 1")))</f>
        <v>BAIK</v>
      </c>
      <c r="H803" s="12" t="str">
        <f t="shared" si="3"/>
        <v>PUSFATJA  - Gedung D Lt. 3</v>
      </c>
      <c r="I803" s="12" t="str">
        <f t="shared" si="4"/>
        <v>CLEANING SERVICE</v>
      </c>
      <c r="J803" s="12">
        <f t="array" ref="J803">IFERROR(INDEX(MASTER!B:B,MATCH(G803,MASTER!A:A,0))/100," ")</f>
        <v>0.95</v>
      </c>
      <c r="K803" s="9">
        <f t="shared" si="5"/>
        <v>8</v>
      </c>
      <c r="L803" s="9" t="str">
        <f t="shared" si="6"/>
        <v>2023 - WEEK 08</v>
      </c>
      <c r="M803" s="9" t="str">
        <f t="shared" si="7"/>
        <v>2023 - MONTH 02</v>
      </c>
      <c r="N803" s="12">
        <f t="shared" ref="N803:O803" si="812">IFERROR(AVERAGEIF(L:L,L803,$J:$J)," ")</f>
        <v>0.9496590909</v>
      </c>
      <c r="O803" s="12">
        <f t="shared" si="812"/>
        <v>0.9536363636</v>
      </c>
      <c r="P803" s="9" t="str">
        <f>IF(ISBLANK(A803)," ",IF(N803&gt;MASTER!$B$3/100,"SB",IF(N803&gt;MASTER!$B$4/100,"B",IF(N803&gt;MASTER!$B$5/100,"C","K"))))</f>
        <v>B</v>
      </c>
      <c r="Q803" s="9" t="str">
        <f>IF(ISBLANK(B803)," ",IF(O803&gt;MASTER!$B$3/100,"SB",IF(O803&gt;MASTER!$B$4/100,"B",IF(O803&gt;MASTER!$B$5/100,"C","K"))))</f>
        <v>SB</v>
      </c>
    </row>
    <row r="804">
      <c r="A804" s="8">
        <f>INDIRECT(ADDRESS(2+QUOTIENT(ROW()-2,COUNTA('Form Responses 1'!$1:$1)-4),1,,TRUE,"Form Responses 1"))</f>
        <v>45026.48765</v>
      </c>
      <c r="B804" s="9" t="str">
        <f>INDIRECT(ADDRESS(2+QUOTIENT(ROW()-2,COUNTA('Form Responses 1'!$1:$1)-4),2,,TRUE,"Form Responses 1"))</f>
        <v>suha025@brin.go.id</v>
      </c>
      <c r="C804" s="9" t="str">
        <f>INDIRECT(ADDRESS(2+QUOTIENT(ROW()-2,COUNTA('Form Responses 1'!$1:$1)-4),3,,TRUE,"Form Responses 1"))</f>
        <v>Suhartono</v>
      </c>
      <c r="D804" s="10">
        <f>INDIRECT(ADDRESS(2+QUOTIENT(ROW()-2,COUNTA('Form Responses 1'!$1:$1)-4),4,,TRUE,"Form Responses 1"))</f>
        <v>44981</v>
      </c>
      <c r="E804" s="11">
        <f t="shared" si="2"/>
        <v>5</v>
      </c>
      <c r="F804" s="9" t="str">
        <f>IF(ISBLANK(A804)," ",INDIRECT(ADDRESS(1,5+MOD(ROW()-2,COUNTA('Form Responses 1'!$1:$1)-4),,TRUE,"Form Responses 1")))</f>
        <v>PUSFATJA  - Gedung D Lt. 3 [Ruang Rapat B]</v>
      </c>
      <c r="G804" s="9" t="str">
        <f>IF(ISBLANK(A804)," ",INDIRECT(ADDRESS(MATCH(A804,'Form Responses 1'!A:A,0),5+MOD(ROW()-2,COUNTA('Form Responses 1'!$1:$1)-4),,TRUE,"Form Responses 1")))</f>
        <v>BAIK</v>
      </c>
      <c r="H804" s="12" t="str">
        <f t="shared" si="3"/>
        <v>PUSFATJA  - Gedung D Lt. 3</v>
      </c>
      <c r="I804" s="12" t="str">
        <f t="shared" si="4"/>
        <v>CLEANING SERVICE</v>
      </c>
      <c r="J804" s="12">
        <f t="array" ref="J804">IFERROR(INDEX(MASTER!B:B,MATCH(G804,MASTER!A:A,0))/100," ")</f>
        <v>0.95</v>
      </c>
      <c r="K804" s="9">
        <f t="shared" si="5"/>
        <v>8</v>
      </c>
      <c r="L804" s="9" t="str">
        <f t="shared" si="6"/>
        <v>2023 - WEEK 08</v>
      </c>
      <c r="M804" s="9" t="str">
        <f t="shared" si="7"/>
        <v>2023 - MONTH 02</v>
      </c>
      <c r="N804" s="12">
        <f t="shared" ref="N804:O804" si="813">IFERROR(AVERAGEIF(L:L,L804,$J:$J)," ")</f>
        <v>0.9496590909</v>
      </c>
      <c r="O804" s="12">
        <f t="shared" si="813"/>
        <v>0.9536363636</v>
      </c>
      <c r="P804" s="9" t="str">
        <f>IF(ISBLANK(A804)," ",IF(N804&gt;MASTER!$B$3/100,"SB",IF(N804&gt;MASTER!$B$4/100,"B",IF(N804&gt;MASTER!$B$5/100,"C","K"))))</f>
        <v>B</v>
      </c>
      <c r="Q804" s="9" t="str">
        <f>IF(ISBLANK(B804)," ",IF(O804&gt;MASTER!$B$3/100,"SB",IF(O804&gt;MASTER!$B$4/100,"B",IF(O804&gt;MASTER!$B$5/100,"C","K"))))</f>
        <v>SB</v>
      </c>
    </row>
    <row r="805">
      <c r="A805" s="8">
        <f>INDIRECT(ADDRESS(2+QUOTIENT(ROW()-2,COUNTA('Form Responses 1'!$1:$1)-4),1,,TRUE,"Form Responses 1"))</f>
        <v>45026.48765</v>
      </c>
      <c r="B805" s="9" t="str">
        <f>INDIRECT(ADDRESS(2+QUOTIENT(ROW()-2,COUNTA('Form Responses 1'!$1:$1)-4),2,,TRUE,"Form Responses 1"))</f>
        <v>suha025@brin.go.id</v>
      </c>
      <c r="C805" s="9" t="str">
        <f>INDIRECT(ADDRESS(2+QUOTIENT(ROW()-2,COUNTA('Form Responses 1'!$1:$1)-4),3,,TRUE,"Form Responses 1"))</f>
        <v>Suhartono</v>
      </c>
      <c r="D805" s="10">
        <f>INDIRECT(ADDRESS(2+QUOTIENT(ROW()-2,COUNTA('Form Responses 1'!$1:$1)-4),4,,TRUE,"Form Responses 1"))</f>
        <v>44981</v>
      </c>
      <c r="E805" s="11">
        <f t="shared" si="2"/>
        <v>5</v>
      </c>
      <c r="F805" s="9" t="str">
        <f>IF(ISBLANK(A805)," ",INDIRECT(ADDRESS(1,5+MOD(ROW()-2,COUNTA('Form Responses 1'!$1:$1)-4),,TRUE,"Form Responses 1")))</f>
        <v>PUSFATJA  - Gedung D Lt. 3 [Ruang Rapat C]</v>
      </c>
      <c r="G805" s="9" t="str">
        <f>IF(ISBLANK(A805)," ",INDIRECT(ADDRESS(MATCH(A805,'Form Responses 1'!A:A,0),5+MOD(ROW()-2,COUNTA('Form Responses 1'!$1:$1)-4),,TRUE,"Form Responses 1")))</f>
        <v>BAIK</v>
      </c>
      <c r="H805" s="12" t="str">
        <f t="shared" si="3"/>
        <v>PUSFATJA  - Gedung D Lt. 3</v>
      </c>
      <c r="I805" s="12" t="str">
        <f t="shared" si="4"/>
        <v>CLEANING SERVICE</v>
      </c>
      <c r="J805" s="12">
        <f t="array" ref="J805">IFERROR(INDEX(MASTER!B:B,MATCH(G805,MASTER!A:A,0))/100," ")</f>
        <v>0.95</v>
      </c>
      <c r="K805" s="9">
        <f t="shared" si="5"/>
        <v>8</v>
      </c>
      <c r="L805" s="9" t="str">
        <f t="shared" si="6"/>
        <v>2023 - WEEK 08</v>
      </c>
      <c r="M805" s="9" t="str">
        <f t="shared" si="7"/>
        <v>2023 - MONTH 02</v>
      </c>
      <c r="N805" s="12">
        <f t="shared" ref="N805:O805" si="814">IFERROR(AVERAGEIF(L:L,L805,$J:$J)," ")</f>
        <v>0.9496590909</v>
      </c>
      <c r="O805" s="12">
        <f t="shared" si="814"/>
        <v>0.9536363636</v>
      </c>
      <c r="P805" s="9" t="str">
        <f>IF(ISBLANK(A805)," ",IF(N805&gt;MASTER!$B$3/100,"SB",IF(N805&gt;MASTER!$B$4/100,"B",IF(N805&gt;MASTER!$B$5/100,"C","K"))))</f>
        <v>B</v>
      </c>
      <c r="Q805" s="9" t="str">
        <f>IF(ISBLANK(B805)," ",IF(O805&gt;MASTER!$B$3/100,"SB",IF(O805&gt;MASTER!$B$4/100,"B",IF(O805&gt;MASTER!$B$5/100,"C","K"))))</f>
        <v>SB</v>
      </c>
    </row>
    <row r="806">
      <c r="A806" s="8">
        <f>INDIRECT(ADDRESS(2+QUOTIENT(ROW()-2,COUNTA('Form Responses 1'!$1:$1)-4),1,,TRUE,"Form Responses 1"))</f>
        <v>45026.48765</v>
      </c>
      <c r="B806" s="9" t="str">
        <f>INDIRECT(ADDRESS(2+QUOTIENT(ROW()-2,COUNTA('Form Responses 1'!$1:$1)-4),2,,TRUE,"Form Responses 1"))</f>
        <v>suha025@brin.go.id</v>
      </c>
      <c r="C806" s="9" t="str">
        <f>INDIRECT(ADDRESS(2+QUOTIENT(ROW()-2,COUNTA('Form Responses 1'!$1:$1)-4),3,,TRUE,"Form Responses 1"))</f>
        <v>Suhartono</v>
      </c>
      <c r="D806" s="10">
        <f>INDIRECT(ADDRESS(2+QUOTIENT(ROW()-2,COUNTA('Form Responses 1'!$1:$1)-4),4,,TRUE,"Form Responses 1"))</f>
        <v>44981</v>
      </c>
      <c r="E806" s="11">
        <f t="shared" si="2"/>
        <v>5</v>
      </c>
      <c r="F806" s="9" t="str">
        <f>IF(ISBLANK(A806)," ",INDIRECT(ADDRESS(1,5+MOD(ROW()-2,COUNTA('Form Responses 1'!$1:$1)-4),,TRUE,"Form Responses 1")))</f>
        <v>PUSFATJA  - Gedung D Lt. 3 [Balkon(depan dan belakang)]</v>
      </c>
      <c r="G806" s="9" t="str">
        <f>IF(ISBLANK(A806)," ",INDIRECT(ADDRESS(MATCH(A806,'Form Responses 1'!A:A,0),5+MOD(ROW()-2,COUNTA('Form Responses 1'!$1:$1)-4),,TRUE,"Form Responses 1")))</f>
        <v>BAIK</v>
      </c>
      <c r="H806" s="12" t="str">
        <f t="shared" si="3"/>
        <v>PUSFATJA  - Gedung D Lt. 3</v>
      </c>
      <c r="I806" s="12" t="str">
        <f t="shared" si="4"/>
        <v>CLEANING SERVICE</v>
      </c>
      <c r="J806" s="12">
        <f t="array" ref="J806">IFERROR(INDEX(MASTER!B:B,MATCH(G806,MASTER!A:A,0))/100," ")</f>
        <v>0.95</v>
      </c>
      <c r="K806" s="9">
        <f t="shared" si="5"/>
        <v>8</v>
      </c>
      <c r="L806" s="9" t="str">
        <f t="shared" si="6"/>
        <v>2023 - WEEK 08</v>
      </c>
      <c r="M806" s="9" t="str">
        <f t="shared" si="7"/>
        <v>2023 - MONTH 02</v>
      </c>
      <c r="N806" s="12">
        <f t="shared" ref="N806:O806" si="815">IFERROR(AVERAGEIF(L:L,L806,$J:$J)," ")</f>
        <v>0.9496590909</v>
      </c>
      <c r="O806" s="12">
        <f t="shared" si="815"/>
        <v>0.9536363636</v>
      </c>
      <c r="P806" s="9" t="str">
        <f>IF(ISBLANK(A806)," ",IF(N806&gt;MASTER!$B$3/100,"SB",IF(N806&gt;MASTER!$B$4/100,"B",IF(N806&gt;MASTER!$B$5/100,"C","K"))))</f>
        <v>B</v>
      </c>
      <c r="Q806" s="9" t="str">
        <f>IF(ISBLANK(B806)," ",IF(O806&gt;MASTER!$B$3/100,"SB",IF(O806&gt;MASTER!$B$4/100,"B",IF(O806&gt;MASTER!$B$5/100,"C","K"))))</f>
        <v>SB</v>
      </c>
    </row>
    <row r="807">
      <c r="A807" s="8">
        <f>INDIRECT(ADDRESS(2+QUOTIENT(ROW()-2,COUNTA('Form Responses 1'!$1:$1)-4),1,,TRUE,"Form Responses 1"))</f>
        <v>45026.48765</v>
      </c>
      <c r="B807" s="9" t="str">
        <f>INDIRECT(ADDRESS(2+QUOTIENT(ROW()-2,COUNTA('Form Responses 1'!$1:$1)-4),2,,TRUE,"Form Responses 1"))</f>
        <v>suha025@brin.go.id</v>
      </c>
      <c r="C807" s="9" t="str">
        <f>INDIRECT(ADDRESS(2+QUOTIENT(ROW()-2,COUNTA('Form Responses 1'!$1:$1)-4),3,,TRUE,"Form Responses 1"))</f>
        <v>Suhartono</v>
      </c>
      <c r="D807" s="10">
        <f>INDIRECT(ADDRESS(2+QUOTIENT(ROW()-2,COUNTA('Form Responses 1'!$1:$1)-4),4,,TRUE,"Form Responses 1"))</f>
        <v>44981</v>
      </c>
      <c r="E807" s="11">
        <f t="shared" si="2"/>
        <v>5</v>
      </c>
      <c r="F807" s="9" t="str">
        <f>IF(ISBLANK(A807)," ",INDIRECT(ADDRESS(1,5+MOD(ROW()-2,COUNTA('Form Responses 1'!$1:$1)-4),,TRUE,"Form Responses 1")))</f>
        <v>PUSFATJA  - Gedung D Lt. 3 [Lift]</v>
      </c>
      <c r="G807" s="9" t="str">
        <f>IF(ISBLANK(A807)," ",INDIRECT(ADDRESS(MATCH(A807,'Form Responses 1'!A:A,0),5+MOD(ROW()-2,COUNTA('Form Responses 1'!$1:$1)-4),,TRUE,"Form Responses 1")))</f>
        <v>BAIK</v>
      </c>
      <c r="H807" s="12" t="str">
        <f t="shared" si="3"/>
        <v>PUSFATJA  - Gedung D Lt. 3</v>
      </c>
      <c r="I807" s="12" t="str">
        <f t="shared" si="4"/>
        <v>CLEANING SERVICE</v>
      </c>
      <c r="J807" s="12">
        <f t="array" ref="J807">IFERROR(INDEX(MASTER!B:B,MATCH(G807,MASTER!A:A,0))/100," ")</f>
        <v>0.95</v>
      </c>
      <c r="K807" s="9">
        <f t="shared" si="5"/>
        <v>8</v>
      </c>
      <c r="L807" s="9" t="str">
        <f t="shared" si="6"/>
        <v>2023 - WEEK 08</v>
      </c>
      <c r="M807" s="9" t="str">
        <f t="shared" si="7"/>
        <v>2023 - MONTH 02</v>
      </c>
      <c r="N807" s="12">
        <f t="shared" ref="N807:O807" si="816">IFERROR(AVERAGEIF(L:L,L807,$J:$J)," ")</f>
        <v>0.9496590909</v>
      </c>
      <c r="O807" s="12">
        <f t="shared" si="816"/>
        <v>0.9536363636</v>
      </c>
      <c r="P807" s="9" t="str">
        <f>IF(ISBLANK(A807)," ",IF(N807&gt;MASTER!$B$3/100,"SB",IF(N807&gt;MASTER!$B$4/100,"B",IF(N807&gt;MASTER!$B$5/100,"C","K"))))</f>
        <v>B</v>
      </c>
      <c r="Q807" s="9" t="str">
        <f>IF(ISBLANK(B807)," ",IF(O807&gt;MASTER!$B$3/100,"SB",IF(O807&gt;MASTER!$B$4/100,"B",IF(O807&gt;MASTER!$B$5/100,"C","K"))))</f>
        <v>SB</v>
      </c>
    </row>
    <row r="808">
      <c r="A808" s="8">
        <f>INDIRECT(ADDRESS(2+QUOTIENT(ROW()-2,COUNTA('Form Responses 1'!$1:$1)-4),1,,TRUE,"Form Responses 1"))</f>
        <v>45026.48765</v>
      </c>
      <c r="B808" s="9" t="str">
        <f>INDIRECT(ADDRESS(2+QUOTIENT(ROW()-2,COUNTA('Form Responses 1'!$1:$1)-4),2,,TRUE,"Form Responses 1"))</f>
        <v>suha025@brin.go.id</v>
      </c>
      <c r="C808" s="9" t="str">
        <f>INDIRECT(ADDRESS(2+QUOTIENT(ROW()-2,COUNTA('Form Responses 1'!$1:$1)-4),3,,TRUE,"Form Responses 1"))</f>
        <v>Suhartono</v>
      </c>
      <c r="D808" s="10">
        <f>INDIRECT(ADDRESS(2+QUOTIENT(ROW()-2,COUNTA('Form Responses 1'!$1:$1)-4),4,,TRUE,"Form Responses 1"))</f>
        <v>44981</v>
      </c>
      <c r="E808" s="11">
        <f t="shared" si="2"/>
        <v>5</v>
      </c>
      <c r="F808" s="9" t="str">
        <f>IF(ISBLANK(A808)," ",INDIRECT(ADDRESS(1,5+MOD(ROW()-2,COUNTA('Form Responses 1'!$1:$1)-4),,TRUE,"Form Responses 1")))</f>
        <v>PUSFATJA  - Gedung D Lt. 3 [Tangga]</v>
      </c>
      <c r="G808" s="9" t="str">
        <f>IF(ISBLANK(A808)," ",INDIRECT(ADDRESS(MATCH(A808,'Form Responses 1'!A:A,0),5+MOD(ROW()-2,COUNTA('Form Responses 1'!$1:$1)-4),,TRUE,"Form Responses 1")))</f>
        <v>BAIK</v>
      </c>
      <c r="H808" s="12" t="str">
        <f t="shared" si="3"/>
        <v>PUSFATJA  - Gedung D Lt. 3</v>
      </c>
      <c r="I808" s="12" t="str">
        <f t="shared" si="4"/>
        <v>CLEANING SERVICE</v>
      </c>
      <c r="J808" s="12">
        <f t="array" ref="J808">IFERROR(INDEX(MASTER!B:B,MATCH(G808,MASTER!A:A,0))/100," ")</f>
        <v>0.95</v>
      </c>
      <c r="K808" s="9">
        <f t="shared" si="5"/>
        <v>8</v>
      </c>
      <c r="L808" s="9" t="str">
        <f t="shared" si="6"/>
        <v>2023 - WEEK 08</v>
      </c>
      <c r="M808" s="9" t="str">
        <f t="shared" si="7"/>
        <v>2023 - MONTH 02</v>
      </c>
      <c r="N808" s="12">
        <f t="shared" ref="N808:O808" si="817">IFERROR(AVERAGEIF(L:L,L808,$J:$J)," ")</f>
        <v>0.9496590909</v>
      </c>
      <c r="O808" s="12">
        <f t="shared" si="817"/>
        <v>0.9536363636</v>
      </c>
      <c r="P808" s="9" t="str">
        <f>IF(ISBLANK(A808)," ",IF(N808&gt;MASTER!$B$3/100,"SB",IF(N808&gt;MASTER!$B$4/100,"B",IF(N808&gt;MASTER!$B$5/100,"C","K"))))</f>
        <v>B</v>
      </c>
      <c r="Q808" s="9" t="str">
        <f>IF(ISBLANK(B808)," ",IF(O808&gt;MASTER!$B$3/100,"SB",IF(O808&gt;MASTER!$B$4/100,"B",IF(O808&gt;MASTER!$B$5/100,"C","K"))))</f>
        <v>SB</v>
      </c>
    </row>
    <row r="809">
      <c r="A809" s="8">
        <f>INDIRECT(ADDRESS(2+QUOTIENT(ROW()-2,COUNTA('Form Responses 1'!$1:$1)-4),1,,TRUE,"Form Responses 1"))</f>
        <v>45026.48765</v>
      </c>
      <c r="B809" s="9" t="str">
        <f>INDIRECT(ADDRESS(2+QUOTIENT(ROW()-2,COUNTA('Form Responses 1'!$1:$1)-4),2,,TRUE,"Form Responses 1"))</f>
        <v>suha025@brin.go.id</v>
      </c>
      <c r="C809" s="9" t="str">
        <f>INDIRECT(ADDRESS(2+QUOTIENT(ROW()-2,COUNTA('Form Responses 1'!$1:$1)-4),3,,TRUE,"Form Responses 1"))</f>
        <v>Suhartono</v>
      </c>
      <c r="D809" s="10">
        <f>INDIRECT(ADDRESS(2+QUOTIENT(ROW()-2,COUNTA('Form Responses 1'!$1:$1)-4),4,,TRUE,"Form Responses 1"))</f>
        <v>44981</v>
      </c>
      <c r="E809" s="11">
        <f t="shared" si="2"/>
        <v>5</v>
      </c>
      <c r="F809" s="9" t="str">
        <f>IF(ISBLANK(A809)," ",INDIRECT(ADDRESS(1,5+MOD(ROW()-2,COUNTA('Form Responses 1'!$1:$1)-4),,TRUE,"Form Responses 1")))</f>
        <v>PUSFATJA  - Gedung D Lt. 2 [Ruang Auditorium]</v>
      </c>
      <c r="G809" s="9" t="str">
        <f>IF(ISBLANK(A809)," ",INDIRECT(ADDRESS(MATCH(A809,'Form Responses 1'!A:A,0),5+MOD(ROW()-2,COUNTA('Form Responses 1'!$1:$1)-4),,TRUE,"Form Responses 1")))</f>
        <v>BAIK</v>
      </c>
      <c r="H809" s="12" t="str">
        <f t="shared" si="3"/>
        <v>PUSFATJA  - Gedung D Lt. 2</v>
      </c>
      <c r="I809" s="12" t="str">
        <f t="shared" si="4"/>
        <v>CLEANING SERVICE</v>
      </c>
      <c r="J809" s="12">
        <f t="array" ref="J809">IFERROR(INDEX(MASTER!B:B,MATCH(G809,MASTER!A:A,0))/100," ")</f>
        <v>0.95</v>
      </c>
      <c r="K809" s="9">
        <f t="shared" si="5"/>
        <v>8</v>
      </c>
      <c r="L809" s="9" t="str">
        <f t="shared" si="6"/>
        <v>2023 - WEEK 08</v>
      </c>
      <c r="M809" s="9" t="str">
        <f t="shared" si="7"/>
        <v>2023 - MONTH 02</v>
      </c>
      <c r="N809" s="12">
        <f t="shared" ref="N809:O809" si="818">IFERROR(AVERAGEIF(L:L,L809,$J:$J)," ")</f>
        <v>0.9496590909</v>
      </c>
      <c r="O809" s="12">
        <f t="shared" si="818"/>
        <v>0.9536363636</v>
      </c>
      <c r="P809" s="9" t="str">
        <f>IF(ISBLANK(A809)," ",IF(N809&gt;MASTER!$B$3/100,"SB",IF(N809&gt;MASTER!$B$4/100,"B",IF(N809&gt;MASTER!$B$5/100,"C","K"))))</f>
        <v>B</v>
      </c>
      <c r="Q809" s="9" t="str">
        <f>IF(ISBLANK(B809)," ",IF(O809&gt;MASTER!$B$3/100,"SB",IF(O809&gt;MASTER!$B$4/100,"B",IF(O809&gt;MASTER!$B$5/100,"C","K"))))</f>
        <v>SB</v>
      </c>
    </row>
    <row r="810">
      <c r="A810" s="8">
        <f>INDIRECT(ADDRESS(2+QUOTIENT(ROW()-2,COUNTA('Form Responses 1'!$1:$1)-4),1,,TRUE,"Form Responses 1"))</f>
        <v>45026.48765</v>
      </c>
      <c r="B810" s="9" t="str">
        <f>INDIRECT(ADDRESS(2+QUOTIENT(ROW()-2,COUNTA('Form Responses 1'!$1:$1)-4),2,,TRUE,"Form Responses 1"))</f>
        <v>suha025@brin.go.id</v>
      </c>
      <c r="C810" s="9" t="str">
        <f>INDIRECT(ADDRESS(2+QUOTIENT(ROW()-2,COUNTA('Form Responses 1'!$1:$1)-4),3,,TRUE,"Form Responses 1"))</f>
        <v>Suhartono</v>
      </c>
      <c r="D810" s="10">
        <f>INDIRECT(ADDRESS(2+QUOTIENT(ROW()-2,COUNTA('Form Responses 1'!$1:$1)-4),4,,TRUE,"Form Responses 1"))</f>
        <v>44981</v>
      </c>
      <c r="E810" s="11">
        <f t="shared" si="2"/>
        <v>5</v>
      </c>
      <c r="F810" s="9" t="str">
        <f>IF(ISBLANK(A810)," ",INDIRECT(ADDRESS(1,5+MOD(ROW()-2,COUNTA('Form Responses 1'!$1:$1)-4),,TRUE,"Form Responses 1")))</f>
        <v>PUSFATJA  - Gedung D Lt. 2 [Ruang Rapat Auditorium]</v>
      </c>
      <c r="G810" s="9" t="str">
        <f>IF(ISBLANK(A810)," ",INDIRECT(ADDRESS(MATCH(A810,'Form Responses 1'!A:A,0),5+MOD(ROW()-2,COUNTA('Form Responses 1'!$1:$1)-4),,TRUE,"Form Responses 1")))</f>
        <v>BAIK</v>
      </c>
      <c r="H810" s="12" t="str">
        <f t="shared" si="3"/>
        <v>PUSFATJA  - Gedung D Lt. 2</v>
      </c>
      <c r="I810" s="12" t="str">
        <f t="shared" si="4"/>
        <v>CLEANING SERVICE</v>
      </c>
      <c r="J810" s="12">
        <f t="array" ref="J810">IFERROR(INDEX(MASTER!B:B,MATCH(G810,MASTER!A:A,0))/100," ")</f>
        <v>0.95</v>
      </c>
      <c r="K810" s="9">
        <f t="shared" si="5"/>
        <v>8</v>
      </c>
      <c r="L810" s="9" t="str">
        <f t="shared" si="6"/>
        <v>2023 - WEEK 08</v>
      </c>
      <c r="M810" s="9" t="str">
        <f t="shared" si="7"/>
        <v>2023 - MONTH 02</v>
      </c>
      <c r="N810" s="12">
        <f t="shared" ref="N810:O810" si="819">IFERROR(AVERAGEIF(L:L,L810,$J:$J)," ")</f>
        <v>0.9496590909</v>
      </c>
      <c r="O810" s="12">
        <f t="shared" si="819"/>
        <v>0.9536363636</v>
      </c>
      <c r="P810" s="9" t="str">
        <f>IF(ISBLANK(A810)," ",IF(N810&gt;MASTER!$B$3/100,"SB",IF(N810&gt;MASTER!$B$4/100,"B",IF(N810&gt;MASTER!$B$5/100,"C","K"))))</f>
        <v>B</v>
      </c>
      <c r="Q810" s="9" t="str">
        <f>IF(ISBLANK(B810)," ",IF(O810&gt;MASTER!$B$3/100,"SB",IF(O810&gt;MASTER!$B$4/100,"B",IF(O810&gt;MASTER!$B$5/100,"C","K"))))</f>
        <v>SB</v>
      </c>
    </row>
    <row r="811">
      <c r="A811" s="8">
        <f>INDIRECT(ADDRESS(2+QUOTIENT(ROW()-2,COUNTA('Form Responses 1'!$1:$1)-4),1,,TRUE,"Form Responses 1"))</f>
        <v>45026.48765</v>
      </c>
      <c r="B811" s="9" t="str">
        <f>INDIRECT(ADDRESS(2+QUOTIENT(ROW()-2,COUNTA('Form Responses 1'!$1:$1)-4),2,,TRUE,"Form Responses 1"))</f>
        <v>suha025@brin.go.id</v>
      </c>
      <c r="C811" s="9" t="str">
        <f>INDIRECT(ADDRESS(2+QUOTIENT(ROW()-2,COUNTA('Form Responses 1'!$1:$1)-4),3,,TRUE,"Form Responses 1"))</f>
        <v>Suhartono</v>
      </c>
      <c r="D811" s="10">
        <f>INDIRECT(ADDRESS(2+QUOTIENT(ROW()-2,COUNTA('Form Responses 1'!$1:$1)-4),4,,TRUE,"Form Responses 1"))</f>
        <v>44981</v>
      </c>
      <c r="E811" s="11">
        <f t="shared" si="2"/>
        <v>5</v>
      </c>
      <c r="F811" s="9" t="str">
        <f>IF(ISBLANK(A811)," ",INDIRECT(ADDRESS(1,5+MOD(ROW()-2,COUNTA('Form Responses 1'!$1:$1)-4),,TRUE,"Form Responses 1")))</f>
        <v>PUSFATJA  - Gedung D Lt. 2 [Ruang VIP Auditorium]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PUSFATJA  - Gedung D Lt. 2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8</v>
      </c>
      <c r="L811" s="9" t="str">
        <f t="shared" si="6"/>
        <v>2023 - WEEK 08</v>
      </c>
      <c r="M811" s="9" t="str">
        <f t="shared" si="7"/>
        <v>2023 - MONTH 02</v>
      </c>
      <c r="N811" s="12">
        <f t="shared" ref="N811:O811" si="820">IFERROR(AVERAGEIF(L:L,L811,$J:$J)," ")</f>
        <v>0.9496590909</v>
      </c>
      <c r="O811" s="12">
        <f t="shared" si="820"/>
        <v>0.9536363636</v>
      </c>
      <c r="P811" s="9" t="str">
        <f>IF(ISBLANK(A811)," ",IF(N811&gt;MASTER!$B$3/100,"SB",IF(N811&gt;MASTER!$B$4/100,"B",IF(N811&gt;MASTER!$B$5/100,"C","K"))))</f>
        <v>B</v>
      </c>
      <c r="Q811" s="9" t="str">
        <f>IF(ISBLANK(B811)," ",IF(O811&gt;MASTER!$B$3/100,"SB",IF(O811&gt;MASTER!$B$4/100,"B",IF(O811&gt;MASTER!$B$5/100,"C","K"))))</f>
        <v>SB</v>
      </c>
    </row>
    <row r="812">
      <c r="A812" s="8">
        <f>INDIRECT(ADDRESS(2+QUOTIENT(ROW()-2,COUNTA('Form Responses 1'!$1:$1)-4),1,,TRUE,"Form Responses 1"))</f>
        <v>45026.48765</v>
      </c>
      <c r="B812" s="9" t="str">
        <f>INDIRECT(ADDRESS(2+QUOTIENT(ROW()-2,COUNTA('Form Responses 1'!$1:$1)-4),2,,TRUE,"Form Responses 1"))</f>
        <v>suha025@brin.go.id</v>
      </c>
      <c r="C812" s="9" t="str">
        <f>INDIRECT(ADDRESS(2+QUOTIENT(ROW()-2,COUNTA('Form Responses 1'!$1:$1)-4),3,,TRUE,"Form Responses 1"))</f>
        <v>Suhartono</v>
      </c>
      <c r="D812" s="10">
        <f>INDIRECT(ADDRESS(2+QUOTIENT(ROW()-2,COUNTA('Form Responses 1'!$1:$1)-4),4,,TRUE,"Form Responses 1"))</f>
        <v>44981</v>
      </c>
      <c r="E812" s="11">
        <f t="shared" si="2"/>
        <v>5</v>
      </c>
      <c r="F812" s="9" t="str">
        <f>IF(ISBLANK(A812)," ",INDIRECT(ADDRESS(1,5+MOD(ROW()-2,COUNTA('Form Responses 1'!$1:$1)-4),,TRUE,"Form Responses 1")))</f>
        <v>PUSFATJA  - Gedung D Lt. 2 [Ruang Kepala Bidang]</v>
      </c>
      <c r="G812" s="9" t="str">
        <f>IF(ISBLANK(A812)," ",INDIRECT(ADDRESS(MATCH(A812,'Form Responses 1'!A:A,0),5+MOD(ROW()-2,COUNTA('Form Responses 1'!$1:$1)-4),,TRUE,"Form Responses 1")))</f>
        <v>BAIK</v>
      </c>
      <c r="H812" s="12" t="str">
        <f t="shared" si="3"/>
        <v>PUSFATJA  - Gedung D Lt. 2</v>
      </c>
      <c r="I812" s="12" t="str">
        <f t="shared" si="4"/>
        <v>CLEANING SERVICE</v>
      </c>
      <c r="J812" s="12">
        <f t="array" ref="J812">IFERROR(INDEX(MASTER!B:B,MATCH(G812,MASTER!A:A,0))/100," ")</f>
        <v>0.95</v>
      </c>
      <c r="K812" s="9">
        <f t="shared" si="5"/>
        <v>8</v>
      </c>
      <c r="L812" s="9" t="str">
        <f t="shared" si="6"/>
        <v>2023 - WEEK 08</v>
      </c>
      <c r="M812" s="9" t="str">
        <f t="shared" si="7"/>
        <v>2023 - MONTH 02</v>
      </c>
      <c r="N812" s="12">
        <f t="shared" ref="N812:O812" si="821">IFERROR(AVERAGEIF(L:L,L812,$J:$J)," ")</f>
        <v>0.9496590909</v>
      </c>
      <c r="O812" s="12">
        <f t="shared" si="821"/>
        <v>0.9536363636</v>
      </c>
      <c r="P812" s="9" t="str">
        <f>IF(ISBLANK(A812)," ",IF(N812&gt;MASTER!$B$3/100,"SB",IF(N812&gt;MASTER!$B$4/100,"B",IF(N812&gt;MASTER!$B$5/100,"C","K"))))</f>
        <v>B</v>
      </c>
      <c r="Q812" s="9" t="str">
        <f>IF(ISBLANK(B812)," ",IF(O812&gt;MASTER!$B$3/100,"SB",IF(O812&gt;MASTER!$B$4/100,"B",IF(O812&gt;MASTER!$B$5/100,"C","K"))))</f>
        <v>SB</v>
      </c>
    </row>
    <row r="813">
      <c r="A813" s="8">
        <f>INDIRECT(ADDRESS(2+QUOTIENT(ROW()-2,COUNTA('Form Responses 1'!$1:$1)-4),1,,TRUE,"Form Responses 1"))</f>
        <v>45026.48765</v>
      </c>
      <c r="B813" s="9" t="str">
        <f>INDIRECT(ADDRESS(2+QUOTIENT(ROW()-2,COUNTA('Form Responses 1'!$1:$1)-4),2,,TRUE,"Form Responses 1"))</f>
        <v>suha025@brin.go.id</v>
      </c>
      <c r="C813" s="9" t="str">
        <f>INDIRECT(ADDRESS(2+QUOTIENT(ROW()-2,COUNTA('Form Responses 1'!$1:$1)-4),3,,TRUE,"Form Responses 1"))</f>
        <v>Suhartono</v>
      </c>
      <c r="D813" s="10">
        <f>INDIRECT(ADDRESS(2+QUOTIENT(ROW()-2,COUNTA('Form Responses 1'!$1:$1)-4),4,,TRUE,"Form Responses 1"))</f>
        <v>44981</v>
      </c>
      <c r="E813" s="11">
        <f t="shared" si="2"/>
        <v>5</v>
      </c>
      <c r="F813" s="9" t="str">
        <f>IF(ISBLANK(A813)," ",INDIRECT(ADDRESS(1,5+MOD(ROW()-2,COUNTA('Form Responses 1'!$1:$1)-4),,TRUE,"Form Responses 1")))</f>
        <v>PUSFATJA  - Gedung D Lt. 2 [Ruang Staff Propas]</v>
      </c>
      <c r="G813" s="9" t="str">
        <f>IF(ISBLANK(A813)," ",INDIRECT(ADDRESS(MATCH(A813,'Form Responses 1'!A:A,0),5+MOD(ROW()-2,COUNTA('Form Responses 1'!$1:$1)-4),,TRUE,"Form Responses 1")))</f>
        <v>BAIK</v>
      </c>
      <c r="H813" s="12" t="str">
        <f t="shared" si="3"/>
        <v>PUSFATJA  - Gedung D Lt. 2</v>
      </c>
      <c r="I813" s="12" t="str">
        <f t="shared" si="4"/>
        <v>CLEANING SERVICE</v>
      </c>
      <c r="J813" s="12">
        <f t="array" ref="J813">IFERROR(INDEX(MASTER!B:B,MATCH(G813,MASTER!A:A,0))/100," ")</f>
        <v>0.95</v>
      </c>
      <c r="K813" s="9">
        <f t="shared" si="5"/>
        <v>8</v>
      </c>
      <c r="L813" s="9" t="str">
        <f t="shared" si="6"/>
        <v>2023 - WEEK 08</v>
      </c>
      <c r="M813" s="9" t="str">
        <f t="shared" si="7"/>
        <v>2023 - MONTH 02</v>
      </c>
      <c r="N813" s="12">
        <f t="shared" ref="N813:O813" si="822">IFERROR(AVERAGEIF(L:L,L813,$J:$J)," ")</f>
        <v>0.9496590909</v>
      </c>
      <c r="O813" s="12">
        <f t="shared" si="822"/>
        <v>0.9536363636</v>
      </c>
      <c r="P813" s="9" t="str">
        <f>IF(ISBLANK(A813)," ",IF(N813&gt;MASTER!$B$3/100,"SB",IF(N813&gt;MASTER!$B$4/100,"B",IF(N813&gt;MASTER!$B$5/100,"C","K"))))</f>
        <v>B</v>
      </c>
      <c r="Q813" s="9" t="str">
        <f>IF(ISBLANK(B813)," ",IF(O813&gt;MASTER!$B$3/100,"SB",IF(O813&gt;MASTER!$B$4/100,"B",IF(O813&gt;MASTER!$B$5/100,"C","K"))))</f>
        <v>SB</v>
      </c>
    </row>
    <row r="814">
      <c r="A814" s="8">
        <f>INDIRECT(ADDRESS(2+QUOTIENT(ROW()-2,COUNTA('Form Responses 1'!$1:$1)-4),1,,TRUE,"Form Responses 1"))</f>
        <v>45026.48765</v>
      </c>
      <c r="B814" s="9" t="str">
        <f>INDIRECT(ADDRESS(2+QUOTIENT(ROW()-2,COUNTA('Form Responses 1'!$1:$1)-4),2,,TRUE,"Form Responses 1"))</f>
        <v>suha025@brin.go.id</v>
      </c>
      <c r="C814" s="9" t="str">
        <f>INDIRECT(ADDRESS(2+QUOTIENT(ROW()-2,COUNTA('Form Responses 1'!$1:$1)-4),3,,TRUE,"Form Responses 1"))</f>
        <v>Suhartono</v>
      </c>
      <c r="D814" s="10">
        <f>INDIRECT(ADDRESS(2+QUOTIENT(ROW()-2,COUNTA('Form Responses 1'!$1:$1)-4),4,,TRUE,"Form Responses 1"))</f>
        <v>44981</v>
      </c>
      <c r="E814" s="11">
        <f t="shared" si="2"/>
        <v>5</v>
      </c>
      <c r="F814" s="9" t="str">
        <f>IF(ISBLANK(A814)," ",INDIRECT(ADDRESS(1,5+MOD(ROW()-2,COUNTA('Form Responses 1'!$1:$1)-4),,TRUE,"Form Responses 1")))</f>
        <v>PUSFATJA  - Gedung D Lt. 2 [Toilet pria/wanita]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PUSFATJA  - Gedung D Lt. 2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8</v>
      </c>
      <c r="L814" s="9" t="str">
        <f t="shared" si="6"/>
        <v>2023 - WEEK 08</v>
      </c>
      <c r="M814" s="9" t="str">
        <f t="shared" si="7"/>
        <v>2023 - MONTH 02</v>
      </c>
      <c r="N814" s="12">
        <f t="shared" ref="N814:O814" si="823">IFERROR(AVERAGEIF(L:L,L814,$J:$J)," ")</f>
        <v>0.9496590909</v>
      </c>
      <c r="O814" s="12">
        <f t="shared" si="823"/>
        <v>0.9536363636</v>
      </c>
      <c r="P814" s="9" t="str">
        <f>IF(ISBLANK(A814)," ",IF(N814&gt;MASTER!$B$3/100,"SB",IF(N814&gt;MASTER!$B$4/100,"B",IF(N814&gt;MASTER!$B$5/100,"C","K"))))</f>
        <v>B</v>
      </c>
      <c r="Q814" s="9" t="str">
        <f>IF(ISBLANK(B814)," ",IF(O814&gt;MASTER!$B$3/100,"SB",IF(O814&gt;MASTER!$B$4/100,"B",IF(O814&gt;MASTER!$B$5/100,"C","K"))))</f>
        <v>SB</v>
      </c>
    </row>
    <row r="815">
      <c r="A815" s="8">
        <f>INDIRECT(ADDRESS(2+QUOTIENT(ROW()-2,COUNTA('Form Responses 1'!$1:$1)-4),1,,TRUE,"Form Responses 1"))</f>
        <v>45026.48765</v>
      </c>
      <c r="B815" s="9" t="str">
        <f>INDIRECT(ADDRESS(2+QUOTIENT(ROW()-2,COUNTA('Form Responses 1'!$1:$1)-4),2,,TRUE,"Form Responses 1"))</f>
        <v>suha025@brin.go.id</v>
      </c>
      <c r="C815" s="9" t="str">
        <f>INDIRECT(ADDRESS(2+QUOTIENT(ROW()-2,COUNTA('Form Responses 1'!$1:$1)-4),3,,TRUE,"Form Responses 1"))</f>
        <v>Suhartono</v>
      </c>
      <c r="D815" s="10">
        <f>INDIRECT(ADDRESS(2+QUOTIENT(ROW()-2,COUNTA('Form Responses 1'!$1:$1)-4),4,,TRUE,"Form Responses 1"))</f>
        <v>44981</v>
      </c>
      <c r="E815" s="11">
        <f t="shared" si="2"/>
        <v>5</v>
      </c>
      <c r="F815" s="9" t="str">
        <f>IF(ISBLANK(A815)," ",INDIRECT(ADDRESS(1,5+MOD(ROW()-2,COUNTA('Form Responses 1'!$1:$1)-4),,TRUE,"Form Responses 1")))</f>
        <v>PUSFATJA  - Gedung D Lt. 2 [Pantry]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PUSFATJA  - Gedung D Lt. 2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8</v>
      </c>
      <c r="L815" s="9" t="str">
        <f t="shared" si="6"/>
        <v>2023 - WEEK 08</v>
      </c>
      <c r="M815" s="9" t="str">
        <f t="shared" si="7"/>
        <v>2023 - MONTH 02</v>
      </c>
      <c r="N815" s="12">
        <f t="shared" ref="N815:O815" si="824">IFERROR(AVERAGEIF(L:L,L815,$J:$J)," ")</f>
        <v>0.9496590909</v>
      </c>
      <c r="O815" s="12">
        <f t="shared" si="824"/>
        <v>0.9536363636</v>
      </c>
      <c r="P815" s="9" t="str">
        <f>IF(ISBLANK(A815)," ",IF(N815&gt;MASTER!$B$3/100,"SB",IF(N815&gt;MASTER!$B$4/100,"B",IF(N815&gt;MASTER!$B$5/100,"C","K"))))</f>
        <v>B</v>
      </c>
      <c r="Q815" s="9" t="str">
        <f>IF(ISBLANK(B815)," ",IF(O815&gt;MASTER!$B$3/100,"SB",IF(O815&gt;MASTER!$B$4/100,"B",IF(O815&gt;MASTER!$B$5/100,"C","K"))))</f>
        <v>SB</v>
      </c>
    </row>
    <row r="816">
      <c r="A816" s="8">
        <f>INDIRECT(ADDRESS(2+QUOTIENT(ROW()-2,COUNTA('Form Responses 1'!$1:$1)-4),1,,TRUE,"Form Responses 1"))</f>
        <v>45026.48765</v>
      </c>
      <c r="B816" s="9" t="str">
        <f>INDIRECT(ADDRESS(2+QUOTIENT(ROW()-2,COUNTA('Form Responses 1'!$1:$1)-4),2,,TRUE,"Form Responses 1"))</f>
        <v>suha025@brin.go.id</v>
      </c>
      <c r="C816" s="9" t="str">
        <f>INDIRECT(ADDRESS(2+QUOTIENT(ROW()-2,COUNTA('Form Responses 1'!$1:$1)-4),3,,TRUE,"Form Responses 1"))</f>
        <v>Suhartono</v>
      </c>
      <c r="D816" s="10">
        <f>INDIRECT(ADDRESS(2+QUOTIENT(ROW()-2,COUNTA('Form Responses 1'!$1:$1)-4),4,,TRUE,"Form Responses 1"))</f>
        <v>44981</v>
      </c>
      <c r="E816" s="11">
        <f t="shared" si="2"/>
        <v>5</v>
      </c>
      <c r="F816" s="9" t="str">
        <f>IF(ISBLANK(A816)," ",INDIRECT(ADDRESS(1,5+MOD(ROW()-2,COUNTA('Form Responses 1'!$1:$1)-4),,TRUE,"Form Responses 1")))</f>
        <v>PUSFATJA  - Gedung D Lt. 2 [Lift]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PUSFATJA  - Gedung D Lt. 2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8</v>
      </c>
      <c r="L816" s="9" t="str">
        <f t="shared" si="6"/>
        <v>2023 - WEEK 08</v>
      </c>
      <c r="M816" s="9" t="str">
        <f t="shared" si="7"/>
        <v>2023 - MONTH 02</v>
      </c>
      <c r="N816" s="12">
        <f t="shared" ref="N816:O816" si="825">IFERROR(AVERAGEIF(L:L,L816,$J:$J)," ")</f>
        <v>0.9496590909</v>
      </c>
      <c r="O816" s="12">
        <f t="shared" si="825"/>
        <v>0.9536363636</v>
      </c>
      <c r="P816" s="9" t="str">
        <f>IF(ISBLANK(A816)," ",IF(N816&gt;MASTER!$B$3/100,"SB",IF(N816&gt;MASTER!$B$4/100,"B",IF(N816&gt;MASTER!$B$5/100,"C","K"))))</f>
        <v>B</v>
      </c>
      <c r="Q816" s="9" t="str">
        <f>IF(ISBLANK(B816)," ",IF(O816&gt;MASTER!$B$3/100,"SB",IF(O816&gt;MASTER!$B$4/100,"B",IF(O816&gt;MASTER!$B$5/100,"C","K"))))</f>
        <v>SB</v>
      </c>
    </row>
    <row r="817">
      <c r="A817" s="8">
        <f>INDIRECT(ADDRESS(2+QUOTIENT(ROW()-2,COUNTA('Form Responses 1'!$1:$1)-4),1,,TRUE,"Form Responses 1"))</f>
        <v>45026.48765</v>
      </c>
      <c r="B817" s="9" t="str">
        <f>INDIRECT(ADDRESS(2+QUOTIENT(ROW()-2,COUNTA('Form Responses 1'!$1:$1)-4),2,,TRUE,"Form Responses 1"))</f>
        <v>suha025@brin.go.id</v>
      </c>
      <c r="C817" s="9" t="str">
        <f>INDIRECT(ADDRESS(2+QUOTIENT(ROW()-2,COUNTA('Form Responses 1'!$1:$1)-4),3,,TRUE,"Form Responses 1"))</f>
        <v>Suhartono</v>
      </c>
      <c r="D817" s="10">
        <f>INDIRECT(ADDRESS(2+QUOTIENT(ROW()-2,COUNTA('Form Responses 1'!$1:$1)-4),4,,TRUE,"Form Responses 1"))</f>
        <v>44981</v>
      </c>
      <c r="E817" s="11">
        <f t="shared" si="2"/>
        <v>5</v>
      </c>
      <c r="F817" s="9" t="str">
        <f>IF(ISBLANK(A817)," ",INDIRECT(ADDRESS(1,5+MOD(ROW()-2,COUNTA('Form Responses 1'!$1:$1)-4),,TRUE,"Form Responses 1")))</f>
        <v>PUSFATJA  - Gedung D Lt. 2 [Tangga]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PUSFATJA  - Gedung D Lt. 2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8</v>
      </c>
      <c r="L817" s="9" t="str">
        <f t="shared" si="6"/>
        <v>2023 - WEEK 08</v>
      </c>
      <c r="M817" s="9" t="str">
        <f t="shared" si="7"/>
        <v>2023 - MONTH 02</v>
      </c>
      <c r="N817" s="12">
        <f t="shared" ref="N817:O817" si="826">IFERROR(AVERAGEIF(L:L,L817,$J:$J)," ")</f>
        <v>0.9496590909</v>
      </c>
      <c r="O817" s="12">
        <f t="shared" si="826"/>
        <v>0.9536363636</v>
      </c>
      <c r="P817" s="9" t="str">
        <f>IF(ISBLANK(A817)," ",IF(N817&gt;MASTER!$B$3/100,"SB",IF(N817&gt;MASTER!$B$4/100,"B",IF(N817&gt;MASTER!$B$5/100,"C","K"))))</f>
        <v>B</v>
      </c>
      <c r="Q817" s="9" t="str">
        <f>IF(ISBLANK(B817)," ",IF(O817&gt;MASTER!$B$3/100,"SB",IF(O817&gt;MASTER!$B$4/100,"B",IF(O817&gt;MASTER!$B$5/100,"C","K"))))</f>
        <v>SB</v>
      </c>
    </row>
    <row r="818">
      <c r="A818" s="8">
        <f>INDIRECT(ADDRESS(2+QUOTIENT(ROW()-2,COUNTA('Form Responses 1'!$1:$1)-4),1,,TRUE,"Form Responses 1"))</f>
        <v>45026.48765</v>
      </c>
      <c r="B818" s="9" t="str">
        <f>INDIRECT(ADDRESS(2+QUOTIENT(ROW()-2,COUNTA('Form Responses 1'!$1:$1)-4),2,,TRUE,"Form Responses 1"))</f>
        <v>suha025@brin.go.id</v>
      </c>
      <c r="C818" s="9" t="str">
        <f>INDIRECT(ADDRESS(2+QUOTIENT(ROW()-2,COUNTA('Form Responses 1'!$1:$1)-4),3,,TRUE,"Form Responses 1"))</f>
        <v>Suhartono</v>
      </c>
      <c r="D818" s="10">
        <f>INDIRECT(ADDRESS(2+QUOTIENT(ROW()-2,COUNTA('Form Responses 1'!$1:$1)-4),4,,TRUE,"Form Responses 1"))</f>
        <v>44981</v>
      </c>
      <c r="E818" s="11">
        <f t="shared" si="2"/>
        <v>5</v>
      </c>
      <c r="F818" s="9" t="str">
        <f>IF(ISBLANK(A818)," ",INDIRECT(ADDRESS(1,5+MOD(ROW()-2,COUNTA('Form Responses 1'!$1:$1)-4),,TRUE,"Form Responses 1")))</f>
        <v>PUSFATJA  - Gedung D Lt. 1 [Basement]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PUSFATJA  - Gedung D Lt. 1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8</v>
      </c>
      <c r="L818" s="9" t="str">
        <f t="shared" si="6"/>
        <v>2023 - WEEK 08</v>
      </c>
      <c r="M818" s="9" t="str">
        <f t="shared" si="7"/>
        <v>2023 - MONTH 02</v>
      </c>
      <c r="N818" s="12">
        <f t="shared" ref="N818:O818" si="827">IFERROR(AVERAGEIF(L:L,L818,$J:$J)," ")</f>
        <v>0.9496590909</v>
      </c>
      <c r="O818" s="12">
        <f t="shared" si="827"/>
        <v>0.9536363636</v>
      </c>
      <c r="P818" s="9" t="str">
        <f>IF(ISBLANK(A818)," ",IF(N818&gt;MASTER!$B$3/100,"SB",IF(N818&gt;MASTER!$B$4/100,"B",IF(N818&gt;MASTER!$B$5/100,"C","K"))))</f>
        <v>B</v>
      </c>
      <c r="Q818" s="9" t="str">
        <f>IF(ISBLANK(B818)," ",IF(O818&gt;MASTER!$B$3/100,"SB",IF(O818&gt;MASTER!$B$4/100,"B",IF(O818&gt;MASTER!$B$5/100,"C","K"))))</f>
        <v>SB</v>
      </c>
    </row>
    <row r="819">
      <c r="A819" s="8">
        <f>INDIRECT(ADDRESS(2+QUOTIENT(ROW()-2,COUNTA('Form Responses 1'!$1:$1)-4),1,,TRUE,"Form Responses 1"))</f>
        <v>45026.48765</v>
      </c>
      <c r="B819" s="9" t="str">
        <f>INDIRECT(ADDRESS(2+QUOTIENT(ROW()-2,COUNTA('Form Responses 1'!$1:$1)-4),2,,TRUE,"Form Responses 1"))</f>
        <v>suha025@brin.go.id</v>
      </c>
      <c r="C819" s="9" t="str">
        <f>INDIRECT(ADDRESS(2+QUOTIENT(ROW()-2,COUNTA('Form Responses 1'!$1:$1)-4),3,,TRUE,"Form Responses 1"))</f>
        <v>Suhartono</v>
      </c>
      <c r="D819" s="10">
        <f>INDIRECT(ADDRESS(2+QUOTIENT(ROW()-2,COUNTA('Form Responses 1'!$1:$1)-4),4,,TRUE,"Form Responses 1"))</f>
        <v>44981</v>
      </c>
      <c r="E819" s="11">
        <f t="shared" si="2"/>
        <v>5</v>
      </c>
      <c r="F819" s="9" t="str">
        <f>IF(ISBLANK(A819)," ",INDIRECT(ADDRESS(1,5+MOD(ROW()-2,COUNTA('Form Responses 1'!$1:$1)-4),,TRUE,"Form Responses 1")))</f>
        <v>PUSFATJA  - Gedung D Lt. 1 [Musholla]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PUSFATJA  - Gedung D Lt. 1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8</v>
      </c>
      <c r="L819" s="9" t="str">
        <f t="shared" si="6"/>
        <v>2023 - WEEK 08</v>
      </c>
      <c r="M819" s="9" t="str">
        <f t="shared" si="7"/>
        <v>2023 - MONTH 02</v>
      </c>
      <c r="N819" s="12">
        <f t="shared" ref="N819:O819" si="828">IFERROR(AVERAGEIF(L:L,L819,$J:$J)," ")</f>
        <v>0.9496590909</v>
      </c>
      <c r="O819" s="12">
        <f t="shared" si="828"/>
        <v>0.9536363636</v>
      </c>
      <c r="P819" s="9" t="str">
        <f>IF(ISBLANK(A819)," ",IF(N819&gt;MASTER!$B$3/100,"SB",IF(N819&gt;MASTER!$B$4/100,"B",IF(N819&gt;MASTER!$B$5/100,"C","K"))))</f>
        <v>B</v>
      </c>
      <c r="Q819" s="9" t="str">
        <f>IF(ISBLANK(B819)," ",IF(O819&gt;MASTER!$B$3/100,"SB",IF(O819&gt;MASTER!$B$4/100,"B",IF(O819&gt;MASTER!$B$5/100,"C","K"))))</f>
        <v>SB</v>
      </c>
    </row>
    <row r="820">
      <c r="A820" s="8">
        <f>INDIRECT(ADDRESS(2+QUOTIENT(ROW()-2,COUNTA('Form Responses 1'!$1:$1)-4),1,,TRUE,"Form Responses 1"))</f>
        <v>45026.48765</v>
      </c>
      <c r="B820" s="9" t="str">
        <f>INDIRECT(ADDRESS(2+QUOTIENT(ROW()-2,COUNTA('Form Responses 1'!$1:$1)-4),2,,TRUE,"Form Responses 1"))</f>
        <v>suha025@brin.go.id</v>
      </c>
      <c r="C820" s="9" t="str">
        <f>INDIRECT(ADDRESS(2+QUOTIENT(ROW()-2,COUNTA('Form Responses 1'!$1:$1)-4),3,,TRUE,"Form Responses 1"))</f>
        <v>Suhartono</v>
      </c>
      <c r="D820" s="10">
        <f>INDIRECT(ADDRESS(2+QUOTIENT(ROW()-2,COUNTA('Form Responses 1'!$1:$1)-4),4,,TRUE,"Form Responses 1"))</f>
        <v>44981</v>
      </c>
      <c r="E820" s="11">
        <f t="shared" si="2"/>
        <v>5</v>
      </c>
      <c r="F820" s="9" t="str">
        <f>IF(ISBLANK(A820)," ",INDIRECT(ADDRESS(1,5+MOD(ROW()-2,COUNTA('Form Responses 1'!$1:$1)-4),,TRUE,"Form Responses 1")))</f>
        <v>PUSFATJA  - Gedung D Lt. 1 [Pantry]</v>
      </c>
      <c r="G820" s="9" t="str">
        <f>IF(ISBLANK(A820)," ",INDIRECT(ADDRESS(MATCH(A820,'Form Responses 1'!A:A,0),5+MOD(ROW()-2,COUNTA('Form Responses 1'!$1:$1)-4),,TRUE,"Form Responses 1")))</f>
        <v>BAIK</v>
      </c>
      <c r="H820" s="12" t="str">
        <f t="shared" si="3"/>
        <v>PUSFATJA  - Gedung D Lt. 1</v>
      </c>
      <c r="I820" s="12" t="str">
        <f t="shared" si="4"/>
        <v>CLEANING SERVICE</v>
      </c>
      <c r="J820" s="12">
        <f t="array" ref="J820">IFERROR(INDEX(MASTER!B:B,MATCH(G820,MASTER!A:A,0))/100," ")</f>
        <v>0.95</v>
      </c>
      <c r="K820" s="9">
        <f t="shared" si="5"/>
        <v>8</v>
      </c>
      <c r="L820" s="9" t="str">
        <f t="shared" si="6"/>
        <v>2023 - WEEK 08</v>
      </c>
      <c r="M820" s="9" t="str">
        <f t="shared" si="7"/>
        <v>2023 - MONTH 02</v>
      </c>
      <c r="N820" s="12">
        <f t="shared" ref="N820:O820" si="829">IFERROR(AVERAGEIF(L:L,L820,$J:$J)," ")</f>
        <v>0.9496590909</v>
      </c>
      <c r="O820" s="12">
        <f t="shared" si="829"/>
        <v>0.9536363636</v>
      </c>
      <c r="P820" s="9" t="str">
        <f>IF(ISBLANK(A820)," ",IF(N820&gt;MASTER!$B$3/100,"SB",IF(N820&gt;MASTER!$B$4/100,"B",IF(N820&gt;MASTER!$B$5/100,"C","K"))))</f>
        <v>B</v>
      </c>
      <c r="Q820" s="9" t="str">
        <f>IF(ISBLANK(B820)," ",IF(O820&gt;MASTER!$B$3/100,"SB",IF(O820&gt;MASTER!$B$4/100,"B",IF(O820&gt;MASTER!$B$5/100,"C","K"))))</f>
        <v>SB</v>
      </c>
    </row>
    <row r="821">
      <c r="A821" s="8">
        <f>INDIRECT(ADDRESS(2+QUOTIENT(ROW()-2,COUNTA('Form Responses 1'!$1:$1)-4),1,,TRUE,"Form Responses 1"))</f>
        <v>45026.48765</v>
      </c>
      <c r="B821" s="9" t="str">
        <f>INDIRECT(ADDRESS(2+QUOTIENT(ROW()-2,COUNTA('Form Responses 1'!$1:$1)-4),2,,TRUE,"Form Responses 1"))</f>
        <v>suha025@brin.go.id</v>
      </c>
      <c r="C821" s="9" t="str">
        <f>INDIRECT(ADDRESS(2+QUOTIENT(ROW()-2,COUNTA('Form Responses 1'!$1:$1)-4),3,,TRUE,"Form Responses 1"))</f>
        <v>Suhartono</v>
      </c>
      <c r="D821" s="10">
        <f>INDIRECT(ADDRESS(2+QUOTIENT(ROW()-2,COUNTA('Form Responses 1'!$1:$1)-4),4,,TRUE,"Form Responses 1"))</f>
        <v>44981</v>
      </c>
      <c r="E821" s="11">
        <f t="shared" si="2"/>
        <v>5</v>
      </c>
      <c r="F821" s="9" t="str">
        <f>IF(ISBLANK(A821)," ",INDIRECT(ADDRESS(1,5+MOD(ROW()-2,COUNTA('Form Responses 1'!$1:$1)-4),,TRUE,"Form Responses 1")))</f>
        <v>PUSFATJA  - Gedung D Lt. 1 [Toilet pria/wanita]</v>
      </c>
      <c r="G821" s="9" t="str">
        <f>IF(ISBLANK(A821)," ",INDIRECT(ADDRESS(MATCH(A821,'Form Responses 1'!A:A,0),5+MOD(ROW()-2,COUNTA('Form Responses 1'!$1:$1)-4),,TRUE,"Form Responses 1")))</f>
        <v>BAIK</v>
      </c>
      <c r="H821" s="12" t="str">
        <f t="shared" si="3"/>
        <v>PUSFATJA  - Gedung D Lt. 1</v>
      </c>
      <c r="I821" s="12" t="str">
        <f t="shared" si="4"/>
        <v>CLEANING SERVICE</v>
      </c>
      <c r="J821" s="12">
        <f t="array" ref="J821">IFERROR(INDEX(MASTER!B:B,MATCH(G821,MASTER!A:A,0))/100," ")</f>
        <v>0.95</v>
      </c>
      <c r="K821" s="9">
        <f t="shared" si="5"/>
        <v>8</v>
      </c>
      <c r="L821" s="9" t="str">
        <f t="shared" si="6"/>
        <v>2023 - WEEK 08</v>
      </c>
      <c r="M821" s="9" t="str">
        <f t="shared" si="7"/>
        <v>2023 - MONTH 02</v>
      </c>
      <c r="N821" s="12">
        <f t="shared" ref="N821:O821" si="830">IFERROR(AVERAGEIF(L:L,L821,$J:$J)," ")</f>
        <v>0.9496590909</v>
      </c>
      <c r="O821" s="12">
        <f t="shared" si="830"/>
        <v>0.9536363636</v>
      </c>
      <c r="P821" s="9" t="str">
        <f>IF(ISBLANK(A821)," ",IF(N821&gt;MASTER!$B$3/100,"SB",IF(N821&gt;MASTER!$B$4/100,"B",IF(N821&gt;MASTER!$B$5/100,"C","K"))))</f>
        <v>B</v>
      </c>
      <c r="Q821" s="9" t="str">
        <f>IF(ISBLANK(B821)," ",IF(O821&gt;MASTER!$B$3/100,"SB",IF(O821&gt;MASTER!$B$4/100,"B",IF(O821&gt;MASTER!$B$5/100,"C","K"))))</f>
        <v>SB</v>
      </c>
    </row>
    <row r="822">
      <c r="A822" s="8">
        <f>INDIRECT(ADDRESS(2+QUOTIENT(ROW()-2,COUNTA('Form Responses 1'!$1:$1)-4),1,,TRUE,"Form Responses 1"))</f>
        <v>45026.48765</v>
      </c>
      <c r="B822" s="9" t="str">
        <f>INDIRECT(ADDRESS(2+QUOTIENT(ROW()-2,COUNTA('Form Responses 1'!$1:$1)-4),2,,TRUE,"Form Responses 1"))</f>
        <v>suha025@brin.go.id</v>
      </c>
      <c r="C822" s="9" t="str">
        <f>INDIRECT(ADDRESS(2+QUOTIENT(ROW()-2,COUNTA('Form Responses 1'!$1:$1)-4),3,,TRUE,"Form Responses 1"))</f>
        <v>Suhartono</v>
      </c>
      <c r="D822" s="10">
        <f>INDIRECT(ADDRESS(2+QUOTIENT(ROW()-2,COUNTA('Form Responses 1'!$1:$1)-4),4,,TRUE,"Form Responses 1"))</f>
        <v>44981</v>
      </c>
      <c r="E822" s="11">
        <f t="shared" si="2"/>
        <v>5</v>
      </c>
      <c r="F822" s="9" t="str">
        <f>IF(ISBLANK(A822)," ",INDIRECT(ADDRESS(1,5+MOD(ROW()-2,COUNTA('Form Responses 1'!$1:$1)-4),,TRUE,"Form Responses 1")))</f>
        <v>PUSFATJA  - Gedung D Lt. 1 [Ruang Arsip]</v>
      </c>
      <c r="G822" s="9" t="str">
        <f>IF(ISBLANK(A822)," ",INDIRECT(ADDRESS(MATCH(A822,'Form Responses 1'!A:A,0),5+MOD(ROW()-2,COUNTA('Form Responses 1'!$1:$1)-4),,TRUE,"Form Responses 1")))</f>
        <v>CUKUP BAIK</v>
      </c>
      <c r="H822" s="12" t="str">
        <f t="shared" si="3"/>
        <v>PUSFATJA  - Gedung D Lt. 1</v>
      </c>
      <c r="I822" s="12" t="str">
        <f t="shared" si="4"/>
        <v>CLEANING SERVICE</v>
      </c>
      <c r="J822" s="12">
        <f t="array" ref="J822">IFERROR(INDEX(MASTER!B:B,MATCH(G822,MASTER!A:A,0))/100," ")</f>
        <v>0.89</v>
      </c>
      <c r="K822" s="9">
        <f t="shared" si="5"/>
        <v>8</v>
      </c>
      <c r="L822" s="9" t="str">
        <f t="shared" si="6"/>
        <v>2023 - WEEK 08</v>
      </c>
      <c r="M822" s="9" t="str">
        <f t="shared" si="7"/>
        <v>2023 - MONTH 02</v>
      </c>
      <c r="N822" s="12">
        <f t="shared" ref="N822:O822" si="831">IFERROR(AVERAGEIF(L:L,L822,$J:$J)," ")</f>
        <v>0.9496590909</v>
      </c>
      <c r="O822" s="12">
        <f t="shared" si="831"/>
        <v>0.9536363636</v>
      </c>
      <c r="P822" s="9" t="str">
        <f>IF(ISBLANK(A822)," ",IF(N822&gt;MASTER!$B$3/100,"SB",IF(N822&gt;MASTER!$B$4/100,"B",IF(N822&gt;MASTER!$B$5/100,"C","K"))))</f>
        <v>B</v>
      </c>
      <c r="Q822" s="9" t="str">
        <f>IF(ISBLANK(B822)," ",IF(O822&gt;MASTER!$B$3/100,"SB",IF(O822&gt;MASTER!$B$4/100,"B",IF(O822&gt;MASTER!$B$5/100,"C","K"))))</f>
        <v>SB</v>
      </c>
    </row>
    <row r="823">
      <c r="A823" s="8">
        <f>INDIRECT(ADDRESS(2+QUOTIENT(ROW()-2,COUNTA('Form Responses 1'!$1:$1)-4),1,,TRUE,"Form Responses 1"))</f>
        <v>45026.48765</v>
      </c>
      <c r="B823" s="9" t="str">
        <f>INDIRECT(ADDRESS(2+QUOTIENT(ROW()-2,COUNTA('Form Responses 1'!$1:$1)-4),2,,TRUE,"Form Responses 1"))</f>
        <v>suha025@brin.go.id</v>
      </c>
      <c r="C823" s="9" t="str">
        <f>INDIRECT(ADDRESS(2+QUOTIENT(ROW()-2,COUNTA('Form Responses 1'!$1:$1)-4),3,,TRUE,"Form Responses 1"))</f>
        <v>Suhartono</v>
      </c>
      <c r="D823" s="10">
        <f>INDIRECT(ADDRESS(2+QUOTIENT(ROW()-2,COUNTA('Form Responses 1'!$1:$1)-4),4,,TRUE,"Form Responses 1"))</f>
        <v>44981</v>
      </c>
      <c r="E823" s="11">
        <f t="shared" si="2"/>
        <v>5</v>
      </c>
      <c r="F823" s="9" t="str">
        <f>IF(ISBLANK(A823)," ",INDIRECT(ADDRESS(1,5+MOD(ROW()-2,COUNTA('Form Responses 1'!$1:$1)-4),,TRUE,"Form Responses 1")))</f>
        <v>PUSFATJA  - Gedung D Lt. 1 [Lift]</v>
      </c>
      <c r="G823" s="9" t="str">
        <f>IF(ISBLANK(A823)," ",INDIRECT(ADDRESS(MATCH(A823,'Form Responses 1'!A:A,0),5+MOD(ROW()-2,COUNTA('Form Responses 1'!$1:$1)-4),,TRUE,"Form Responses 1")))</f>
        <v>BAIK</v>
      </c>
      <c r="H823" s="12" t="str">
        <f t="shared" si="3"/>
        <v>PUSFATJA  - Gedung D Lt. 1</v>
      </c>
      <c r="I823" s="12" t="str">
        <f t="shared" si="4"/>
        <v>CLEANING SERVICE</v>
      </c>
      <c r="J823" s="12">
        <f t="array" ref="J823">IFERROR(INDEX(MASTER!B:B,MATCH(G823,MASTER!A:A,0))/100," ")</f>
        <v>0.95</v>
      </c>
      <c r="K823" s="9">
        <f t="shared" si="5"/>
        <v>8</v>
      </c>
      <c r="L823" s="9" t="str">
        <f t="shared" si="6"/>
        <v>2023 - WEEK 08</v>
      </c>
      <c r="M823" s="9" t="str">
        <f t="shared" si="7"/>
        <v>2023 - MONTH 02</v>
      </c>
      <c r="N823" s="12">
        <f t="shared" ref="N823:O823" si="832">IFERROR(AVERAGEIF(L:L,L823,$J:$J)," ")</f>
        <v>0.9496590909</v>
      </c>
      <c r="O823" s="12">
        <f t="shared" si="832"/>
        <v>0.9536363636</v>
      </c>
      <c r="P823" s="9" t="str">
        <f>IF(ISBLANK(A823)," ",IF(N823&gt;MASTER!$B$3/100,"SB",IF(N823&gt;MASTER!$B$4/100,"B",IF(N823&gt;MASTER!$B$5/100,"C","K"))))</f>
        <v>B</v>
      </c>
      <c r="Q823" s="9" t="str">
        <f>IF(ISBLANK(B823)," ",IF(O823&gt;MASTER!$B$3/100,"SB",IF(O823&gt;MASTER!$B$4/100,"B",IF(O823&gt;MASTER!$B$5/100,"C","K"))))</f>
        <v>SB</v>
      </c>
    </row>
    <row r="824">
      <c r="A824" s="8">
        <f>INDIRECT(ADDRESS(2+QUOTIENT(ROW()-2,COUNTA('Form Responses 1'!$1:$1)-4),1,,TRUE,"Form Responses 1"))</f>
        <v>45026.48765</v>
      </c>
      <c r="B824" s="9" t="str">
        <f>INDIRECT(ADDRESS(2+QUOTIENT(ROW()-2,COUNTA('Form Responses 1'!$1:$1)-4),2,,TRUE,"Form Responses 1"))</f>
        <v>suha025@brin.go.id</v>
      </c>
      <c r="C824" s="9" t="str">
        <f>INDIRECT(ADDRESS(2+QUOTIENT(ROW()-2,COUNTA('Form Responses 1'!$1:$1)-4),3,,TRUE,"Form Responses 1"))</f>
        <v>Suhartono</v>
      </c>
      <c r="D824" s="10">
        <f>INDIRECT(ADDRESS(2+QUOTIENT(ROW()-2,COUNTA('Form Responses 1'!$1:$1)-4),4,,TRUE,"Form Responses 1"))</f>
        <v>44981</v>
      </c>
      <c r="E824" s="11">
        <f t="shared" si="2"/>
        <v>5</v>
      </c>
      <c r="F824" s="9" t="str">
        <f>IF(ISBLANK(A824)," ",INDIRECT(ADDRESS(1,5+MOD(ROW()-2,COUNTA('Form Responses 1'!$1:$1)-4),,TRUE,"Form Responses 1")))</f>
        <v>PUSFATJA  - Gedung D Lt. 1 [Tangga]</v>
      </c>
      <c r="G824" s="9" t="str">
        <f>IF(ISBLANK(A824)," ",INDIRECT(ADDRESS(MATCH(A824,'Form Responses 1'!A:A,0),5+MOD(ROW()-2,COUNTA('Form Responses 1'!$1:$1)-4),,TRUE,"Form Responses 1")))</f>
        <v>BAIK</v>
      </c>
      <c r="H824" s="12" t="str">
        <f t="shared" si="3"/>
        <v>PUSFATJA  - Gedung D Lt. 1</v>
      </c>
      <c r="I824" s="12" t="str">
        <f t="shared" si="4"/>
        <v>CLEANING SERVICE</v>
      </c>
      <c r="J824" s="12">
        <f t="array" ref="J824">IFERROR(INDEX(MASTER!B:B,MATCH(G824,MASTER!A:A,0))/100," ")</f>
        <v>0.95</v>
      </c>
      <c r="K824" s="9">
        <f t="shared" si="5"/>
        <v>8</v>
      </c>
      <c r="L824" s="9" t="str">
        <f t="shared" si="6"/>
        <v>2023 - WEEK 08</v>
      </c>
      <c r="M824" s="9" t="str">
        <f t="shared" si="7"/>
        <v>2023 - MONTH 02</v>
      </c>
      <c r="N824" s="12">
        <f t="shared" ref="N824:O824" si="833">IFERROR(AVERAGEIF(L:L,L824,$J:$J)," ")</f>
        <v>0.9496590909</v>
      </c>
      <c r="O824" s="12">
        <f t="shared" si="833"/>
        <v>0.9536363636</v>
      </c>
      <c r="P824" s="9" t="str">
        <f>IF(ISBLANK(A824)," ",IF(N824&gt;MASTER!$B$3/100,"SB",IF(N824&gt;MASTER!$B$4/100,"B",IF(N824&gt;MASTER!$B$5/100,"C","K"))))</f>
        <v>B</v>
      </c>
      <c r="Q824" s="9" t="str">
        <f>IF(ISBLANK(B824)," ",IF(O824&gt;MASTER!$B$3/100,"SB",IF(O824&gt;MASTER!$B$4/100,"B",IF(O824&gt;MASTER!$B$5/100,"C","K"))))</f>
        <v>SB</v>
      </c>
    </row>
    <row r="825">
      <c r="A825" s="8">
        <f>INDIRECT(ADDRESS(2+QUOTIENT(ROW()-2,COUNTA('Form Responses 1'!$1:$1)-4),1,,TRUE,"Form Responses 1"))</f>
        <v>45026.48765</v>
      </c>
      <c r="B825" s="9" t="str">
        <f>INDIRECT(ADDRESS(2+QUOTIENT(ROW()-2,COUNTA('Form Responses 1'!$1:$1)-4),2,,TRUE,"Form Responses 1"))</f>
        <v>suha025@brin.go.id</v>
      </c>
      <c r="C825" s="9" t="str">
        <f>INDIRECT(ADDRESS(2+QUOTIENT(ROW()-2,COUNTA('Form Responses 1'!$1:$1)-4),3,,TRUE,"Form Responses 1"))</f>
        <v>Suhartono</v>
      </c>
      <c r="D825" s="10">
        <f>INDIRECT(ADDRESS(2+QUOTIENT(ROW()-2,COUNTA('Form Responses 1'!$1:$1)-4),4,,TRUE,"Form Responses 1"))</f>
        <v>44981</v>
      </c>
      <c r="E825" s="11">
        <f t="shared" si="2"/>
        <v>5</v>
      </c>
      <c r="F825" s="9" t="str">
        <f>IF(ISBLANK(A825)," ",INDIRECT(ADDRESS(1,5+MOD(ROW()-2,COUNTA('Form Responses 1'!$1:$1)-4),,TRUE,"Form Responses 1")))</f>
        <v>PUSFATJA  - Gedung C Lt. 2 [Ruang Bisang Desimasi]</v>
      </c>
      <c r="G825" s="9" t="str">
        <f>IF(ISBLANK(A825)," ",INDIRECT(ADDRESS(MATCH(A825,'Form Responses 1'!A:A,0),5+MOD(ROW()-2,COUNTA('Form Responses 1'!$1:$1)-4),,TRUE,"Form Responses 1")))</f>
        <v>BAIK</v>
      </c>
      <c r="H825" s="12" t="str">
        <f t="shared" si="3"/>
        <v>PUSFATJA  - Gedung C Lt. 2</v>
      </c>
      <c r="I825" s="12" t="str">
        <f t="shared" si="4"/>
        <v>CLEANING SERVICE</v>
      </c>
      <c r="J825" s="12">
        <f t="array" ref="J825">IFERROR(INDEX(MASTER!B:B,MATCH(G825,MASTER!A:A,0))/100," ")</f>
        <v>0.95</v>
      </c>
      <c r="K825" s="9">
        <f t="shared" si="5"/>
        <v>8</v>
      </c>
      <c r="L825" s="9" t="str">
        <f t="shared" si="6"/>
        <v>2023 - WEEK 08</v>
      </c>
      <c r="M825" s="9" t="str">
        <f t="shared" si="7"/>
        <v>2023 - MONTH 02</v>
      </c>
      <c r="N825" s="12">
        <f t="shared" ref="N825:O825" si="834">IFERROR(AVERAGEIF(L:L,L825,$J:$J)," ")</f>
        <v>0.9496590909</v>
      </c>
      <c r="O825" s="12">
        <f t="shared" si="834"/>
        <v>0.9536363636</v>
      </c>
      <c r="P825" s="9" t="str">
        <f>IF(ISBLANK(A825)," ",IF(N825&gt;MASTER!$B$3/100,"SB",IF(N825&gt;MASTER!$B$4/100,"B",IF(N825&gt;MASTER!$B$5/100,"C","K"))))</f>
        <v>B</v>
      </c>
      <c r="Q825" s="9" t="str">
        <f>IF(ISBLANK(B825)," ",IF(O825&gt;MASTER!$B$3/100,"SB",IF(O825&gt;MASTER!$B$4/100,"B",IF(O825&gt;MASTER!$B$5/100,"C","K"))))</f>
        <v>SB</v>
      </c>
    </row>
    <row r="826">
      <c r="A826" s="8">
        <f>INDIRECT(ADDRESS(2+QUOTIENT(ROW()-2,COUNTA('Form Responses 1'!$1:$1)-4),1,,TRUE,"Form Responses 1"))</f>
        <v>45026.48765</v>
      </c>
      <c r="B826" s="9" t="str">
        <f>INDIRECT(ADDRESS(2+QUOTIENT(ROW()-2,COUNTA('Form Responses 1'!$1:$1)-4),2,,TRUE,"Form Responses 1"))</f>
        <v>suha025@brin.go.id</v>
      </c>
      <c r="C826" s="9" t="str">
        <f>INDIRECT(ADDRESS(2+QUOTIENT(ROW()-2,COUNTA('Form Responses 1'!$1:$1)-4),3,,TRUE,"Form Responses 1"))</f>
        <v>Suhartono</v>
      </c>
      <c r="D826" s="10">
        <f>INDIRECT(ADDRESS(2+QUOTIENT(ROW()-2,COUNTA('Form Responses 1'!$1:$1)-4),4,,TRUE,"Form Responses 1"))</f>
        <v>44981</v>
      </c>
      <c r="E826" s="11">
        <f t="shared" si="2"/>
        <v>5</v>
      </c>
      <c r="F826" s="9" t="str">
        <f>IF(ISBLANK(A826)," ",INDIRECT(ADDRESS(1,5+MOD(ROW()-2,COUNTA('Form Responses 1'!$1:$1)-4),,TRUE,"Form Responses 1")))</f>
        <v>PUSFATJA  - Gedung C Lt. 2 [Ruang Staff]</v>
      </c>
      <c r="G826" s="9" t="str">
        <f>IF(ISBLANK(A826)," ",INDIRECT(ADDRESS(MATCH(A826,'Form Responses 1'!A:A,0),5+MOD(ROW()-2,COUNTA('Form Responses 1'!$1:$1)-4),,TRUE,"Form Responses 1")))</f>
        <v>BAIK</v>
      </c>
      <c r="H826" s="12" t="str">
        <f t="shared" si="3"/>
        <v>PUSFATJA  - Gedung C Lt. 2</v>
      </c>
      <c r="I826" s="12" t="str">
        <f t="shared" si="4"/>
        <v>CLEANING SERVICE</v>
      </c>
      <c r="J826" s="12">
        <f t="array" ref="J826">IFERROR(INDEX(MASTER!B:B,MATCH(G826,MASTER!A:A,0))/100," ")</f>
        <v>0.95</v>
      </c>
      <c r="K826" s="9">
        <f t="shared" si="5"/>
        <v>8</v>
      </c>
      <c r="L826" s="9" t="str">
        <f t="shared" si="6"/>
        <v>2023 - WEEK 08</v>
      </c>
      <c r="M826" s="9" t="str">
        <f t="shared" si="7"/>
        <v>2023 - MONTH 02</v>
      </c>
      <c r="N826" s="12">
        <f t="shared" ref="N826:O826" si="835">IFERROR(AVERAGEIF(L:L,L826,$J:$J)," ")</f>
        <v>0.9496590909</v>
      </c>
      <c r="O826" s="12">
        <f t="shared" si="835"/>
        <v>0.9536363636</v>
      </c>
      <c r="P826" s="9" t="str">
        <f>IF(ISBLANK(A826)," ",IF(N826&gt;MASTER!$B$3/100,"SB",IF(N826&gt;MASTER!$B$4/100,"B",IF(N826&gt;MASTER!$B$5/100,"C","K"))))</f>
        <v>B</v>
      </c>
      <c r="Q826" s="9" t="str">
        <f>IF(ISBLANK(B826)," ",IF(O826&gt;MASTER!$B$3/100,"SB",IF(O826&gt;MASTER!$B$4/100,"B",IF(O826&gt;MASTER!$B$5/100,"C","K"))))</f>
        <v>SB</v>
      </c>
    </row>
    <row r="827">
      <c r="A827" s="8">
        <f>INDIRECT(ADDRESS(2+QUOTIENT(ROW()-2,COUNTA('Form Responses 1'!$1:$1)-4),1,,TRUE,"Form Responses 1"))</f>
        <v>45026.48765</v>
      </c>
      <c r="B827" s="9" t="str">
        <f>INDIRECT(ADDRESS(2+QUOTIENT(ROW()-2,COUNTA('Form Responses 1'!$1:$1)-4),2,,TRUE,"Form Responses 1"))</f>
        <v>suha025@brin.go.id</v>
      </c>
      <c r="C827" s="9" t="str">
        <f>INDIRECT(ADDRESS(2+QUOTIENT(ROW()-2,COUNTA('Form Responses 1'!$1:$1)-4),3,,TRUE,"Form Responses 1"))</f>
        <v>Suhartono</v>
      </c>
      <c r="D827" s="10">
        <f>INDIRECT(ADDRESS(2+QUOTIENT(ROW()-2,COUNTA('Form Responses 1'!$1:$1)-4),4,,TRUE,"Form Responses 1"))</f>
        <v>44981</v>
      </c>
      <c r="E827" s="11">
        <f t="shared" si="2"/>
        <v>5</v>
      </c>
      <c r="F827" s="9" t="str">
        <f>IF(ISBLANK(A827)," ",INDIRECT(ADDRESS(1,5+MOD(ROW()-2,COUNTA('Form Responses 1'!$1:$1)-4),,TRUE,"Form Responses 1")))</f>
        <v>PUSFATJA  - Gedung C Lt. 2 [Ruang RSO(Regional Support Office)]</v>
      </c>
      <c r="G827" s="9" t="str">
        <f>IF(ISBLANK(A827)," ",INDIRECT(ADDRESS(MATCH(A827,'Form Responses 1'!A:A,0),5+MOD(ROW()-2,COUNTA('Form Responses 1'!$1:$1)-4),,TRUE,"Form Responses 1")))</f>
        <v>BAIK</v>
      </c>
      <c r="H827" s="12" t="str">
        <f t="shared" si="3"/>
        <v>PUSFATJA  - Gedung C Lt. 2</v>
      </c>
      <c r="I827" s="12" t="str">
        <f t="shared" si="4"/>
        <v>CLEANING SERVICE</v>
      </c>
      <c r="J827" s="12">
        <f t="array" ref="J827">IFERROR(INDEX(MASTER!B:B,MATCH(G827,MASTER!A:A,0))/100," ")</f>
        <v>0.95</v>
      </c>
      <c r="K827" s="9">
        <f t="shared" si="5"/>
        <v>8</v>
      </c>
      <c r="L827" s="9" t="str">
        <f t="shared" si="6"/>
        <v>2023 - WEEK 08</v>
      </c>
      <c r="M827" s="9" t="str">
        <f t="shared" si="7"/>
        <v>2023 - MONTH 02</v>
      </c>
      <c r="N827" s="12">
        <f t="shared" ref="N827:O827" si="836">IFERROR(AVERAGEIF(L:L,L827,$J:$J)," ")</f>
        <v>0.9496590909</v>
      </c>
      <c r="O827" s="12">
        <f t="shared" si="836"/>
        <v>0.9536363636</v>
      </c>
      <c r="P827" s="9" t="str">
        <f>IF(ISBLANK(A827)," ",IF(N827&gt;MASTER!$B$3/100,"SB",IF(N827&gt;MASTER!$B$4/100,"B",IF(N827&gt;MASTER!$B$5/100,"C","K"))))</f>
        <v>B</v>
      </c>
      <c r="Q827" s="9" t="str">
        <f>IF(ISBLANK(B827)," ",IF(O827&gt;MASTER!$B$3/100,"SB",IF(O827&gt;MASTER!$B$4/100,"B",IF(O827&gt;MASTER!$B$5/100,"C","K"))))</f>
        <v>SB</v>
      </c>
    </row>
    <row r="828">
      <c r="A828" s="8">
        <f>INDIRECT(ADDRESS(2+QUOTIENT(ROW()-2,COUNTA('Form Responses 1'!$1:$1)-4),1,,TRUE,"Form Responses 1"))</f>
        <v>45026.48765</v>
      </c>
      <c r="B828" s="9" t="str">
        <f>INDIRECT(ADDRESS(2+QUOTIENT(ROW()-2,COUNTA('Form Responses 1'!$1:$1)-4),2,,TRUE,"Form Responses 1"))</f>
        <v>suha025@brin.go.id</v>
      </c>
      <c r="C828" s="9" t="str">
        <f>INDIRECT(ADDRESS(2+QUOTIENT(ROW()-2,COUNTA('Form Responses 1'!$1:$1)-4),3,,TRUE,"Form Responses 1"))</f>
        <v>Suhartono</v>
      </c>
      <c r="D828" s="10">
        <f>INDIRECT(ADDRESS(2+QUOTIENT(ROW()-2,COUNTA('Form Responses 1'!$1:$1)-4),4,,TRUE,"Form Responses 1"))</f>
        <v>44981</v>
      </c>
      <c r="E828" s="11">
        <f t="shared" si="2"/>
        <v>5</v>
      </c>
      <c r="F828" s="9" t="str">
        <f>IF(ISBLANK(A828)," ",INDIRECT(ADDRESS(1,5+MOD(ROW()-2,COUNTA('Form Responses 1'!$1:$1)-4),,TRUE,"Form Responses 1")))</f>
        <v>PUSFATJA  - Gedung C Lt. 2 [Ruang Staff]</v>
      </c>
      <c r="G828" s="9" t="str">
        <f>IF(ISBLANK(A828)," ",INDIRECT(ADDRESS(MATCH(A828,'Form Responses 1'!A:A,0),5+MOD(ROW()-2,COUNTA('Form Responses 1'!$1:$1)-4),,TRUE,"Form Responses 1")))</f>
        <v>BAIK</v>
      </c>
      <c r="H828" s="12" t="str">
        <f t="shared" si="3"/>
        <v>PUSFATJA  - Gedung C Lt. 2</v>
      </c>
      <c r="I828" s="12" t="str">
        <f t="shared" si="4"/>
        <v>CLEANING SERVICE</v>
      </c>
      <c r="J828" s="12">
        <f t="array" ref="J828">IFERROR(INDEX(MASTER!B:B,MATCH(G828,MASTER!A:A,0))/100," ")</f>
        <v>0.95</v>
      </c>
      <c r="K828" s="9">
        <f t="shared" si="5"/>
        <v>8</v>
      </c>
      <c r="L828" s="9" t="str">
        <f t="shared" si="6"/>
        <v>2023 - WEEK 08</v>
      </c>
      <c r="M828" s="9" t="str">
        <f t="shared" si="7"/>
        <v>2023 - MONTH 02</v>
      </c>
      <c r="N828" s="12">
        <f t="shared" ref="N828:O828" si="837">IFERROR(AVERAGEIF(L:L,L828,$J:$J)," ")</f>
        <v>0.9496590909</v>
      </c>
      <c r="O828" s="12">
        <f t="shared" si="837"/>
        <v>0.9536363636</v>
      </c>
      <c r="P828" s="9" t="str">
        <f>IF(ISBLANK(A828)," ",IF(N828&gt;MASTER!$B$3/100,"SB",IF(N828&gt;MASTER!$B$4/100,"B",IF(N828&gt;MASTER!$B$5/100,"C","K"))))</f>
        <v>B</v>
      </c>
      <c r="Q828" s="9" t="str">
        <f>IF(ISBLANK(B828)," ",IF(O828&gt;MASTER!$B$3/100,"SB",IF(O828&gt;MASTER!$B$4/100,"B",IF(O828&gt;MASTER!$B$5/100,"C","K"))))</f>
        <v>SB</v>
      </c>
    </row>
    <row r="829">
      <c r="A829" s="8">
        <f>INDIRECT(ADDRESS(2+QUOTIENT(ROW()-2,COUNTA('Form Responses 1'!$1:$1)-4),1,,TRUE,"Form Responses 1"))</f>
        <v>45026.48765</v>
      </c>
      <c r="B829" s="9" t="str">
        <f>INDIRECT(ADDRESS(2+QUOTIENT(ROW()-2,COUNTA('Form Responses 1'!$1:$1)-4),2,,TRUE,"Form Responses 1"))</f>
        <v>suha025@brin.go.id</v>
      </c>
      <c r="C829" s="9" t="str">
        <f>INDIRECT(ADDRESS(2+QUOTIENT(ROW()-2,COUNTA('Form Responses 1'!$1:$1)-4),3,,TRUE,"Form Responses 1"))</f>
        <v>Suhartono</v>
      </c>
      <c r="D829" s="10">
        <f>INDIRECT(ADDRESS(2+QUOTIENT(ROW()-2,COUNTA('Form Responses 1'!$1:$1)-4),4,,TRUE,"Form Responses 1"))</f>
        <v>44981</v>
      </c>
      <c r="E829" s="11">
        <f t="shared" si="2"/>
        <v>5</v>
      </c>
      <c r="F829" s="9" t="str">
        <f>IF(ISBLANK(A829)," ",INDIRECT(ADDRESS(1,5+MOD(ROW()-2,COUNTA('Form Responses 1'!$1:$1)-4),,TRUE,"Form Responses 1")))</f>
        <v>PUSFATJA  - Gedung C Lt. 2 [Ruang Produksi Informasi]</v>
      </c>
      <c r="G829" s="9" t="str">
        <f>IF(ISBLANK(A829)," ",INDIRECT(ADDRESS(MATCH(A829,'Form Responses 1'!A:A,0),5+MOD(ROW()-2,COUNTA('Form Responses 1'!$1:$1)-4),,TRUE,"Form Responses 1")))</f>
        <v>BAIK</v>
      </c>
      <c r="H829" s="12" t="str">
        <f t="shared" si="3"/>
        <v>PUSFATJA  - Gedung C Lt. 2</v>
      </c>
      <c r="I829" s="12" t="str">
        <f t="shared" si="4"/>
        <v>CLEANING SERVICE</v>
      </c>
      <c r="J829" s="12">
        <f t="array" ref="J829">IFERROR(INDEX(MASTER!B:B,MATCH(G829,MASTER!A:A,0))/100," ")</f>
        <v>0.95</v>
      </c>
      <c r="K829" s="9">
        <f t="shared" si="5"/>
        <v>8</v>
      </c>
      <c r="L829" s="9" t="str">
        <f t="shared" si="6"/>
        <v>2023 - WEEK 08</v>
      </c>
      <c r="M829" s="9" t="str">
        <f t="shared" si="7"/>
        <v>2023 - MONTH 02</v>
      </c>
      <c r="N829" s="12">
        <f t="shared" ref="N829:O829" si="838">IFERROR(AVERAGEIF(L:L,L829,$J:$J)," ")</f>
        <v>0.9496590909</v>
      </c>
      <c r="O829" s="12">
        <f t="shared" si="838"/>
        <v>0.9536363636</v>
      </c>
      <c r="P829" s="9" t="str">
        <f>IF(ISBLANK(A829)," ",IF(N829&gt;MASTER!$B$3/100,"SB",IF(N829&gt;MASTER!$B$4/100,"B",IF(N829&gt;MASTER!$B$5/100,"C","K"))))</f>
        <v>B</v>
      </c>
      <c r="Q829" s="9" t="str">
        <f>IF(ISBLANK(B829)," ",IF(O829&gt;MASTER!$B$3/100,"SB",IF(O829&gt;MASTER!$B$4/100,"B",IF(O829&gt;MASTER!$B$5/100,"C","K"))))</f>
        <v>SB</v>
      </c>
    </row>
    <row r="830">
      <c r="A830" s="8">
        <f>INDIRECT(ADDRESS(2+QUOTIENT(ROW()-2,COUNTA('Form Responses 1'!$1:$1)-4),1,,TRUE,"Form Responses 1"))</f>
        <v>45026.48765</v>
      </c>
      <c r="B830" s="9" t="str">
        <f>INDIRECT(ADDRESS(2+QUOTIENT(ROW()-2,COUNTA('Form Responses 1'!$1:$1)-4),2,,TRUE,"Form Responses 1"))</f>
        <v>suha025@brin.go.id</v>
      </c>
      <c r="C830" s="9" t="str">
        <f>INDIRECT(ADDRESS(2+QUOTIENT(ROW()-2,COUNTA('Form Responses 1'!$1:$1)-4),3,,TRUE,"Form Responses 1"))</f>
        <v>Suhartono</v>
      </c>
      <c r="D830" s="10">
        <f>INDIRECT(ADDRESS(2+QUOTIENT(ROW()-2,COUNTA('Form Responses 1'!$1:$1)-4),4,,TRUE,"Form Responses 1"))</f>
        <v>44981</v>
      </c>
      <c r="E830" s="11">
        <f t="shared" si="2"/>
        <v>5</v>
      </c>
      <c r="F830" s="9" t="str">
        <f>IF(ISBLANK(A830)," ",INDIRECT(ADDRESS(1,5+MOD(ROW()-2,COUNTA('Form Responses 1'!$1:$1)-4),,TRUE,"Form Responses 1")))</f>
        <v>PUSFATJA  - Gedung C Lt. 2 [Toilet pria/wanita]</v>
      </c>
      <c r="G830" s="9" t="str">
        <f>IF(ISBLANK(A830)," ",INDIRECT(ADDRESS(MATCH(A830,'Form Responses 1'!A:A,0),5+MOD(ROW()-2,COUNTA('Form Responses 1'!$1:$1)-4),,TRUE,"Form Responses 1")))</f>
        <v>BAIK</v>
      </c>
      <c r="H830" s="12" t="str">
        <f t="shared" si="3"/>
        <v>PUSFATJA  - Gedung C Lt. 2</v>
      </c>
      <c r="I830" s="12" t="str">
        <f t="shared" si="4"/>
        <v>CLEANING SERVICE</v>
      </c>
      <c r="J830" s="12">
        <f t="array" ref="J830">IFERROR(INDEX(MASTER!B:B,MATCH(G830,MASTER!A:A,0))/100," ")</f>
        <v>0.95</v>
      </c>
      <c r="K830" s="9">
        <f t="shared" si="5"/>
        <v>8</v>
      </c>
      <c r="L830" s="9" t="str">
        <f t="shared" si="6"/>
        <v>2023 - WEEK 08</v>
      </c>
      <c r="M830" s="9" t="str">
        <f t="shared" si="7"/>
        <v>2023 - MONTH 02</v>
      </c>
      <c r="N830" s="12">
        <f t="shared" ref="N830:O830" si="839">IFERROR(AVERAGEIF(L:L,L830,$J:$J)," ")</f>
        <v>0.9496590909</v>
      </c>
      <c r="O830" s="12">
        <f t="shared" si="839"/>
        <v>0.9536363636</v>
      </c>
      <c r="P830" s="9" t="str">
        <f>IF(ISBLANK(A830)," ",IF(N830&gt;MASTER!$B$3/100,"SB",IF(N830&gt;MASTER!$B$4/100,"B",IF(N830&gt;MASTER!$B$5/100,"C","K"))))</f>
        <v>B</v>
      </c>
      <c r="Q830" s="9" t="str">
        <f>IF(ISBLANK(B830)," ",IF(O830&gt;MASTER!$B$3/100,"SB",IF(O830&gt;MASTER!$B$4/100,"B",IF(O830&gt;MASTER!$B$5/100,"C","K"))))</f>
        <v>SB</v>
      </c>
    </row>
    <row r="831">
      <c r="A831" s="8">
        <f>INDIRECT(ADDRESS(2+QUOTIENT(ROW()-2,COUNTA('Form Responses 1'!$1:$1)-4),1,,TRUE,"Form Responses 1"))</f>
        <v>45026.48765</v>
      </c>
      <c r="B831" s="9" t="str">
        <f>INDIRECT(ADDRESS(2+QUOTIENT(ROW()-2,COUNTA('Form Responses 1'!$1:$1)-4),2,,TRUE,"Form Responses 1"))</f>
        <v>suha025@brin.go.id</v>
      </c>
      <c r="C831" s="9" t="str">
        <f>INDIRECT(ADDRESS(2+QUOTIENT(ROW()-2,COUNTA('Form Responses 1'!$1:$1)-4),3,,TRUE,"Form Responses 1"))</f>
        <v>Suhartono</v>
      </c>
      <c r="D831" s="10">
        <f>INDIRECT(ADDRESS(2+QUOTIENT(ROW()-2,COUNTA('Form Responses 1'!$1:$1)-4),4,,TRUE,"Form Responses 1"))</f>
        <v>44981</v>
      </c>
      <c r="E831" s="11">
        <f t="shared" si="2"/>
        <v>5</v>
      </c>
      <c r="F831" s="9" t="str">
        <f>IF(ISBLANK(A831)," ",INDIRECT(ADDRESS(1,5+MOD(ROW()-2,COUNTA('Form Responses 1'!$1:$1)-4),,TRUE,"Form Responses 1")))</f>
        <v>PUSFATJA  - Gedung C Lt. 2 [Pantry]</v>
      </c>
      <c r="G831" s="9" t="str">
        <f>IF(ISBLANK(A831)," ",INDIRECT(ADDRESS(MATCH(A831,'Form Responses 1'!A:A,0),5+MOD(ROW()-2,COUNTA('Form Responses 1'!$1:$1)-4),,TRUE,"Form Responses 1")))</f>
        <v>BAIK</v>
      </c>
      <c r="H831" s="12" t="str">
        <f t="shared" si="3"/>
        <v>PUSFATJA  - Gedung C Lt. 2</v>
      </c>
      <c r="I831" s="12" t="str">
        <f t="shared" si="4"/>
        <v>CLEANING SERVICE</v>
      </c>
      <c r="J831" s="12">
        <f t="array" ref="J831">IFERROR(INDEX(MASTER!B:B,MATCH(G831,MASTER!A:A,0))/100," ")</f>
        <v>0.95</v>
      </c>
      <c r="K831" s="9">
        <f t="shared" si="5"/>
        <v>8</v>
      </c>
      <c r="L831" s="9" t="str">
        <f t="shared" si="6"/>
        <v>2023 - WEEK 08</v>
      </c>
      <c r="M831" s="9" t="str">
        <f t="shared" si="7"/>
        <v>2023 - MONTH 02</v>
      </c>
      <c r="N831" s="12">
        <f t="shared" ref="N831:O831" si="840">IFERROR(AVERAGEIF(L:L,L831,$J:$J)," ")</f>
        <v>0.9496590909</v>
      </c>
      <c r="O831" s="12">
        <f t="shared" si="840"/>
        <v>0.9536363636</v>
      </c>
      <c r="P831" s="9" t="str">
        <f>IF(ISBLANK(A831)," ",IF(N831&gt;MASTER!$B$3/100,"SB",IF(N831&gt;MASTER!$B$4/100,"B",IF(N831&gt;MASTER!$B$5/100,"C","K"))))</f>
        <v>B</v>
      </c>
      <c r="Q831" s="9" t="str">
        <f>IF(ISBLANK(B831)," ",IF(O831&gt;MASTER!$B$3/100,"SB",IF(O831&gt;MASTER!$B$4/100,"B",IF(O831&gt;MASTER!$B$5/100,"C","K"))))</f>
        <v>SB</v>
      </c>
    </row>
    <row r="832">
      <c r="A832" s="8">
        <f>INDIRECT(ADDRESS(2+QUOTIENT(ROW()-2,COUNTA('Form Responses 1'!$1:$1)-4),1,,TRUE,"Form Responses 1"))</f>
        <v>45026.48765</v>
      </c>
      <c r="B832" s="9" t="str">
        <f>INDIRECT(ADDRESS(2+QUOTIENT(ROW()-2,COUNTA('Form Responses 1'!$1:$1)-4),2,,TRUE,"Form Responses 1"))</f>
        <v>suha025@brin.go.id</v>
      </c>
      <c r="C832" s="9" t="str">
        <f>INDIRECT(ADDRESS(2+QUOTIENT(ROW()-2,COUNTA('Form Responses 1'!$1:$1)-4),3,,TRUE,"Form Responses 1"))</f>
        <v>Suhartono</v>
      </c>
      <c r="D832" s="10">
        <f>INDIRECT(ADDRESS(2+QUOTIENT(ROW()-2,COUNTA('Form Responses 1'!$1:$1)-4),4,,TRUE,"Form Responses 1"))</f>
        <v>44981</v>
      </c>
      <c r="E832" s="11">
        <f t="shared" si="2"/>
        <v>5</v>
      </c>
      <c r="F832" s="9" t="str">
        <f>IF(ISBLANK(A832)," ",INDIRECT(ADDRESS(1,5+MOD(ROW()-2,COUNTA('Form Responses 1'!$1:$1)-4),,TRUE,"Form Responses 1")))</f>
        <v>PUSFATJA  - Gedung C Lt. 2 [Tangga]</v>
      </c>
      <c r="G832" s="9" t="str">
        <f>IF(ISBLANK(A832)," ",INDIRECT(ADDRESS(MATCH(A832,'Form Responses 1'!A:A,0),5+MOD(ROW()-2,COUNTA('Form Responses 1'!$1:$1)-4),,TRUE,"Form Responses 1")))</f>
        <v>BAIK</v>
      </c>
      <c r="H832" s="12" t="str">
        <f t="shared" si="3"/>
        <v>PUSFATJA  - Gedung C Lt. 2</v>
      </c>
      <c r="I832" s="12" t="str">
        <f t="shared" si="4"/>
        <v>CLEANING SERVICE</v>
      </c>
      <c r="J832" s="12">
        <f t="array" ref="J832">IFERROR(INDEX(MASTER!B:B,MATCH(G832,MASTER!A:A,0))/100," ")</f>
        <v>0.95</v>
      </c>
      <c r="K832" s="9">
        <f t="shared" si="5"/>
        <v>8</v>
      </c>
      <c r="L832" s="9" t="str">
        <f t="shared" si="6"/>
        <v>2023 - WEEK 08</v>
      </c>
      <c r="M832" s="9" t="str">
        <f t="shared" si="7"/>
        <v>2023 - MONTH 02</v>
      </c>
      <c r="N832" s="12">
        <f t="shared" ref="N832:O832" si="841">IFERROR(AVERAGEIF(L:L,L832,$J:$J)," ")</f>
        <v>0.9496590909</v>
      </c>
      <c r="O832" s="12">
        <f t="shared" si="841"/>
        <v>0.9536363636</v>
      </c>
      <c r="P832" s="9" t="str">
        <f>IF(ISBLANK(A832)," ",IF(N832&gt;MASTER!$B$3/100,"SB",IF(N832&gt;MASTER!$B$4/100,"B",IF(N832&gt;MASTER!$B$5/100,"C","K"))))</f>
        <v>B</v>
      </c>
      <c r="Q832" s="9" t="str">
        <f>IF(ISBLANK(B832)," ",IF(O832&gt;MASTER!$B$3/100,"SB",IF(O832&gt;MASTER!$B$4/100,"B",IF(O832&gt;MASTER!$B$5/100,"C","K"))))</f>
        <v>SB</v>
      </c>
    </row>
    <row r="833">
      <c r="A833" s="8">
        <f>INDIRECT(ADDRESS(2+QUOTIENT(ROW()-2,COUNTA('Form Responses 1'!$1:$1)-4),1,,TRUE,"Form Responses 1"))</f>
        <v>45026.48765</v>
      </c>
      <c r="B833" s="9" t="str">
        <f>INDIRECT(ADDRESS(2+QUOTIENT(ROW()-2,COUNTA('Form Responses 1'!$1:$1)-4),2,,TRUE,"Form Responses 1"))</f>
        <v>suha025@brin.go.id</v>
      </c>
      <c r="C833" s="9" t="str">
        <f>INDIRECT(ADDRESS(2+QUOTIENT(ROW()-2,COUNTA('Form Responses 1'!$1:$1)-4),3,,TRUE,"Form Responses 1"))</f>
        <v>Suhartono</v>
      </c>
      <c r="D833" s="10">
        <f>INDIRECT(ADDRESS(2+QUOTIENT(ROW()-2,COUNTA('Form Responses 1'!$1:$1)-4),4,,TRUE,"Form Responses 1"))</f>
        <v>44981</v>
      </c>
      <c r="E833" s="11">
        <f t="shared" si="2"/>
        <v>5</v>
      </c>
      <c r="F833" s="9" t="str">
        <f>IF(ISBLANK(A833)," ",INDIRECT(ADDRESS(1,5+MOD(ROW()-2,COUNTA('Form Responses 1'!$1:$1)-4),,TRUE,"Form Responses 1")))</f>
        <v>PUSFATJA  - Gedung C Lt. 1 [Lobby]</v>
      </c>
      <c r="G833" s="9" t="str">
        <f>IF(ISBLANK(A833)," ",INDIRECT(ADDRESS(MATCH(A833,'Form Responses 1'!A:A,0),5+MOD(ROW()-2,COUNTA('Form Responses 1'!$1:$1)-4),,TRUE,"Form Responses 1")))</f>
        <v>BAIK</v>
      </c>
      <c r="H833" s="12" t="str">
        <f t="shared" si="3"/>
        <v>PUSFATJA  - Gedung C Lt. 1</v>
      </c>
      <c r="I833" s="12" t="str">
        <f t="shared" si="4"/>
        <v>CLEANING SERVICE</v>
      </c>
      <c r="J833" s="12">
        <f t="array" ref="J833">IFERROR(INDEX(MASTER!B:B,MATCH(G833,MASTER!A:A,0))/100," ")</f>
        <v>0.95</v>
      </c>
      <c r="K833" s="9">
        <f t="shared" si="5"/>
        <v>8</v>
      </c>
      <c r="L833" s="9" t="str">
        <f t="shared" si="6"/>
        <v>2023 - WEEK 08</v>
      </c>
      <c r="M833" s="9" t="str">
        <f t="shared" si="7"/>
        <v>2023 - MONTH 02</v>
      </c>
      <c r="N833" s="12">
        <f t="shared" ref="N833:O833" si="842">IFERROR(AVERAGEIF(L:L,L833,$J:$J)," ")</f>
        <v>0.9496590909</v>
      </c>
      <c r="O833" s="12">
        <f t="shared" si="842"/>
        <v>0.9536363636</v>
      </c>
      <c r="P833" s="9" t="str">
        <f>IF(ISBLANK(A833)," ",IF(N833&gt;MASTER!$B$3/100,"SB",IF(N833&gt;MASTER!$B$4/100,"B",IF(N833&gt;MASTER!$B$5/100,"C","K"))))</f>
        <v>B</v>
      </c>
      <c r="Q833" s="9" t="str">
        <f>IF(ISBLANK(B833)," ",IF(O833&gt;MASTER!$B$3/100,"SB",IF(O833&gt;MASTER!$B$4/100,"B",IF(O833&gt;MASTER!$B$5/100,"C","K"))))</f>
        <v>SB</v>
      </c>
    </row>
    <row r="834">
      <c r="A834" s="8">
        <f>INDIRECT(ADDRESS(2+QUOTIENT(ROW()-2,COUNTA('Form Responses 1'!$1:$1)-4),1,,TRUE,"Form Responses 1"))</f>
        <v>45026.48765</v>
      </c>
      <c r="B834" s="9" t="str">
        <f>INDIRECT(ADDRESS(2+QUOTIENT(ROW()-2,COUNTA('Form Responses 1'!$1:$1)-4),2,,TRUE,"Form Responses 1"))</f>
        <v>suha025@brin.go.id</v>
      </c>
      <c r="C834" s="9" t="str">
        <f>INDIRECT(ADDRESS(2+QUOTIENT(ROW()-2,COUNTA('Form Responses 1'!$1:$1)-4),3,,TRUE,"Form Responses 1"))</f>
        <v>Suhartono</v>
      </c>
      <c r="D834" s="10">
        <f>INDIRECT(ADDRESS(2+QUOTIENT(ROW()-2,COUNTA('Form Responses 1'!$1:$1)-4),4,,TRUE,"Form Responses 1"))</f>
        <v>44981</v>
      </c>
      <c r="E834" s="11">
        <f t="shared" si="2"/>
        <v>5</v>
      </c>
      <c r="F834" s="9" t="str">
        <f>IF(ISBLANK(A834)," ",INDIRECT(ADDRESS(1,5+MOD(ROW()-2,COUNTA('Form Responses 1'!$1:$1)-4),,TRUE,"Form Responses 1")))</f>
        <v>PUSFATJA  - Gedung C Lt. 1 [Ruang Server]</v>
      </c>
      <c r="G834" s="9" t="str">
        <f>IF(ISBLANK(A834)," ",INDIRECT(ADDRESS(MATCH(A834,'Form Responses 1'!A:A,0),5+MOD(ROW()-2,COUNTA('Form Responses 1'!$1:$1)-4),,TRUE,"Form Responses 1")))</f>
        <v>BAIK</v>
      </c>
      <c r="H834" s="12" t="str">
        <f t="shared" si="3"/>
        <v>PUSFATJA  - Gedung C Lt. 1</v>
      </c>
      <c r="I834" s="12" t="str">
        <f t="shared" si="4"/>
        <v>CLEANING SERVICE</v>
      </c>
      <c r="J834" s="12">
        <f t="array" ref="J834">IFERROR(INDEX(MASTER!B:B,MATCH(G834,MASTER!A:A,0))/100," ")</f>
        <v>0.95</v>
      </c>
      <c r="K834" s="9">
        <f t="shared" si="5"/>
        <v>8</v>
      </c>
      <c r="L834" s="9" t="str">
        <f t="shared" si="6"/>
        <v>2023 - WEEK 08</v>
      </c>
      <c r="M834" s="9" t="str">
        <f t="shared" si="7"/>
        <v>2023 - MONTH 02</v>
      </c>
      <c r="N834" s="12">
        <f t="shared" ref="N834:O834" si="843">IFERROR(AVERAGEIF(L:L,L834,$J:$J)," ")</f>
        <v>0.9496590909</v>
      </c>
      <c r="O834" s="12">
        <f t="shared" si="843"/>
        <v>0.9536363636</v>
      </c>
      <c r="P834" s="9" t="str">
        <f>IF(ISBLANK(A834)," ",IF(N834&gt;MASTER!$B$3/100,"SB",IF(N834&gt;MASTER!$B$4/100,"B",IF(N834&gt;MASTER!$B$5/100,"C","K"))))</f>
        <v>B</v>
      </c>
      <c r="Q834" s="9" t="str">
        <f>IF(ISBLANK(B834)," ",IF(O834&gt;MASTER!$B$3/100,"SB",IF(O834&gt;MASTER!$B$4/100,"B",IF(O834&gt;MASTER!$B$5/100,"C","K"))))</f>
        <v>SB</v>
      </c>
    </row>
    <row r="835">
      <c r="A835" s="8">
        <f>INDIRECT(ADDRESS(2+QUOTIENT(ROW()-2,COUNTA('Form Responses 1'!$1:$1)-4),1,,TRUE,"Form Responses 1"))</f>
        <v>45026.48765</v>
      </c>
      <c r="B835" s="9" t="str">
        <f>INDIRECT(ADDRESS(2+QUOTIENT(ROW()-2,COUNTA('Form Responses 1'!$1:$1)-4),2,,TRUE,"Form Responses 1"))</f>
        <v>suha025@brin.go.id</v>
      </c>
      <c r="C835" s="9" t="str">
        <f>INDIRECT(ADDRESS(2+QUOTIENT(ROW()-2,COUNTA('Form Responses 1'!$1:$1)-4),3,,TRUE,"Form Responses 1"))</f>
        <v>Suhartono</v>
      </c>
      <c r="D835" s="10">
        <f>INDIRECT(ADDRESS(2+QUOTIENT(ROW()-2,COUNTA('Form Responses 1'!$1:$1)-4),4,,TRUE,"Form Responses 1"))</f>
        <v>44981</v>
      </c>
      <c r="E835" s="11">
        <f t="shared" si="2"/>
        <v>5</v>
      </c>
      <c r="F835" s="9" t="str">
        <f>IF(ISBLANK(A835)," ",INDIRECT(ADDRESS(1,5+MOD(ROW()-2,COUNTA('Form Responses 1'!$1:$1)-4),,TRUE,"Form Responses 1")))</f>
        <v>PUSFATJA  - Gedung C Lt. 1 [Ruang IT]</v>
      </c>
      <c r="G835" s="9" t="str">
        <f>IF(ISBLANK(A835)," ",INDIRECT(ADDRESS(MATCH(A835,'Form Responses 1'!A:A,0),5+MOD(ROW()-2,COUNTA('Form Responses 1'!$1:$1)-4),,TRUE,"Form Responses 1")))</f>
        <v>BAIK</v>
      </c>
      <c r="H835" s="12" t="str">
        <f t="shared" si="3"/>
        <v>PUSFATJA  - Gedung C Lt. 1</v>
      </c>
      <c r="I835" s="12" t="str">
        <f t="shared" si="4"/>
        <v>CLEANING SERVICE</v>
      </c>
      <c r="J835" s="12">
        <f t="array" ref="J835">IFERROR(INDEX(MASTER!B:B,MATCH(G835,MASTER!A:A,0))/100," ")</f>
        <v>0.95</v>
      </c>
      <c r="K835" s="9">
        <f t="shared" si="5"/>
        <v>8</v>
      </c>
      <c r="L835" s="9" t="str">
        <f t="shared" si="6"/>
        <v>2023 - WEEK 08</v>
      </c>
      <c r="M835" s="9" t="str">
        <f t="shared" si="7"/>
        <v>2023 - MONTH 02</v>
      </c>
      <c r="N835" s="12">
        <f t="shared" ref="N835:O835" si="844">IFERROR(AVERAGEIF(L:L,L835,$J:$J)," ")</f>
        <v>0.9496590909</v>
      </c>
      <c r="O835" s="12">
        <f t="shared" si="844"/>
        <v>0.9536363636</v>
      </c>
      <c r="P835" s="9" t="str">
        <f>IF(ISBLANK(A835)," ",IF(N835&gt;MASTER!$B$3/100,"SB",IF(N835&gt;MASTER!$B$4/100,"B",IF(N835&gt;MASTER!$B$5/100,"C","K"))))</f>
        <v>B</v>
      </c>
      <c r="Q835" s="9" t="str">
        <f>IF(ISBLANK(B835)," ",IF(O835&gt;MASTER!$B$3/100,"SB",IF(O835&gt;MASTER!$B$4/100,"B",IF(O835&gt;MASTER!$B$5/100,"C","K"))))</f>
        <v>SB</v>
      </c>
    </row>
    <row r="836">
      <c r="A836" s="8">
        <f>INDIRECT(ADDRESS(2+QUOTIENT(ROW()-2,COUNTA('Form Responses 1'!$1:$1)-4),1,,TRUE,"Form Responses 1"))</f>
        <v>45026.48765</v>
      </c>
      <c r="B836" s="9" t="str">
        <f>INDIRECT(ADDRESS(2+QUOTIENT(ROW()-2,COUNTA('Form Responses 1'!$1:$1)-4),2,,TRUE,"Form Responses 1"))</f>
        <v>suha025@brin.go.id</v>
      </c>
      <c r="C836" s="9" t="str">
        <f>INDIRECT(ADDRESS(2+QUOTIENT(ROW()-2,COUNTA('Form Responses 1'!$1:$1)-4),3,,TRUE,"Form Responses 1"))</f>
        <v>Suhartono</v>
      </c>
      <c r="D836" s="10">
        <f>INDIRECT(ADDRESS(2+QUOTIENT(ROW()-2,COUNTA('Form Responses 1'!$1:$1)-4),4,,TRUE,"Form Responses 1"))</f>
        <v>44981</v>
      </c>
      <c r="E836" s="11">
        <f t="shared" si="2"/>
        <v>5</v>
      </c>
      <c r="F836" s="9" t="str">
        <f>IF(ISBLANK(A836)," ",INDIRECT(ADDRESS(1,5+MOD(ROW()-2,COUNTA('Form Responses 1'!$1:$1)-4),,TRUE,"Form Responses 1")))</f>
        <v>PUSFATJA  - Gedung C Lt. 1 [Ruang Perekayasa Muda]</v>
      </c>
      <c r="G836" s="9" t="str">
        <f>IF(ISBLANK(A836)," ",INDIRECT(ADDRESS(MATCH(A836,'Form Responses 1'!A:A,0),5+MOD(ROW()-2,COUNTA('Form Responses 1'!$1:$1)-4),,TRUE,"Form Responses 1")))</f>
        <v>BAIK</v>
      </c>
      <c r="H836" s="12" t="str">
        <f t="shared" si="3"/>
        <v>PUSFATJA  - Gedung C Lt. 1</v>
      </c>
      <c r="I836" s="12" t="str">
        <f t="shared" si="4"/>
        <v>CLEANING SERVICE</v>
      </c>
      <c r="J836" s="12">
        <f t="array" ref="J836">IFERROR(INDEX(MASTER!B:B,MATCH(G836,MASTER!A:A,0))/100," ")</f>
        <v>0.95</v>
      </c>
      <c r="K836" s="9">
        <f t="shared" si="5"/>
        <v>8</v>
      </c>
      <c r="L836" s="9" t="str">
        <f t="shared" si="6"/>
        <v>2023 - WEEK 08</v>
      </c>
      <c r="M836" s="9" t="str">
        <f t="shared" si="7"/>
        <v>2023 - MONTH 02</v>
      </c>
      <c r="N836" s="12">
        <f t="shared" ref="N836:O836" si="845">IFERROR(AVERAGEIF(L:L,L836,$J:$J)," ")</f>
        <v>0.9496590909</v>
      </c>
      <c r="O836" s="12">
        <f t="shared" si="845"/>
        <v>0.9536363636</v>
      </c>
      <c r="P836" s="9" t="str">
        <f>IF(ISBLANK(A836)," ",IF(N836&gt;MASTER!$B$3/100,"SB",IF(N836&gt;MASTER!$B$4/100,"B",IF(N836&gt;MASTER!$B$5/100,"C","K"))))</f>
        <v>B</v>
      </c>
      <c r="Q836" s="9" t="str">
        <f>IF(ISBLANK(B836)," ",IF(O836&gt;MASTER!$B$3/100,"SB",IF(O836&gt;MASTER!$B$4/100,"B",IF(O836&gt;MASTER!$B$5/100,"C","K"))))</f>
        <v>SB</v>
      </c>
    </row>
    <row r="837">
      <c r="A837" s="8">
        <f>INDIRECT(ADDRESS(2+QUOTIENT(ROW()-2,COUNTA('Form Responses 1'!$1:$1)-4),1,,TRUE,"Form Responses 1"))</f>
        <v>45026.48765</v>
      </c>
      <c r="B837" s="9" t="str">
        <f>INDIRECT(ADDRESS(2+QUOTIENT(ROW()-2,COUNTA('Form Responses 1'!$1:$1)-4),2,,TRUE,"Form Responses 1"))</f>
        <v>suha025@brin.go.id</v>
      </c>
      <c r="C837" s="9" t="str">
        <f>INDIRECT(ADDRESS(2+QUOTIENT(ROW()-2,COUNTA('Form Responses 1'!$1:$1)-4),3,,TRUE,"Form Responses 1"))</f>
        <v>Suhartono</v>
      </c>
      <c r="D837" s="10">
        <f>INDIRECT(ADDRESS(2+QUOTIENT(ROW()-2,COUNTA('Form Responses 1'!$1:$1)-4),4,,TRUE,"Form Responses 1"))</f>
        <v>44981</v>
      </c>
      <c r="E837" s="11">
        <f t="shared" si="2"/>
        <v>5</v>
      </c>
      <c r="F837" s="9" t="str">
        <f>IF(ISBLANK(A837)," ",INDIRECT(ADDRESS(1,5+MOD(ROW()-2,COUNTA('Form Responses 1'!$1:$1)-4),,TRUE,"Form Responses 1")))</f>
        <v>PUSFATJA  - Gedung C Lt. 1 [Ruang Fungsional Rekayasa]</v>
      </c>
      <c r="G837" s="9" t="str">
        <f>IF(ISBLANK(A837)," ",INDIRECT(ADDRESS(MATCH(A837,'Form Responses 1'!A:A,0),5+MOD(ROW()-2,COUNTA('Form Responses 1'!$1:$1)-4),,TRUE,"Form Responses 1")))</f>
        <v>BAIK</v>
      </c>
      <c r="H837" s="12" t="str">
        <f t="shared" si="3"/>
        <v>PUSFATJA  - Gedung C Lt. 1</v>
      </c>
      <c r="I837" s="12" t="str">
        <f t="shared" si="4"/>
        <v>CLEANING SERVICE</v>
      </c>
      <c r="J837" s="12">
        <f t="array" ref="J837">IFERROR(INDEX(MASTER!B:B,MATCH(G837,MASTER!A:A,0))/100," ")</f>
        <v>0.95</v>
      </c>
      <c r="K837" s="9">
        <f t="shared" si="5"/>
        <v>8</v>
      </c>
      <c r="L837" s="9" t="str">
        <f t="shared" si="6"/>
        <v>2023 - WEEK 08</v>
      </c>
      <c r="M837" s="9" t="str">
        <f t="shared" si="7"/>
        <v>2023 - MONTH 02</v>
      </c>
      <c r="N837" s="12">
        <f t="shared" ref="N837:O837" si="846">IFERROR(AVERAGEIF(L:L,L837,$J:$J)," ")</f>
        <v>0.9496590909</v>
      </c>
      <c r="O837" s="12">
        <f t="shared" si="846"/>
        <v>0.9536363636</v>
      </c>
      <c r="P837" s="9" t="str">
        <f>IF(ISBLANK(A837)," ",IF(N837&gt;MASTER!$B$3/100,"SB",IF(N837&gt;MASTER!$B$4/100,"B",IF(N837&gt;MASTER!$B$5/100,"C","K"))))</f>
        <v>B</v>
      </c>
      <c r="Q837" s="9" t="str">
        <f>IF(ISBLANK(B837)," ",IF(O837&gt;MASTER!$B$3/100,"SB",IF(O837&gt;MASTER!$B$4/100,"B",IF(O837&gt;MASTER!$B$5/100,"C","K"))))</f>
        <v>SB</v>
      </c>
    </row>
    <row r="838">
      <c r="A838" s="8">
        <f>INDIRECT(ADDRESS(2+QUOTIENT(ROW()-2,COUNTA('Form Responses 1'!$1:$1)-4),1,,TRUE,"Form Responses 1"))</f>
        <v>45026.48765</v>
      </c>
      <c r="B838" s="9" t="str">
        <f>INDIRECT(ADDRESS(2+QUOTIENT(ROW()-2,COUNTA('Form Responses 1'!$1:$1)-4),2,,TRUE,"Form Responses 1"))</f>
        <v>suha025@brin.go.id</v>
      </c>
      <c r="C838" s="9" t="str">
        <f>INDIRECT(ADDRESS(2+QUOTIENT(ROW()-2,COUNTA('Form Responses 1'!$1:$1)-4),3,,TRUE,"Form Responses 1"))</f>
        <v>Suhartono</v>
      </c>
      <c r="D838" s="10">
        <f>INDIRECT(ADDRESS(2+QUOTIENT(ROW()-2,COUNTA('Form Responses 1'!$1:$1)-4),4,,TRUE,"Form Responses 1"))</f>
        <v>44981</v>
      </c>
      <c r="E838" s="11">
        <f t="shared" si="2"/>
        <v>5</v>
      </c>
      <c r="F838" s="9" t="str">
        <f>IF(ISBLANK(A838)," ",INDIRECT(ADDRESS(1,5+MOD(ROW()-2,COUNTA('Form Responses 1'!$1:$1)-4),,TRUE,"Form Responses 1")))</f>
        <v>PUSFATJA  - Gedung C Lt. 1 [Toilet pria/wanita]</v>
      </c>
      <c r="G838" s="9" t="str">
        <f>IF(ISBLANK(A838)," ",INDIRECT(ADDRESS(MATCH(A838,'Form Responses 1'!A:A,0),5+MOD(ROW()-2,COUNTA('Form Responses 1'!$1:$1)-4),,TRUE,"Form Responses 1")))</f>
        <v>BAIK</v>
      </c>
      <c r="H838" s="12" t="str">
        <f t="shared" si="3"/>
        <v>PUSFATJA  - Gedung C Lt. 1</v>
      </c>
      <c r="I838" s="12" t="str">
        <f t="shared" si="4"/>
        <v>CLEANING SERVICE</v>
      </c>
      <c r="J838" s="12">
        <f t="array" ref="J838">IFERROR(INDEX(MASTER!B:B,MATCH(G838,MASTER!A:A,0))/100," ")</f>
        <v>0.95</v>
      </c>
      <c r="K838" s="9">
        <f t="shared" si="5"/>
        <v>8</v>
      </c>
      <c r="L838" s="9" t="str">
        <f t="shared" si="6"/>
        <v>2023 - WEEK 08</v>
      </c>
      <c r="M838" s="9" t="str">
        <f t="shared" si="7"/>
        <v>2023 - MONTH 02</v>
      </c>
      <c r="N838" s="12">
        <f t="shared" ref="N838:O838" si="847">IFERROR(AVERAGEIF(L:L,L838,$J:$J)," ")</f>
        <v>0.9496590909</v>
      </c>
      <c r="O838" s="12">
        <f t="shared" si="847"/>
        <v>0.9536363636</v>
      </c>
      <c r="P838" s="9" t="str">
        <f>IF(ISBLANK(A838)," ",IF(N838&gt;MASTER!$B$3/100,"SB",IF(N838&gt;MASTER!$B$4/100,"B",IF(N838&gt;MASTER!$B$5/100,"C","K"))))</f>
        <v>B</v>
      </c>
      <c r="Q838" s="9" t="str">
        <f>IF(ISBLANK(B838)," ",IF(O838&gt;MASTER!$B$3/100,"SB",IF(O838&gt;MASTER!$B$4/100,"B",IF(O838&gt;MASTER!$B$5/100,"C","K"))))</f>
        <v>SB</v>
      </c>
    </row>
    <row r="839">
      <c r="A839" s="8">
        <f>INDIRECT(ADDRESS(2+QUOTIENT(ROW()-2,COUNTA('Form Responses 1'!$1:$1)-4),1,,TRUE,"Form Responses 1"))</f>
        <v>45026.48765</v>
      </c>
      <c r="B839" s="9" t="str">
        <f>INDIRECT(ADDRESS(2+QUOTIENT(ROW()-2,COUNTA('Form Responses 1'!$1:$1)-4),2,,TRUE,"Form Responses 1"))</f>
        <v>suha025@brin.go.id</v>
      </c>
      <c r="C839" s="9" t="str">
        <f>INDIRECT(ADDRESS(2+QUOTIENT(ROW()-2,COUNTA('Form Responses 1'!$1:$1)-4),3,,TRUE,"Form Responses 1"))</f>
        <v>Suhartono</v>
      </c>
      <c r="D839" s="10">
        <f>INDIRECT(ADDRESS(2+QUOTIENT(ROW()-2,COUNTA('Form Responses 1'!$1:$1)-4),4,,TRUE,"Form Responses 1"))</f>
        <v>44981</v>
      </c>
      <c r="E839" s="11">
        <f t="shared" si="2"/>
        <v>5</v>
      </c>
      <c r="F839" s="9" t="str">
        <f>IF(ISBLANK(A839)," ",INDIRECT(ADDRESS(1,5+MOD(ROW()-2,COUNTA('Form Responses 1'!$1:$1)-4),,TRUE,"Form Responses 1")))</f>
        <v>PUSFATJA  - Gedung C Lt. 1 [Pantry]</v>
      </c>
      <c r="G839" s="9" t="str">
        <f>IF(ISBLANK(A839)," ",INDIRECT(ADDRESS(MATCH(A839,'Form Responses 1'!A:A,0),5+MOD(ROW()-2,COUNTA('Form Responses 1'!$1:$1)-4),,TRUE,"Form Responses 1")))</f>
        <v>BAIK</v>
      </c>
      <c r="H839" s="12" t="str">
        <f t="shared" si="3"/>
        <v>PUSFATJA  - Gedung C Lt. 1</v>
      </c>
      <c r="I839" s="12" t="str">
        <f t="shared" si="4"/>
        <v>CLEANING SERVICE</v>
      </c>
      <c r="J839" s="12">
        <f t="array" ref="J839">IFERROR(INDEX(MASTER!B:B,MATCH(G839,MASTER!A:A,0))/100," ")</f>
        <v>0.95</v>
      </c>
      <c r="K839" s="9">
        <f t="shared" si="5"/>
        <v>8</v>
      </c>
      <c r="L839" s="9" t="str">
        <f t="shared" si="6"/>
        <v>2023 - WEEK 08</v>
      </c>
      <c r="M839" s="9" t="str">
        <f t="shared" si="7"/>
        <v>2023 - MONTH 02</v>
      </c>
      <c r="N839" s="12">
        <f t="shared" ref="N839:O839" si="848">IFERROR(AVERAGEIF(L:L,L839,$J:$J)," ")</f>
        <v>0.9496590909</v>
      </c>
      <c r="O839" s="12">
        <f t="shared" si="848"/>
        <v>0.9536363636</v>
      </c>
      <c r="P839" s="9" t="str">
        <f>IF(ISBLANK(A839)," ",IF(N839&gt;MASTER!$B$3/100,"SB",IF(N839&gt;MASTER!$B$4/100,"B",IF(N839&gt;MASTER!$B$5/100,"C","K"))))</f>
        <v>B</v>
      </c>
      <c r="Q839" s="9" t="str">
        <f>IF(ISBLANK(B839)," ",IF(O839&gt;MASTER!$B$3/100,"SB",IF(O839&gt;MASTER!$B$4/100,"B",IF(O839&gt;MASTER!$B$5/100,"C","K"))))</f>
        <v>SB</v>
      </c>
    </row>
    <row r="840">
      <c r="A840" s="8">
        <f>INDIRECT(ADDRESS(2+QUOTIENT(ROW()-2,COUNTA('Form Responses 1'!$1:$1)-4),1,,TRUE,"Form Responses 1"))</f>
        <v>45026.48765</v>
      </c>
      <c r="B840" s="9" t="str">
        <f>INDIRECT(ADDRESS(2+QUOTIENT(ROW()-2,COUNTA('Form Responses 1'!$1:$1)-4),2,,TRUE,"Form Responses 1"))</f>
        <v>suha025@brin.go.id</v>
      </c>
      <c r="C840" s="9" t="str">
        <f>INDIRECT(ADDRESS(2+QUOTIENT(ROW()-2,COUNTA('Form Responses 1'!$1:$1)-4),3,,TRUE,"Form Responses 1"))</f>
        <v>Suhartono</v>
      </c>
      <c r="D840" s="10">
        <f>INDIRECT(ADDRESS(2+QUOTIENT(ROW()-2,COUNTA('Form Responses 1'!$1:$1)-4),4,,TRUE,"Form Responses 1"))</f>
        <v>44981</v>
      </c>
      <c r="E840" s="11">
        <f t="shared" si="2"/>
        <v>5</v>
      </c>
      <c r="F840" s="9" t="str">
        <f>IF(ISBLANK(A840)," ",INDIRECT(ADDRESS(1,5+MOD(ROW()-2,COUNTA('Form Responses 1'!$1:$1)-4),,TRUE,"Form Responses 1")))</f>
        <v>PUSFATJA  - Gedung C Lt. 1 [Ruang Panel]</v>
      </c>
      <c r="G840" s="9" t="str">
        <f>IF(ISBLANK(A840)," ",INDIRECT(ADDRESS(MATCH(A840,'Form Responses 1'!A:A,0),5+MOD(ROW()-2,COUNTA('Form Responses 1'!$1:$1)-4),,TRUE,"Form Responses 1")))</f>
        <v>BAIK</v>
      </c>
      <c r="H840" s="12" t="str">
        <f t="shared" si="3"/>
        <v>PUSFATJA  - Gedung C Lt. 1</v>
      </c>
      <c r="I840" s="12" t="str">
        <f t="shared" si="4"/>
        <v>CLEANING SERVICE</v>
      </c>
      <c r="J840" s="12">
        <f t="array" ref="J840">IFERROR(INDEX(MASTER!B:B,MATCH(G840,MASTER!A:A,0))/100," ")</f>
        <v>0.95</v>
      </c>
      <c r="K840" s="9">
        <f t="shared" si="5"/>
        <v>8</v>
      </c>
      <c r="L840" s="9" t="str">
        <f t="shared" si="6"/>
        <v>2023 - WEEK 08</v>
      </c>
      <c r="M840" s="9" t="str">
        <f t="shared" si="7"/>
        <v>2023 - MONTH 02</v>
      </c>
      <c r="N840" s="12">
        <f t="shared" ref="N840:O840" si="849">IFERROR(AVERAGEIF(L:L,L840,$J:$J)," ")</f>
        <v>0.9496590909</v>
      </c>
      <c r="O840" s="12">
        <f t="shared" si="849"/>
        <v>0.9536363636</v>
      </c>
      <c r="P840" s="9" t="str">
        <f>IF(ISBLANK(A840)," ",IF(N840&gt;MASTER!$B$3/100,"SB",IF(N840&gt;MASTER!$B$4/100,"B",IF(N840&gt;MASTER!$B$5/100,"C","K"))))</f>
        <v>B</v>
      </c>
      <c r="Q840" s="9" t="str">
        <f>IF(ISBLANK(B840)," ",IF(O840&gt;MASTER!$B$3/100,"SB",IF(O840&gt;MASTER!$B$4/100,"B",IF(O840&gt;MASTER!$B$5/100,"C","K"))))</f>
        <v>SB</v>
      </c>
    </row>
    <row r="841">
      <c r="A841" s="8">
        <f>INDIRECT(ADDRESS(2+QUOTIENT(ROW()-2,COUNTA('Form Responses 1'!$1:$1)-4),1,,TRUE,"Form Responses 1"))</f>
        <v>45026.48765</v>
      </c>
      <c r="B841" s="9" t="str">
        <f>INDIRECT(ADDRESS(2+QUOTIENT(ROW()-2,COUNTA('Form Responses 1'!$1:$1)-4),2,,TRUE,"Form Responses 1"))</f>
        <v>suha025@brin.go.id</v>
      </c>
      <c r="C841" s="9" t="str">
        <f>INDIRECT(ADDRESS(2+QUOTIENT(ROW()-2,COUNTA('Form Responses 1'!$1:$1)-4),3,,TRUE,"Form Responses 1"))</f>
        <v>Suhartono</v>
      </c>
      <c r="D841" s="10">
        <f>INDIRECT(ADDRESS(2+QUOTIENT(ROW()-2,COUNTA('Form Responses 1'!$1:$1)-4),4,,TRUE,"Form Responses 1"))</f>
        <v>44981</v>
      </c>
      <c r="E841" s="11">
        <f t="shared" si="2"/>
        <v>5</v>
      </c>
      <c r="F841" s="9" t="str">
        <f>IF(ISBLANK(A841)," ",INDIRECT(ADDRESS(1,5+MOD(ROW()-2,COUNTA('Form Responses 1'!$1:$1)-4),,TRUE,"Form Responses 1")))</f>
        <v>PUSFATJA  - Gedung C Lt. 1 [Tangga]</v>
      </c>
      <c r="G841" s="9" t="str">
        <f>IF(ISBLANK(A841)," ",INDIRECT(ADDRESS(MATCH(A841,'Form Responses 1'!A:A,0),5+MOD(ROW()-2,COUNTA('Form Responses 1'!$1:$1)-4),,TRUE,"Form Responses 1")))</f>
        <v>BAIK</v>
      </c>
      <c r="H841" s="12" t="str">
        <f t="shared" si="3"/>
        <v>PUSFATJA  - Gedung C Lt. 1</v>
      </c>
      <c r="I841" s="12" t="str">
        <f t="shared" si="4"/>
        <v>CLEANING SERVICE</v>
      </c>
      <c r="J841" s="12">
        <f t="array" ref="J841">IFERROR(INDEX(MASTER!B:B,MATCH(G841,MASTER!A:A,0))/100," ")</f>
        <v>0.95</v>
      </c>
      <c r="K841" s="9">
        <f t="shared" si="5"/>
        <v>8</v>
      </c>
      <c r="L841" s="9" t="str">
        <f t="shared" si="6"/>
        <v>2023 - WEEK 08</v>
      </c>
      <c r="M841" s="9" t="str">
        <f t="shared" si="7"/>
        <v>2023 - MONTH 02</v>
      </c>
      <c r="N841" s="12">
        <f t="shared" ref="N841:O841" si="850">IFERROR(AVERAGEIF(L:L,L841,$J:$J)," ")</f>
        <v>0.9496590909</v>
      </c>
      <c r="O841" s="12">
        <f t="shared" si="850"/>
        <v>0.9536363636</v>
      </c>
      <c r="P841" s="9" t="str">
        <f>IF(ISBLANK(A841)," ",IF(N841&gt;MASTER!$B$3/100,"SB",IF(N841&gt;MASTER!$B$4/100,"B",IF(N841&gt;MASTER!$B$5/100,"C","K"))))</f>
        <v>B</v>
      </c>
      <c r="Q841" s="9" t="str">
        <f>IF(ISBLANK(B841)," ",IF(O841&gt;MASTER!$B$3/100,"SB",IF(O841&gt;MASTER!$B$4/100,"B",IF(O841&gt;MASTER!$B$5/100,"C","K"))))</f>
        <v>SB</v>
      </c>
    </row>
    <row r="842">
      <c r="A842" s="8">
        <f>INDIRECT(ADDRESS(2+QUOTIENT(ROW()-2,COUNTA('Form Responses 1'!$1:$1)-4),1,,TRUE,"Form Responses 1"))</f>
        <v>45026.48765</v>
      </c>
      <c r="B842" s="9" t="str">
        <f>INDIRECT(ADDRESS(2+QUOTIENT(ROW()-2,COUNTA('Form Responses 1'!$1:$1)-4),2,,TRUE,"Form Responses 1"))</f>
        <v>suha025@brin.go.id</v>
      </c>
      <c r="C842" s="9" t="str">
        <f>INDIRECT(ADDRESS(2+QUOTIENT(ROW()-2,COUNTA('Form Responses 1'!$1:$1)-4),3,,TRUE,"Form Responses 1"))</f>
        <v>Suhartono</v>
      </c>
      <c r="D842" s="10">
        <f>INDIRECT(ADDRESS(2+QUOTIENT(ROW()-2,COUNTA('Form Responses 1'!$1:$1)-4),4,,TRUE,"Form Responses 1"))</f>
        <v>44981</v>
      </c>
      <c r="E842" s="11">
        <f t="shared" si="2"/>
        <v>5</v>
      </c>
      <c r="F842" s="9" t="str">
        <f>IF(ISBLANK(A842)," ",INDIRECT(ADDRESS(1,5+MOD(ROW()-2,COUNTA('Form Responses 1'!$1:$1)-4),,TRUE,"Form Responses 1")))</f>
        <v>PUSFATJA  - Gedung A Lt. 3 [Ruang Kelas]</v>
      </c>
      <c r="G842" s="9" t="str">
        <f>IF(ISBLANK(A842)," ",INDIRECT(ADDRESS(MATCH(A842,'Form Responses 1'!A:A,0),5+MOD(ROW()-2,COUNTA('Form Responses 1'!$1:$1)-4),,TRUE,"Form Responses 1")))</f>
        <v>BAIK</v>
      </c>
      <c r="H842" s="12" t="str">
        <f t="shared" si="3"/>
        <v>PUSFATJA  - Gedung A Lt. 3</v>
      </c>
      <c r="I842" s="12" t="str">
        <f t="shared" si="4"/>
        <v>CLEANING SERVICE</v>
      </c>
      <c r="J842" s="12">
        <f t="array" ref="J842">IFERROR(INDEX(MASTER!B:B,MATCH(G842,MASTER!A:A,0))/100," ")</f>
        <v>0.95</v>
      </c>
      <c r="K842" s="9">
        <f t="shared" si="5"/>
        <v>8</v>
      </c>
      <c r="L842" s="9" t="str">
        <f t="shared" si="6"/>
        <v>2023 - WEEK 08</v>
      </c>
      <c r="M842" s="9" t="str">
        <f t="shared" si="7"/>
        <v>2023 - MONTH 02</v>
      </c>
      <c r="N842" s="12">
        <f t="shared" ref="N842:O842" si="851">IFERROR(AVERAGEIF(L:L,L842,$J:$J)," ")</f>
        <v>0.9496590909</v>
      </c>
      <c r="O842" s="12">
        <f t="shared" si="851"/>
        <v>0.9536363636</v>
      </c>
      <c r="P842" s="9" t="str">
        <f>IF(ISBLANK(A842)," ",IF(N842&gt;MASTER!$B$3/100,"SB",IF(N842&gt;MASTER!$B$4/100,"B",IF(N842&gt;MASTER!$B$5/100,"C","K"))))</f>
        <v>B</v>
      </c>
      <c r="Q842" s="9" t="str">
        <f>IF(ISBLANK(B842)," ",IF(O842&gt;MASTER!$B$3/100,"SB",IF(O842&gt;MASTER!$B$4/100,"B",IF(O842&gt;MASTER!$B$5/100,"C","K"))))</f>
        <v>SB</v>
      </c>
    </row>
    <row r="843">
      <c r="A843" s="8">
        <f>INDIRECT(ADDRESS(2+QUOTIENT(ROW()-2,COUNTA('Form Responses 1'!$1:$1)-4),1,,TRUE,"Form Responses 1"))</f>
        <v>45026.48765</v>
      </c>
      <c r="B843" s="9" t="str">
        <f>INDIRECT(ADDRESS(2+QUOTIENT(ROW()-2,COUNTA('Form Responses 1'!$1:$1)-4),2,,TRUE,"Form Responses 1"))</f>
        <v>suha025@brin.go.id</v>
      </c>
      <c r="C843" s="9" t="str">
        <f>INDIRECT(ADDRESS(2+QUOTIENT(ROW()-2,COUNTA('Form Responses 1'!$1:$1)-4),3,,TRUE,"Form Responses 1"))</f>
        <v>Suhartono</v>
      </c>
      <c r="D843" s="10">
        <f>INDIRECT(ADDRESS(2+QUOTIENT(ROW()-2,COUNTA('Form Responses 1'!$1:$1)-4),4,,TRUE,"Form Responses 1"))</f>
        <v>44981</v>
      </c>
      <c r="E843" s="11">
        <f t="shared" si="2"/>
        <v>5</v>
      </c>
      <c r="F843" s="9" t="str">
        <f>IF(ISBLANK(A843)," ",INDIRECT(ADDRESS(1,5+MOD(ROW()-2,COUNTA('Form Responses 1'!$1:$1)-4),,TRUE,"Form Responses 1")))</f>
        <v>PUSFATJA  - Gedung A Lt. 3 [Ruang Bimbingan]</v>
      </c>
      <c r="G843" s="9" t="str">
        <f>IF(ISBLANK(A843)," ",INDIRECT(ADDRESS(MATCH(A843,'Form Responses 1'!A:A,0),5+MOD(ROW()-2,COUNTA('Form Responses 1'!$1:$1)-4),,TRUE,"Form Responses 1")))</f>
        <v>BAIK</v>
      </c>
      <c r="H843" s="12" t="str">
        <f t="shared" si="3"/>
        <v>PUSFATJA  - Gedung A Lt. 3</v>
      </c>
      <c r="I843" s="12" t="str">
        <f t="shared" si="4"/>
        <v>CLEANING SERVICE</v>
      </c>
      <c r="J843" s="12">
        <f t="array" ref="J843">IFERROR(INDEX(MASTER!B:B,MATCH(G843,MASTER!A:A,0))/100," ")</f>
        <v>0.95</v>
      </c>
      <c r="K843" s="9">
        <f t="shared" si="5"/>
        <v>8</v>
      </c>
      <c r="L843" s="9" t="str">
        <f t="shared" si="6"/>
        <v>2023 - WEEK 08</v>
      </c>
      <c r="M843" s="9" t="str">
        <f t="shared" si="7"/>
        <v>2023 - MONTH 02</v>
      </c>
      <c r="N843" s="12">
        <f t="shared" ref="N843:O843" si="852">IFERROR(AVERAGEIF(L:L,L843,$J:$J)," ")</f>
        <v>0.9496590909</v>
      </c>
      <c r="O843" s="12">
        <f t="shared" si="852"/>
        <v>0.9536363636</v>
      </c>
      <c r="P843" s="9" t="str">
        <f>IF(ISBLANK(A843)," ",IF(N843&gt;MASTER!$B$3/100,"SB",IF(N843&gt;MASTER!$B$4/100,"B",IF(N843&gt;MASTER!$B$5/100,"C","K"))))</f>
        <v>B</v>
      </c>
      <c r="Q843" s="9" t="str">
        <f>IF(ISBLANK(B843)," ",IF(O843&gt;MASTER!$B$3/100,"SB",IF(O843&gt;MASTER!$B$4/100,"B",IF(O843&gt;MASTER!$B$5/100,"C","K"))))</f>
        <v>SB</v>
      </c>
    </row>
    <row r="844">
      <c r="A844" s="8">
        <f>INDIRECT(ADDRESS(2+QUOTIENT(ROW()-2,COUNTA('Form Responses 1'!$1:$1)-4),1,,TRUE,"Form Responses 1"))</f>
        <v>45026.48765</v>
      </c>
      <c r="B844" s="9" t="str">
        <f>INDIRECT(ADDRESS(2+QUOTIENT(ROW()-2,COUNTA('Form Responses 1'!$1:$1)-4),2,,TRUE,"Form Responses 1"))</f>
        <v>suha025@brin.go.id</v>
      </c>
      <c r="C844" s="9" t="str">
        <f>INDIRECT(ADDRESS(2+QUOTIENT(ROW()-2,COUNTA('Form Responses 1'!$1:$1)-4),3,,TRUE,"Form Responses 1"))</f>
        <v>Suhartono</v>
      </c>
      <c r="D844" s="10">
        <f>INDIRECT(ADDRESS(2+QUOTIENT(ROW()-2,COUNTA('Form Responses 1'!$1:$1)-4),4,,TRUE,"Form Responses 1"))</f>
        <v>44981</v>
      </c>
      <c r="E844" s="11">
        <f t="shared" si="2"/>
        <v>5</v>
      </c>
      <c r="F844" s="9" t="str">
        <f>IF(ISBLANK(A844)," ",INDIRECT(ADDRESS(1,5+MOD(ROW()-2,COUNTA('Form Responses 1'!$1:$1)-4),,TRUE,"Form Responses 1")))</f>
        <v>PUSFATJA  - Gedung A Lt. 3 [Ruang Gudang Komputer]</v>
      </c>
      <c r="G844" s="9" t="str">
        <f>IF(ISBLANK(A844)," ",INDIRECT(ADDRESS(MATCH(A844,'Form Responses 1'!A:A,0),5+MOD(ROW()-2,COUNTA('Form Responses 1'!$1:$1)-4),,TRUE,"Form Responses 1")))</f>
        <v>BAIK</v>
      </c>
      <c r="H844" s="12" t="str">
        <f t="shared" si="3"/>
        <v>PUSFATJA  - Gedung A Lt. 3</v>
      </c>
      <c r="I844" s="12" t="str">
        <f t="shared" si="4"/>
        <v>CLEANING SERVICE</v>
      </c>
      <c r="J844" s="12">
        <f t="array" ref="J844">IFERROR(INDEX(MASTER!B:B,MATCH(G844,MASTER!A:A,0))/100," ")</f>
        <v>0.95</v>
      </c>
      <c r="K844" s="9">
        <f t="shared" si="5"/>
        <v>8</v>
      </c>
      <c r="L844" s="9" t="str">
        <f t="shared" si="6"/>
        <v>2023 - WEEK 08</v>
      </c>
      <c r="M844" s="9" t="str">
        <f t="shared" si="7"/>
        <v>2023 - MONTH 02</v>
      </c>
      <c r="N844" s="12">
        <f t="shared" ref="N844:O844" si="853">IFERROR(AVERAGEIF(L:L,L844,$J:$J)," ")</f>
        <v>0.9496590909</v>
      </c>
      <c r="O844" s="12">
        <f t="shared" si="853"/>
        <v>0.9536363636</v>
      </c>
      <c r="P844" s="9" t="str">
        <f>IF(ISBLANK(A844)," ",IF(N844&gt;MASTER!$B$3/100,"SB",IF(N844&gt;MASTER!$B$4/100,"B",IF(N844&gt;MASTER!$B$5/100,"C","K"))))</f>
        <v>B</v>
      </c>
      <c r="Q844" s="9" t="str">
        <f>IF(ISBLANK(B844)," ",IF(O844&gt;MASTER!$B$3/100,"SB",IF(O844&gt;MASTER!$B$4/100,"B",IF(O844&gt;MASTER!$B$5/100,"C","K"))))</f>
        <v>SB</v>
      </c>
    </row>
    <row r="845">
      <c r="A845" s="8">
        <f>INDIRECT(ADDRESS(2+QUOTIENT(ROW()-2,COUNTA('Form Responses 1'!$1:$1)-4),1,,TRUE,"Form Responses 1"))</f>
        <v>45026.48765</v>
      </c>
      <c r="B845" s="9" t="str">
        <f>INDIRECT(ADDRESS(2+QUOTIENT(ROW()-2,COUNTA('Form Responses 1'!$1:$1)-4),2,,TRUE,"Form Responses 1"))</f>
        <v>suha025@brin.go.id</v>
      </c>
      <c r="C845" s="9" t="str">
        <f>INDIRECT(ADDRESS(2+QUOTIENT(ROW()-2,COUNTA('Form Responses 1'!$1:$1)-4),3,,TRUE,"Form Responses 1"))</f>
        <v>Suhartono</v>
      </c>
      <c r="D845" s="10">
        <f>INDIRECT(ADDRESS(2+QUOTIENT(ROW()-2,COUNTA('Form Responses 1'!$1:$1)-4),4,,TRUE,"Form Responses 1"))</f>
        <v>44981</v>
      </c>
      <c r="E845" s="11">
        <f t="shared" si="2"/>
        <v>5</v>
      </c>
      <c r="F845" s="9" t="str">
        <f>IF(ISBLANK(A845)," ",INDIRECT(ADDRESS(1,5+MOD(ROW()-2,COUNTA('Form Responses 1'!$1:$1)-4),,TRUE,"Form Responses 1")))</f>
        <v>PUSFATJA  - Gedung A Lt. 3 [Toilet pria/wanita]</v>
      </c>
      <c r="G845" s="9" t="str">
        <f>IF(ISBLANK(A845)," ",INDIRECT(ADDRESS(MATCH(A845,'Form Responses 1'!A:A,0),5+MOD(ROW()-2,COUNTA('Form Responses 1'!$1:$1)-4),,TRUE,"Form Responses 1")))</f>
        <v>BAIK</v>
      </c>
      <c r="H845" s="12" t="str">
        <f t="shared" si="3"/>
        <v>PUSFATJA  - Gedung A Lt. 3</v>
      </c>
      <c r="I845" s="12" t="str">
        <f t="shared" si="4"/>
        <v>CLEANING SERVICE</v>
      </c>
      <c r="J845" s="12">
        <f t="array" ref="J845">IFERROR(INDEX(MASTER!B:B,MATCH(G845,MASTER!A:A,0))/100," ")</f>
        <v>0.95</v>
      </c>
      <c r="K845" s="9">
        <f t="shared" si="5"/>
        <v>8</v>
      </c>
      <c r="L845" s="9" t="str">
        <f t="shared" si="6"/>
        <v>2023 - WEEK 08</v>
      </c>
      <c r="M845" s="9" t="str">
        <f t="shared" si="7"/>
        <v>2023 - MONTH 02</v>
      </c>
      <c r="N845" s="12">
        <f t="shared" ref="N845:O845" si="854">IFERROR(AVERAGEIF(L:L,L845,$J:$J)," ")</f>
        <v>0.9496590909</v>
      </c>
      <c r="O845" s="12">
        <f t="shared" si="854"/>
        <v>0.9536363636</v>
      </c>
      <c r="P845" s="9" t="str">
        <f>IF(ISBLANK(A845)," ",IF(N845&gt;MASTER!$B$3/100,"SB",IF(N845&gt;MASTER!$B$4/100,"B",IF(N845&gt;MASTER!$B$5/100,"C","K"))))</f>
        <v>B</v>
      </c>
      <c r="Q845" s="9" t="str">
        <f>IF(ISBLANK(B845)," ",IF(O845&gt;MASTER!$B$3/100,"SB",IF(O845&gt;MASTER!$B$4/100,"B",IF(O845&gt;MASTER!$B$5/100,"C","K"))))</f>
        <v>SB</v>
      </c>
    </row>
    <row r="846">
      <c r="A846" s="8">
        <f>INDIRECT(ADDRESS(2+QUOTIENT(ROW()-2,COUNTA('Form Responses 1'!$1:$1)-4),1,,TRUE,"Form Responses 1"))</f>
        <v>45026.48765</v>
      </c>
      <c r="B846" s="9" t="str">
        <f>INDIRECT(ADDRESS(2+QUOTIENT(ROW()-2,COUNTA('Form Responses 1'!$1:$1)-4),2,,TRUE,"Form Responses 1"))</f>
        <v>suha025@brin.go.id</v>
      </c>
      <c r="C846" s="9" t="str">
        <f>INDIRECT(ADDRESS(2+QUOTIENT(ROW()-2,COUNTA('Form Responses 1'!$1:$1)-4),3,,TRUE,"Form Responses 1"))</f>
        <v>Suhartono</v>
      </c>
      <c r="D846" s="10">
        <f>INDIRECT(ADDRESS(2+QUOTIENT(ROW()-2,COUNTA('Form Responses 1'!$1:$1)-4),4,,TRUE,"Form Responses 1"))</f>
        <v>44981</v>
      </c>
      <c r="E846" s="11">
        <f t="shared" si="2"/>
        <v>5</v>
      </c>
      <c r="F846" s="9" t="str">
        <f>IF(ISBLANK(A846)," ",INDIRECT(ADDRESS(1,5+MOD(ROW()-2,COUNTA('Form Responses 1'!$1:$1)-4),,TRUE,"Form Responses 1")))</f>
        <v>PUSFATJA  - Gedung A Lt. 3 [Ruang Lab]</v>
      </c>
      <c r="G846" s="9" t="str">
        <f>IF(ISBLANK(A846)," ",INDIRECT(ADDRESS(MATCH(A846,'Form Responses 1'!A:A,0),5+MOD(ROW()-2,COUNTA('Form Responses 1'!$1:$1)-4),,TRUE,"Form Responses 1")))</f>
        <v>BAIK</v>
      </c>
      <c r="H846" s="12" t="str">
        <f t="shared" si="3"/>
        <v>PUSFATJA  - Gedung A Lt. 3</v>
      </c>
      <c r="I846" s="12" t="str">
        <f t="shared" si="4"/>
        <v>CLEANING SERVICE</v>
      </c>
      <c r="J846" s="12">
        <f t="array" ref="J846">IFERROR(INDEX(MASTER!B:B,MATCH(G846,MASTER!A:A,0))/100," ")</f>
        <v>0.95</v>
      </c>
      <c r="K846" s="9">
        <f t="shared" si="5"/>
        <v>8</v>
      </c>
      <c r="L846" s="9" t="str">
        <f t="shared" si="6"/>
        <v>2023 - WEEK 08</v>
      </c>
      <c r="M846" s="9" t="str">
        <f t="shared" si="7"/>
        <v>2023 - MONTH 02</v>
      </c>
      <c r="N846" s="12">
        <f t="shared" ref="N846:O846" si="855">IFERROR(AVERAGEIF(L:L,L846,$J:$J)," ")</f>
        <v>0.9496590909</v>
      </c>
      <c r="O846" s="12">
        <f t="shared" si="855"/>
        <v>0.9536363636</v>
      </c>
      <c r="P846" s="9" t="str">
        <f>IF(ISBLANK(A846)," ",IF(N846&gt;MASTER!$B$3/100,"SB",IF(N846&gt;MASTER!$B$4/100,"B",IF(N846&gt;MASTER!$B$5/100,"C","K"))))</f>
        <v>B</v>
      </c>
      <c r="Q846" s="9" t="str">
        <f>IF(ISBLANK(B846)," ",IF(O846&gt;MASTER!$B$3/100,"SB",IF(O846&gt;MASTER!$B$4/100,"B",IF(O846&gt;MASTER!$B$5/100,"C","K"))))</f>
        <v>SB</v>
      </c>
    </row>
    <row r="847">
      <c r="A847" s="8">
        <f>INDIRECT(ADDRESS(2+QUOTIENT(ROW()-2,COUNTA('Form Responses 1'!$1:$1)-4),1,,TRUE,"Form Responses 1"))</f>
        <v>45026.48765</v>
      </c>
      <c r="B847" s="9" t="str">
        <f>INDIRECT(ADDRESS(2+QUOTIENT(ROW()-2,COUNTA('Form Responses 1'!$1:$1)-4),2,,TRUE,"Form Responses 1"))</f>
        <v>suha025@brin.go.id</v>
      </c>
      <c r="C847" s="9" t="str">
        <f>INDIRECT(ADDRESS(2+QUOTIENT(ROW()-2,COUNTA('Form Responses 1'!$1:$1)-4),3,,TRUE,"Form Responses 1"))</f>
        <v>Suhartono</v>
      </c>
      <c r="D847" s="10">
        <f>INDIRECT(ADDRESS(2+QUOTIENT(ROW()-2,COUNTA('Form Responses 1'!$1:$1)-4),4,,TRUE,"Form Responses 1"))</f>
        <v>44981</v>
      </c>
      <c r="E847" s="11">
        <f t="shared" si="2"/>
        <v>5</v>
      </c>
      <c r="F847" s="9" t="str">
        <f>IF(ISBLANK(A847)," ",INDIRECT(ADDRESS(1,5+MOD(ROW()-2,COUNTA('Form Responses 1'!$1:$1)-4),,TRUE,"Form Responses 1")))</f>
        <v>PUSFATJA  - Gedung A Lt. 3 [Tangga]</v>
      </c>
      <c r="G847" s="9" t="str">
        <f>IF(ISBLANK(A847)," ",INDIRECT(ADDRESS(MATCH(A847,'Form Responses 1'!A:A,0),5+MOD(ROW()-2,COUNTA('Form Responses 1'!$1:$1)-4),,TRUE,"Form Responses 1")))</f>
        <v>BAIK</v>
      </c>
      <c r="H847" s="12" t="str">
        <f t="shared" si="3"/>
        <v>PUSFATJA  - Gedung A Lt. 3</v>
      </c>
      <c r="I847" s="12" t="str">
        <f t="shared" si="4"/>
        <v>CLEANING SERVICE</v>
      </c>
      <c r="J847" s="12">
        <f t="array" ref="J847">IFERROR(INDEX(MASTER!B:B,MATCH(G847,MASTER!A:A,0))/100," ")</f>
        <v>0.95</v>
      </c>
      <c r="K847" s="9">
        <f t="shared" si="5"/>
        <v>8</v>
      </c>
      <c r="L847" s="9" t="str">
        <f t="shared" si="6"/>
        <v>2023 - WEEK 08</v>
      </c>
      <c r="M847" s="9" t="str">
        <f t="shared" si="7"/>
        <v>2023 - MONTH 02</v>
      </c>
      <c r="N847" s="12">
        <f t="shared" ref="N847:O847" si="856">IFERROR(AVERAGEIF(L:L,L847,$J:$J)," ")</f>
        <v>0.9496590909</v>
      </c>
      <c r="O847" s="12">
        <f t="shared" si="856"/>
        <v>0.9536363636</v>
      </c>
      <c r="P847" s="9" t="str">
        <f>IF(ISBLANK(A847)," ",IF(N847&gt;MASTER!$B$3/100,"SB",IF(N847&gt;MASTER!$B$4/100,"B",IF(N847&gt;MASTER!$B$5/100,"C","K"))))</f>
        <v>B</v>
      </c>
      <c r="Q847" s="9" t="str">
        <f>IF(ISBLANK(B847)," ",IF(O847&gt;MASTER!$B$3/100,"SB",IF(O847&gt;MASTER!$B$4/100,"B",IF(O847&gt;MASTER!$B$5/100,"C","K"))))</f>
        <v>SB</v>
      </c>
    </row>
    <row r="848">
      <c r="A848" s="8">
        <f>INDIRECT(ADDRESS(2+QUOTIENT(ROW()-2,COUNTA('Form Responses 1'!$1:$1)-4),1,,TRUE,"Form Responses 1"))</f>
        <v>45026.48765</v>
      </c>
      <c r="B848" s="9" t="str">
        <f>INDIRECT(ADDRESS(2+QUOTIENT(ROW()-2,COUNTA('Form Responses 1'!$1:$1)-4),2,,TRUE,"Form Responses 1"))</f>
        <v>suha025@brin.go.id</v>
      </c>
      <c r="C848" s="9" t="str">
        <f>INDIRECT(ADDRESS(2+QUOTIENT(ROW()-2,COUNTA('Form Responses 1'!$1:$1)-4),3,,TRUE,"Form Responses 1"))</f>
        <v>Suhartono</v>
      </c>
      <c r="D848" s="10">
        <f>INDIRECT(ADDRESS(2+QUOTIENT(ROW()-2,COUNTA('Form Responses 1'!$1:$1)-4),4,,TRUE,"Form Responses 1"))</f>
        <v>44981</v>
      </c>
      <c r="E848" s="11">
        <f t="shared" si="2"/>
        <v>5</v>
      </c>
      <c r="F848" s="9" t="str">
        <f>IF(ISBLANK(A848)," ",INDIRECT(ADDRESS(1,5+MOD(ROW()-2,COUNTA('Form Responses 1'!$1:$1)-4),,TRUE,"Form Responses 1")))</f>
        <v>PUSFATJA  - Gedung A Lt. 2 [Ruang Admin]</v>
      </c>
      <c r="G848" s="9" t="str">
        <f>IF(ISBLANK(A848)," ",INDIRECT(ADDRESS(MATCH(A848,'Form Responses 1'!A:A,0),5+MOD(ROW()-2,COUNTA('Form Responses 1'!$1:$1)-4),,TRUE,"Form Responses 1")))</f>
        <v>BAIK</v>
      </c>
      <c r="H848" s="12" t="str">
        <f t="shared" si="3"/>
        <v>PUSFATJA  - Gedung A Lt. 2</v>
      </c>
      <c r="I848" s="12" t="str">
        <f t="shared" si="4"/>
        <v>CLEANING SERVICE</v>
      </c>
      <c r="J848" s="12">
        <f t="array" ref="J848">IFERROR(INDEX(MASTER!B:B,MATCH(G848,MASTER!A:A,0))/100," ")</f>
        <v>0.95</v>
      </c>
      <c r="K848" s="9">
        <f t="shared" si="5"/>
        <v>8</v>
      </c>
      <c r="L848" s="9" t="str">
        <f t="shared" si="6"/>
        <v>2023 - WEEK 08</v>
      </c>
      <c r="M848" s="9" t="str">
        <f t="shared" si="7"/>
        <v>2023 - MONTH 02</v>
      </c>
      <c r="N848" s="12">
        <f t="shared" ref="N848:O848" si="857">IFERROR(AVERAGEIF(L:L,L848,$J:$J)," ")</f>
        <v>0.9496590909</v>
      </c>
      <c r="O848" s="12">
        <f t="shared" si="857"/>
        <v>0.9536363636</v>
      </c>
      <c r="P848" s="9" t="str">
        <f>IF(ISBLANK(A848)," ",IF(N848&gt;MASTER!$B$3/100,"SB",IF(N848&gt;MASTER!$B$4/100,"B",IF(N848&gt;MASTER!$B$5/100,"C","K"))))</f>
        <v>B</v>
      </c>
      <c r="Q848" s="9" t="str">
        <f>IF(ISBLANK(B848)," ",IF(O848&gt;MASTER!$B$3/100,"SB",IF(O848&gt;MASTER!$B$4/100,"B",IF(O848&gt;MASTER!$B$5/100,"C","K"))))</f>
        <v>SB</v>
      </c>
    </row>
    <row r="849">
      <c r="A849" s="8">
        <f>INDIRECT(ADDRESS(2+QUOTIENT(ROW()-2,COUNTA('Form Responses 1'!$1:$1)-4),1,,TRUE,"Form Responses 1"))</f>
        <v>45026.48765</v>
      </c>
      <c r="B849" s="9" t="str">
        <f>INDIRECT(ADDRESS(2+QUOTIENT(ROW()-2,COUNTA('Form Responses 1'!$1:$1)-4),2,,TRUE,"Form Responses 1"))</f>
        <v>suha025@brin.go.id</v>
      </c>
      <c r="C849" s="9" t="str">
        <f>INDIRECT(ADDRESS(2+QUOTIENT(ROW()-2,COUNTA('Form Responses 1'!$1:$1)-4),3,,TRUE,"Form Responses 1"))</f>
        <v>Suhartono</v>
      </c>
      <c r="D849" s="10">
        <f>INDIRECT(ADDRESS(2+QUOTIENT(ROW()-2,COUNTA('Form Responses 1'!$1:$1)-4),4,,TRUE,"Form Responses 1"))</f>
        <v>44981</v>
      </c>
      <c r="E849" s="11">
        <f t="shared" si="2"/>
        <v>5</v>
      </c>
      <c r="F849" s="9" t="str">
        <f>IF(ISBLANK(A849)," ",INDIRECT(ADDRESS(1,5+MOD(ROW()-2,COUNTA('Form Responses 1'!$1:$1)-4),,TRUE,"Form Responses 1")))</f>
        <v>PUSFATJA  - Gedung A Lt. 2 [Ruang TU ]</v>
      </c>
      <c r="G849" s="9" t="str">
        <f>IF(ISBLANK(A849)," ",INDIRECT(ADDRESS(MATCH(A849,'Form Responses 1'!A:A,0),5+MOD(ROW()-2,COUNTA('Form Responses 1'!$1:$1)-4),,TRUE,"Form Responses 1")))</f>
        <v>BAIK</v>
      </c>
      <c r="H849" s="12" t="str">
        <f t="shared" si="3"/>
        <v>PUSFATJA  - Gedung A Lt. 2</v>
      </c>
      <c r="I849" s="12" t="str">
        <f t="shared" si="4"/>
        <v>CLEANING SERVICE</v>
      </c>
      <c r="J849" s="12">
        <f t="array" ref="J849">IFERROR(INDEX(MASTER!B:B,MATCH(G849,MASTER!A:A,0))/100," ")</f>
        <v>0.95</v>
      </c>
      <c r="K849" s="9">
        <f t="shared" si="5"/>
        <v>8</v>
      </c>
      <c r="L849" s="9" t="str">
        <f t="shared" si="6"/>
        <v>2023 - WEEK 08</v>
      </c>
      <c r="M849" s="9" t="str">
        <f t="shared" si="7"/>
        <v>2023 - MONTH 02</v>
      </c>
      <c r="N849" s="12">
        <f t="shared" ref="N849:O849" si="858">IFERROR(AVERAGEIF(L:L,L849,$J:$J)," ")</f>
        <v>0.9496590909</v>
      </c>
      <c r="O849" s="12">
        <f t="shared" si="858"/>
        <v>0.9536363636</v>
      </c>
      <c r="P849" s="9" t="str">
        <f>IF(ISBLANK(A849)," ",IF(N849&gt;MASTER!$B$3/100,"SB",IF(N849&gt;MASTER!$B$4/100,"B",IF(N849&gt;MASTER!$B$5/100,"C","K"))))</f>
        <v>B</v>
      </c>
      <c r="Q849" s="9" t="str">
        <f>IF(ISBLANK(B849)," ",IF(O849&gt;MASTER!$B$3/100,"SB",IF(O849&gt;MASTER!$B$4/100,"B",IF(O849&gt;MASTER!$B$5/100,"C","K"))))</f>
        <v>SB</v>
      </c>
    </row>
    <row r="850">
      <c r="A850" s="8">
        <f>INDIRECT(ADDRESS(2+QUOTIENT(ROW()-2,COUNTA('Form Responses 1'!$1:$1)-4),1,,TRUE,"Form Responses 1"))</f>
        <v>45026.48765</v>
      </c>
      <c r="B850" s="9" t="str">
        <f>INDIRECT(ADDRESS(2+QUOTIENT(ROW()-2,COUNTA('Form Responses 1'!$1:$1)-4),2,,TRUE,"Form Responses 1"))</f>
        <v>suha025@brin.go.id</v>
      </c>
      <c r="C850" s="9" t="str">
        <f>INDIRECT(ADDRESS(2+QUOTIENT(ROW()-2,COUNTA('Form Responses 1'!$1:$1)-4),3,,TRUE,"Form Responses 1"))</f>
        <v>Suhartono</v>
      </c>
      <c r="D850" s="10">
        <f>INDIRECT(ADDRESS(2+QUOTIENT(ROW()-2,COUNTA('Form Responses 1'!$1:$1)-4),4,,TRUE,"Form Responses 1"))</f>
        <v>44981</v>
      </c>
      <c r="E850" s="11">
        <f t="shared" si="2"/>
        <v>5</v>
      </c>
      <c r="F850" s="9" t="str">
        <f>IF(ISBLANK(A850)," ",INDIRECT(ADDRESS(1,5+MOD(ROW()-2,COUNTA('Form Responses 1'!$1:$1)-4),,TRUE,"Form Responses 1")))</f>
        <v>PUSFATJA  - Gedung A Lt. 2 [Ruang Bendahara]</v>
      </c>
      <c r="G850" s="9" t="str">
        <f>IF(ISBLANK(A850)," ",INDIRECT(ADDRESS(MATCH(A850,'Form Responses 1'!A:A,0),5+MOD(ROW()-2,COUNTA('Form Responses 1'!$1:$1)-4),,TRUE,"Form Responses 1")))</f>
        <v>BAIK</v>
      </c>
      <c r="H850" s="12" t="str">
        <f t="shared" si="3"/>
        <v>PUSFATJA  - Gedung A Lt. 2</v>
      </c>
      <c r="I850" s="12" t="str">
        <f t="shared" si="4"/>
        <v>CLEANING SERVICE</v>
      </c>
      <c r="J850" s="12">
        <f t="array" ref="J850">IFERROR(INDEX(MASTER!B:B,MATCH(G850,MASTER!A:A,0))/100," ")</f>
        <v>0.95</v>
      </c>
      <c r="K850" s="9">
        <f t="shared" si="5"/>
        <v>8</v>
      </c>
      <c r="L850" s="9" t="str">
        <f t="shared" si="6"/>
        <v>2023 - WEEK 08</v>
      </c>
      <c r="M850" s="9" t="str">
        <f t="shared" si="7"/>
        <v>2023 - MONTH 02</v>
      </c>
      <c r="N850" s="12">
        <f t="shared" ref="N850:O850" si="859">IFERROR(AVERAGEIF(L:L,L850,$J:$J)," ")</f>
        <v>0.9496590909</v>
      </c>
      <c r="O850" s="12">
        <f t="shared" si="859"/>
        <v>0.9536363636</v>
      </c>
      <c r="P850" s="9" t="str">
        <f>IF(ISBLANK(A850)," ",IF(N850&gt;MASTER!$B$3/100,"SB",IF(N850&gt;MASTER!$B$4/100,"B",IF(N850&gt;MASTER!$B$5/100,"C","K"))))</f>
        <v>B</v>
      </c>
      <c r="Q850" s="9" t="str">
        <f>IF(ISBLANK(B850)," ",IF(O850&gt;MASTER!$B$3/100,"SB",IF(O850&gt;MASTER!$B$4/100,"B",IF(O850&gt;MASTER!$B$5/100,"C","K"))))</f>
        <v>SB</v>
      </c>
    </row>
    <row r="851">
      <c r="A851" s="8">
        <f>INDIRECT(ADDRESS(2+QUOTIENT(ROW()-2,COUNTA('Form Responses 1'!$1:$1)-4),1,,TRUE,"Form Responses 1"))</f>
        <v>45026.48765</v>
      </c>
      <c r="B851" s="9" t="str">
        <f>INDIRECT(ADDRESS(2+QUOTIENT(ROW()-2,COUNTA('Form Responses 1'!$1:$1)-4),2,,TRUE,"Form Responses 1"))</f>
        <v>suha025@brin.go.id</v>
      </c>
      <c r="C851" s="9" t="str">
        <f>INDIRECT(ADDRESS(2+QUOTIENT(ROW()-2,COUNTA('Form Responses 1'!$1:$1)-4),3,,TRUE,"Form Responses 1"))</f>
        <v>Suhartono</v>
      </c>
      <c r="D851" s="10">
        <f>INDIRECT(ADDRESS(2+QUOTIENT(ROW()-2,COUNTA('Form Responses 1'!$1:$1)-4),4,,TRUE,"Form Responses 1"))</f>
        <v>44981</v>
      </c>
      <c r="E851" s="11">
        <f t="shared" si="2"/>
        <v>5</v>
      </c>
      <c r="F851" s="9" t="str">
        <f>IF(ISBLANK(A851)," ",INDIRECT(ADDRESS(1,5+MOD(ROW()-2,COUNTA('Form Responses 1'!$1:$1)-4),,TRUE,"Form Responses 1")))</f>
        <v>PUSFATJA  - Gedung A Lt. 2 [Toilet pria/wanita]</v>
      </c>
      <c r="G851" s="9" t="str">
        <f>IF(ISBLANK(A851)," ",INDIRECT(ADDRESS(MATCH(A851,'Form Responses 1'!A:A,0),5+MOD(ROW()-2,COUNTA('Form Responses 1'!$1:$1)-4),,TRUE,"Form Responses 1")))</f>
        <v>BAIK</v>
      </c>
      <c r="H851" s="12" t="str">
        <f t="shared" si="3"/>
        <v>PUSFATJA  - Gedung A Lt. 2</v>
      </c>
      <c r="I851" s="12" t="str">
        <f t="shared" si="4"/>
        <v>CLEANING SERVICE</v>
      </c>
      <c r="J851" s="12">
        <f t="array" ref="J851">IFERROR(INDEX(MASTER!B:B,MATCH(G851,MASTER!A:A,0))/100," ")</f>
        <v>0.95</v>
      </c>
      <c r="K851" s="9">
        <f t="shared" si="5"/>
        <v>8</v>
      </c>
      <c r="L851" s="9" t="str">
        <f t="shared" si="6"/>
        <v>2023 - WEEK 08</v>
      </c>
      <c r="M851" s="9" t="str">
        <f t="shared" si="7"/>
        <v>2023 - MONTH 02</v>
      </c>
      <c r="N851" s="12">
        <f t="shared" ref="N851:O851" si="860">IFERROR(AVERAGEIF(L:L,L851,$J:$J)," ")</f>
        <v>0.9496590909</v>
      </c>
      <c r="O851" s="12">
        <f t="shared" si="860"/>
        <v>0.9536363636</v>
      </c>
      <c r="P851" s="9" t="str">
        <f>IF(ISBLANK(A851)," ",IF(N851&gt;MASTER!$B$3/100,"SB",IF(N851&gt;MASTER!$B$4/100,"B",IF(N851&gt;MASTER!$B$5/100,"C","K"))))</f>
        <v>B</v>
      </c>
      <c r="Q851" s="9" t="str">
        <f>IF(ISBLANK(B851)," ",IF(O851&gt;MASTER!$B$3/100,"SB",IF(O851&gt;MASTER!$B$4/100,"B",IF(O851&gt;MASTER!$B$5/100,"C","K"))))</f>
        <v>SB</v>
      </c>
    </row>
    <row r="852">
      <c r="A852" s="8">
        <f>INDIRECT(ADDRESS(2+QUOTIENT(ROW()-2,COUNTA('Form Responses 1'!$1:$1)-4),1,,TRUE,"Form Responses 1"))</f>
        <v>45026.48765</v>
      </c>
      <c r="B852" s="9" t="str">
        <f>INDIRECT(ADDRESS(2+QUOTIENT(ROW()-2,COUNTA('Form Responses 1'!$1:$1)-4),2,,TRUE,"Form Responses 1"))</f>
        <v>suha025@brin.go.id</v>
      </c>
      <c r="C852" s="9" t="str">
        <f>INDIRECT(ADDRESS(2+QUOTIENT(ROW()-2,COUNTA('Form Responses 1'!$1:$1)-4),3,,TRUE,"Form Responses 1"))</f>
        <v>Suhartono</v>
      </c>
      <c r="D852" s="10">
        <f>INDIRECT(ADDRESS(2+QUOTIENT(ROW()-2,COUNTA('Form Responses 1'!$1:$1)-4),4,,TRUE,"Form Responses 1"))</f>
        <v>44981</v>
      </c>
      <c r="E852" s="11">
        <f t="shared" si="2"/>
        <v>5</v>
      </c>
      <c r="F852" s="9" t="str">
        <f>IF(ISBLANK(A852)," ",INDIRECT(ADDRESS(1,5+MOD(ROW()-2,COUNTA('Form Responses 1'!$1:$1)-4),,TRUE,"Form Responses 1")))</f>
        <v>PUSFATJA  - Gedung A Lt. 2 [Pantry]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PUSFATJA  - Gedung A Lt. 2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8</v>
      </c>
      <c r="L852" s="9" t="str">
        <f t="shared" si="6"/>
        <v>2023 - WEEK 08</v>
      </c>
      <c r="M852" s="9" t="str">
        <f t="shared" si="7"/>
        <v>2023 - MONTH 02</v>
      </c>
      <c r="N852" s="12">
        <f t="shared" ref="N852:O852" si="861">IFERROR(AVERAGEIF(L:L,L852,$J:$J)," ")</f>
        <v>0.9496590909</v>
      </c>
      <c r="O852" s="12">
        <f t="shared" si="861"/>
        <v>0.9536363636</v>
      </c>
      <c r="P852" s="9" t="str">
        <f>IF(ISBLANK(A852)," ",IF(N852&gt;MASTER!$B$3/100,"SB",IF(N852&gt;MASTER!$B$4/100,"B",IF(N852&gt;MASTER!$B$5/100,"C","K"))))</f>
        <v>B</v>
      </c>
      <c r="Q852" s="9" t="str">
        <f>IF(ISBLANK(B852)," ",IF(O852&gt;MASTER!$B$3/100,"SB",IF(O852&gt;MASTER!$B$4/100,"B",IF(O852&gt;MASTER!$B$5/100,"C","K"))))</f>
        <v>SB</v>
      </c>
    </row>
    <row r="853">
      <c r="A853" s="8">
        <f>INDIRECT(ADDRESS(2+QUOTIENT(ROW()-2,COUNTA('Form Responses 1'!$1:$1)-4),1,,TRUE,"Form Responses 1"))</f>
        <v>45026.48765</v>
      </c>
      <c r="B853" s="9" t="str">
        <f>INDIRECT(ADDRESS(2+QUOTIENT(ROW()-2,COUNTA('Form Responses 1'!$1:$1)-4),2,,TRUE,"Form Responses 1"))</f>
        <v>suha025@brin.go.id</v>
      </c>
      <c r="C853" s="9" t="str">
        <f>INDIRECT(ADDRESS(2+QUOTIENT(ROW()-2,COUNTA('Form Responses 1'!$1:$1)-4),3,,TRUE,"Form Responses 1"))</f>
        <v>Suhartono</v>
      </c>
      <c r="D853" s="10">
        <f>INDIRECT(ADDRESS(2+QUOTIENT(ROW()-2,COUNTA('Form Responses 1'!$1:$1)-4),4,,TRUE,"Form Responses 1"))</f>
        <v>44981</v>
      </c>
      <c r="E853" s="11">
        <f t="shared" si="2"/>
        <v>5</v>
      </c>
      <c r="F853" s="9" t="str">
        <f>IF(ISBLANK(A853)," ",INDIRECT(ADDRESS(1,5+MOD(ROW()-2,COUNTA('Form Responses 1'!$1:$1)-4),,TRUE,"Form Responses 1")))</f>
        <v>PUSFATJA  - Gedung A Lt. 2 [Tangga]</v>
      </c>
      <c r="G853" s="9" t="str">
        <f>IF(ISBLANK(A853)," ",INDIRECT(ADDRESS(MATCH(A853,'Form Responses 1'!A:A,0),5+MOD(ROW()-2,COUNTA('Form Responses 1'!$1:$1)-4),,TRUE,"Form Responses 1")))</f>
        <v>BAIK</v>
      </c>
      <c r="H853" s="12" t="str">
        <f t="shared" si="3"/>
        <v>PUSFATJA  - Gedung A Lt. 2</v>
      </c>
      <c r="I853" s="12" t="str">
        <f t="shared" si="4"/>
        <v>CLEANING SERVICE</v>
      </c>
      <c r="J853" s="12">
        <f t="array" ref="J853">IFERROR(INDEX(MASTER!B:B,MATCH(G853,MASTER!A:A,0))/100," ")</f>
        <v>0.95</v>
      </c>
      <c r="K853" s="9">
        <f t="shared" si="5"/>
        <v>8</v>
      </c>
      <c r="L853" s="9" t="str">
        <f t="shared" si="6"/>
        <v>2023 - WEEK 08</v>
      </c>
      <c r="M853" s="9" t="str">
        <f t="shared" si="7"/>
        <v>2023 - MONTH 02</v>
      </c>
      <c r="N853" s="12">
        <f t="shared" ref="N853:O853" si="862">IFERROR(AVERAGEIF(L:L,L853,$J:$J)," ")</f>
        <v>0.9496590909</v>
      </c>
      <c r="O853" s="12">
        <f t="shared" si="862"/>
        <v>0.9536363636</v>
      </c>
      <c r="P853" s="9" t="str">
        <f>IF(ISBLANK(A853)," ",IF(N853&gt;MASTER!$B$3/100,"SB",IF(N853&gt;MASTER!$B$4/100,"B",IF(N853&gt;MASTER!$B$5/100,"C","K"))))</f>
        <v>B</v>
      </c>
      <c r="Q853" s="9" t="str">
        <f>IF(ISBLANK(B853)," ",IF(O853&gt;MASTER!$B$3/100,"SB",IF(O853&gt;MASTER!$B$4/100,"B",IF(O853&gt;MASTER!$B$5/100,"C","K"))))</f>
        <v>SB</v>
      </c>
    </row>
    <row r="854">
      <c r="A854" s="8">
        <f>INDIRECT(ADDRESS(2+QUOTIENT(ROW()-2,COUNTA('Form Responses 1'!$1:$1)-4),1,,TRUE,"Form Responses 1"))</f>
        <v>45026.48765</v>
      </c>
      <c r="B854" s="9" t="str">
        <f>INDIRECT(ADDRESS(2+QUOTIENT(ROW()-2,COUNTA('Form Responses 1'!$1:$1)-4),2,,TRUE,"Form Responses 1"))</f>
        <v>suha025@brin.go.id</v>
      </c>
      <c r="C854" s="9" t="str">
        <f>INDIRECT(ADDRESS(2+QUOTIENT(ROW()-2,COUNTA('Form Responses 1'!$1:$1)-4),3,,TRUE,"Form Responses 1"))</f>
        <v>Suhartono</v>
      </c>
      <c r="D854" s="10">
        <f>INDIRECT(ADDRESS(2+QUOTIENT(ROW()-2,COUNTA('Form Responses 1'!$1:$1)-4),4,,TRUE,"Form Responses 1"))</f>
        <v>44981</v>
      </c>
      <c r="E854" s="11">
        <f t="shared" si="2"/>
        <v>5</v>
      </c>
      <c r="F854" s="9" t="str">
        <f>IF(ISBLANK(A854)," ",INDIRECT(ADDRESS(1,5+MOD(ROW()-2,COUNTA('Form Responses 1'!$1:$1)-4),,TRUE,"Form Responses 1")))</f>
        <v>PUSFATJA  - Gedung A Lt. 1 [Resepsionis]</v>
      </c>
      <c r="G854" s="9" t="str">
        <f>IF(ISBLANK(A854)," ",INDIRECT(ADDRESS(MATCH(A854,'Form Responses 1'!A:A,0),5+MOD(ROW()-2,COUNTA('Form Responses 1'!$1:$1)-4),,TRUE,"Form Responses 1")))</f>
        <v>BAIK</v>
      </c>
      <c r="H854" s="12" t="str">
        <f t="shared" si="3"/>
        <v>PUSFATJA  - Gedung A Lt. 1</v>
      </c>
      <c r="I854" s="12" t="str">
        <f t="shared" si="4"/>
        <v>CLEANING SERVICE</v>
      </c>
      <c r="J854" s="12">
        <f t="array" ref="J854">IFERROR(INDEX(MASTER!B:B,MATCH(G854,MASTER!A:A,0))/100," ")</f>
        <v>0.95</v>
      </c>
      <c r="K854" s="9">
        <f t="shared" si="5"/>
        <v>8</v>
      </c>
      <c r="L854" s="9" t="str">
        <f t="shared" si="6"/>
        <v>2023 - WEEK 08</v>
      </c>
      <c r="M854" s="9" t="str">
        <f t="shared" si="7"/>
        <v>2023 - MONTH 02</v>
      </c>
      <c r="N854" s="12">
        <f t="shared" ref="N854:O854" si="863">IFERROR(AVERAGEIF(L:L,L854,$J:$J)," ")</f>
        <v>0.9496590909</v>
      </c>
      <c r="O854" s="12">
        <f t="shared" si="863"/>
        <v>0.9536363636</v>
      </c>
      <c r="P854" s="9" t="str">
        <f>IF(ISBLANK(A854)," ",IF(N854&gt;MASTER!$B$3/100,"SB",IF(N854&gt;MASTER!$B$4/100,"B",IF(N854&gt;MASTER!$B$5/100,"C","K"))))</f>
        <v>B</v>
      </c>
      <c r="Q854" s="9" t="str">
        <f>IF(ISBLANK(B854)," ",IF(O854&gt;MASTER!$B$3/100,"SB",IF(O854&gt;MASTER!$B$4/100,"B",IF(O854&gt;MASTER!$B$5/100,"C","K"))))</f>
        <v>SB</v>
      </c>
    </row>
    <row r="855">
      <c r="A855" s="8">
        <f>INDIRECT(ADDRESS(2+QUOTIENT(ROW()-2,COUNTA('Form Responses 1'!$1:$1)-4),1,,TRUE,"Form Responses 1"))</f>
        <v>45026.48765</v>
      </c>
      <c r="B855" s="9" t="str">
        <f>INDIRECT(ADDRESS(2+QUOTIENT(ROW()-2,COUNTA('Form Responses 1'!$1:$1)-4),2,,TRUE,"Form Responses 1"))</f>
        <v>suha025@brin.go.id</v>
      </c>
      <c r="C855" s="9" t="str">
        <f>INDIRECT(ADDRESS(2+QUOTIENT(ROW()-2,COUNTA('Form Responses 1'!$1:$1)-4),3,,TRUE,"Form Responses 1"))</f>
        <v>Suhartono</v>
      </c>
      <c r="D855" s="10">
        <f>INDIRECT(ADDRESS(2+QUOTIENT(ROW()-2,COUNTA('Form Responses 1'!$1:$1)-4),4,,TRUE,"Form Responses 1"))</f>
        <v>44981</v>
      </c>
      <c r="E855" s="11">
        <f t="shared" si="2"/>
        <v>5</v>
      </c>
      <c r="F855" s="9" t="str">
        <f>IF(ISBLANK(A855)," ",INDIRECT(ADDRESS(1,5+MOD(ROW()-2,COUNTA('Form Responses 1'!$1:$1)-4),,TRUE,"Form Responses 1")))</f>
        <v>PUSFATJA  - Gedung A Lt. 1 [Ruang Lobby/Ruang tunggu]</v>
      </c>
      <c r="G855" s="9" t="str">
        <f>IF(ISBLANK(A855)," ",INDIRECT(ADDRESS(MATCH(A855,'Form Responses 1'!A:A,0),5+MOD(ROW()-2,COUNTA('Form Responses 1'!$1:$1)-4),,TRUE,"Form Responses 1")))</f>
        <v>BAIK</v>
      </c>
      <c r="H855" s="12" t="str">
        <f t="shared" si="3"/>
        <v>PUSFATJA  - Gedung A Lt. 1</v>
      </c>
      <c r="I855" s="12" t="str">
        <f t="shared" si="4"/>
        <v>CLEANING SERVICE</v>
      </c>
      <c r="J855" s="12">
        <f t="array" ref="J855">IFERROR(INDEX(MASTER!B:B,MATCH(G855,MASTER!A:A,0))/100," ")</f>
        <v>0.95</v>
      </c>
      <c r="K855" s="9">
        <f t="shared" si="5"/>
        <v>8</v>
      </c>
      <c r="L855" s="9" t="str">
        <f t="shared" si="6"/>
        <v>2023 - WEEK 08</v>
      </c>
      <c r="M855" s="9" t="str">
        <f t="shared" si="7"/>
        <v>2023 - MONTH 02</v>
      </c>
      <c r="N855" s="12">
        <f t="shared" ref="N855:O855" si="864">IFERROR(AVERAGEIF(L:L,L855,$J:$J)," ")</f>
        <v>0.9496590909</v>
      </c>
      <c r="O855" s="12">
        <f t="shared" si="864"/>
        <v>0.9536363636</v>
      </c>
      <c r="P855" s="9" t="str">
        <f>IF(ISBLANK(A855)," ",IF(N855&gt;MASTER!$B$3/100,"SB",IF(N855&gt;MASTER!$B$4/100,"B",IF(N855&gt;MASTER!$B$5/100,"C","K"))))</f>
        <v>B</v>
      </c>
      <c r="Q855" s="9" t="str">
        <f>IF(ISBLANK(B855)," ",IF(O855&gt;MASTER!$B$3/100,"SB",IF(O855&gt;MASTER!$B$4/100,"B",IF(O855&gt;MASTER!$B$5/100,"C","K"))))</f>
        <v>SB</v>
      </c>
    </row>
    <row r="856">
      <c r="A856" s="8">
        <f>INDIRECT(ADDRESS(2+QUOTIENT(ROW()-2,COUNTA('Form Responses 1'!$1:$1)-4),1,,TRUE,"Form Responses 1"))</f>
        <v>45026.48765</v>
      </c>
      <c r="B856" s="9" t="str">
        <f>INDIRECT(ADDRESS(2+QUOTIENT(ROW()-2,COUNTA('Form Responses 1'!$1:$1)-4),2,,TRUE,"Form Responses 1"))</f>
        <v>suha025@brin.go.id</v>
      </c>
      <c r="C856" s="9" t="str">
        <f>INDIRECT(ADDRESS(2+QUOTIENT(ROW()-2,COUNTA('Form Responses 1'!$1:$1)-4),3,,TRUE,"Form Responses 1"))</f>
        <v>Suhartono</v>
      </c>
      <c r="D856" s="10">
        <f>INDIRECT(ADDRESS(2+QUOTIENT(ROW()-2,COUNTA('Form Responses 1'!$1:$1)-4),4,,TRUE,"Form Responses 1"))</f>
        <v>44981</v>
      </c>
      <c r="E856" s="11">
        <f t="shared" si="2"/>
        <v>5</v>
      </c>
      <c r="F856" s="9" t="str">
        <f>IF(ISBLANK(A856)," ",INDIRECT(ADDRESS(1,5+MOD(ROW()-2,COUNTA('Form Responses 1'!$1:$1)-4),,TRUE,"Form Responses 1")))</f>
        <v>PUSFATJA  - Gedung A Lt. 1 [Ruang Kepala OR]</v>
      </c>
      <c r="G856" s="9" t="str">
        <f>IF(ISBLANK(A856)," ",INDIRECT(ADDRESS(MATCH(A856,'Form Responses 1'!A:A,0),5+MOD(ROW()-2,COUNTA('Form Responses 1'!$1:$1)-4),,TRUE,"Form Responses 1")))</f>
        <v>BAIK</v>
      </c>
      <c r="H856" s="12" t="str">
        <f t="shared" si="3"/>
        <v>PUSFATJA  - Gedung A Lt. 1</v>
      </c>
      <c r="I856" s="12" t="str">
        <f t="shared" si="4"/>
        <v>CLEANING SERVICE</v>
      </c>
      <c r="J856" s="12">
        <f t="array" ref="J856">IFERROR(INDEX(MASTER!B:B,MATCH(G856,MASTER!A:A,0))/100," ")</f>
        <v>0.95</v>
      </c>
      <c r="K856" s="9">
        <f t="shared" si="5"/>
        <v>8</v>
      </c>
      <c r="L856" s="9" t="str">
        <f t="shared" si="6"/>
        <v>2023 - WEEK 08</v>
      </c>
      <c r="M856" s="9" t="str">
        <f t="shared" si="7"/>
        <v>2023 - MONTH 02</v>
      </c>
      <c r="N856" s="12">
        <f t="shared" ref="N856:O856" si="865">IFERROR(AVERAGEIF(L:L,L856,$J:$J)," ")</f>
        <v>0.9496590909</v>
      </c>
      <c r="O856" s="12">
        <f t="shared" si="865"/>
        <v>0.9536363636</v>
      </c>
      <c r="P856" s="9" t="str">
        <f>IF(ISBLANK(A856)," ",IF(N856&gt;MASTER!$B$3/100,"SB",IF(N856&gt;MASTER!$B$4/100,"B",IF(N856&gt;MASTER!$B$5/100,"C","K"))))</f>
        <v>B</v>
      </c>
      <c r="Q856" s="9" t="str">
        <f>IF(ISBLANK(B856)," ",IF(O856&gt;MASTER!$B$3/100,"SB",IF(O856&gt;MASTER!$B$4/100,"B",IF(O856&gt;MASTER!$B$5/100,"C","K"))))</f>
        <v>SB</v>
      </c>
    </row>
    <row r="857">
      <c r="A857" s="8">
        <f>INDIRECT(ADDRESS(2+QUOTIENT(ROW()-2,COUNTA('Form Responses 1'!$1:$1)-4),1,,TRUE,"Form Responses 1"))</f>
        <v>45026.48765</v>
      </c>
      <c r="B857" s="9" t="str">
        <f>INDIRECT(ADDRESS(2+QUOTIENT(ROW()-2,COUNTA('Form Responses 1'!$1:$1)-4),2,,TRUE,"Form Responses 1"))</f>
        <v>suha025@brin.go.id</v>
      </c>
      <c r="C857" s="9" t="str">
        <f>INDIRECT(ADDRESS(2+QUOTIENT(ROW()-2,COUNTA('Form Responses 1'!$1:$1)-4),3,,TRUE,"Form Responses 1"))</f>
        <v>Suhartono</v>
      </c>
      <c r="D857" s="10">
        <f>INDIRECT(ADDRESS(2+QUOTIENT(ROW()-2,COUNTA('Form Responses 1'!$1:$1)-4),4,,TRUE,"Form Responses 1"))</f>
        <v>44981</v>
      </c>
      <c r="E857" s="11">
        <f t="shared" si="2"/>
        <v>5</v>
      </c>
      <c r="F857" s="9" t="str">
        <f>IF(ISBLANK(A857)," ",INDIRECT(ADDRESS(1,5+MOD(ROW()-2,COUNTA('Form Responses 1'!$1:$1)-4),,TRUE,"Form Responses 1")))</f>
        <v>PUSFATJA  - Gedung A Lt. 1 [Ruang Rapat]</v>
      </c>
      <c r="G857" s="9" t="str">
        <f>IF(ISBLANK(A857)," ",INDIRECT(ADDRESS(MATCH(A857,'Form Responses 1'!A:A,0),5+MOD(ROW()-2,COUNTA('Form Responses 1'!$1:$1)-4),,TRUE,"Form Responses 1")))</f>
        <v>BAIK</v>
      </c>
      <c r="H857" s="12" t="str">
        <f t="shared" si="3"/>
        <v>PUSFATJA  - Gedung A Lt. 1</v>
      </c>
      <c r="I857" s="12" t="str">
        <f t="shared" si="4"/>
        <v>CLEANING SERVICE</v>
      </c>
      <c r="J857" s="12">
        <f t="array" ref="J857">IFERROR(INDEX(MASTER!B:B,MATCH(G857,MASTER!A:A,0))/100," ")</f>
        <v>0.95</v>
      </c>
      <c r="K857" s="9">
        <f t="shared" si="5"/>
        <v>8</v>
      </c>
      <c r="L857" s="9" t="str">
        <f t="shared" si="6"/>
        <v>2023 - WEEK 08</v>
      </c>
      <c r="M857" s="9" t="str">
        <f t="shared" si="7"/>
        <v>2023 - MONTH 02</v>
      </c>
      <c r="N857" s="12">
        <f t="shared" ref="N857:O857" si="866">IFERROR(AVERAGEIF(L:L,L857,$J:$J)," ")</f>
        <v>0.9496590909</v>
      </c>
      <c r="O857" s="12">
        <f t="shared" si="866"/>
        <v>0.9536363636</v>
      </c>
      <c r="P857" s="9" t="str">
        <f>IF(ISBLANK(A857)," ",IF(N857&gt;MASTER!$B$3/100,"SB",IF(N857&gt;MASTER!$B$4/100,"B",IF(N857&gt;MASTER!$B$5/100,"C","K"))))</f>
        <v>B</v>
      </c>
      <c r="Q857" s="9" t="str">
        <f>IF(ISBLANK(B857)," ",IF(O857&gt;MASTER!$B$3/100,"SB",IF(O857&gt;MASTER!$B$4/100,"B",IF(O857&gt;MASTER!$B$5/100,"C","K"))))</f>
        <v>SB</v>
      </c>
    </row>
    <row r="858">
      <c r="A858" s="8">
        <f>INDIRECT(ADDRESS(2+QUOTIENT(ROW()-2,COUNTA('Form Responses 1'!$1:$1)-4),1,,TRUE,"Form Responses 1"))</f>
        <v>45026.48765</v>
      </c>
      <c r="B858" s="9" t="str">
        <f>INDIRECT(ADDRESS(2+QUOTIENT(ROW()-2,COUNTA('Form Responses 1'!$1:$1)-4),2,,TRUE,"Form Responses 1"))</f>
        <v>suha025@brin.go.id</v>
      </c>
      <c r="C858" s="9" t="str">
        <f>INDIRECT(ADDRESS(2+QUOTIENT(ROW()-2,COUNTA('Form Responses 1'!$1:$1)-4),3,,TRUE,"Form Responses 1"))</f>
        <v>Suhartono</v>
      </c>
      <c r="D858" s="10">
        <f>INDIRECT(ADDRESS(2+QUOTIENT(ROW()-2,COUNTA('Form Responses 1'!$1:$1)-4),4,,TRUE,"Form Responses 1"))</f>
        <v>44981</v>
      </c>
      <c r="E858" s="11">
        <f t="shared" si="2"/>
        <v>5</v>
      </c>
      <c r="F858" s="9" t="str">
        <f>IF(ISBLANK(A858)," ",INDIRECT(ADDRESS(1,5+MOD(ROW()-2,COUNTA('Form Responses 1'!$1:$1)-4),,TRUE,"Form Responses 1")))</f>
        <v>PUSFATJA  - Gedung A Lt. 1 [Toilet pria/wanita]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PUSFATJA  - Gedung A Lt. 1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8</v>
      </c>
      <c r="L858" s="9" t="str">
        <f t="shared" si="6"/>
        <v>2023 - WEEK 08</v>
      </c>
      <c r="M858" s="9" t="str">
        <f t="shared" si="7"/>
        <v>2023 - MONTH 02</v>
      </c>
      <c r="N858" s="12">
        <f t="shared" ref="N858:O858" si="867">IFERROR(AVERAGEIF(L:L,L858,$J:$J)," ")</f>
        <v>0.9496590909</v>
      </c>
      <c r="O858" s="12">
        <f t="shared" si="867"/>
        <v>0.9536363636</v>
      </c>
      <c r="P858" s="9" t="str">
        <f>IF(ISBLANK(A858)," ",IF(N858&gt;MASTER!$B$3/100,"SB",IF(N858&gt;MASTER!$B$4/100,"B",IF(N858&gt;MASTER!$B$5/100,"C","K"))))</f>
        <v>B</v>
      </c>
      <c r="Q858" s="9" t="str">
        <f>IF(ISBLANK(B858)," ",IF(O858&gt;MASTER!$B$3/100,"SB",IF(O858&gt;MASTER!$B$4/100,"B",IF(O858&gt;MASTER!$B$5/100,"C","K"))))</f>
        <v>SB</v>
      </c>
    </row>
    <row r="859">
      <c r="A859" s="8">
        <f>INDIRECT(ADDRESS(2+QUOTIENT(ROW()-2,COUNTA('Form Responses 1'!$1:$1)-4),1,,TRUE,"Form Responses 1"))</f>
        <v>45026.48765</v>
      </c>
      <c r="B859" s="9" t="str">
        <f>INDIRECT(ADDRESS(2+QUOTIENT(ROW()-2,COUNTA('Form Responses 1'!$1:$1)-4),2,,TRUE,"Form Responses 1"))</f>
        <v>suha025@brin.go.id</v>
      </c>
      <c r="C859" s="9" t="str">
        <f>INDIRECT(ADDRESS(2+QUOTIENT(ROW()-2,COUNTA('Form Responses 1'!$1:$1)-4),3,,TRUE,"Form Responses 1"))</f>
        <v>Suhartono</v>
      </c>
      <c r="D859" s="10">
        <f>INDIRECT(ADDRESS(2+QUOTIENT(ROW()-2,COUNTA('Form Responses 1'!$1:$1)-4),4,,TRUE,"Form Responses 1"))</f>
        <v>44981</v>
      </c>
      <c r="E859" s="11">
        <f t="shared" si="2"/>
        <v>5</v>
      </c>
      <c r="F859" s="9" t="str">
        <f>IF(ISBLANK(A859)," ",INDIRECT(ADDRESS(1,5+MOD(ROW()-2,COUNTA('Form Responses 1'!$1:$1)-4),,TRUE,"Form Responses 1")))</f>
        <v>PUSFATJA  - Gedung A Lt. 1 [Ruang Staff]</v>
      </c>
      <c r="G859" s="9" t="str">
        <f>IF(ISBLANK(A859)," ",INDIRECT(ADDRESS(MATCH(A859,'Form Responses 1'!A:A,0),5+MOD(ROW()-2,COUNTA('Form Responses 1'!$1:$1)-4),,TRUE,"Form Responses 1")))</f>
        <v>BAIK</v>
      </c>
      <c r="H859" s="12" t="str">
        <f t="shared" si="3"/>
        <v>PUSFATJA  - Gedung A Lt. 1</v>
      </c>
      <c r="I859" s="12" t="str">
        <f t="shared" si="4"/>
        <v>CLEANING SERVICE</v>
      </c>
      <c r="J859" s="12">
        <f t="array" ref="J859">IFERROR(INDEX(MASTER!B:B,MATCH(G859,MASTER!A:A,0))/100," ")</f>
        <v>0.95</v>
      </c>
      <c r="K859" s="9">
        <f t="shared" si="5"/>
        <v>8</v>
      </c>
      <c r="L859" s="9" t="str">
        <f t="shared" si="6"/>
        <v>2023 - WEEK 08</v>
      </c>
      <c r="M859" s="9" t="str">
        <f t="shared" si="7"/>
        <v>2023 - MONTH 02</v>
      </c>
      <c r="N859" s="12">
        <f t="shared" ref="N859:O859" si="868">IFERROR(AVERAGEIF(L:L,L859,$J:$J)," ")</f>
        <v>0.9496590909</v>
      </c>
      <c r="O859" s="12">
        <f t="shared" si="868"/>
        <v>0.9536363636</v>
      </c>
      <c r="P859" s="9" t="str">
        <f>IF(ISBLANK(A859)," ",IF(N859&gt;MASTER!$B$3/100,"SB",IF(N859&gt;MASTER!$B$4/100,"B",IF(N859&gt;MASTER!$B$5/100,"C","K"))))</f>
        <v>B</v>
      </c>
      <c r="Q859" s="9" t="str">
        <f>IF(ISBLANK(B859)," ",IF(O859&gt;MASTER!$B$3/100,"SB",IF(O859&gt;MASTER!$B$4/100,"B",IF(O859&gt;MASTER!$B$5/100,"C","K"))))</f>
        <v>SB</v>
      </c>
    </row>
    <row r="860">
      <c r="A860" s="8">
        <f>INDIRECT(ADDRESS(2+QUOTIENT(ROW()-2,COUNTA('Form Responses 1'!$1:$1)-4),1,,TRUE,"Form Responses 1"))</f>
        <v>45026.48765</v>
      </c>
      <c r="B860" s="9" t="str">
        <f>INDIRECT(ADDRESS(2+QUOTIENT(ROW()-2,COUNTA('Form Responses 1'!$1:$1)-4),2,,TRUE,"Form Responses 1"))</f>
        <v>suha025@brin.go.id</v>
      </c>
      <c r="C860" s="9" t="str">
        <f>INDIRECT(ADDRESS(2+QUOTIENT(ROW()-2,COUNTA('Form Responses 1'!$1:$1)-4),3,,TRUE,"Form Responses 1"))</f>
        <v>Suhartono</v>
      </c>
      <c r="D860" s="10">
        <f>INDIRECT(ADDRESS(2+QUOTIENT(ROW()-2,COUNTA('Form Responses 1'!$1:$1)-4),4,,TRUE,"Form Responses 1"))</f>
        <v>44981</v>
      </c>
      <c r="E860" s="11">
        <f t="shared" si="2"/>
        <v>5</v>
      </c>
      <c r="F860" s="9" t="str">
        <f>IF(ISBLANK(A860)," ",INDIRECT(ADDRESS(1,5+MOD(ROW()-2,COUNTA('Form Responses 1'!$1:$1)-4),,TRUE,"Form Responses 1")))</f>
        <v>PUSFATJA  - Gedung A Lt. 1 [Tangga]</v>
      </c>
      <c r="G860" s="9" t="str">
        <f>IF(ISBLANK(A860)," ",INDIRECT(ADDRESS(MATCH(A860,'Form Responses 1'!A:A,0),5+MOD(ROW()-2,COUNTA('Form Responses 1'!$1:$1)-4),,TRUE,"Form Responses 1")))</f>
        <v>BAIK</v>
      </c>
      <c r="H860" s="12" t="str">
        <f t="shared" si="3"/>
        <v>PUSFATJA  - Gedung A Lt. 1</v>
      </c>
      <c r="I860" s="12" t="str">
        <f t="shared" si="4"/>
        <v>CLEANING SERVICE</v>
      </c>
      <c r="J860" s="12">
        <f t="array" ref="J860">IFERROR(INDEX(MASTER!B:B,MATCH(G860,MASTER!A:A,0))/100," ")</f>
        <v>0.95</v>
      </c>
      <c r="K860" s="9">
        <f t="shared" si="5"/>
        <v>8</v>
      </c>
      <c r="L860" s="9" t="str">
        <f t="shared" si="6"/>
        <v>2023 - WEEK 08</v>
      </c>
      <c r="M860" s="9" t="str">
        <f t="shared" si="7"/>
        <v>2023 - MONTH 02</v>
      </c>
      <c r="N860" s="12">
        <f t="shared" ref="N860:O860" si="869">IFERROR(AVERAGEIF(L:L,L860,$J:$J)," ")</f>
        <v>0.9496590909</v>
      </c>
      <c r="O860" s="12">
        <f t="shared" si="869"/>
        <v>0.9536363636</v>
      </c>
      <c r="P860" s="9" t="str">
        <f>IF(ISBLANK(A860)," ",IF(N860&gt;MASTER!$B$3/100,"SB",IF(N860&gt;MASTER!$B$4/100,"B",IF(N860&gt;MASTER!$B$5/100,"C","K"))))</f>
        <v>B</v>
      </c>
      <c r="Q860" s="9" t="str">
        <f>IF(ISBLANK(B860)," ",IF(O860&gt;MASTER!$B$3/100,"SB",IF(O860&gt;MASTER!$B$4/100,"B",IF(O860&gt;MASTER!$B$5/100,"C","K"))))</f>
        <v>SB</v>
      </c>
    </row>
    <row r="861">
      <c r="A861" s="8">
        <f>INDIRECT(ADDRESS(2+QUOTIENT(ROW()-2,COUNTA('Form Responses 1'!$1:$1)-4),1,,TRUE,"Form Responses 1"))</f>
        <v>45026.48765</v>
      </c>
      <c r="B861" s="9" t="str">
        <f>INDIRECT(ADDRESS(2+QUOTIENT(ROW()-2,COUNTA('Form Responses 1'!$1:$1)-4),2,,TRUE,"Form Responses 1"))</f>
        <v>suha025@brin.go.id</v>
      </c>
      <c r="C861" s="9" t="str">
        <f>INDIRECT(ADDRESS(2+QUOTIENT(ROW()-2,COUNTA('Form Responses 1'!$1:$1)-4),3,,TRUE,"Form Responses 1"))</f>
        <v>Suhartono</v>
      </c>
      <c r="D861" s="10">
        <f>INDIRECT(ADDRESS(2+QUOTIENT(ROW()-2,COUNTA('Form Responses 1'!$1:$1)-4),4,,TRUE,"Form Responses 1"))</f>
        <v>44981</v>
      </c>
      <c r="E861" s="11">
        <f t="shared" si="2"/>
        <v>5</v>
      </c>
      <c r="F861" s="9" t="str">
        <f>IF(ISBLANK(A861)," ",INDIRECT(ADDRESS(1,5+MOD(ROW()-2,COUNTA('Form Responses 1'!$1:$1)-4),,TRUE,"Form Responses 1")))</f>
        <v>PUSFATJA  - Halaman Gedung [Taman ]</v>
      </c>
      <c r="G861" s="9" t="str">
        <f>IF(ISBLANK(A861)," ",INDIRECT(ADDRESS(MATCH(A861,'Form Responses 1'!A:A,0),5+MOD(ROW()-2,COUNTA('Form Responses 1'!$1:$1)-4),,TRUE,"Form Responses 1")))</f>
        <v>BAIK</v>
      </c>
      <c r="H861" s="12" t="str">
        <f t="shared" si="3"/>
        <v>PUSFATJA  - Halaman Gedung</v>
      </c>
      <c r="I861" s="12" t="str">
        <f t="shared" si="4"/>
        <v>CLEANING SERVICE</v>
      </c>
      <c r="J861" s="12">
        <f t="array" ref="J861">IFERROR(INDEX(MASTER!B:B,MATCH(G861,MASTER!A:A,0))/100," ")</f>
        <v>0.95</v>
      </c>
      <c r="K861" s="9">
        <f t="shared" si="5"/>
        <v>8</v>
      </c>
      <c r="L861" s="9" t="str">
        <f t="shared" si="6"/>
        <v>2023 - WEEK 08</v>
      </c>
      <c r="M861" s="9" t="str">
        <f t="shared" si="7"/>
        <v>2023 - MONTH 02</v>
      </c>
      <c r="N861" s="12">
        <f t="shared" ref="N861:O861" si="870">IFERROR(AVERAGEIF(L:L,L861,$J:$J)," ")</f>
        <v>0.9496590909</v>
      </c>
      <c r="O861" s="12">
        <f t="shared" si="870"/>
        <v>0.9536363636</v>
      </c>
      <c r="P861" s="9" t="str">
        <f>IF(ISBLANK(A861)," ",IF(N861&gt;MASTER!$B$3/100,"SB",IF(N861&gt;MASTER!$B$4/100,"B",IF(N861&gt;MASTER!$B$5/100,"C","K"))))</f>
        <v>B</v>
      </c>
      <c r="Q861" s="9" t="str">
        <f>IF(ISBLANK(B861)," ",IF(O861&gt;MASTER!$B$3/100,"SB",IF(O861&gt;MASTER!$B$4/100,"B",IF(O861&gt;MASTER!$B$5/100,"C","K"))))</f>
        <v>SB</v>
      </c>
    </row>
    <row r="862">
      <c r="A862" s="8">
        <f>INDIRECT(ADDRESS(2+QUOTIENT(ROW()-2,COUNTA('Form Responses 1'!$1:$1)-4),1,,TRUE,"Form Responses 1"))</f>
        <v>45026.48765</v>
      </c>
      <c r="B862" s="9" t="str">
        <f>INDIRECT(ADDRESS(2+QUOTIENT(ROW()-2,COUNTA('Form Responses 1'!$1:$1)-4),2,,TRUE,"Form Responses 1"))</f>
        <v>suha025@brin.go.id</v>
      </c>
      <c r="C862" s="9" t="str">
        <f>INDIRECT(ADDRESS(2+QUOTIENT(ROW()-2,COUNTA('Form Responses 1'!$1:$1)-4),3,,TRUE,"Form Responses 1"))</f>
        <v>Suhartono</v>
      </c>
      <c r="D862" s="10">
        <f>INDIRECT(ADDRESS(2+QUOTIENT(ROW()-2,COUNTA('Form Responses 1'!$1:$1)-4),4,,TRUE,"Form Responses 1"))</f>
        <v>44981</v>
      </c>
      <c r="E862" s="11">
        <f t="shared" si="2"/>
        <v>5</v>
      </c>
      <c r="F862" s="9" t="str">
        <f>IF(ISBLANK(A862)," ",INDIRECT(ADDRESS(1,5+MOD(ROW()-2,COUNTA('Form Responses 1'!$1:$1)-4),,TRUE,"Form Responses 1")))</f>
        <v>PUSFATJA  - Halaman Gedung [Parkir Motor ]</v>
      </c>
      <c r="G862" s="9" t="str">
        <f>IF(ISBLANK(A862)," ",INDIRECT(ADDRESS(MATCH(A862,'Form Responses 1'!A:A,0),5+MOD(ROW()-2,COUNTA('Form Responses 1'!$1:$1)-4),,TRUE,"Form Responses 1")))</f>
        <v>BAIK</v>
      </c>
      <c r="H862" s="12" t="str">
        <f t="shared" si="3"/>
        <v>PUSFATJA  - Halaman Gedung</v>
      </c>
      <c r="I862" s="12" t="str">
        <f t="shared" si="4"/>
        <v>CLEANING SERVICE</v>
      </c>
      <c r="J862" s="12">
        <f t="array" ref="J862">IFERROR(INDEX(MASTER!B:B,MATCH(G862,MASTER!A:A,0))/100," ")</f>
        <v>0.95</v>
      </c>
      <c r="K862" s="9">
        <f t="shared" si="5"/>
        <v>8</v>
      </c>
      <c r="L862" s="9" t="str">
        <f t="shared" si="6"/>
        <v>2023 - WEEK 08</v>
      </c>
      <c r="M862" s="9" t="str">
        <f t="shared" si="7"/>
        <v>2023 - MONTH 02</v>
      </c>
      <c r="N862" s="12">
        <f t="shared" ref="N862:O862" si="871">IFERROR(AVERAGEIF(L:L,L862,$J:$J)," ")</f>
        <v>0.9496590909</v>
      </c>
      <c r="O862" s="12">
        <f t="shared" si="871"/>
        <v>0.9536363636</v>
      </c>
      <c r="P862" s="9" t="str">
        <f>IF(ISBLANK(A862)," ",IF(N862&gt;MASTER!$B$3/100,"SB",IF(N862&gt;MASTER!$B$4/100,"B",IF(N862&gt;MASTER!$B$5/100,"C","K"))))</f>
        <v>B</v>
      </c>
      <c r="Q862" s="9" t="str">
        <f>IF(ISBLANK(B862)," ",IF(O862&gt;MASTER!$B$3/100,"SB",IF(O862&gt;MASTER!$B$4/100,"B",IF(O862&gt;MASTER!$B$5/100,"C","K"))))</f>
        <v>SB</v>
      </c>
    </row>
    <row r="863">
      <c r="A863" s="8">
        <f>INDIRECT(ADDRESS(2+QUOTIENT(ROW()-2,COUNTA('Form Responses 1'!$1:$1)-4),1,,TRUE,"Form Responses 1"))</f>
        <v>45026.48765</v>
      </c>
      <c r="B863" s="9" t="str">
        <f>INDIRECT(ADDRESS(2+QUOTIENT(ROW()-2,COUNTA('Form Responses 1'!$1:$1)-4),2,,TRUE,"Form Responses 1"))</f>
        <v>suha025@brin.go.id</v>
      </c>
      <c r="C863" s="9" t="str">
        <f>INDIRECT(ADDRESS(2+QUOTIENT(ROW()-2,COUNTA('Form Responses 1'!$1:$1)-4),3,,TRUE,"Form Responses 1"))</f>
        <v>Suhartono</v>
      </c>
      <c r="D863" s="10">
        <f>INDIRECT(ADDRESS(2+QUOTIENT(ROW()-2,COUNTA('Form Responses 1'!$1:$1)-4),4,,TRUE,"Form Responses 1"))</f>
        <v>44981</v>
      </c>
      <c r="E863" s="11">
        <f t="shared" si="2"/>
        <v>5</v>
      </c>
      <c r="F863" s="9" t="str">
        <f>IF(ISBLANK(A863)," ",INDIRECT(ADDRESS(1,5+MOD(ROW()-2,COUNTA('Form Responses 1'!$1:$1)-4),,TRUE,"Form Responses 1")))</f>
        <v>PUSFATJA  - Halaman Gedung [Parkir Mobil]</v>
      </c>
      <c r="G863" s="9" t="str">
        <f>IF(ISBLANK(A863)," ",INDIRECT(ADDRESS(MATCH(A863,'Form Responses 1'!A:A,0),5+MOD(ROW()-2,COUNTA('Form Responses 1'!$1:$1)-4),,TRUE,"Form Responses 1")))</f>
        <v>BAIK</v>
      </c>
      <c r="H863" s="12" t="str">
        <f t="shared" si="3"/>
        <v>PUSFATJA  - Halaman Gedung</v>
      </c>
      <c r="I863" s="12" t="str">
        <f t="shared" si="4"/>
        <v>CLEANING SERVICE</v>
      </c>
      <c r="J863" s="12">
        <f t="array" ref="J863">IFERROR(INDEX(MASTER!B:B,MATCH(G863,MASTER!A:A,0))/100," ")</f>
        <v>0.95</v>
      </c>
      <c r="K863" s="9">
        <f t="shared" si="5"/>
        <v>8</v>
      </c>
      <c r="L863" s="9" t="str">
        <f t="shared" si="6"/>
        <v>2023 - WEEK 08</v>
      </c>
      <c r="M863" s="9" t="str">
        <f t="shared" si="7"/>
        <v>2023 - MONTH 02</v>
      </c>
      <c r="N863" s="12">
        <f t="shared" ref="N863:O863" si="872">IFERROR(AVERAGEIF(L:L,L863,$J:$J)," ")</f>
        <v>0.9496590909</v>
      </c>
      <c r="O863" s="12">
        <f t="shared" si="872"/>
        <v>0.9536363636</v>
      </c>
      <c r="P863" s="9" t="str">
        <f>IF(ISBLANK(A863)," ",IF(N863&gt;MASTER!$B$3/100,"SB",IF(N863&gt;MASTER!$B$4/100,"B",IF(N863&gt;MASTER!$B$5/100,"C","K"))))</f>
        <v>B</v>
      </c>
      <c r="Q863" s="9" t="str">
        <f>IF(ISBLANK(B863)," ",IF(O863&gt;MASTER!$B$3/100,"SB",IF(O863&gt;MASTER!$B$4/100,"B",IF(O863&gt;MASTER!$B$5/100,"C","K"))))</f>
        <v>SB</v>
      </c>
    </row>
    <row r="864">
      <c r="A864" s="8">
        <f>INDIRECT(ADDRESS(2+QUOTIENT(ROW()-2,COUNTA('Form Responses 1'!$1:$1)-4),1,,TRUE,"Form Responses 1"))</f>
        <v>45026.48765</v>
      </c>
      <c r="B864" s="9" t="str">
        <f>INDIRECT(ADDRESS(2+QUOTIENT(ROW()-2,COUNTA('Form Responses 1'!$1:$1)-4),2,,TRUE,"Form Responses 1"))</f>
        <v>suha025@brin.go.id</v>
      </c>
      <c r="C864" s="9" t="str">
        <f>INDIRECT(ADDRESS(2+QUOTIENT(ROW()-2,COUNTA('Form Responses 1'!$1:$1)-4),3,,TRUE,"Form Responses 1"))</f>
        <v>Suhartono</v>
      </c>
      <c r="D864" s="10">
        <f>INDIRECT(ADDRESS(2+QUOTIENT(ROW()-2,COUNTA('Form Responses 1'!$1:$1)-4),4,,TRUE,"Form Responses 1"))</f>
        <v>44981</v>
      </c>
      <c r="E864" s="11">
        <f t="shared" si="2"/>
        <v>5</v>
      </c>
      <c r="F864" s="9" t="str">
        <f>IF(ISBLANK(A864)," ",INDIRECT(ADDRESS(1,5+MOD(ROW()-2,COUNTA('Form Responses 1'!$1:$1)-4),,TRUE,"Form Responses 1")))</f>
        <v>PUSFATJA  - Halaman Gedung [Halaman depan samping dan belakang]</v>
      </c>
      <c r="G864" s="9" t="str">
        <f>IF(ISBLANK(A864)," ",INDIRECT(ADDRESS(MATCH(A864,'Form Responses 1'!A:A,0),5+MOD(ROW()-2,COUNTA('Form Responses 1'!$1:$1)-4),,TRUE,"Form Responses 1")))</f>
        <v>BAIK</v>
      </c>
      <c r="H864" s="12" t="str">
        <f t="shared" si="3"/>
        <v>PUSFATJA  - Halaman Gedung</v>
      </c>
      <c r="I864" s="12" t="str">
        <f t="shared" si="4"/>
        <v>CLEANING SERVICE</v>
      </c>
      <c r="J864" s="12">
        <f t="array" ref="J864">IFERROR(INDEX(MASTER!B:B,MATCH(G864,MASTER!A:A,0))/100," ")</f>
        <v>0.95</v>
      </c>
      <c r="K864" s="9">
        <f t="shared" si="5"/>
        <v>8</v>
      </c>
      <c r="L864" s="9" t="str">
        <f t="shared" si="6"/>
        <v>2023 - WEEK 08</v>
      </c>
      <c r="M864" s="9" t="str">
        <f t="shared" si="7"/>
        <v>2023 - MONTH 02</v>
      </c>
      <c r="N864" s="12">
        <f t="shared" ref="N864:O864" si="873">IFERROR(AVERAGEIF(L:L,L864,$J:$J)," ")</f>
        <v>0.9496590909</v>
      </c>
      <c r="O864" s="12">
        <f t="shared" si="873"/>
        <v>0.9536363636</v>
      </c>
      <c r="P864" s="9" t="str">
        <f>IF(ISBLANK(A864)," ",IF(N864&gt;MASTER!$B$3/100,"SB",IF(N864&gt;MASTER!$B$4/100,"B",IF(N864&gt;MASTER!$B$5/100,"C","K"))))</f>
        <v>B</v>
      </c>
      <c r="Q864" s="9" t="str">
        <f>IF(ISBLANK(B864)," ",IF(O864&gt;MASTER!$B$3/100,"SB",IF(O864&gt;MASTER!$B$4/100,"B",IF(O864&gt;MASTER!$B$5/100,"C","K"))))</f>
        <v>SB</v>
      </c>
    </row>
    <row r="865">
      <c r="A865" s="8">
        <f>INDIRECT(ADDRESS(2+QUOTIENT(ROW()-2,COUNTA('Form Responses 1'!$1:$1)-4),1,,TRUE,"Form Responses 1"))</f>
        <v>45026.48765</v>
      </c>
      <c r="B865" s="9" t="str">
        <f>INDIRECT(ADDRESS(2+QUOTIENT(ROW()-2,COUNTA('Form Responses 1'!$1:$1)-4),2,,TRUE,"Form Responses 1"))</f>
        <v>suha025@brin.go.id</v>
      </c>
      <c r="C865" s="9" t="str">
        <f>INDIRECT(ADDRESS(2+QUOTIENT(ROW()-2,COUNTA('Form Responses 1'!$1:$1)-4),3,,TRUE,"Form Responses 1"))</f>
        <v>Suhartono</v>
      </c>
      <c r="D865" s="10">
        <f>INDIRECT(ADDRESS(2+QUOTIENT(ROW()-2,COUNTA('Form Responses 1'!$1:$1)-4),4,,TRUE,"Form Responses 1"))</f>
        <v>44981</v>
      </c>
      <c r="E865" s="11">
        <f t="shared" si="2"/>
        <v>5</v>
      </c>
      <c r="F865" s="9" t="str">
        <f>IF(ISBLANK(A865)," ",INDIRECT(ADDRESS(1,5+MOD(ROW()-2,COUNTA('Form Responses 1'!$1:$1)-4),,TRUE,"Form Responses 1")))</f>
        <v>PUSFATJA  - Halaman Gedung [TPS]</v>
      </c>
      <c r="G865" s="9" t="str">
        <f>IF(ISBLANK(A865)," ",INDIRECT(ADDRESS(MATCH(A865,'Form Responses 1'!A:A,0),5+MOD(ROW()-2,COUNTA('Form Responses 1'!$1:$1)-4),,TRUE,"Form Responses 1")))</f>
        <v>BAIK</v>
      </c>
      <c r="H865" s="12" t="str">
        <f t="shared" si="3"/>
        <v>PUSFATJA  - Halaman Gedung</v>
      </c>
      <c r="I865" s="12" t="str">
        <f t="shared" si="4"/>
        <v>CLEANING SERVICE</v>
      </c>
      <c r="J865" s="12">
        <f t="array" ref="J865">IFERROR(INDEX(MASTER!B:B,MATCH(G865,MASTER!A:A,0))/100," ")</f>
        <v>0.95</v>
      </c>
      <c r="K865" s="9">
        <f t="shared" si="5"/>
        <v>8</v>
      </c>
      <c r="L865" s="9" t="str">
        <f t="shared" si="6"/>
        <v>2023 - WEEK 08</v>
      </c>
      <c r="M865" s="9" t="str">
        <f t="shared" si="7"/>
        <v>2023 - MONTH 02</v>
      </c>
      <c r="N865" s="12">
        <f t="shared" ref="N865:O865" si="874">IFERROR(AVERAGEIF(L:L,L865,$J:$J)," ")</f>
        <v>0.9496590909</v>
      </c>
      <c r="O865" s="12">
        <f t="shared" si="874"/>
        <v>0.9536363636</v>
      </c>
      <c r="P865" s="9" t="str">
        <f>IF(ISBLANK(A865)," ",IF(N865&gt;MASTER!$B$3/100,"SB",IF(N865&gt;MASTER!$B$4/100,"B",IF(N865&gt;MASTER!$B$5/100,"C","K"))))</f>
        <v>B</v>
      </c>
      <c r="Q865" s="9" t="str">
        <f>IF(ISBLANK(B865)," ",IF(O865&gt;MASTER!$B$3/100,"SB",IF(O865&gt;MASTER!$B$4/100,"B",IF(O865&gt;MASTER!$B$5/100,"C","K"))))</f>
        <v>SB</v>
      </c>
    </row>
    <row r="866">
      <c r="A866" s="8">
        <f>INDIRECT(ADDRESS(2+QUOTIENT(ROW()-2,COUNTA('Form Responses 1'!$1:$1)-4),1,,TRUE,"Form Responses 1"))</f>
        <v>45026.48765</v>
      </c>
      <c r="B866" s="9" t="str">
        <f>INDIRECT(ADDRESS(2+QUOTIENT(ROW()-2,COUNTA('Form Responses 1'!$1:$1)-4),2,,TRUE,"Form Responses 1"))</f>
        <v>suha025@brin.go.id</v>
      </c>
      <c r="C866" s="9" t="str">
        <f>INDIRECT(ADDRESS(2+QUOTIENT(ROW()-2,COUNTA('Form Responses 1'!$1:$1)-4),3,,TRUE,"Form Responses 1"))</f>
        <v>Suhartono</v>
      </c>
      <c r="D866" s="10">
        <f>INDIRECT(ADDRESS(2+QUOTIENT(ROW()-2,COUNTA('Form Responses 1'!$1:$1)-4),4,,TRUE,"Form Responses 1"))</f>
        <v>44981</v>
      </c>
      <c r="E866" s="11">
        <f t="shared" si="2"/>
        <v>5</v>
      </c>
      <c r="F866" s="9" t="str">
        <f>IF(ISBLANK(A866)," ",INDIRECT(ADDRESS(1,5+MOD(ROW()-2,COUNTA('Form Responses 1'!$1:$1)-4),,TRUE,"Form Responses 1")))</f>
        <v>INSPEKTORAT - Gedung [Lobby]</v>
      </c>
      <c r="G866" s="9" t="str">
        <f>IF(ISBLANK(A866)," ",INDIRECT(ADDRESS(MATCH(A866,'Form Responses 1'!A:A,0),5+MOD(ROW()-2,COUNTA('Form Responses 1'!$1:$1)-4),,TRUE,"Form Responses 1")))</f>
        <v>BAIK</v>
      </c>
      <c r="H866" s="12" t="str">
        <f t="shared" si="3"/>
        <v>INSPEKTORAT - Gedung</v>
      </c>
      <c r="I866" s="12" t="str">
        <f t="shared" si="4"/>
        <v>CLEANING SERVICE</v>
      </c>
      <c r="J866" s="12">
        <f t="array" ref="J866">IFERROR(INDEX(MASTER!B:B,MATCH(G866,MASTER!A:A,0))/100," ")</f>
        <v>0.95</v>
      </c>
      <c r="K866" s="9">
        <f t="shared" si="5"/>
        <v>8</v>
      </c>
      <c r="L866" s="9" t="str">
        <f t="shared" si="6"/>
        <v>2023 - WEEK 08</v>
      </c>
      <c r="M866" s="9" t="str">
        <f t="shared" si="7"/>
        <v>2023 - MONTH 02</v>
      </c>
      <c r="N866" s="12">
        <f t="shared" ref="N866:O866" si="875">IFERROR(AVERAGEIF(L:L,L866,$J:$J)," ")</f>
        <v>0.9496590909</v>
      </c>
      <c r="O866" s="12">
        <f t="shared" si="875"/>
        <v>0.9536363636</v>
      </c>
      <c r="P866" s="9" t="str">
        <f>IF(ISBLANK(A866)," ",IF(N866&gt;MASTER!$B$3/100,"SB",IF(N866&gt;MASTER!$B$4/100,"B",IF(N866&gt;MASTER!$B$5/100,"C","K"))))</f>
        <v>B</v>
      </c>
      <c r="Q866" s="9" t="str">
        <f>IF(ISBLANK(B866)," ",IF(O866&gt;MASTER!$B$3/100,"SB",IF(O866&gt;MASTER!$B$4/100,"B",IF(O866&gt;MASTER!$B$5/100,"C","K"))))</f>
        <v>SB</v>
      </c>
    </row>
    <row r="867">
      <c r="A867" s="8">
        <f>INDIRECT(ADDRESS(2+QUOTIENT(ROW()-2,COUNTA('Form Responses 1'!$1:$1)-4),1,,TRUE,"Form Responses 1"))</f>
        <v>45026.48765</v>
      </c>
      <c r="B867" s="9" t="str">
        <f>INDIRECT(ADDRESS(2+QUOTIENT(ROW()-2,COUNTA('Form Responses 1'!$1:$1)-4),2,,TRUE,"Form Responses 1"))</f>
        <v>suha025@brin.go.id</v>
      </c>
      <c r="C867" s="9" t="str">
        <f>INDIRECT(ADDRESS(2+QUOTIENT(ROW()-2,COUNTA('Form Responses 1'!$1:$1)-4),3,,TRUE,"Form Responses 1"))</f>
        <v>Suhartono</v>
      </c>
      <c r="D867" s="10">
        <f>INDIRECT(ADDRESS(2+QUOTIENT(ROW()-2,COUNTA('Form Responses 1'!$1:$1)-4),4,,TRUE,"Form Responses 1"))</f>
        <v>44981</v>
      </c>
      <c r="E867" s="11">
        <f t="shared" si="2"/>
        <v>5</v>
      </c>
      <c r="F867" s="9" t="str">
        <f>IF(ISBLANK(A867)," ",INDIRECT(ADDRESS(1,5+MOD(ROW()-2,COUNTA('Form Responses 1'!$1:$1)-4),,TRUE,"Form Responses 1")))</f>
        <v>INSPEKTORAT - Gedung [Ruang Inspektur]</v>
      </c>
      <c r="G867" s="9" t="str">
        <f>IF(ISBLANK(A867)," ",INDIRECT(ADDRESS(MATCH(A867,'Form Responses 1'!A:A,0),5+MOD(ROW()-2,COUNTA('Form Responses 1'!$1:$1)-4),,TRUE,"Form Responses 1")))</f>
        <v>BAIK</v>
      </c>
      <c r="H867" s="12" t="str">
        <f t="shared" si="3"/>
        <v>INSPEKTORAT - Gedung</v>
      </c>
      <c r="I867" s="12" t="str">
        <f t="shared" si="4"/>
        <v>CLEANING SERVICE</v>
      </c>
      <c r="J867" s="12">
        <f t="array" ref="J867">IFERROR(INDEX(MASTER!B:B,MATCH(G867,MASTER!A:A,0))/100," ")</f>
        <v>0.95</v>
      </c>
      <c r="K867" s="9">
        <f t="shared" si="5"/>
        <v>8</v>
      </c>
      <c r="L867" s="9" t="str">
        <f t="shared" si="6"/>
        <v>2023 - WEEK 08</v>
      </c>
      <c r="M867" s="9" t="str">
        <f t="shared" si="7"/>
        <v>2023 - MONTH 02</v>
      </c>
      <c r="N867" s="12">
        <f t="shared" ref="N867:O867" si="876">IFERROR(AVERAGEIF(L:L,L867,$J:$J)," ")</f>
        <v>0.9496590909</v>
      </c>
      <c r="O867" s="12">
        <f t="shared" si="876"/>
        <v>0.9536363636</v>
      </c>
      <c r="P867" s="9" t="str">
        <f>IF(ISBLANK(A867)," ",IF(N867&gt;MASTER!$B$3/100,"SB",IF(N867&gt;MASTER!$B$4/100,"B",IF(N867&gt;MASTER!$B$5/100,"C","K"))))</f>
        <v>B</v>
      </c>
      <c r="Q867" s="9" t="str">
        <f>IF(ISBLANK(B867)," ",IF(O867&gt;MASTER!$B$3/100,"SB",IF(O867&gt;MASTER!$B$4/100,"B",IF(O867&gt;MASTER!$B$5/100,"C","K"))))</f>
        <v>SB</v>
      </c>
    </row>
    <row r="868">
      <c r="A868" s="8">
        <f>INDIRECT(ADDRESS(2+QUOTIENT(ROW()-2,COUNTA('Form Responses 1'!$1:$1)-4),1,,TRUE,"Form Responses 1"))</f>
        <v>45026.48765</v>
      </c>
      <c r="B868" s="9" t="str">
        <f>INDIRECT(ADDRESS(2+QUOTIENT(ROW()-2,COUNTA('Form Responses 1'!$1:$1)-4),2,,TRUE,"Form Responses 1"))</f>
        <v>suha025@brin.go.id</v>
      </c>
      <c r="C868" s="9" t="str">
        <f>INDIRECT(ADDRESS(2+QUOTIENT(ROW()-2,COUNTA('Form Responses 1'!$1:$1)-4),3,,TRUE,"Form Responses 1"))</f>
        <v>Suhartono</v>
      </c>
      <c r="D868" s="10">
        <f>INDIRECT(ADDRESS(2+QUOTIENT(ROW()-2,COUNTA('Form Responses 1'!$1:$1)-4),4,,TRUE,"Form Responses 1"))</f>
        <v>44981</v>
      </c>
      <c r="E868" s="11">
        <f t="shared" si="2"/>
        <v>5</v>
      </c>
      <c r="F868" s="9" t="str">
        <f>IF(ISBLANK(A868)," ",INDIRECT(ADDRESS(1,5+MOD(ROW()-2,COUNTA('Form Responses 1'!$1:$1)-4),,TRUE,"Form Responses 1")))</f>
        <v>INSPEKTORAT - Gedung [Truang rapat/Ruang Arsip]</v>
      </c>
      <c r="G868" s="9" t="str">
        <f>IF(ISBLANK(A868)," ",INDIRECT(ADDRESS(MATCH(A868,'Form Responses 1'!A:A,0),5+MOD(ROW()-2,COUNTA('Form Responses 1'!$1:$1)-4),,TRUE,"Form Responses 1")))</f>
        <v>BAIK</v>
      </c>
      <c r="H868" s="12" t="str">
        <f t="shared" si="3"/>
        <v>INSPEKTORAT - Gedung</v>
      </c>
      <c r="I868" s="12" t="str">
        <f t="shared" si="4"/>
        <v>CLEANING SERVICE</v>
      </c>
      <c r="J868" s="12">
        <f t="array" ref="J868">IFERROR(INDEX(MASTER!B:B,MATCH(G868,MASTER!A:A,0))/100," ")</f>
        <v>0.95</v>
      </c>
      <c r="K868" s="9">
        <f t="shared" si="5"/>
        <v>8</v>
      </c>
      <c r="L868" s="9" t="str">
        <f t="shared" si="6"/>
        <v>2023 - WEEK 08</v>
      </c>
      <c r="M868" s="9" t="str">
        <f t="shared" si="7"/>
        <v>2023 - MONTH 02</v>
      </c>
      <c r="N868" s="12">
        <f t="shared" ref="N868:O868" si="877">IFERROR(AVERAGEIF(L:L,L868,$J:$J)," ")</f>
        <v>0.9496590909</v>
      </c>
      <c r="O868" s="12">
        <f t="shared" si="877"/>
        <v>0.9536363636</v>
      </c>
      <c r="P868" s="9" t="str">
        <f>IF(ISBLANK(A868)," ",IF(N868&gt;MASTER!$B$3/100,"SB",IF(N868&gt;MASTER!$B$4/100,"B",IF(N868&gt;MASTER!$B$5/100,"C","K"))))</f>
        <v>B</v>
      </c>
      <c r="Q868" s="9" t="str">
        <f>IF(ISBLANK(B868)," ",IF(O868&gt;MASTER!$B$3/100,"SB",IF(O868&gt;MASTER!$B$4/100,"B",IF(O868&gt;MASTER!$B$5/100,"C","K"))))</f>
        <v>SB</v>
      </c>
    </row>
    <row r="869">
      <c r="A869" s="8">
        <f>INDIRECT(ADDRESS(2+QUOTIENT(ROW()-2,COUNTA('Form Responses 1'!$1:$1)-4),1,,TRUE,"Form Responses 1"))</f>
        <v>45026.48765</v>
      </c>
      <c r="B869" s="9" t="str">
        <f>INDIRECT(ADDRESS(2+QUOTIENT(ROW()-2,COUNTA('Form Responses 1'!$1:$1)-4),2,,TRUE,"Form Responses 1"))</f>
        <v>suha025@brin.go.id</v>
      </c>
      <c r="C869" s="9" t="str">
        <f>INDIRECT(ADDRESS(2+QUOTIENT(ROW()-2,COUNTA('Form Responses 1'!$1:$1)-4),3,,TRUE,"Form Responses 1"))</f>
        <v>Suhartono</v>
      </c>
      <c r="D869" s="10">
        <f>INDIRECT(ADDRESS(2+QUOTIENT(ROW()-2,COUNTA('Form Responses 1'!$1:$1)-4),4,,TRUE,"Form Responses 1"))</f>
        <v>44981</v>
      </c>
      <c r="E869" s="11">
        <f t="shared" si="2"/>
        <v>5</v>
      </c>
      <c r="F869" s="9" t="str">
        <f>IF(ISBLANK(A869)," ",INDIRECT(ADDRESS(1,5+MOD(ROW()-2,COUNTA('Form Responses 1'!$1:$1)-4),,TRUE,"Form Responses 1")))</f>
        <v>INSPEKTORAT - Gedung [Ruang TU]</v>
      </c>
      <c r="G869" s="9" t="str">
        <f>IF(ISBLANK(A869)," ",INDIRECT(ADDRESS(MATCH(A869,'Form Responses 1'!A:A,0),5+MOD(ROW()-2,COUNTA('Form Responses 1'!$1:$1)-4),,TRUE,"Form Responses 1")))</f>
        <v>BAIK</v>
      </c>
      <c r="H869" s="12" t="str">
        <f t="shared" si="3"/>
        <v>INSPEKTORAT - Gedung</v>
      </c>
      <c r="I869" s="12" t="str">
        <f t="shared" si="4"/>
        <v>CLEANING SERVICE</v>
      </c>
      <c r="J869" s="12">
        <f t="array" ref="J869">IFERROR(INDEX(MASTER!B:B,MATCH(G869,MASTER!A:A,0))/100," ")</f>
        <v>0.95</v>
      </c>
      <c r="K869" s="9">
        <f t="shared" si="5"/>
        <v>8</v>
      </c>
      <c r="L869" s="9" t="str">
        <f t="shared" si="6"/>
        <v>2023 - WEEK 08</v>
      </c>
      <c r="M869" s="9" t="str">
        <f t="shared" si="7"/>
        <v>2023 - MONTH 02</v>
      </c>
      <c r="N869" s="12">
        <f t="shared" ref="N869:O869" si="878">IFERROR(AVERAGEIF(L:L,L869,$J:$J)," ")</f>
        <v>0.9496590909</v>
      </c>
      <c r="O869" s="12">
        <f t="shared" si="878"/>
        <v>0.9536363636</v>
      </c>
      <c r="P869" s="9" t="str">
        <f>IF(ISBLANK(A869)," ",IF(N869&gt;MASTER!$B$3/100,"SB",IF(N869&gt;MASTER!$B$4/100,"B",IF(N869&gt;MASTER!$B$5/100,"C","K"))))</f>
        <v>B</v>
      </c>
      <c r="Q869" s="9" t="str">
        <f>IF(ISBLANK(B869)," ",IF(O869&gt;MASTER!$B$3/100,"SB",IF(O869&gt;MASTER!$B$4/100,"B",IF(O869&gt;MASTER!$B$5/100,"C","K"))))</f>
        <v>SB</v>
      </c>
    </row>
    <row r="870">
      <c r="A870" s="8">
        <f>INDIRECT(ADDRESS(2+QUOTIENT(ROW()-2,COUNTA('Form Responses 1'!$1:$1)-4),1,,TRUE,"Form Responses 1"))</f>
        <v>45026.48765</v>
      </c>
      <c r="B870" s="9" t="str">
        <f>INDIRECT(ADDRESS(2+QUOTIENT(ROW()-2,COUNTA('Form Responses 1'!$1:$1)-4),2,,TRUE,"Form Responses 1"))</f>
        <v>suha025@brin.go.id</v>
      </c>
      <c r="C870" s="9" t="str">
        <f>INDIRECT(ADDRESS(2+QUOTIENT(ROW()-2,COUNTA('Form Responses 1'!$1:$1)-4),3,,TRUE,"Form Responses 1"))</f>
        <v>Suhartono</v>
      </c>
      <c r="D870" s="10">
        <f>INDIRECT(ADDRESS(2+QUOTIENT(ROW()-2,COUNTA('Form Responses 1'!$1:$1)-4),4,,TRUE,"Form Responses 1"))</f>
        <v>44981</v>
      </c>
      <c r="E870" s="11">
        <f t="shared" si="2"/>
        <v>5</v>
      </c>
      <c r="F870" s="9" t="str">
        <f>IF(ISBLANK(A870)," ",INDIRECT(ADDRESS(1,5+MOD(ROW()-2,COUNTA('Form Responses 1'!$1:$1)-4),,TRUE,"Form Responses 1")))</f>
        <v>INSPEKTORAT - Gedung [Pantry]</v>
      </c>
      <c r="G870" s="9" t="str">
        <f>IF(ISBLANK(A870)," ",INDIRECT(ADDRESS(MATCH(A870,'Form Responses 1'!A:A,0),5+MOD(ROW()-2,COUNTA('Form Responses 1'!$1:$1)-4),,TRUE,"Form Responses 1")))</f>
        <v>BAIK</v>
      </c>
      <c r="H870" s="12" t="str">
        <f t="shared" si="3"/>
        <v>INSPEKTORAT - Gedung</v>
      </c>
      <c r="I870" s="12" t="str">
        <f t="shared" si="4"/>
        <v>CLEANING SERVICE</v>
      </c>
      <c r="J870" s="12">
        <f t="array" ref="J870">IFERROR(INDEX(MASTER!B:B,MATCH(G870,MASTER!A:A,0))/100," ")</f>
        <v>0.95</v>
      </c>
      <c r="K870" s="9">
        <f t="shared" si="5"/>
        <v>8</v>
      </c>
      <c r="L870" s="9" t="str">
        <f t="shared" si="6"/>
        <v>2023 - WEEK 08</v>
      </c>
      <c r="M870" s="9" t="str">
        <f t="shared" si="7"/>
        <v>2023 - MONTH 02</v>
      </c>
      <c r="N870" s="12">
        <f t="shared" ref="N870:O870" si="879">IFERROR(AVERAGEIF(L:L,L870,$J:$J)," ")</f>
        <v>0.9496590909</v>
      </c>
      <c r="O870" s="12">
        <f t="shared" si="879"/>
        <v>0.9536363636</v>
      </c>
      <c r="P870" s="9" t="str">
        <f>IF(ISBLANK(A870)," ",IF(N870&gt;MASTER!$B$3/100,"SB",IF(N870&gt;MASTER!$B$4/100,"B",IF(N870&gt;MASTER!$B$5/100,"C","K"))))</f>
        <v>B</v>
      </c>
      <c r="Q870" s="9" t="str">
        <f>IF(ISBLANK(B870)," ",IF(O870&gt;MASTER!$B$3/100,"SB",IF(O870&gt;MASTER!$B$4/100,"B",IF(O870&gt;MASTER!$B$5/100,"C","K"))))</f>
        <v>SB</v>
      </c>
    </row>
    <row r="871">
      <c r="A871" s="8">
        <f>INDIRECT(ADDRESS(2+QUOTIENT(ROW()-2,COUNTA('Form Responses 1'!$1:$1)-4),1,,TRUE,"Form Responses 1"))</f>
        <v>45026.48765</v>
      </c>
      <c r="B871" s="9" t="str">
        <f>INDIRECT(ADDRESS(2+QUOTIENT(ROW()-2,COUNTA('Form Responses 1'!$1:$1)-4),2,,TRUE,"Form Responses 1"))</f>
        <v>suha025@brin.go.id</v>
      </c>
      <c r="C871" s="9" t="str">
        <f>INDIRECT(ADDRESS(2+QUOTIENT(ROW()-2,COUNTA('Form Responses 1'!$1:$1)-4),3,,TRUE,"Form Responses 1"))</f>
        <v>Suhartono</v>
      </c>
      <c r="D871" s="10">
        <f>INDIRECT(ADDRESS(2+QUOTIENT(ROW()-2,COUNTA('Form Responses 1'!$1:$1)-4),4,,TRUE,"Form Responses 1"))</f>
        <v>44981</v>
      </c>
      <c r="E871" s="11">
        <f t="shared" si="2"/>
        <v>5</v>
      </c>
      <c r="F871" s="9" t="str">
        <f>IF(ISBLANK(A871)," ",INDIRECT(ADDRESS(1,5+MOD(ROW()-2,COUNTA('Form Responses 1'!$1:$1)-4),,TRUE,"Form Responses 1")))</f>
        <v>INSPEKTORAT - Gedung [Toilet Pria/Wanita]</v>
      </c>
      <c r="G871" s="9" t="str">
        <f>IF(ISBLANK(A871)," ",INDIRECT(ADDRESS(MATCH(A871,'Form Responses 1'!A:A,0),5+MOD(ROW()-2,COUNTA('Form Responses 1'!$1:$1)-4),,TRUE,"Form Responses 1")))</f>
        <v>BAIK</v>
      </c>
      <c r="H871" s="12" t="str">
        <f t="shared" si="3"/>
        <v>INSPEKTORAT - Gedung</v>
      </c>
      <c r="I871" s="12" t="str">
        <f t="shared" si="4"/>
        <v>CLEANING SERVICE</v>
      </c>
      <c r="J871" s="12">
        <f t="array" ref="J871">IFERROR(INDEX(MASTER!B:B,MATCH(G871,MASTER!A:A,0))/100," ")</f>
        <v>0.95</v>
      </c>
      <c r="K871" s="9">
        <f t="shared" si="5"/>
        <v>8</v>
      </c>
      <c r="L871" s="9" t="str">
        <f t="shared" si="6"/>
        <v>2023 - WEEK 08</v>
      </c>
      <c r="M871" s="9" t="str">
        <f t="shared" si="7"/>
        <v>2023 - MONTH 02</v>
      </c>
      <c r="N871" s="12">
        <f t="shared" ref="N871:O871" si="880">IFERROR(AVERAGEIF(L:L,L871,$J:$J)," ")</f>
        <v>0.9496590909</v>
      </c>
      <c r="O871" s="12">
        <f t="shared" si="880"/>
        <v>0.9536363636</v>
      </c>
      <c r="P871" s="9" t="str">
        <f>IF(ISBLANK(A871)," ",IF(N871&gt;MASTER!$B$3/100,"SB",IF(N871&gt;MASTER!$B$4/100,"B",IF(N871&gt;MASTER!$B$5/100,"C","K"))))</f>
        <v>B</v>
      </c>
      <c r="Q871" s="9" t="str">
        <f>IF(ISBLANK(B871)," ",IF(O871&gt;MASTER!$B$3/100,"SB",IF(O871&gt;MASTER!$B$4/100,"B",IF(O871&gt;MASTER!$B$5/100,"C","K"))))</f>
        <v>SB</v>
      </c>
    </row>
    <row r="872">
      <c r="A872" s="8">
        <f>INDIRECT(ADDRESS(2+QUOTIENT(ROW()-2,COUNTA('Form Responses 1'!$1:$1)-4),1,,TRUE,"Form Responses 1"))</f>
        <v>45026.48765</v>
      </c>
      <c r="B872" s="9" t="str">
        <f>INDIRECT(ADDRESS(2+QUOTIENT(ROW()-2,COUNTA('Form Responses 1'!$1:$1)-4),2,,TRUE,"Form Responses 1"))</f>
        <v>suha025@brin.go.id</v>
      </c>
      <c r="C872" s="9" t="str">
        <f>INDIRECT(ADDRESS(2+QUOTIENT(ROW()-2,COUNTA('Form Responses 1'!$1:$1)-4),3,,TRUE,"Form Responses 1"))</f>
        <v>Suhartono</v>
      </c>
      <c r="D872" s="10">
        <f>INDIRECT(ADDRESS(2+QUOTIENT(ROW()-2,COUNTA('Form Responses 1'!$1:$1)-4),4,,TRUE,"Form Responses 1"))</f>
        <v>44981</v>
      </c>
      <c r="E872" s="11">
        <f t="shared" si="2"/>
        <v>5</v>
      </c>
      <c r="F872" s="9" t="str">
        <f>IF(ISBLANK(A872)," ",INDIRECT(ADDRESS(1,5+MOD(ROW()-2,COUNTA('Form Responses 1'!$1:$1)-4),,TRUE,"Form Responses 1")))</f>
        <v>INSPEKTORAT - Gedung [Toilet Pria/Wanita]</v>
      </c>
      <c r="G872" s="9" t="str">
        <f>IF(ISBLANK(A872)," ",INDIRECT(ADDRESS(MATCH(A872,'Form Responses 1'!A:A,0),5+MOD(ROW()-2,COUNTA('Form Responses 1'!$1:$1)-4),,TRUE,"Form Responses 1")))</f>
        <v>BAIK</v>
      </c>
      <c r="H872" s="12" t="str">
        <f t="shared" si="3"/>
        <v>INSPEKTORAT - Gedung</v>
      </c>
      <c r="I872" s="12" t="str">
        <f t="shared" si="4"/>
        <v>CLEANING SERVICE</v>
      </c>
      <c r="J872" s="12">
        <f t="array" ref="J872">IFERROR(INDEX(MASTER!B:B,MATCH(G872,MASTER!A:A,0))/100," ")</f>
        <v>0.95</v>
      </c>
      <c r="K872" s="9">
        <f t="shared" si="5"/>
        <v>8</v>
      </c>
      <c r="L872" s="9" t="str">
        <f t="shared" si="6"/>
        <v>2023 - WEEK 08</v>
      </c>
      <c r="M872" s="9" t="str">
        <f t="shared" si="7"/>
        <v>2023 - MONTH 02</v>
      </c>
      <c r="N872" s="12">
        <f t="shared" ref="N872:O872" si="881">IFERROR(AVERAGEIF(L:L,L872,$J:$J)," ")</f>
        <v>0.9496590909</v>
      </c>
      <c r="O872" s="12">
        <f t="shared" si="881"/>
        <v>0.9536363636</v>
      </c>
      <c r="P872" s="9" t="str">
        <f>IF(ISBLANK(A872)," ",IF(N872&gt;MASTER!$B$3/100,"SB",IF(N872&gt;MASTER!$B$4/100,"B",IF(N872&gt;MASTER!$B$5/100,"C","K"))))</f>
        <v>B</v>
      </c>
      <c r="Q872" s="9" t="str">
        <f>IF(ISBLANK(B872)," ",IF(O872&gt;MASTER!$B$3/100,"SB",IF(O872&gt;MASTER!$B$4/100,"B",IF(O872&gt;MASTER!$B$5/100,"C","K"))))</f>
        <v>SB</v>
      </c>
    </row>
    <row r="873">
      <c r="A873" s="8">
        <f>INDIRECT(ADDRESS(2+QUOTIENT(ROW()-2,COUNTA('Form Responses 1'!$1:$1)-4),1,,TRUE,"Form Responses 1"))</f>
        <v>45026.48765</v>
      </c>
      <c r="B873" s="9" t="str">
        <f>INDIRECT(ADDRESS(2+QUOTIENT(ROW()-2,COUNTA('Form Responses 1'!$1:$1)-4),2,,TRUE,"Form Responses 1"))</f>
        <v>suha025@brin.go.id</v>
      </c>
      <c r="C873" s="9" t="str">
        <f>INDIRECT(ADDRESS(2+QUOTIENT(ROW()-2,COUNTA('Form Responses 1'!$1:$1)-4),3,,TRUE,"Form Responses 1"))</f>
        <v>Suhartono</v>
      </c>
      <c r="D873" s="10">
        <f>INDIRECT(ADDRESS(2+QUOTIENT(ROW()-2,COUNTA('Form Responses 1'!$1:$1)-4),4,,TRUE,"Form Responses 1"))</f>
        <v>44981</v>
      </c>
      <c r="E873" s="11">
        <f t="shared" si="2"/>
        <v>5</v>
      </c>
      <c r="F873" s="9" t="str">
        <f>IF(ISBLANK(A873)," ",INDIRECT(ADDRESS(1,5+MOD(ROW()-2,COUNTA('Form Responses 1'!$1:$1)-4),,TRUE,"Form Responses 1")))</f>
        <v>INSPEKTORAT - Gedung [Toilet Pria/Wanita]</v>
      </c>
      <c r="G873" s="9" t="str">
        <f>IF(ISBLANK(A873)," ",INDIRECT(ADDRESS(MATCH(A873,'Form Responses 1'!A:A,0),5+MOD(ROW()-2,COUNTA('Form Responses 1'!$1:$1)-4),,TRUE,"Form Responses 1")))</f>
        <v>BAIK</v>
      </c>
      <c r="H873" s="12" t="str">
        <f t="shared" si="3"/>
        <v>INSPEKTORAT - Gedung</v>
      </c>
      <c r="I873" s="12" t="str">
        <f t="shared" si="4"/>
        <v>CLEANING SERVICE</v>
      </c>
      <c r="J873" s="12">
        <f t="array" ref="J873">IFERROR(INDEX(MASTER!B:B,MATCH(G873,MASTER!A:A,0))/100," ")</f>
        <v>0.95</v>
      </c>
      <c r="K873" s="9">
        <f t="shared" si="5"/>
        <v>8</v>
      </c>
      <c r="L873" s="9" t="str">
        <f t="shared" si="6"/>
        <v>2023 - WEEK 08</v>
      </c>
      <c r="M873" s="9" t="str">
        <f t="shared" si="7"/>
        <v>2023 - MONTH 02</v>
      </c>
      <c r="N873" s="12">
        <f t="shared" ref="N873:O873" si="882">IFERROR(AVERAGEIF(L:L,L873,$J:$J)," ")</f>
        <v>0.9496590909</v>
      </c>
      <c r="O873" s="12">
        <f t="shared" si="882"/>
        <v>0.9536363636</v>
      </c>
      <c r="P873" s="9" t="str">
        <f>IF(ISBLANK(A873)," ",IF(N873&gt;MASTER!$B$3/100,"SB",IF(N873&gt;MASTER!$B$4/100,"B",IF(N873&gt;MASTER!$B$5/100,"C","K"))))</f>
        <v>B</v>
      </c>
      <c r="Q873" s="9" t="str">
        <f>IF(ISBLANK(B873)," ",IF(O873&gt;MASTER!$B$3/100,"SB",IF(O873&gt;MASTER!$B$4/100,"B",IF(O873&gt;MASTER!$B$5/100,"C","K"))))</f>
        <v>SB</v>
      </c>
    </row>
    <row r="874">
      <c r="A874" s="8">
        <f>INDIRECT(ADDRESS(2+QUOTIENT(ROW()-2,COUNTA('Form Responses 1'!$1:$1)-4),1,,TRUE,"Form Responses 1"))</f>
        <v>45026.48765</v>
      </c>
      <c r="B874" s="9" t="str">
        <f>INDIRECT(ADDRESS(2+QUOTIENT(ROW()-2,COUNTA('Form Responses 1'!$1:$1)-4),2,,TRUE,"Form Responses 1"))</f>
        <v>suha025@brin.go.id</v>
      </c>
      <c r="C874" s="9" t="str">
        <f>INDIRECT(ADDRESS(2+QUOTIENT(ROW()-2,COUNTA('Form Responses 1'!$1:$1)-4),3,,TRUE,"Form Responses 1"))</f>
        <v>Suhartono</v>
      </c>
      <c r="D874" s="10">
        <f>INDIRECT(ADDRESS(2+QUOTIENT(ROW()-2,COUNTA('Form Responses 1'!$1:$1)-4),4,,TRUE,"Form Responses 1"))</f>
        <v>44981</v>
      </c>
      <c r="E874" s="11">
        <f t="shared" si="2"/>
        <v>5</v>
      </c>
      <c r="F874" s="9" t="str">
        <f>IF(ISBLANK(A874)," ",INDIRECT(ADDRESS(1,5+MOD(ROW()-2,COUNTA('Form Responses 1'!$1:$1)-4),,TRUE,"Form Responses 1")))</f>
        <v>INSPEKTORAT - Gedung [Ruang Auditor]</v>
      </c>
      <c r="G874" s="9" t="str">
        <f>IF(ISBLANK(A874)," ",INDIRECT(ADDRESS(MATCH(A874,'Form Responses 1'!A:A,0),5+MOD(ROW()-2,COUNTA('Form Responses 1'!$1:$1)-4),,TRUE,"Form Responses 1")))</f>
        <v>BAIK</v>
      </c>
      <c r="H874" s="12" t="str">
        <f t="shared" si="3"/>
        <v>INSPEKTORAT - Gedung</v>
      </c>
      <c r="I874" s="12" t="str">
        <f t="shared" si="4"/>
        <v>CLEANING SERVICE</v>
      </c>
      <c r="J874" s="12">
        <f t="array" ref="J874">IFERROR(INDEX(MASTER!B:B,MATCH(G874,MASTER!A:A,0))/100," ")</f>
        <v>0.95</v>
      </c>
      <c r="K874" s="9">
        <f t="shared" si="5"/>
        <v>8</v>
      </c>
      <c r="L874" s="9" t="str">
        <f t="shared" si="6"/>
        <v>2023 - WEEK 08</v>
      </c>
      <c r="M874" s="9" t="str">
        <f t="shared" si="7"/>
        <v>2023 - MONTH 02</v>
      </c>
      <c r="N874" s="12">
        <f t="shared" ref="N874:O874" si="883">IFERROR(AVERAGEIF(L:L,L874,$J:$J)," ")</f>
        <v>0.9496590909</v>
      </c>
      <c r="O874" s="12">
        <f t="shared" si="883"/>
        <v>0.9536363636</v>
      </c>
      <c r="P874" s="9" t="str">
        <f>IF(ISBLANK(A874)," ",IF(N874&gt;MASTER!$B$3/100,"SB",IF(N874&gt;MASTER!$B$4/100,"B",IF(N874&gt;MASTER!$B$5/100,"C","K"))))</f>
        <v>B</v>
      </c>
      <c r="Q874" s="9" t="str">
        <f>IF(ISBLANK(B874)," ",IF(O874&gt;MASTER!$B$3/100,"SB",IF(O874&gt;MASTER!$B$4/100,"B",IF(O874&gt;MASTER!$B$5/100,"C","K"))))</f>
        <v>SB</v>
      </c>
    </row>
    <row r="875">
      <c r="A875" s="8">
        <f>INDIRECT(ADDRESS(2+QUOTIENT(ROW()-2,COUNTA('Form Responses 1'!$1:$1)-4),1,,TRUE,"Form Responses 1"))</f>
        <v>45026.48765</v>
      </c>
      <c r="B875" s="9" t="str">
        <f>INDIRECT(ADDRESS(2+QUOTIENT(ROW()-2,COUNTA('Form Responses 1'!$1:$1)-4),2,,TRUE,"Form Responses 1"))</f>
        <v>suha025@brin.go.id</v>
      </c>
      <c r="C875" s="9" t="str">
        <f>INDIRECT(ADDRESS(2+QUOTIENT(ROW()-2,COUNTA('Form Responses 1'!$1:$1)-4),3,,TRUE,"Form Responses 1"))</f>
        <v>Suhartono</v>
      </c>
      <c r="D875" s="10">
        <f>INDIRECT(ADDRESS(2+QUOTIENT(ROW()-2,COUNTA('Form Responses 1'!$1:$1)-4),4,,TRUE,"Form Responses 1"))</f>
        <v>44981</v>
      </c>
      <c r="E875" s="11">
        <f t="shared" si="2"/>
        <v>5</v>
      </c>
      <c r="F875" s="9" t="str">
        <f>IF(ISBLANK(A875)," ",INDIRECT(ADDRESS(1,5+MOD(ROW()-2,COUNTA('Form Responses 1'!$1:$1)-4),,TRUE,"Form Responses 1")))</f>
        <v>INSPEKTORAT - Gedung [Ruang Arsip]</v>
      </c>
      <c r="G875" s="9" t="str">
        <f>IF(ISBLANK(A875)," ",INDIRECT(ADDRESS(MATCH(A875,'Form Responses 1'!A:A,0),5+MOD(ROW()-2,COUNTA('Form Responses 1'!$1:$1)-4),,TRUE,"Form Responses 1")))</f>
        <v>BAIK</v>
      </c>
      <c r="H875" s="12" t="str">
        <f t="shared" si="3"/>
        <v>INSPEKTORAT - Gedung</v>
      </c>
      <c r="I875" s="12" t="str">
        <f t="shared" si="4"/>
        <v>CLEANING SERVICE</v>
      </c>
      <c r="J875" s="12">
        <f t="array" ref="J875">IFERROR(INDEX(MASTER!B:B,MATCH(G875,MASTER!A:A,0))/100," ")</f>
        <v>0.95</v>
      </c>
      <c r="K875" s="9">
        <f t="shared" si="5"/>
        <v>8</v>
      </c>
      <c r="L875" s="9" t="str">
        <f t="shared" si="6"/>
        <v>2023 - WEEK 08</v>
      </c>
      <c r="M875" s="9" t="str">
        <f t="shared" si="7"/>
        <v>2023 - MONTH 02</v>
      </c>
      <c r="N875" s="12">
        <f t="shared" ref="N875:O875" si="884">IFERROR(AVERAGEIF(L:L,L875,$J:$J)," ")</f>
        <v>0.9496590909</v>
      </c>
      <c r="O875" s="12">
        <f t="shared" si="884"/>
        <v>0.9536363636</v>
      </c>
      <c r="P875" s="9" t="str">
        <f>IF(ISBLANK(A875)," ",IF(N875&gt;MASTER!$B$3/100,"SB",IF(N875&gt;MASTER!$B$4/100,"B",IF(N875&gt;MASTER!$B$5/100,"C","K"))))</f>
        <v>B</v>
      </c>
      <c r="Q875" s="9" t="str">
        <f>IF(ISBLANK(B875)," ",IF(O875&gt;MASTER!$B$3/100,"SB",IF(O875&gt;MASTER!$B$4/100,"B",IF(O875&gt;MASTER!$B$5/100,"C","K"))))</f>
        <v>SB</v>
      </c>
    </row>
    <row r="876">
      <c r="A876" s="8">
        <f>INDIRECT(ADDRESS(2+QUOTIENT(ROW()-2,COUNTA('Form Responses 1'!$1:$1)-4),1,,TRUE,"Form Responses 1"))</f>
        <v>45026.48765</v>
      </c>
      <c r="B876" s="9" t="str">
        <f>INDIRECT(ADDRESS(2+QUOTIENT(ROW()-2,COUNTA('Form Responses 1'!$1:$1)-4),2,,TRUE,"Form Responses 1"))</f>
        <v>suha025@brin.go.id</v>
      </c>
      <c r="C876" s="9" t="str">
        <f>INDIRECT(ADDRESS(2+QUOTIENT(ROW()-2,COUNTA('Form Responses 1'!$1:$1)-4),3,,TRUE,"Form Responses 1"))</f>
        <v>Suhartono</v>
      </c>
      <c r="D876" s="10">
        <f>INDIRECT(ADDRESS(2+QUOTIENT(ROW()-2,COUNTA('Form Responses 1'!$1:$1)-4),4,,TRUE,"Form Responses 1"))</f>
        <v>44981</v>
      </c>
      <c r="E876" s="11">
        <f t="shared" si="2"/>
        <v>5</v>
      </c>
      <c r="F876" s="9" t="str">
        <f>IF(ISBLANK(A876)," ",INDIRECT(ADDRESS(1,5+MOD(ROW()-2,COUNTA('Form Responses 1'!$1:$1)-4),,TRUE,"Form Responses 1")))</f>
        <v>INSPEKTORAT - Gedung [Musholla]</v>
      </c>
      <c r="G876" s="9" t="str">
        <f>IF(ISBLANK(A876)," ",INDIRECT(ADDRESS(MATCH(A876,'Form Responses 1'!A:A,0),5+MOD(ROW()-2,COUNTA('Form Responses 1'!$1:$1)-4),,TRUE,"Form Responses 1")))</f>
        <v>BAIK</v>
      </c>
      <c r="H876" s="12" t="str">
        <f t="shared" si="3"/>
        <v>INSPEKTORAT - Gedung</v>
      </c>
      <c r="I876" s="12" t="str">
        <f t="shared" si="4"/>
        <v>CLEANING SERVICE</v>
      </c>
      <c r="J876" s="12">
        <f t="array" ref="J876">IFERROR(INDEX(MASTER!B:B,MATCH(G876,MASTER!A:A,0))/100," ")</f>
        <v>0.95</v>
      </c>
      <c r="K876" s="9">
        <f t="shared" si="5"/>
        <v>8</v>
      </c>
      <c r="L876" s="9" t="str">
        <f t="shared" si="6"/>
        <v>2023 - WEEK 08</v>
      </c>
      <c r="M876" s="9" t="str">
        <f t="shared" si="7"/>
        <v>2023 - MONTH 02</v>
      </c>
      <c r="N876" s="12">
        <f t="shared" ref="N876:O876" si="885">IFERROR(AVERAGEIF(L:L,L876,$J:$J)," ")</f>
        <v>0.9496590909</v>
      </c>
      <c r="O876" s="12">
        <f t="shared" si="885"/>
        <v>0.9536363636</v>
      </c>
      <c r="P876" s="9" t="str">
        <f>IF(ISBLANK(A876)," ",IF(N876&gt;MASTER!$B$3/100,"SB",IF(N876&gt;MASTER!$B$4/100,"B",IF(N876&gt;MASTER!$B$5/100,"C","K"))))</f>
        <v>B</v>
      </c>
      <c r="Q876" s="9" t="str">
        <f>IF(ISBLANK(B876)," ",IF(O876&gt;MASTER!$B$3/100,"SB",IF(O876&gt;MASTER!$B$4/100,"B",IF(O876&gt;MASTER!$B$5/100,"C","K"))))</f>
        <v>SB</v>
      </c>
    </row>
    <row r="877">
      <c r="A877" s="8">
        <f>INDIRECT(ADDRESS(2+QUOTIENT(ROW()-2,COUNTA('Form Responses 1'!$1:$1)-4),1,,TRUE,"Form Responses 1"))</f>
        <v>45026.48765</v>
      </c>
      <c r="B877" s="9" t="str">
        <f>INDIRECT(ADDRESS(2+QUOTIENT(ROW()-2,COUNTA('Form Responses 1'!$1:$1)-4),2,,TRUE,"Form Responses 1"))</f>
        <v>suha025@brin.go.id</v>
      </c>
      <c r="C877" s="9" t="str">
        <f>INDIRECT(ADDRESS(2+QUOTIENT(ROW()-2,COUNTA('Form Responses 1'!$1:$1)-4),3,,TRUE,"Form Responses 1"))</f>
        <v>Suhartono</v>
      </c>
      <c r="D877" s="10">
        <f>INDIRECT(ADDRESS(2+QUOTIENT(ROW()-2,COUNTA('Form Responses 1'!$1:$1)-4),4,,TRUE,"Form Responses 1"))</f>
        <v>44981</v>
      </c>
      <c r="E877" s="11">
        <f t="shared" si="2"/>
        <v>5</v>
      </c>
      <c r="F877" s="9" t="str">
        <f>IF(ISBLANK(A877)," ",INDIRECT(ADDRESS(1,5+MOD(ROW()-2,COUNTA('Form Responses 1'!$1:$1)-4),,TRUE,"Form Responses 1")))</f>
        <v>INSPEKTORAT - Halaman Gedung [Taman 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INSPEKTORAT - Halaman Gedung</v>
      </c>
      <c r="I877" s="12" t="str">
        <f t="shared" si="4"/>
        <v>CLEANING SERVICE</v>
      </c>
      <c r="J877" s="12">
        <f t="array" ref="J877">IFERROR(INDEX(MASTER!B:B,MATCH(G877,MASTER!A:A,0))/100," ")</f>
        <v>0.95</v>
      </c>
      <c r="K877" s="9">
        <f t="shared" si="5"/>
        <v>8</v>
      </c>
      <c r="L877" s="9" t="str">
        <f t="shared" si="6"/>
        <v>2023 - WEEK 08</v>
      </c>
      <c r="M877" s="9" t="str">
        <f t="shared" si="7"/>
        <v>2023 - MONTH 02</v>
      </c>
      <c r="N877" s="12">
        <f t="shared" ref="N877:O877" si="886">IFERROR(AVERAGEIF(L:L,L877,$J:$J)," ")</f>
        <v>0.9496590909</v>
      </c>
      <c r="O877" s="12">
        <f t="shared" si="886"/>
        <v>0.9536363636</v>
      </c>
      <c r="P877" s="9" t="str">
        <f>IF(ISBLANK(A877)," ",IF(N877&gt;MASTER!$B$3/100,"SB",IF(N877&gt;MASTER!$B$4/100,"B",IF(N877&gt;MASTER!$B$5/100,"C","K"))))</f>
        <v>B</v>
      </c>
      <c r="Q877" s="9" t="str">
        <f>IF(ISBLANK(B877)," ",IF(O877&gt;MASTER!$B$3/100,"SB",IF(O877&gt;MASTER!$B$4/100,"B",IF(O877&gt;MASTER!$B$5/100,"C","K"))))</f>
        <v>SB</v>
      </c>
    </row>
    <row r="878">
      <c r="A878" s="8">
        <f>INDIRECT(ADDRESS(2+QUOTIENT(ROW()-2,COUNTA('Form Responses 1'!$1:$1)-4),1,,TRUE,"Form Responses 1"))</f>
        <v>45026.48765</v>
      </c>
      <c r="B878" s="9" t="str">
        <f>INDIRECT(ADDRESS(2+QUOTIENT(ROW()-2,COUNTA('Form Responses 1'!$1:$1)-4),2,,TRUE,"Form Responses 1"))</f>
        <v>suha025@brin.go.id</v>
      </c>
      <c r="C878" s="9" t="str">
        <f>INDIRECT(ADDRESS(2+QUOTIENT(ROW()-2,COUNTA('Form Responses 1'!$1:$1)-4),3,,TRUE,"Form Responses 1"))</f>
        <v>Suhartono</v>
      </c>
      <c r="D878" s="10">
        <f>INDIRECT(ADDRESS(2+QUOTIENT(ROW()-2,COUNTA('Form Responses 1'!$1:$1)-4),4,,TRUE,"Form Responses 1"))</f>
        <v>44981</v>
      </c>
      <c r="E878" s="11">
        <f t="shared" si="2"/>
        <v>5</v>
      </c>
      <c r="F878" s="9" t="str">
        <f>IF(ISBLANK(A878)," ",INDIRECT(ADDRESS(1,5+MOD(ROW()-2,COUNTA('Form Responses 1'!$1:$1)-4),,TRUE,"Form Responses 1")))</f>
        <v>INSPEKTORAT - Halaman Gedung [Parkir Motor 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INSPEKTORAT - Halaman Gedung</v>
      </c>
      <c r="I878" s="12" t="str">
        <f t="shared" si="4"/>
        <v>CLEANING SERVICE</v>
      </c>
      <c r="J878" s="12">
        <f t="array" ref="J878">IFERROR(INDEX(MASTER!B:B,MATCH(G878,MASTER!A:A,0))/100," ")</f>
        <v>0.95</v>
      </c>
      <c r="K878" s="9">
        <f t="shared" si="5"/>
        <v>8</v>
      </c>
      <c r="L878" s="9" t="str">
        <f t="shared" si="6"/>
        <v>2023 - WEEK 08</v>
      </c>
      <c r="M878" s="9" t="str">
        <f t="shared" si="7"/>
        <v>2023 - MONTH 02</v>
      </c>
      <c r="N878" s="12">
        <f t="shared" ref="N878:O878" si="887">IFERROR(AVERAGEIF(L:L,L878,$J:$J)," ")</f>
        <v>0.9496590909</v>
      </c>
      <c r="O878" s="12">
        <f t="shared" si="887"/>
        <v>0.9536363636</v>
      </c>
      <c r="P878" s="9" t="str">
        <f>IF(ISBLANK(A878)," ",IF(N878&gt;MASTER!$B$3/100,"SB",IF(N878&gt;MASTER!$B$4/100,"B",IF(N878&gt;MASTER!$B$5/100,"C","K"))))</f>
        <v>B</v>
      </c>
      <c r="Q878" s="9" t="str">
        <f>IF(ISBLANK(B878)," ",IF(O878&gt;MASTER!$B$3/100,"SB",IF(O878&gt;MASTER!$B$4/100,"B",IF(O878&gt;MASTER!$B$5/100,"C","K"))))</f>
        <v>SB</v>
      </c>
    </row>
    <row r="879">
      <c r="A879" s="8">
        <f>INDIRECT(ADDRESS(2+QUOTIENT(ROW()-2,COUNTA('Form Responses 1'!$1:$1)-4),1,,TRUE,"Form Responses 1"))</f>
        <v>45026.48765</v>
      </c>
      <c r="B879" s="9" t="str">
        <f>INDIRECT(ADDRESS(2+QUOTIENT(ROW()-2,COUNTA('Form Responses 1'!$1:$1)-4),2,,TRUE,"Form Responses 1"))</f>
        <v>suha025@brin.go.id</v>
      </c>
      <c r="C879" s="9" t="str">
        <f>INDIRECT(ADDRESS(2+QUOTIENT(ROW()-2,COUNTA('Form Responses 1'!$1:$1)-4),3,,TRUE,"Form Responses 1"))</f>
        <v>Suhartono</v>
      </c>
      <c r="D879" s="10">
        <f>INDIRECT(ADDRESS(2+QUOTIENT(ROW()-2,COUNTA('Form Responses 1'!$1:$1)-4),4,,TRUE,"Form Responses 1"))</f>
        <v>44981</v>
      </c>
      <c r="E879" s="11">
        <f t="shared" si="2"/>
        <v>5</v>
      </c>
      <c r="F879" s="9" t="str">
        <f>IF(ISBLANK(A879)," ",INDIRECT(ADDRESS(1,5+MOD(ROW()-2,COUNTA('Form Responses 1'!$1:$1)-4),,TRUE,"Form Responses 1")))</f>
        <v>INSPEKTORAT - Halaman Gedung [Parkir Mobil]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INSPEKTORAT - Halaman Gedung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8</v>
      </c>
      <c r="L879" s="9" t="str">
        <f t="shared" si="6"/>
        <v>2023 - WEEK 08</v>
      </c>
      <c r="M879" s="9" t="str">
        <f t="shared" si="7"/>
        <v>2023 - MONTH 02</v>
      </c>
      <c r="N879" s="12">
        <f t="shared" ref="N879:O879" si="888">IFERROR(AVERAGEIF(L:L,L879,$J:$J)," ")</f>
        <v>0.9496590909</v>
      </c>
      <c r="O879" s="12">
        <f t="shared" si="888"/>
        <v>0.9536363636</v>
      </c>
      <c r="P879" s="9" t="str">
        <f>IF(ISBLANK(A879)," ",IF(N879&gt;MASTER!$B$3/100,"SB",IF(N879&gt;MASTER!$B$4/100,"B",IF(N879&gt;MASTER!$B$5/100,"C","K"))))</f>
        <v>B</v>
      </c>
      <c r="Q879" s="9" t="str">
        <f>IF(ISBLANK(B879)," ",IF(O879&gt;MASTER!$B$3/100,"SB",IF(O879&gt;MASTER!$B$4/100,"B",IF(O879&gt;MASTER!$B$5/100,"C","K"))))</f>
        <v>SB</v>
      </c>
    </row>
    <row r="880">
      <c r="A880" s="8">
        <f>INDIRECT(ADDRESS(2+QUOTIENT(ROW()-2,COUNTA('Form Responses 1'!$1:$1)-4),1,,TRUE,"Form Responses 1"))</f>
        <v>45026.48765</v>
      </c>
      <c r="B880" s="9" t="str">
        <f>INDIRECT(ADDRESS(2+QUOTIENT(ROW()-2,COUNTA('Form Responses 1'!$1:$1)-4),2,,TRUE,"Form Responses 1"))</f>
        <v>suha025@brin.go.id</v>
      </c>
      <c r="C880" s="9" t="str">
        <f>INDIRECT(ADDRESS(2+QUOTIENT(ROW()-2,COUNTA('Form Responses 1'!$1:$1)-4),3,,TRUE,"Form Responses 1"))</f>
        <v>Suhartono</v>
      </c>
      <c r="D880" s="10">
        <f>INDIRECT(ADDRESS(2+QUOTIENT(ROW()-2,COUNTA('Form Responses 1'!$1:$1)-4),4,,TRUE,"Form Responses 1"))</f>
        <v>44981</v>
      </c>
      <c r="E880" s="11">
        <f t="shared" si="2"/>
        <v>5</v>
      </c>
      <c r="F880" s="9" t="str">
        <f>IF(ISBLANK(A880)," ",INDIRECT(ADDRESS(1,5+MOD(ROW()-2,COUNTA('Form Responses 1'!$1:$1)-4),,TRUE,"Form Responses 1")))</f>
        <v>INSPEKTORAT - Halaman Gedung [Halaman depan samping dan belakang]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INSPEKTORAT - Halaman Gedung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8</v>
      </c>
      <c r="L880" s="9" t="str">
        <f t="shared" si="6"/>
        <v>2023 - WEEK 08</v>
      </c>
      <c r="M880" s="9" t="str">
        <f t="shared" si="7"/>
        <v>2023 - MONTH 02</v>
      </c>
      <c r="N880" s="12">
        <f t="shared" ref="N880:O880" si="889">IFERROR(AVERAGEIF(L:L,L880,$J:$J)," ")</f>
        <v>0.9496590909</v>
      </c>
      <c r="O880" s="12">
        <f t="shared" si="889"/>
        <v>0.9536363636</v>
      </c>
      <c r="P880" s="9" t="str">
        <f>IF(ISBLANK(A880)," ",IF(N880&gt;MASTER!$B$3/100,"SB",IF(N880&gt;MASTER!$B$4/100,"B",IF(N880&gt;MASTER!$B$5/100,"C","K"))))</f>
        <v>B</v>
      </c>
      <c r="Q880" s="9" t="str">
        <f>IF(ISBLANK(B880)," ",IF(O880&gt;MASTER!$B$3/100,"SB",IF(O880&gt;MASTER!$B$4/100,"B",IF(O880&gt;MASTER!$B$5/100,"C","K"))))</f>
        <v>SB</v>
      </c>
    </row>
    <row r="881">
      <c r="A881" s="8">
        <f>INDIRECT(ADDRESS(2+QUOTIENT(ROW()-2,COUNTA('Form Responses 1'!$1:$1)-4),1,,TRUE,"Form Responses 1"))</f>
        <v>45026.48765</v>
      </c>
      <c r="B881" s="9" t="str">
        <f>INDIRECT(ADDRESS(2+QUOTIENT(ROW()-2,COUNTA('Form Responses 1'!$1:$1)-4),2,,TRUE,"Form Responses 1"))</f>
        <v>suha025@brin.go.id</v>
      </c>
      <c r="C881" s="9" t="str">
        <f>INDIRECT(ADDRESS(2+QUOTIENT(ROW()-2,COUNTA('Form Responses 1'!$1:$1)-4),3,,TRUE,"Form Responses 1"))</f>
        <v>Suhartono</v>
      </c>
      <c r="D881" s="10">
        <f>INDIRECT(ADDRESS(2+QUOTIENT(ROW()-2,COUNTA('Form Responses 1'!$1:$1)-4),4,,TRUE,"Form Responses 1"))</f>
        <v>44981</v>
      </c>
      <c r="E881" s="11">
        <f t="shared" si="2"/>
        <v>5</v>
      </c>
      <c r="F881" s="9" t="str">
        <f>IF(ISBLANK(A881)," ",INDIRECT(ADDRESS(1,5+MOD(ROW()-2,COUNTA('Form Responses 1'!$1:$1)-4),,TRUE,"Form Responses 1")))</f>
        <v>INSPEKTORAT - Halaman Gedung [TPS]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INSPEKTORAT - Halaman Gedung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8</v>
      </c>
      <c r="L881" s="9" t="str">
        <f t="shared" si="6"/>
        <v>2023 - WEEK 08</v>
      </c>
      <c r="M881" s="9" t="str">
        <f t="shared" si="7"/>
        <v>2023 - MONTH 02</v>
      </c>
      <c r="N881" s="12">
        <f t="shared" ref="N881:O881" si="890">IFERROR(AVERAGEIF(L:L,L881,$J:$J)," ")</f>
        <v>0.9496590909</v>
      </c>
      <c r="O881" s="12">
        <f t="shared" si="890"/>
        <v>0.9536363636</v>
      </c>
      <c r="P881" s="9" t="str">
        <f>IF(ISBLANK(A881)," ",IF(N881&gt;MASTER!$B$3/100,"SB",IF(N881&gt;MASTER!$B$4/100,"B",IF(N881&gt;MASTER!$B$5/100,"C","K"))))</f>
        <v>B</v>
      </c>
      <c r="Q881" s="9" t="str">
        <f>IF(ISBLANK(B881)," ",IF(O881&gt;MASTER!$B$3/100,"SB",IF(O881&gt;MASTER!$B$4/100,"B",IF(O881&gt;MASTER!$B$5/100,"C","K"))))</f>
        <v>SB</v>
      </c>
    </row>
    <row r="882">
      <c r="A882" s="8">
        <f>INDIRECT(ADDRESS(2+QUOTIENT(ROW()-2,COUNTA('Form Responses 1'!$1:$1)-4),1,,TRUE,"Form Responses 1"))</f>
        <v>45026.49033</v>
      </c>
      <c r="B882" s="9" t="str">
        <f>INDIRECT(ADDRESS(2+QUOTIENT(ROW()-2,COUNTA('Form Responses 1'!$1:$1)-4),2,,TRUE,"Form Responses 1"))</f>
        <v>suha025@brin.go.id</v>
      </c>
      <c r="C882" s="9" t="str">
        <f>INDIRECT(ADDRESS(2+QUOTIENT(ROW()-2,COUNTA('Form Responses 1'!$1:$1)-4),3,,TRUE,"Form Responses 1"))</f>
        <v>Suhartono</v>
      </c>
      <c r="D882" s="10">
        <f>INDIRECT(ADDRESS(2+QUOTIENT(ROW()-2,COUNTA('Form Responses 1'!$1:$1)-4),4,,TRUE,"Form Responses 1"))</f>
        <v>45009</v>
      </c>
      <c r="E882" s="11">
        <f t="shared" si="2"/>
        <v>5</v>
      </c>
      <c r="F882" s="9" t="str">
        <f>IF(ISBLANK(A882)," ",INDIRECT(ADDRESS(1,5+MOD(ROW()-2,COUNTA('Form Responses 1'!$1:$1)-4),,TRUE,"Form Responses 1")))</f>
        <v>Security [PUSTEKDATA LAPAN - Security Functions]</v>
      </c>
      <c r="G882" s="9" t="str">
        <f>IF(ISBLANK(A882)," ",INDIRECT(ADDRESS(MATCH(A882,'Form Responses 1'!A:A,0),5+MOD(ROW()-2,COUNTA('Form Responses 1'!$1:$1)-4),,TRUE,"Form Responses 1")))</f>
        <v>BAIK</v>
      </c>
      <c r="H882" s="12" t="str">
        <f t="shared" si="3"/>
        <v>Security</v>
      </c>
      <c r="I882" s="12" t="str">
        <f t="shared" si="4"/>
        <v>SECURITY SERVICE</v>
      </c>
      <c r="J882" s="12">
        <f t="array" ref="J882">IFERROR(INDEX(MASTER!B:B,MATCH(G882,MASTER!A:A,0))/100," ")</f>
        <v>0.95</v>
      </c>
      <c r="K882" s="9">
        <f t="shared" si="5"/>
        <v>12</v>
      </c>
      <c r="L882" s="9" t="str">
        <f t="shared" si="6"/>
        <v>2023 - WEEK 12</v>
      </c>
      <c r="M882" s="9" t="str">
        <f t="shared" si="7"/>
        <v>2023 - MONTH 03</v>
      </c>
      <c r="N882" s="12">
        <f t="shared" ref="N882:O882" si="891">IFERROR(AVERAGEIF(L:L,L882,$J:$J)," ")</f>
        <v>0.95</v>
      </c>
      <c r="O882" s="12">
        <f t="shared" si="891"/>
        <v>0.9711252654</v>
      </c>
      <c r="P882" s="9" t="str">
        <f>IF(ISBLANK(A882)," ",IF(N882&gt;MASTER!$B$3/100,"SB",IF(N882&gt;MASTER!$B$4/100,"B",IF(N882&gt;MASTER!$B$5/100,"C","K"))))</f>
        <v>SB</v>
      </c>
      <c r="Q882" s="9" t="str">
        <f>IF(ISBLANK(B882)," ",IF(O882&gt;MASTER!$B$3/100,"SB",IF(O882&gt;MASTER!$B$4/100,"B",IF(O882&gt;MASTER!$B$5/100,"C","K"))))</f>
        <v>SB</v>
      </c>
    </row>
    <row r="883">
      <c r="A883" s="8">
        <f>INDIRECT(ADDRESS(2+QUOTIENT(ROW()-2,COUNTA('Form Responses 1'!$1:$1)-4),1,,TRUE,"Form Responses 1"))</f>
        <v>45026.49033</v>
      </c>
      <c r="B883" s="9" t="str">
        <f>INDIRECT(ADDRESS(2+QUOTIENT(ROW()-2,COUNTA('Form Responses 1'!$1:$1)-4),2,,TRUE,"Form Responses 1"))</f>
        <v>suha025@brin.go.id</v>
      </c>
      <c r="C883" s="9" t="str">
        <f>INDIRECT(ADDRESS(2+QUOTIENT(ROW()-2,COUNTA('Form Responses 1'!$1:$1)-4),3,,TRUE,"Form Responses 1"))</f>
        <v>Suhartono</v>
      </c>
      <c r="D883" s="10">
        <f>INDIRECT(ADDRESS(2+QUOTIENT(ROW()-2,COUNTA('Form Responses 1'!$1:$1)-4),4,,TRUE,"Form Responses 1"))</f>
        <v>45009</v>
      </c>
      <c r="E883" s="11">
        <f t="shared" si="2"/>
        <v>5</v>
      </c>
      <c r="F883" s="9" t="str">
        <f>IF(ISBLANK(A883)," ",INDIRECT(ADDRESS(1,5+MOD(ROW()-2,COUNTA('Form Responses 1'!$1:$1)-4),,TRUE,"Form Responses 1")))</f>
        <v>Security [ PUSFATJA  - Security Function]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Security</v>
      </c>
      <c r="I883" s="12" t="str">
        <f t="shared" si="4"/>
        <v>SECURITY SERVICE</v>
      </c>
      <c r="J883" s="12">
        <f t="array" ref="J883">IFERROR(INDEX(MASTER!B:B,MATCH(G883,MASTER!A:A,0))/100," ")</f>
        <v>0.95</v>
      </c>
      <c r="K883" s="9">
        <f t="shared" si="5"/>
        <v>12</v>
      </c>
      <c r="L883" s="9" t="str">
        <f t="shared" si="6"/>
        <v>2023 - WEEK 12</v>
      </c>
      <c r="M883" s="9" t="str">
        <f t="shared" si="7"/>
        <v>2023 - MONTH 03</v>
      </c>
      <c r="N883" s="12">
        <f t="shared" ref="N883:O883" si="892">IFERROR(AVERAGEIF(L:L,L883,$J:$J)," ")</f>
        <v>0.95</v>
      </c>
      <c r="O883" s="12">
        <f t="shared" si="892"/>
        <v>0.9711252654</v>
      </c>
      <c r="P883" s="9" t="str">
        <f>IF(ISBLANK(A883)," ",IF(N883&gt;MASTER!$B$3/100,"SB",IF(N883&gt;MASTER!$B$4/100,"B",IF(N883&gt;MASTER!$B$5/100,"C","K"))))</f>
        <v>SB</v>
      </c>
      <c r="Q883" s="9" t="str">
        <f>IF(ISBLANK(B883)," ",IF(O883&gt;MASTER!$B$3/100,"SB",IF(O883&gt;MASTER!$B$4/100,"B",IF(O883&gt;MASTER!$B$5/100,"C","K"))))</f>
        <v>SB</v>
      </c>
    </row>
    <row r="884">
      <c r="A884" s="8">
        <f>INDIRECT(ADDRESS(2+QUOTIENT(ROW()-2,COUNTA('Form Responses 1'!$1:$1)-4),1,,TRUE,"Form Responses 1"))</f>
        <v>45026.49033</v>
      </c>
      <c r="B884" s="9" t="str">
        <f>INDIRECT(ADDRESS(2+QUOTIENT(ROW()-2,COUNTA('Form Responses 1'!$1:$1)-4),2,,TRUE,"Form Responses 1"))</f>
        <v>suha025@brin.go.id</v>
      </c>
      <c r="C884" s="9" t="str">
        <f>INDIRECT(ADDRESS(2+QUOTIENT(ROW()-2,COUNTA('Form Responses 1'!$1:$1)-4),3,,TRUE,"Form Responses 1"))</f>
        <v>Suhartono</v>
      </c>
      <c r="D884" s="10">
        <f>INDIRECT(ADDRESS(2+QUOTIENT(ROW()-2,COUNTA('Form Responses 1'!$1:$1)-4),4,,TRUE,"Form Responses 1"))</f>
        <v>45009</v>
      </c>
      <c r="E884" s="11">
        <f t="shared" si="2"/>
        <v>5</v>
      </c>
      <c r="F884" s="9" t="str">
        <f>IF(ISBLANK(A884)," ",INDIRECT(ADDRESS(1,5+MOD(ROW()-2,COUNTA('Form Responses 1'!$1:$1)-4),,TRUE,"Form Responses 1")))</f>
        <v>Security [ INSPEKTORAT - Security Function]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Security</v>
      </c>
      <c r="I884" s="12" t="str">
        <f t="shared" si="4"/>
        <v>SECURITY SERVICE</v>
      </c>
      <c r="J884" s="12">
        <f t="array" ref="J884">IFERROR(INDEX(MASTER!B:B,MATCH(G884,MASTER!A:A,0))/100," ")</f>
        <v>0.95</v>
      </c>
      <c r="K884" s="9">
        <f t="shared" si="5"/>
        <v>12</v>
      </c>
      <c r="L884" s="9" t="str">
        <f t="shared" si="6"/>
        <v>2023 - WEEK 12</v>
      </c>
      <c r="M884" s="9" t="str">
        <f t="shared" si="7"/>
        <v>2023 - MONTH 03</v>
      </c>
      <c r="N884" s="12">
        <f t="shared" ref="N884:O884" si="893">IFERROR(AVERAGEIF(L:L,L884,$J:$J)," ")</f>
        <v>0.95</v>
      </c>
      <c r="O884" s="12">
        <f t="shared" si="893"/>
        <v>0.9711252654</v>
      </c>
      <c r="P884" s="9" t="str">
        <f>IF(ISBLANK(A884)," ",IF(N884&gt;MASTER!$B$3/100,"SB",IF(N884&gt;MASTER!$B$4/100,"B",IF(N884&gt;MASTER!$B$5/100,"C","K"))))</f>
        <v>SB</v>
      </c>
      <c r="Q884" s="9" t="str">
        <f>IF(ISBLANK(B884)," ",IF(O884&gt;MASTER!$B$3/100,"SB",IF(O884&gt;MASTER!$B$4/100,"B",IF(O884&gt;MASTER!$B$5/100,"C","K"))))</f>
        <v>SB</v>
      </c>
    </row>
    <row r="885">
      <c r="A885" s="8">
        <f>INDIRECT(ADDRESS(2+QUOTIENT(ROW()-2,COUNTA('Form Responses 1'!$1:$1)-4),1,,TRUE,"Form Responses 1"))</f>
        <v>45026.49033</v>
      </c>
      <c r="B885" s="9" t="str">
        <f>INDIRECT(ADDRESS(2+QUOTIENT(ROW()-2,COUNTA('Form Responses 1'!$1:$1)-4),2,,TRUE,"Form Responses 1"))</f>
        <v>suha025@brin.go.id</v>
      </c>
      <c r="C885" s="9" t="str">
        <f>INDIRECT(ADDRESS(2+QUOTIENT(ROW()-2,COUNTA('Form Responses 1'!$1:$1)-4),3,,TRUE,"Form Responses 1"))</f>
        <v>Suhartono</v>
      </c>
      <c r="D885" s="10">
        <f>INDIRECT(ADDRESS(2+QUOTIENT(ROW()-2,COUNTA('Form Responses 1'!$1:$1)-4),4,,TRUE,"Form Responses 1"))</f>
        <v>45009</v>
      </c>
      <c r="E885" s="11">
        <f t="shared" si="2"/>
        <v>5</v>
      </c>
      <c r="F885" s="9" t="str">
        <f>IF(ISBLANK(A885)," ",INDIRECT(ADDRESS(1,5+MOD(ROW()-2,COUNTA('Form Responses 1'!$1:$1)-4),,TRUE,"Form Responses 1")))</f>
        <v>PUSTEKDATA LAPAN - Gedung 3 Lt. 2 [Ruang Staff]</v>
      </c>
      <c r="G885" s="9" t="str">
        <f>IF(ISBLANK(A885)," ",INDIRECT(ADDRESS(MATCH(A885,'Form Responses 1'!A:A,0),5+MOD(ROW()-2,COUNTA('Form Responses 1'!$1:$1)-4),,TRUE,"Form Responses 1")))</f>
        <v>BAIK</v>
      </c>
      <c r="H885" s="12" t="str">
        <f t="shared" si="3"/>
        <v>PUSTEKDATA LAPAN - Gedung 3 Lt. 2</v>
      </c>
      <c r="I885" s="12" t="str">
        <f t="shared" si="4"/>
        <v>CLEANING SERVICE</v>
      </c>
      <c r="J885" s="12">
        <f t="array" ref="J885">IFERROR(INDEX(MASTER!B:B,MATCH(G885,MASTER!A:A,0))/100," ")</f>
        <v>0.95</v>
      </c>
      <c r="K885" s="9">
        <f t="shared" si="5"/>
        <v>12</v>
      </c>
      <c r="L885" s="9" t="str">
        <f t="shared" si="6"/>
        <v>2023 - WEEK 12</v>
      </c>
      <c r="M885" s="9" t="str">
        <f t="shared" si="7"/>
        <v>2023 - MONTH 03</v>
      </c>
      <c r="N885" s="12">
        <f t="shared" ref="N885:O885" si="894">IFERROR(AVERAGEIF(L:L,L885,$J:$J)," ")</f>
        <v>0.95</v>
      </c>
      <c r="O885" s="12">
        <f t="shared" si="894"/>
        <v>0.9711252654</v>
      </c>
      <c r="P885" s="9" t="str">
        <f>IF(ISBLANK(A885)," ",IF(N885&gt;MASTER!$B$3/100,"SB",IF(N885&gt;MASTER!$B$4/100,"B",IF(N885&gt;MASTER!$B$5/100,"C","K"))))</f>
        <v>SB</v>
      </c>
      <c r="Q885" s="9" t="str">
        <f>IF(ISBLANK(B885)," ",IF(O885&gt;MASTER!$B$3/100,"SB",IF(O885&gt;MASTER!$B$4/100,"B",IF(O885&gt;MASTER!$B$5/100,"C","K"))))</f>
        <v>SB</v>
      </c>
    </row>
    <row r="886">
      <c r="A886" s="8">
        <f>INDIRECT(ADDRESS(2+QUOTIENT(ROW()-2,COUNTA('Form Responses 1'!$1:$1)-4),1,,TRUE,"Form Responses 1"))</f>
        <v>45026.49033</v>
      </c>
      <c r="B886" s="9" t="str">
        <f>INDIRECT(ADDRESS(2+QUOTIENT(ROW()-2,COUNTA('Form Responses 1'!$1:$1)-4),2,,TRUE,"Form Responses 1"))</f>
        <v>suha025@brin.go.id</v>
      </c>
      <c r="C886" s="9" t="str">
        <f>INDIRECT(ADDRESS(2+QUOTIENT(ROW()-2,COUNTA('Form Responses 1'!$1:$1)-4),3,,TRUE,"Form Responses 1"))</f>
        <v>Suhartono</v>
      </c>
      <c r="D886" s="10">
        <f>INDIRECT(ADDRESS(2+QUOTIENT(ROW()-2,COUNTA('Form Responses 1'!$1:$1)-4),4,,TRUE,"Form Responses 1"))</f>
        <v>45009</v>
      </c>
      <c r="E886" s="11">
        <f t="shared" si="2"/>
        <v>5</v>
      </c>
      <c r="F886" s="9" t="str">
        <f>IF(ISBLANK(A886)," ",INDIRECT(ADDRESS(1,5+MOD(ROW()-2,COUNTA('Form Responses 1'!$1:$1)-4),,TRUE,"Form Responses 1")))</f>
        <v>PUSTEKDATA LAPAN - Gedung 3 Lt. 2 [Pantry]</v>
      </c>
      <c r="G886" s="9" t="str">
        <f>IF(ISBLANK(A886)," ",INDIRECT(ADDRESS(MATCH(A886,'Form Responses 1'!A:A,0),5+MOD(ROW()-2,COUNTA('Form Responses 1'!$1:$1)-4),,TRUE,"Form Responses 1")))</f>
        <v>BAIK</v>
      </c>
      <c r="H886" s="12" t="str">
        <f t="shared" si="3"/>
        <v>PUSTEKDATA LAPAN - Gedung 3 Lt. 2</v>
      </c>
      <c r="I886" s="12" t="str">
        <f t="shared" si="4"/>
        <v>CLEANING SERVICE</v>
      </c>
      <c r="J886" s="12">
        <f t="array" ref="J886">IFERROR(INDEX(MASTER!B:B,MATCH(G886,MASTER!A:A,0))/100," ")</f>
        <v>0.95</v>
      </c>
      <c r="K886" s="9">
        <f t="shared" si="5"/>
        <v>12</v>
      </c>
      <c r="L886" s="9" t="str">
        <f t="shared" si="6"/>
        <v>2023 - WEEK 12</v>
      </c>
      <c r="M886" s="9" t="str">
        <f t="shared" si="7"/>
        <v>2023 - MONTH 03</v>
      </c>
      <c r="N886" s="12">
        <f t="shared" ref="N886:O886" si="895">IFERROR(AVERAGEIF(L:L,L886,$J:$J)," ")</f>
        <v>0.95</v>
      </c>
      <c r="O886" s="12">
        <f t="shared" si="895"/>
        <v>0.9711252654</v>
      </c>
      <c r="P886" s="9" t="str">
        <f>IF(ISBLANK(A886)," ",IF(N886&gt;MASTER!$B$3/100,"SB",IF(N886&gt;MASTER!$B$4/100,"B",IF(N886&gt;MASTER!$B$5/100,"C","K"))))</f>
        <v>SB</v>
      </c>
      <c r="Q886" s="9" t="str">
        <f>IF(ISBLANK(B886)," ",IF(O886&gt;MASTER!$B$3/100,"SB",IF(O886&gt;MASTER!$B$4/100,"B",IF(O886&gt;MASTER!$B$5/100,"C","K"))))</f>
        <v>SB</v>
      </c>
    </row>
    <row r="887">
      <c r="A887" s="8">
        <f>INDIRECT(ADDRESS(2+QUOTIENT(ROW()-2,COUNTA('Form Responses 1'!$1:$1)-4),1,,TRUE,"Form Responses 1"))</f>
        <v>45026.49033</v>
      </c>
      <c r="B887" s="9" t="str">
        <f>INDIRECT(ADDRESS(2+QUOTIENT(ROW()-2,COUNTA('Form Responses 1'!$1:$1)-4),2,,TRUE,"Form Responses 1"))</f>
        <v>suha025@brin.go.id</v>
      </c>
      <c r="C887" s="9" t="str">
        <f>INDIRECT(ADDRESS(2+QUOTIENT(ROW()-2,COUNTA('Form Responses 1'!$1:$1)-4),3,,TRUE,"Form Responses 1"))</f>
        <v>Suhartono</v>
      </c>
      <c r="D887" s="10">
        <f>INDIRECT(ADDRESS(2+QUOTIENT(ROW()-2,COUNTA('Form Responses 1'!$1:$1)-4),4,,TRUE,"Form Responses 1"))</f>
        <v>45009</v>
      </c>
      <c r="E887" s="11">
        <f t="shared" si="2"/>
        <v>5</v>
      </c>
      <c r="F887" s="9" t="str">
        <f>IF(ISBLANK(A887)," ",INDIRECT(ADDRESS(1,5+MOD(ROW()-2,COUNTA('Form Responses 1'!$1:$1)-4),,TRUE,"Form Responses 1")))</f>
        <v>PUSTEKDATA LAPAN - Gedung 3 Lt. 2 [Ruang Lab]</v>
      </c>
      <c r="G887" s="9" t="str">
        <f>IF(ISBLANK(A887)," ",INDIRECT(ADDRESS(MATCH(A887,'Form Responses 1'!A:A,0),5+MOD(ROW()-2,COUNTA('Form Responses 1'!$1:$1)-4),,TRUE,"Form Responses 1")))</f>
        <v>BAIK</v>
      </c>
      <c r="H887" s="12" t="str">
        <f t="shared" si="3"/>
        <v>PUSTEKDATA LAPAN - Gedung 3 Lt. 2</v>
      </c>
      <c r="I887" s="12" t="str">
        <f t="shared" si="4"/>
        <v>CLEANING SERVICE</v>
      </c>
      <c r="J887" s="12">
        <f t="array" ref="J887">IFERROR(INDEX(MASTER!B:B,MATCH(G887,MASTER!A:A,0))/100," ")</f>
        <v>0.95</v>
      </c>
      <c r="K887" s="9">
        <f t="shared" si="5"/>
        <v>12</v>
      </c>
      <c r="L887" s="9" t="str">
        <f t="shared" si="6"/>
        <v>2023 - WEEK 12</v>
      </c>
      <c r="M887" s="9" t="str">
        <f t="shared" si="7"/>
        <v>2023 - MONTH 03</v>
      </c>
      <c r="N887" s="12">
        <f t="shared" ref="N887:O887" si="896">IFERROR(AVERAGEIF(L:L,L887,$J:$J)," ")</f>
        <v>0.95</v>
      </c>
      <c r="O887" s="12">
        <f t="shared" si="896"/>
        <v>0.9711252654</v>
      </c>
      <c r="P887" s="9" t="str">
        <f>IF(ISBLANK(A887)," ",IF(N887&gt;MASTER!$B$3/100,"SB",IF(N887&gt;MASTER!$B$4/100,"B",IF(N887&gt;MASTER!$B$5/100,"C","K"))))</f>
        <v>SB</v>
      </c>
      <c r="Q887" s="9" t="str">
        <f>IF(ISBLANK(B887)," ",IF(O887&gt;MASTER!$B$3/100,"SB",IF(O887&gt;MASTER!$B$4/100,"B",IF(O887&gt;MASTER!$B$5/100,"C","K"))))</f>
        <v>SB</v>
      </c>
    </row>
    <row r="888">
      <c r="A888" s="8">
        <f>INDIRECT(ADDRESS(2+QUOTIENT(ROW()-2,COUNTA('Form Responses 1'!$1:$1)-4),1,,TRUE,"Form Responses 1"))</f>
        <v>45026.49033</v>
      </c>
      <c r="B888" s="9" t="str">
        <f>INDIRECT(ADDRESS(2+QUOTIENT(ROW()-2,COUNTA('Form Responses 1'!$1:$1)-4),2,,TRUE,"Form Responses 1"))</f>
        <v>suha025@brin.go.id</v>
      </c>
      <c r="C888" s="9" t="str">
        <f>INDIRECT(ADDRESS(2+QUOTIENT(ROW()-2,COUNTA('Form Responses 1'!$1:$1)-4),3,,TRUE,"Form Responses 1"))</f>
        <v>Suhartono</v>
      </c>
      <c r="D888" s="10">
        <f>INDIRECT(ADDRESS(2+QUOTIENT(ROW()-2,COUNTA('Form Responses 1'!$1:$1)-4),4,,TRUE,"Form Responses 1"))</f>
        <v>45009</v>
      </c>
      <c r="E888" s="11">
        <f t="shared" si="2"/>
        <v>5</v>
      </c>
      <c r="F888" s="9" t="str">
        <f>IF(ISBLANK(A888)," ",INDIRECT(ADDRESS(1,5+MOD(ROW()-2,COUNTA('Form Responses 1'!$1:$1)-4),,TRUE,"Form Responses 1")))</f>
        <v>PUSTEKDATA LAPAN - Gedung 3 Lt. 2 [Ruang Staff]</v>
      </c>
      <c r="G888" s="9" t="str">
        <f>IF(ISBLANK(A888)," ",INDIRECT(ADDRESS(MATCH(A888,'Form Responses 1'!A:A,0),5+MOD(ROW()-2,COUNTA('Form Responses 1'!$1:$1)-4),,TRUE,"Form Responses 1")))</f>
        <v>BAIK</v>
      </c>
      <c r="H888" s="12" t="str">
        <f t="shared" si="3"/>
        <v>PUSTEKDATA LAPAN - Gedung 3 Lt. 2</v>
      </c>
      <c r="I888" s="12" t="str">
        <f t="shared" si="4"/>
        <v>CLEANING SERVICE</v>
      </c>
      <c r="J888" s="12">
        <f t="array" ref="J888">IFERROR(INDEX(MASTER!B:B,MATCH(G888,MASTER!A:A,0))/100," ")</f>
        <v>0.95</v>
      </c>
      <c r="K888" s="9">
        <f t="shared" si="5"/>
        <v>12</v>
      </c>
      <c r="L888" s="9" t="str">
        <f t="shared" si="6"/>
        <v>2023 - WEEK 12</v>
      </c>
      <c r="M888" s="9" t="str">
        <f t="shared" si="7"/>
        <v>2023 - MONTH 03</v>
      </c>
      <c r="N888" s="12">
        <f t="shared" ref="N888:O888" si="897">IFERROR(AVERAGEIF(L:L,L888,$J:$J)," ")</f>
        <v>0.95</v>
      </c>
      <c r="O888" s="12">
        <f t="shared" si="897"/>
        <v>0.9711252654</v>
      </c>
      <c r="P888" s="9" t="str">
        <f>IF(ISBLANK(A888)," ",IF(N888&gt;MASTER!$B$3/100,"SB",IF(N888&gt;MASTER!$B$4/100,"B",IF(N888&gt;MASTER!$B$5/100,"C","K"))))</f>
        <v>SB</v>
      </c>
      <c r="Q888" s="9" t="str">
        <f>IF(ISBLANK(B888)," ",IF(O888&gt;MASTER!$B$3/100,"SB",IF(O888&gt;MASTER!$B$4/100,"B",IF(O888&gt;MASTER!$B$5/100,"C","K"))))</f>
        <v>SB</v>
      </c>
    </row>
    <row r="889">
      <c r="A889" s="8">
        <f>INDIRECT(ADDRESS(2+QUOTIENT(ROW()-2,COUNTA('Form Responses 1'!$1:$1)-4),1,,TRUE,"Form Responses 1"))</f>
        <v>45026.49033</v>
      </c>
      <c r="B889" s="9" t="str">
        <f>INDIRECT(ADDRESS(2+QUOTIENT(ROW()-2,COUNTA('Form Responses 1'!$1:$1)-4),2,,TRUE,"Form Responses 1"))</f>
        <v>suha025@brin.go.id</v>
      </c>
      <c r="C889" s="9" t="str">
        <f>INDIRECT(ADDRESS(2+QUOTIENT(ROW()-2,COUNTA('Form Responses 1'!$1:$1)-4),3,,TRUE,"Form Responses 1"))</f>
        <v>Suhartono</v>
      </c>
      <c r="D889" s="10">
        <f>INDIRECT(ADDRESS(2+QUOTIENT(ROW()-2,COUNTA('Form Responses 1'!$1:$1)-4),4,,TRUE,"Form Responses 1"))</f>
        <v>45009</v>
      </c>
      <c r="E889" s="11">
        <f t="shared" si="2"/>
        <v>5</v>
      </c>
      <c r="F889" s="9" t="str">
        <f>IF(ISBLANK(A889)," ",INDIRECT(ADDRESS(1,5+MOD(ROW()-2,COUNTA('Form Responses 1'!$1:$1)-4),,TRUE,"Form Responses 1")))</f>
        <v>PUSTEKDATA LAPAN - Gedung 3 Lt. 2 [Ruang Rapat]</v>
      </c>
      <c r="G889" s="9" t="str">
        <f>IF(ISBLANK(A889)," ",INDIRECT(ADDRESS(MATCH(A889,'Form Responses 1'!A:A,0),5+MOD(ROW()-2,COUNTA('Form Responses 1'!$1:$1)-4),,TRUE,"Form Responses 1")))</f>
        <v>BAIK</v>
      </c>
      <c r="H889" s="12" t="str">
        <f t="shared" si="3"/>
        <v>PUSTEKDATA LAPAN - Gedung 3 Lt. 2</v>
      </c>
      <c r="I889" s="12" t="str">
        <f t="shared" si="4"/>
        <v>CLEANING SERVICE</v>
      </c>
      <c r="J889" s="12">
        <f t="array" ref="J889">IFERROR(INDEX(MASTER!B:B,MATCH(G889,MASTER!A:A,0))/100," ")</f>
        <v>0.95</v>
      </c>
      <c r="K889" s="9">
        <f t="shared" si="5"/>
        <v>12</v>
      </c>
      <c r="L889" s="9" t="str">
        <f t="shared" si="6"/>
        <v>2023 - WEEK 12</v>
      </c>
      <c r="M889" s="9" t="str">
        <f t="shared" si="7"/>
        <v>2023 - MONTH 03</v>
      </c>
      <c r="N889" s="12">
        <f t="shared" ref="N889:O889" si="898">IFERROR(AVERAGEIF(L:L,L889,$J:$J)," ")</f>
        <v>0.95</v>
      </c>
      <c r="O889" s="12">
        <f t="shared" si="898"/>
        <v>0.9711252654</v>
      </c>
      <c r="P889" s="9" t="str">
        <f>IF(ISBLANK(A889)," ",IF(N889&gt;MASTER!$B$3/100,"SB",IF(N889&gt;MASTER!$B$4/100,"B",IF(N889&gt;MASTER!$B$5/100,"C","K"))))</f>
        <v>SB</v>
      </c>
      <c r="Q889" s="9" t="str">
        <f>IF(ISBLANK(B889)," ",IF(O889&gt;MASTER!$B$3/100,"SB",IF(O889&gt;MASTER!$B$4/100,"B",IF(O889&gt;MASTER!$B$5/100,"C","K"))))</f>
        <v>SB</v>
      </c>
    </row>
    <row r="890">
      <c r="A890" s="8">
        <f>INDIRECT(ADDRESS(2+QUOTIENT(ROW()-2,COUNTA('Form Responses 1'!$1:$1)-4),1,,TRUE,"Form Responses 1"))</f>
        <v>45026.49033</v>
      </c>
      <c r="B890" s="9" t="str">
        <f>INDIRECT(ADDRESS(2+QUOTIENT(ROW()-2,COUNTA('Form Responses 1'!$1:$1)-4),2,,TRUE,"Form Responses 1"))</f>
        <v>suha025@brin.go.id</v>
      </c>
      <c r="C890" s="9" t="str">
        <f>INDIRECT(ADDRESS(2+QUOTIENT(ROW()-2,COUNTA('Form Responses 1'!$1:$1)-4),3,,TRUE,"Form Responses 1"))</f>
        <v>Suhartono</v>
      </c>
      <c r="D890" s="10">
        <f>INDIRECT(ADDRESS(2+QUOTIENT(ROW()-2,COUNTA('Form Responses 1'!$1:$1)-4),4,,TRUE,"Form Responses 1"))</f>
        <v>45009</v>
      </c>
      <c r="E890" s="11">
        <f t="shared" si="2"/>
        <v>5</v>
      </c>
      <c r="F890" s="9" t="str">
        <f>IF(ISBLANK(A890)," ",INDIRECT(ADDRESS(1,5+MOD(ROW()-2,COUNTA('Form Responses 1'!$1:$1)-4),,TRUE,"Form Responses 1")))</f>
        <v>PUSTEKDATA LAPAN - Gedung 3 Lt. 2 [Toilet pria/wanita]</v>
      </c>
      <c r="G890" s="9" t="str">
        <f>IF(ISBLANK(A890)," ",INDIRECT(ADDRESS(MATCH(A890,'Form Responses 1'!A:A,0),5+MOD(ROW()-2,COUNTA('Form Responses 1'!$1:$1)-4),,TRUE,"Form Responses 1")))</f>
        <v>BAIK</v>
      </c>
      <c r="H890" s="12" t="str">
        <f t="shared" si="3"/>
        <v>PUSTEKDATA LAPAN - Gedung 3 Lt. 2</v>
      </c>
      <c r="I890" s="12" t="str">
        <f t="shared" si="4"/>
        <v>CLEANING SERVICE</v>
      </c>
      <c r="J890" s="12">
        <f t="array" ref="J890">IFERROR(INDEX(MASTER!B:B,MATCH(G890,MASTER!A:A,0))/100," ")</f>
        <v>0.95</v>
      </c>
      <c r="K890" s="9">
        <f t="shared" si="5"/>
        <v>12</v>
      </c>
      <c r="L890" s="9" t="str">
        <f t="shared" si="6"/>
        <v>2023 - WEEK 12</v>
      </c>
      <c r="M890" s="9" t="str">
        <f t="shared" si="7"/>
        <v>2023 - MONTH 03</v>
      </c>
      <c r="N890" s="12">
        <f t="shared" ref="N890:O890" si="899">IFERROR(AVERAGEIF(L:L,L890,$J:$J)," ")</f>
        <v>0.95</v>
      </c>
      <c r="O890" s="12">
        <f t="shared" si="899"/>
        <v>0.9711252654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45026.49033</v>
      </c>
      <c r="B891" s="9" t="str">
        <f>INDIRECT(ADDRESS(2+QUOTIENT(ROW()-2,COUNTA('Form Responses 1'!$1:$1)-4),2,,TRUE,"Form Responses 1"))</f>
        <v>suha025@brin.go.id</v>
      </c>
      <c r="C891" s="9" t="str">
        <f>INDIRECT(ADDRESS(2+QUOTIENT(ROW()-2,COUNTA('Form Responses 1'!$1:$1)-4),3,,TRUE,"Form Responses 1"))</f>
        <v>Suhartono</v>
      </c>
      <c r="D891" s="10">
        <f>INDIRECT(ADDRESS(2+QUOTIENT(ROW()-2,COUNTA('Form Responses 1'!$1:$1)-4),4,,TRUE,"Form Responses 1"))</f>
        <v>45009</v>
      </c>
      <c r="E891" s="11">
        <f t="shared" si="2"/>
        <v>5</v>
      </c>
      <c r="F891" s="9" t="str">
        <f>IF(ISBLANK(A891)," ",INDIRECT(ADDRESS(1,5+MOD(ROW()-2,COUNTA('Form Responses 1'!$1:$1)-4),,TRUE,"Form Responses 1")))</f>
        <v>PUSTEKDATA LAPAN - Gedung 3 Lt. 2 [Ruang Kepala bidang program]</v>
      </c>
      <c r="G891" s="9" t="str">
        <f>IF(ISBLANK(A891)," ",INDIRECT(ADDRESS(MATCH(A891,'Form Responses 1'!A:A,0),5+MOD(ROW()-2,COUNTA('Form Responses 1'!$1:$1)-4),,TRUE,"Form Responses 1")))</f>
        <v>BAIK</v>
      </c>
      <c r="H891" s="12" t="str">
        <f t="shared" si="3"/>
        <v>PUSTEKDATA LAPAN - Gedung 3 Lt. 2</v>
      </c>
      <c r="I891" s="12" t="str">
        <f t="shared" si="4"/>
        <v>CLEANING SERVICE</v>
      </c>
      <c r="J891" s="12">
        <f t="array" ref="J891">IFERROR(INDEX(MASTER!B:B,MATCH(G891,MASTER!A:A,0))/100," ")</f>
        <v>0.95</v>
      </c>
      <c r="K891" s="9">
        <f t="shared" si="5"/>
        <v>12</v>
      </c>
      <c r="L891" s="9" t="str">
        <f t="shared" si="6"/>
        <v>2023 - WEEK 12</v>
      </c>
      <c r="M891" s="9" t="str">
        <f t="shared" si="7"/>
        <v>2023 - MONTH 03</v>
      </c>
      <c r="N891" s="12">
        <f t="shared" ref="N891:O891" si="900">IFERROR(AVERAGEIF(L:L,L891,$J:$J)," ")</f>
        <v>0.95</v>
      </c>
      <c r="O891" s="12">
        <f t="shared" si="900"/>
        <v>0.9711252654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45026.49033</v>
      </c>
      <c r="B892" s="9" t="str">
        <f>INDIRECT(ADDRESS(2+QUOTIENT(ROW()-2,COUNTA('Form Responses 1'!$1:$1)-4),2,,TRUE,"Form Responses 1"))</f>
        <v>suha025@brin.go.id</v>
      </c>
      <c r="C892" s="9" t="str">
        <f>INDIRECT(ADDRESS(2+QUOTIENT(ROW()-2,COUNTA('Form Responses 1'!$1:$1)-4),3,,TRUE,"Form Responses 1"))</f>
        <v>Suhartono</v>
      </c>
      <c r="D892" s="10">
        <f>INDIRECT(ADDRESS(2+QUOTIENT(ROW()-2,COUNTA('Form Responses 1'!$1:$1)-4),4,,TRUE,"Form Responses 1"))</f>
        <v>45009</v>
      </c>
      <c r="E892" s="11">
        <f t="shared" si="2"/>
        <v>5</v>
      </c>
      <c r="F892" s="9" t="str">
        <f>IF(ISBLANK(A892)," ",INDIRECT(ADDRESS(1,5+MOD(ROW()-2,COUNTA('Form Responses 1'!$1:$1)-4),,TRUE,"Form Responses 1")))</f>
        <v>PUSTEKDATA LAPAN - Gedung 3 Lt. 1 [Ruang Staff ]</v>
      </c>
      <c r="G892" s="9" t="str">
        <f>IF(ISBLANK(A892)," ",INDIRECT(ADDRESS(MATCH(A892,'Form Responses 1'!A:A,0),5+MOD(ROW()-2,COUNTA('Form Responses 1'!$1:$1)-4),,TRUE,"Form Responses 1")))</f>
        <v>BAIK</v>
      </c>
      <c r="H892" s="12" t="str">
        <f t="shared" si="3"/>
        <v>PUSTEKDATA LAPAN - Gedung 3 Lt. 1</v>
      </c>
      <c r="I892" s="12" t="str">
        <f t="shared" si="4"/>
        <v>CLEANING SERVICE</v>
      </c>
      <c r="J892" s="12">
        <f t="array" ref="J892">IFERROR(INDEX(MASTER!B:B,MATCH(G892,MASTER!A:A,0))/100," ")</f>
        <v>0.95</v>
      </c>
      <c r="K892" s="9">
        <f t="shared" si="5"/>
        <v>12</v>
      </c>
      <c r="L892" s="9" t="str">
        <f t="shared" si="6"/>
        <v>2023 - WEEK 12</v>
      </c>
      <c r="M892" s="9" t="str">
        <f t="shared" si="7"/>
        <v>2023 - MONTH 03</v>
      </c>
      <c r="N892" s="12">
        <f t="shared" ref="N892:O892" si="901">IFERROR(AVERAGEIF(L:L,L892,$J:$J)," ")</f>
        <v>0.95</v>
      </c>
      <c r="O892" s="12">
        <f t="shared" si="901"/>
        <v>0.9711252654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45026.49033</v>
      </c>
      <c r="B893" s="9" t="str">
        <f>INDIRECT(ADDRESS(2+QUOTIENT(ROW()-2,COUNTA('Form Responses 1'!$1:$1)-4),2,,TRUE,"Form Responses 1"))</f>
        <v>suha025@brin.go.id</v>
      </c>
      <c r="C893" s="9" t="str">
        <f>INDIRECT(ADDRESS(2+QUOTIENT(ROW()-2,COUNTA('Form Responses 1'!$1:$1)-4),3,,TRUE,"Form Responses 1"))</f>
        <v>Suhartono</v>
      </c>
      <c r="D893" s="10">
        <f>INDIRECT(ADDRESS(2+QUOTIENT(ROW()-2,COUNTA('Form Responses 1'!$1:$1)-4),4,,TRUE,"Form Responses 1"))</f>
        <v>45009</v>
      </c>
      <c r="E893" s="11">
        <f t="shared" si="2"/>
        <v>5</v>
      </c>
      <c r="F893" s="9" t="str">
        <f>IF(ISBLANK(A893)," ",INDIRECT(ADDRESS(1,5+MOD(ROW()-2,COUNTA('Form Responses 1'!$1:$1)-4),,TRUE,"Form Responses 1")))</f>
        <v>PUSTEKDATA LAPAN - Gedung 3 Lt. 1 [Ruang Staff]</v>
      </c>
      <c r="G893" s="9" t="str">
        <f>IF(ISBLANK(A893)," ",INDIRECT(ADDRESS(MATCH(A893,'Form Responses 1'!A:A,0),5+MOD(ROW()-2,COUNTA('Form Responses 1'!$1:$1)-4),,TRUE,"Form Responses 1")))</f>
        <v>BAIK</v>
      </c>
      <c r="H893" s="12" t="str">
        <f t="shared" si="3"/>
        <v>PUSTEKDATA LAPAN - Gedung 3 Lt. 1</v>
      </c>
      <c r="I893" s="12" t="str">
        <f t="shared" si="4"/>
        <v>CLEANING SERVICE</v>
      </c>
      <c r="J893" s="12">
        <f t="array" ref="J893">IFERROR(INDEX(MASTER!B:B,MATCH(G893,MASTER!A:A,0))/100," ")</f>
        <v>0.95</v>
      </c>
      <c r="K893" s="9">
        <f t="shared" si="5"/>
        <v>12</v>
      </c>
      <c r="L893" s="9" t="str">
        <f t="shared" si="6"/>
        <v>2023 - WEEK 12</v>
      </c>
      <c r="M893" s="9" t="str">
        <f t="shared" si="7"/>
        <v>2023 - MONTH 03</v>
      </c>
      <c r="N893" s="12">
        <f t="shared" ref="N893:O893" si="902">IFERROR(AVERAGEIF(L:L,L893,$J:$J)," ")</f>
        <v>0.95</v>
      </c>
      <c r="O893" s="12">
        <f t="shared" si="902"/>
        <v>0.9711252654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45026.49033</v>
      </c>
      <c r="B894" s="9" t="str">
        <f>INDIRECT(ADDRESS(2+QUOTIENT(ROW()-2,COUNTA('Form Responses 1'!$1:$1)-4),2,,TRUE,"Form Responses 1"))</f>
        <v>suha025@brin.go.id</v>
      </c>
      <c r="C894" s="9" t="str">
        <f>INDIRECT(ADDRESS(2+QUOTIENT(ROW()-2,COUNTA('Form Responses 1'!$1:$1)-4),3,,TRUE,"Form Responses 1"))</f>
        <v>Suhartono</v>
      </c>
      <c r="D894" s="10">
        <f>INDIRECT(ADDRESS(2+QUOTIENT(ROW()-2,COUNTA('Form Responses 1'!$1:$1)-4),4,,TRUE,"Form Responses 1"))</f>
        <v>45009</v>
      </c>
      <c r="E894" s="11">
        <f t="shared" si="2"/>
        <v>5</v>
      </c>
      <c r="F894" s="9" t="str">
        <f>IF(ISBLANK(A894)," ",INDIRECT(ADDRESS(1,5+MOD(ROW()-2,COUNTA('Form Responses 1'!$1:$1)-4),,TRUE,"Form Responses 1")))</f>
        <v>PUSTEKDATA LAPAN - Gedung 3 Lt. 1 [Pantry]</v>
      </c>
      <c r="G894" s="9" t="str">
        <f>IF(ISBLANK(A894)," ",INDIRECT(ADDRESS(MATCH(A894,'Form Responses 1'!A:A,0),5+MOD(ROW()-2,COUNTA('Form Responses 1'!$1:$1)-4),,TRUE,"Form Responses 1")))</f>
        <v>BAIK</v>
      </c>
      <c r="H894" s="12" t="str">
        <f t="shared" si="3"/>
        <v>PUSTEKDATA LAPAN - Gedung 3 Lt. 1</v>
      </c>
      <c r="I894" s="12" t="str">
        <f t="shared" si="4"/>
        <v>CLEANING SERVICE</v>
      </c>
      <c r="J894" s="12">
        <f t="array" ref="J894">IFERROR(INDEX(MASTER!B:B,MATCH(G894,MASTER!A:A,0))/100," ")</f>
        <v>0.95</v>
      </c>
      <c r="K894" s="9">
        <f t="shared" si="5"/>
        <v>12</v>
      </c>
      <c r="L894" s="9" t="str">
        <f t="shared" si="6"/>
        <v>2023 - WEEK 12</v>
      </c>
      <c r="M894" s="9" t="str">
        <f t="shared" si="7"/>
        <v>2023 - MONTH 03</v>
      </c>
      <c r="N894" s="12">
        <f t="shared" ref="N894:O894" si="903">IFERROR(AVERAGEIF(L:L,L894,$J:$J)," ")</f>
        <v>0.95</v>
      </c>
      <c r="O894" s="12">
        <f t="shared" si="903"/>
        <v>0.9711252654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45026.49033</v>
      </c>
      <c r="B895" s="9" t="str">
        <f>INDIRECT(ADDRESS(2+QUOTIENT(ROW()-2,COUNTA('Form Responses 1'!$1:$1)-4),2,,TRUE,"Form Responses 1"))</f>
        <v>suha025@brin.go.id</v>
      </c>
      <c r="C895" s="9" t="str">
        <f>INDIRECT(ADDRESS(2+QUOTIENT(ROW()-2,COUNTA('Form Responses 1'!$1:$1)-4),3,,TRUE,"Form Responses 1"))</f>
        <v>Suhartono</v>
      </c>
      <c r="D895" s="10">
        <f>INDIRECT(ADDRESS(2+QUOTIENT(ROW()-2,COUNTA('Form Responses 1'!$1:$1)-4),4,,TRUE,"Form Responses 1"))</f>
        <v>45009</v>
      </c>
      <c r="E895" s="11">
        <f t="shared" si="2"/>
        <v>5</v>
      </c>
      <c r="F895" s="9" t="str">
        <f>IF(ISBLANK(A895)," ",INDIRECT(ADDRESS(1,5+MOD(ROW()-2,COUNTA('Form Responses 1'!$1:$1)-4),,TRUE,"Form Responses 1")))</f>
        <v>PUSTEKDATA LAPAN - Gedung 3 Lt. 1 [Ruang Neptunus]</v>
      </c>
      <c r="G895" s="9" t="str">
        <f>IF(ISBLANK(A895)," ",INDIRECT(ADDRESS(MATCH(A895,'Form Responses 1'!A:A,0),5+MOD(ROW()-2,COUNTA('Form Responses 1'!$1:$1)-4),,TRUE,"Form Responses 1")))</f>
        <v>BAIK</v>
      </c>
      <c r="H895" s="12" t="str">
        <f t="shared" si="3"/>
        <v>PUSTEKDATA LAPAN - Gedung 3 Lt. 1</v>
      </c>
      <c r="I895" s="12" t="str">
        <f t="shared" si="4"/>
        <v>CLEANING SERVICE</v>
      </c>
      <c r="J895" s="12">
        <f t="array" ref="J895">IFERROR(INDEX(MASTER!B:B,MATCH(G895,MASTER!A:A,0))/100," ")</f>
        <v>0.95</v>
      </c>
      <c r="K895" s="9">
        <f t="shared" si="5"/>
        <v>12</v>
      </c>
      <c r="L895" s="9" t="str">
        <f t="shared" si="6"/>
        <v>2023 - WEEK 12</v>
      </c>
      <c r="M895" s="9" t="str">
        <f t="shared" si="7"/>
        <v>2023 - MONTH 03</v>
      </c>
      <c r="N895" s="12">
        <f t="shared" ref="N895:O895" si="904">IFERROR(AVERAGEIF(L:L,L895,$J:$J)," ")</f>
        <v>0.95</v>
      </c>
      <c r="O895" s="12">
        <f t="shared" si="904"/>
        <v>0.9711252654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45026.49033</v>
      </c>
      <c r="B896" s="9" t="str">
        <f>INDIRECT(ADDRESS(2+QUOTIENT(ROW()-2,COUNTA('Form Responses 1'!$1:$1)-4),2,,TRUE,"Form Responses 1"))</f>
        <v>suha025@brin.go.id</v>
      </c>
      <c r="C896" s="9" t="str">
        <f>INDIRECT(ADDRESS(2+QUOTIENT(ROW()-2,COUNTA('Form Responses 1'!$1:$1)-4),3,,TRUE,"Form Responses 1"))</f>
        <v>Suhartono</v>
      </c>
      <c r="D896" s="10">
        <f>INDIRECT(ADDRESS(2+QUOTIENT(ROW()-2,COUNTA('Form Responses 1'!$1:$1)-4),4,,TRUE,"Form Responses 1"))</f>
        <v>45009</v>
      </c>
      <c r="E896" s="11">
        <f t="shared" si="2"/>
        <v>5</v>
      </c>
      <c r="F896" s="9" t="str">
        <f>IF(ISBLANK(A896)," ",INDIRECT(ADDRESS(1,5+MOD(ROW()-2,COUNTA('Form Responses 1'!$1:$1)-4),,TRUE,"Form Responses 1")))</f>
        <v>PUSTEKDATA LAPAN - Gedung 3 Lt. 1 [Ruang tunggu]</v>
      </c>
      <c r="G896" s="9" t="str">
        <f>IF(ISBLANK(A896)," ",INDIRECT(ADDRESS(MATCH(A896,'Form Responses 1'!A:A,0),5+MOD(ROW()-2,COUNTA('Form Responses 1'!$1:$1)-4),,TRUE,"Form Responses 1")))</f>
        <v>BAIK</v>
      </c>
      <c r="H896" s="12" t="str">
        <f t="shared" si="3"/>
        <v>PUSTEKDATA LAPAN - Gedung 3 Lt. 1</v>
      </c>
      <c r="I896" s="12" t="str">
        <f t="shared" si="4"/>
        <v>CLEANING SERVICE</v>
      </c>
      <c r="J896" s="12">
        <f t="array" ref="J896">IFERROR(INDEX(MASTER!B:B,MATCH(G896,MASTER!A:A,0))/100," ")</f>
        <v>0.95</v>
      </c>
      <c r="K896" s="9">
        <f t="shared" si="5"/>
        <v>12</v>
      </c>
      <c r="L896" s="9" t="str">
        <f t="shared" si="6"/>
        <v>2023 - WEEK 12</v>
      </c>
      <c r="M896" s="9" t="str">
        <f t="shared" si="7"/>
        <v>2023 - MONTH 03</v>
      </c>
      <c r="N896" s="12">
        <f t="shared" ref="N896:O896" si="905">IFERROR(AVERAGEIF(L:L,L896,$J:$J)," ")</f>
        <v>0.95</v>
      </c>
      <c r="O896" s="12">
        <f t="shared" si="905"/>
        <v>0.9711252654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45026.49033</v>
      </c>
      <c r="B897" s="9" t="str">
        <f>INDIRECT(ADDRESS(2+QUOTIENT(ROW()-2,COUNTA('Form Responses 1'!$1:$1)-4),2,,TRUE,"Form Responses 1"))</f>
        <v>suha025@brin.go.id</v>
      </c>
      <c r="C897" s="9" t="str">
        <f>INDIRECT(ADDRESS(2+QUOTIENT(ROW()-2,COUNTA('Form Responses 1'!$1:$1)-4),3,,TRUE,"Form Responses 1"))</f>
        <v>Suhartono</v>
      </c>
      <c r="D897" s="10">
        <f>INDIRECT(ADDRESS(2+QUOTIENT(ROW()-2,COUNTA('Form Responses 1'!$1:$1)-4),4,,TRUE,"Form Responses 1"))</f>
        <v>45009</v>
      </c>
      <c r="E897" s="11">
        <f t="shared" si="2"/>
        <v>5</v>
      </c>
      <c r="F897" s="9" t="str">
        <f>IF(ISBLANK(A897)," ",INDIRECT(ADDRESS(1,5+MOD(ROW()-2,COUNTA('Form Responses 1'!$1:$1)-4),,TRUE,"Form Responses 1")))</f>
        <v>PUSTEKDATA LAPAN - Gedung 3 Lt. 1 [Ruang Lab Komputer]</v>
      </c>
      <c r="G897" s="9" t="str">
        <f>IF(ISBLANK(A897)," ",INDIRECT(ADDRESS(MATCH(A897,'Form Responses 1'!A:A,0),5+MOD(ROW()-2,COUNTA('Form Responses 1'!$1:$1)-4),,TRUE,"Form Responses 1")))</f>
        <v>BAIK</v>
      </c>
      <c r="H897" s="12" t="str">
        <f t="shared" si="3"/>
        <v>PUSTEKDATA LAPAN - Gedung 3 Lt. 1</v>
      </c>
      <c r="I897" s="12" t="str">
        <f t="shared" si="4"/>
        <v>CLEANING SERVICE</v>
      </c>
      <c r="J897" s="12">
        <f t="array" ref="J897">IFERROR(INDEX(MASTER!B:B,MATCH(G897,MASTER!A:A,0))/100," ")</f>
        <v>0.95</v>
      </c>
      <c r="K897" s="9">
        <f t="shared" si="5"/>
        <v>12</v>
      </c>
      <c r="L897" s="9" t="str">
        <f t="shared" si="6"/>
        <v>2023 - WEEK 12</v>
      </c>
      <c r="M897" s="9" t="str">
        <f t="shared" si="7"/>
        <v>2023 - MONTH 03</v>
      </c>
      <c r="N897" s="12">
        <f t="shared" ref="N897:O897" si="906">IFERROR(AVERAGEIF(L:L,L897,$J:$J)," ")</f>
        <v>0.95</v>
      </c>
      <c r="O897" s="12">
        <f t="shared" si="906"/>
        <v>0.9711252654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45026.49033</v>
      </c>
      <c r="B898" s="9" t="str">
        <f>INDIRECT(ADDRESS(2+QUOTIENT(ROW()-2,COUNTA('Form Responses 1'!$1:$1)-4),2,,TRUE,"Form Responses 1"))</f>
        <v>suha025@brin.go.id</v>
      </c>
      <c r="C898" s="9" t="str">
        <f>INDIRECT(ADDRESS(2+QUOTIENT(ROW()-2,COUNTA('Form Responses 1'!$1:$1)-4),3,,TRUE,"Form Responses 1"))</f>
        <v>Suhartono</v>
      </c>
      <c r="D898" s="10">
        <f>INDIRECT(ADDRESS(2+QUOTIENT(ROW()-2,COUNTA('Form Responses 1'!$1:$1)-4),4,,TRUE,"Form Responses 1"))</f>
        <v>45009</v>
      </c>
      <c r="E898" s="11">
        <f t="shared" si="2"/>
        <v>5</v>
      </c>
      <c r="F898" s="9" t="str">
        <f>IF(ISBLANK(A898)," ",INDIRECT(ADDRESS(1,5+MOD(ROW()-2,COUNTA('Form Responses 1'!$1:$1)-4),,TRUE,"Form Responses 1")))</f>
        <v>PUSTEKDATA LAPAN - Gedung 3 Lt. 1 [Toilet pria/wanita]</v>
      </c>
      <c r="G898" s="9" t="str">
        <f>IF(ISBLANK(A898)," ",INDIRECT(ADDRESS(MATCH(A898,'Form Responses 1'!A:A,0),5+MOD(ROW()-2,COUNTA('Form Responses 1'!$1:$1)-4),,TRUE,"Form Responses 1")))</f>
        <v>BAIK</v>
      </c>
      <c r="H898" s="12" t="str">
        <f t="shared" si="3"/>
        <v>PUSTEKDATA LAPAN - Gedung 3 Lt. 1</v>
      </c>
      <c r="I898" s="12" t="str">
        <f t="shared" si="4"/>
        <v>CLEANING SERVICE</v>
      </c>
      <c r="J898" s="12">
        <f t="array" ref="J898">IFERROR(INDEX(MASTER!B:B,MATCH(G898,MASTER!A:A,0))/100," ")</f>
        <v>0.95</v>
      </c>
      <c r="K898" s="9">
        <f t="shared" si="5"/>
        <v>12</v>
      </c>
      <c r="L898" s="9" t="str">
        <f t="shared" si="6"/>
        <v>2023 - WEEK 12</v>
      </c>
      <c r="M898" s="9" t="str">
        <f t="shared" si="7"/>
        <v>2023 - MONTH 03</v>
      </c>
      <c r="N898" s="12">
        <f t="shared" ref="N898:O898" si="907">IFERROR(AVERAGEIF(L:L,L898,$J:$J)," ")</f>
        <v>0.95</v>
      </c>
      <c r="O898" s="12">
        <f t="shared" si="907"/>
        <v>0.9711252654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45026.49033</v>
      </c>
      <c r="B899" s="9" t="str">
        <f>INDIRECT(ADDRESS(2+QUOTIENT(ROW()-2,COUNTA('Form Responses 1'!$1:$1)-4),2,,TRUE,"Form Responses 1"))</f>
        <v>suha025@brin.go.id</v>
      </c>
      <c r="C899" s="9" t="str">
        <f>INDIRECT(ADDRESS(2+QUOTIENT(ROW()-2,COUNTA('Form Responses 1'!$1:$1)-4),3,,TRUE,"Form Responses 1"))</f>
        <v>Suhartono</v>
      </c>
      <c r="D899" s="10">
        <f>INDIRECT(ADDRESS(2+QUOTIENT(ROW()-2,COUNTA('Form Responses 1'!$1:$1)-4),4,,TRUE,"Form Responses 1"))</f>
        <v>45009</v>
      </c>
      <c r="E899" s="11">
        <f t="shared" si="2"/>
        <v>5</v>
      </c>
      <c r="F899" s="9" t="str">
        <f>IF(ISBLANK(A899)," ",INDIRECT(ADDRESS(1,5+MOD(ROW()-2,COUNTA('Form Responses 1'!$1:$1)-4),,TRUE,"Form Responses 1")))</f>
        <v>PUSTEKDATA LAPAN - Gedung 3 Lt. 1 [Musholla]</v>
      </c>
      <c r="G899" s="9" t="str">
        <f>IF(ISBLANK(A899)," ",INDIRECT(ADDRESS(MATCH(A899,'Form Responses 1'!A:A,0),5+MOD(ROW()-2,COUNTA('Form Responses 1'!$1:$1)-4),,TRUE,"Form Responses 1")))</f>
        <v>BAIK</v>
      </c>
      <c r="H899" s="12" t="str">
        <f t="shared" si="3"/>
        <v>PUSTEKDATA LAPAN - Gedung 3 Lt. 1</v>
      </c>
      <c r="I899" s="12" t="str">
        <f t="shared" si="4"/>
        <v>CLEANING SERVICE</v>
      </c>
      <c r="J899" s="12">
        <f t="array" ref="J899">IFERROR(INDEX(MASTER!B:B,MATCH(G899,MASTER!A:A,0))/100," ")</f>
        <v>0.95</v>
      </c>
      <c r="K899" s="9">
        <f t="shared" si="5"/>
        <v>12</v>
      </c>
      <c r="L899" s="9" t="str">
        <f t="shared" si="6"/>
        <v>2023 - WEEK 12</v>
      </c>
      <c r="M899" s="9" t="str">
        <f t="shared" si="7"/>
        <v>2023 - MONTH 03</v>
      </c>
      <c r="N899" s="12">
        <f t="shared" ref="N899:O899" si="908">IFERROR(AVERAGEIF(L:L,L899,$J:$J)," ")</f>
        <v>0.95</v>
      </c>
      <c r="O899" s="12">
        <f t="shared" si="908"/>
        <v>0.9711252654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45026.49033</v>
      </c>
      <c r="B900" s="9" t="str">
        <f>INDIRECT(ADDRESS(2+QUOTIENT(ROW()-2,COUNTA('Form Responses 1'!$1:$1)-4),2,,TRUE,"Form Responses 1"))</f>
        <v>suha025@brin.go.id</v>
      </c>
      <c r="C900" s="9" t="str">
        <f>INDIRECT(ADDRESS(2+QUOTIENT(ROW()-2,COUNTA('Form Responses 1'!$1:$1)-4),3,,TRUE,"Form Responses 1"))</f>
        <v>Suhartono</v>
      </c>
      <c r="D900" s="10">
        <f>INDIRECT(ADDRESS(2+QUOTIENT(ROW()-2,COUNTA('Form Responses 1'!$1:$1)-4),4,,TRUE,"Form Responses 1"))</f>
        <v>45009</v>
      </c>
      <c r="E900" s="11">
        <f t="shared" si="2"/>
        <v>5</v>
      </c>
      <c r="F900" s="9" t="str">
        <f>IF(ISBLANK(A900)," ",INDIRECT(ADDRESS(1,5+MOD(ROW()-2,COUNTA('Form Responses 1'!$1:$1)-4),,TRUE,"Form Responses 1")))</f>
        <v>PUSTEKDATA LAPAN - Gedung 3 Lt. 1 [Ruang Rapat Uranus]</v>
      </c>
      <c r="G900" s="9" t="str">
        <f>IF(ISBLANK(A900)," ",INDIRECT(ADDRESS(MATCH(A900,'Form Responses 1'!A:A,0),5+MOD(ROW()-2,COUNTA('Form Responses 1'!$1:$1)-4),,TRUE,"Form Responses 1")))</f>
        <v>BAIK</v>
      </c>
      <c r="H900" s="12" t="str">
        <f t="shared" si="3"/>
        <v>PUSTEKDATA LAPAN - Gedung 3 Lt. 1</v>
      </c>
      <c r="I900" s="12" t="str">
        <f t="shared" si="4"/>
        <v>CLEANING SERVICE</v>
      </c>
      <c r="J900" s="12">
        <f t="array" ref="J900">IFERROR(INDEX(MASTER!B:B,MATCH(G900,MASTER!A:A,0))/100," ")</f>
        <v>0.95</v>
      </c>
      <c r="K900" s="9">
        <f t="shared" si="5"/>
        <v>12</v>
      </c>
      <c r="L900" s="9" t="str">
        <f t="shared" si="6"/>
        <v>2023 - WEEK 12</v>
      </c>
      <c r="M900" s="9" t="str">
        <f t="shared" si="7"/>
        <v>2023 - MONTH 03</v>
      </c>
      <c r="N900" s="12">
        <f t="shared" ref="N900:O900" si="909">IFERROR(AVERAGEIF(L:L,L900,$J:$J)," ")</f>
        <v>0.95</v>
      </c>
      <c r="O900" s="12">
        <f t="shared" si="909"/>
        <v>0.9711252654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45026.49033</v>
      </c>
      <c r="B901" s="9" t="str">
        <f>INDIRECT(ADDRESS(2+QUOTIENT(ROW()-2,COUNTA('Form Responses 1'!$1:$1)-4),2,,TRUE,"Form Responses 1"))</f>
        <v>suha025@brin.go.id</v>
      </c>
      <c r="C901" s="9" t="str">
        <f>INDIRECT(ADDRESS(2+QUOTIENT(ROW()-2,COUNTA('Form Responses 1'!$1:$1)-4),3,,TRUE,"Form Responses 1"))</f>
        <v>Suhartono</v>
      </c>
      <c r="D901" s="10">
        <f>INDIRECT(ADDRESS(2+QUOTIENT(ROW()-2,COUNTA('Form Responses 1'!$1:$1)-4),4,,TRUE,"Form Responses 1"))</f>
        <v>45009</v>
      </c>
      <c r="E901" s="11">
        <f t="shared" si="2"/>
        <v>5</v>
      </c>
      <c r="F901" s="9" t="str">
        <f>IF(ISBLANK(A901)," ",INDIRECT(ADDRESS(1,5+MOD(ROW()-2,COUNTA('Form Responses 1'!$1:$1)-4),,TRUE,"Form Responses 1")))</f>
        <v>PUSTEKDATA LAPAN - Gedung 3 Lt. 1 [Ruang Indrianaguana/ Ruang serbaguna]</v>
      </c>
      <c r="G901" s="9" t="str">
        <f>IF(ISBLANK(A901)," ",INDIRECT(ADDRESS(MATCH(A901,'Form Responses 1'!A:A,0),5+MOD(ROW()-2,COUNTA('Form Responses 1'!$1:$1)-4),,TRUE,"Form Responses 1")))</f>
        <v>BAIK</v>
      </c>
      <c r="H901" s="12" t="str">
        <f t="shared" si="3"/>
        <v>PUSTEKDATA LAPAN - Gedung 3 Lt. 1</v>
      </c>
      <c r="I901" s="12" t="str">
        <f t="shared" si="4"/>
        <v>CLEANING SERVICE</v>
      </c>
      <c r="J901" s="12">
        <f t="array" ref="J901">IFERROR(INDEX(MASTER!B:B,MATCH(G901,MASTER!A:A,0))/100," ")</f>
        <v>0.95</v>
      </c>
      <c r="K901" s="9">
        <f t="shared" si="5"/>
        <v>12</v>
      </c>
      <c r="L901" s="9" t="str">
        <f t="shared" si="6"/>
        <v>2023 - WEEK 12</v>
      </c>
      <c r="M901" s="9" t="str">
        <f t="shared" si="7"/>
        <v>2023 - MONTH 03</v>
      </c>
      <c r="N901" s="12">
        <f t="shared" ref="N901:O901" si="910">IFERROR(AVERAGEIF(L:L,L901,$J:$J)," ")</f>
        <v>0.95</v>
      </c>
      <c r="O901" s="12">
        <f t="shared" si="910"/>
        <v>0.9711252654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45026.49033</v>
      </c>
      <c r="B902" s="9" t="str">
        <f>INDIRECT(ADDRESS(2+QUOTIENT(ROW()-2,COUNTA('Form Responses 1'!$1:$1)-4),2,,TRUE,"Form Responses 1"))</f>
        <v>suha025@brin.go.id</v>
      </c>
      <c r="C902" s="9" t="str">
        <f>INDIRECT(ADDRESS(2+QUOTIENT(ROW()-2,COUNTA('Form Responses 1'!$1:$1)-4),3,,TRUE,"Form Responses 1"))</f>
        <v>Suhartono</v>
      </c>
      <c r="D902" s="10">
        <f>INDIRECT(ADDRESS(2+QUOTIENT(ROW()-2,COUNTA('Form Responses 1'!$1:$1)-4),4,,TRUE,"Form Responses 1"))</f>
        <v>45009</v>
      </c>
      <c r="E902" s="11">
        <f t="shared" si="2"/>
        <v>5</v>
      </c>
      <c r="F902" s="9" t="str">
        <f>IF(ISBLANK(A902)," ",INDIRECT(ADDRESS(1,5+MOD(ROW()-2,COUNTA('Form Responses 1'!$1:$1)-4),,TRUE,"Form Responses 1")))</f>
        <v>PUSTEKDATA LAPAN - Gedung 3 Lt. 1 [Toilet pria/wanita]</v>
      </c>
      <c r="G902" s="9" t="str">
        <f>IF(ISBLANK(A902)," ",INDIRECT(ADDRESS(MATCH(A902,'Form Responses 1'!A:A,0),5+MOD(ROW()-2,COUNTA('Form Responses 1'!$1:$1)-4),,TRUE,"Form Responses 1")))</f>
        <v>BAIK</v>
      </c>
      <c r="H902" s="12" t="str">
        <f t="shared" si="3"/>
        <v>PUSTEKDATA LAPAN - Gedung 3 Lt. 1</v>
      </c>
      <c r="I902" s="12" t="str">
        <f t="shared" si="4"/>
        <v>CLEANING SERVICE</v>
      </c>
      <c r="J902" s="12">
        <f t="array" ref="J902">IFERROR(INDEX(MASTER!B:B,MATCH(G902,MASTER!A:A,0))/100," ")</f>
        <v>0.95</v>
      </c>
      <c r="K902" s="9">
        <f t="shared" si="5"/>
        <v>12</v>
      </c>
      <c r="L902" s="9" t="str">
        <f t="shared" si="6"/>
        <v>2023 - WEEK 12</v>
      </c>
      <c r="M902" s="9" t="str">
        <f t="shared" si="7"/>
        <v>2023 - MONTH 03</v>
      </c>
      <c r="N902" s="12">
        <f t="shared" ref="N902:O902" si="911">IFERROR(AVERAGEIF(L:L,L902,$J:$J)," ")</f>
        <v>0.95</v>
      </c>
      <c r="O902" s="12">
        <f t="shared" si="911"/>
        <v>0.9711252654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45026.49033</v>
      </c>
      <c r="B903" s="9" t="str">
        <f>INDIRECT(ADDRESS(2+QUOTIENT(ROW()-2,COUNTA('Form Responses 1'!$1:$1)-4),2,,TRUE,"Form Responses 1"))</f>
        <v>suha025@brin.go.id</v>
      </c>
      <c r="C903" s="9" t="str">
        <f>INDIRECT(ADDRESS(2+QUOTIENT(ROW()-2,COUNTA('Form Responses 1'!$1:$1)-4),3,,TRUE,"Form Responses 1"))</f>
        <v>Suhartono</v>
      </c>
      <c r="D903" s="10">
        <f>INDIRECT(ADDRESS(2+QUOTIENT(ROW()-2,COUNTA('Form Responses 1'!$1:$1)-4),4,,TRUE,"Form Responses 1"))</f>
        <v>45009</v>
      </c>
      <c r="E903" s="11">
        <f t="shared" si="2"/>
        <v>5</v>
      </c>
      <c r="F903" s="9" t="str">
        <f>IF(ISBLANK(A903)," ",INDIRECT(ADDRESS(1,5+MOD(ROW()-2,COUNTA('Form Responses 1'!$1:$1)-4),,TRUE,"Form Responses 1")))</f>
        <v>PUSTEKDATA LAPAN - Gedung 3 Lt. 1 [Ruang Operator]</v>
      </c>
      <c r="G903" s="9" t="str">
        <f>IF(ISBLANK(A903)," ",INDIRECT(ADDRESS(MATCH(A903,'Form Responses 1'!A:A,0),5+MOD(ROW()-2,COUNTA('Form Responses 1'!$1:$1)-4),,TRUE,"Form Responses 1")))</f>
        <v>BAIK</v>
      </c>
      <c r="H903" s="12" t="str">
        <f t="shared" si="3"/>
        <v>PUSTEKDATA LAPAN - Gedung 3 Lt. 1</v>
      </c>
      <c r="I903" s="12" t="str">
        <f t="shared" si="4"/>
        <v>CLEANING SERVICE</v>
      </c>
      <c r="J903" s="12">
        <f t="array" ref="J903">IFERROR(INDEX(MASTER!B:B,MATCH(G903,MASTER!A:A,0))/100," ")</f>
        <v>0.95</v>
      </c>
      <c r="K903" s="9">
        <f t="shared" si="5"/>
        <v>12</v>
      </c>
      <c r="L903" s="9" t="str">
        <f t="shared" si="6"/>
        <v>2023 - WEEK 12</v>
      </c>
      <c r="M903" s="9" t="str">
        <f t="shared" si="7"/>
        <v>2023 - MONTH 03</v>
      </c>
      <c r="N903" s="12">
        <f t="shared" ref="N903:O903" si="912">IFERROR(AVERAGEIF(L:L,L903,$J:$J)," ")</f>
        <v>0.95</v>
      </c>
      <c r="O903" s="12">
        <f t="shared" si="912"/>
        <v>0.9711252654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45026.49033</v>
      </c>
      <c r="B904" s="9" t="str">
        <f>INDIRECT(ADDRESS(2+QUOTIENT(ROW()-2,COUNTA('Form Responses 1'!$1:$1)-4),2,,TRUE,"Form Responses 1"))</f>
        <v>suha025@brin.go.id</v>
      </c>
      <c r="C904" s="9" t="str">
        <f>INDIRECT(ADDRESS(2+QUOTIENT(ROW()-2,COUNTA('Form Responses 1'!$1:$1)-4),3,,TRUE,"Form Responses 1"))</f>
        <v>Suhartono</v>
      </c>
      <c r="D904" s="10">
        <f>INDIRECT(ADDRESS(2+QUOTIENT(ROW()-2,COUNTA('Form Responses 1'!$1:$1)-4),4,,TRUE,"Form Responses 1"))</f>
        <v>45009</v>
      </c>
      <c r="E904" s="11">
        <f t="shared" si="2"/>
        <v>5</v>
      </c>
      <c r="F904" s="9" t="str">
        <f>IF(ISBLANK(A904)," ",INDIRECT(ADDRESS(1,5+MOD(ROW()-2,COUNTA('Form Responses 1'!$1:$1)-4),,TRUE,"Form Responses 1")))</f>
        <v>PUSTEKDATA LAPAN - Gedung 3 Lt. 1 [Pantry]</v>
      </c>
      <c r="G904" s="9" t="str">
        <f>IF(ISBLANK(A904)," ",INDIRECT(ADDRESS(MATCH(A904,'Form Responses 1'!A:A,0),5+MOD(ROW()-2,COUNTA('Form Responses 1'!$1:$1)-4),,TRUE,"Form Responses 1")))</f>
        <v>BAIK</v>
      </c>
      <c r="H904" s="12" t="str">
        <f t="shared" si="3"/>
        <v>PUSTEKDATA LAPAN - Gedung 3 Lt. 1</v>
      </c>
      <c r="I904" s="12" t="str">
        <f t="shared" si="4"/>
        <v>CLEANING SERVICE</v>
      </c>
      <c r="J904" s="12">
        <f t="array" ref="J904">IFERROR(INDEX(MASTER!B:B,MATCH(G904,MASTER!A:A,0))/100," ")</f>
        <v>0.95</v>
      </c>
      <c r="K904" s="9">
        <f t="shared" si="5"/>
        <v>12</v>
      </c>
      <c r="L904" s="9" t="str">
        <f t="shared" si="6"/>
        <v>2023 - WEEK 12</v>
      </c>
      <c r="M904" s="9" t="str">
        <f t="shared" si="7"/>
        <v>2023 - MONTH 03</v>
      </c>
      <c r="N904" s="12">
        <f t="shared" ref="N904:O904" si="913">IFERROR(AVERAGEIF(L:L,L904,$J:$J)," ")</f>
        <v>0.95</v>
      </c>
      <c r="O904" s="12">
        <f t="shared" si="913"/>
        <v>0.9711252654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45026.49033</v>
      </c>
      <c r="B905" s="9" t="str">
        <f>INDIRECT(ADDRESS(2+QUOTIENT(ROW()-2,COUNTA('Form Responses 1'!$1:$1)-4),2,,TRUE,"Form Responses 1"))</f>
        <v>suha025@brin.go.id</v>
      </c>
      <c r="C905" s="9" t="str">
        <f>INDIRECT(ADDRESS(2+QUOTIENT(ROW()-2,COUNTA('Form Responses 1'!$1:$1)-4),3,,TRUE,"Form Responses 1"))</f>
        <v>Suhartono</v>
      </c>
      <c r="D905" s="10">
        <f>INDIRECT(ADDRESS(2+QUOTIENT(ROW()-2,COUNTA('Form Responses 1'!$1:$1)-4),4,,TRUE,"Form Responses 1"))</f>
        <v>45009</v>
      </c>
      <c r="E905" s="11">
        <f t="shared" si="2"/>
        <v>5</v>
      </c>
      <c r="F905" s="9" t="str">
        <f>IF(ISBLANK(A905)," ",INDIRECT(ADDRESS(1,5+MOD(ROW()-2,COUNTA('Form Responses 1'!$1:$1)-4),,TRUE,"Form Responses 1")))</f>
        <v>PUSTEKDATA LAPAN - Halaman Gedung 3 [Taman ]</v>
      </c>
      <c r="G905" s="9" t="str">
        <f>IF(ISBLANK(A905)," ",INDIRECT(ADDRESS(MATCH(A905,'Form Responses 1'!A:A,0),5+MOD(ROW()-2,COUNTA('Form Responses 1'!$1:$1)-4),,TRUE,"Form Responses 1")))</f>
        <v>BAIK</v>
      </c>
      <c r="H905" s="12" t="str">
        <f t="shared" si="3"/>
        <v>PUSTEKDATA LAPAN - Halaman Gedung 3</v>
      </c>
      <c r="I905" s="12" t="str">
        <f t="shared" si="4"/>
        <v>CLEANING SERVICE</v>
      </c>
      <c r="J905" s="12">
        <f t="array" ref="J905">IFERROR(INDEX(MASTER!B:B,MATCH(G905,MASTER!A:A,0))/100," ")</f>
        <v>0.95</v>
      </c>
      <c r="K905" s="9">
        <f t="shared" si="5"/>
        <v>12</v>
      </c>
      <c r="L905" s="9" t="str">
        <f t="shared" si="6"/>
        <v>2023 - WEEK 12</v>
      </c>
      <c r="M905" s="9" t="str">
        <f t="shared" si="7"/>
        <v>2023 - MONTH 03</v>
      </c>
      <c r="N905" s="12">
        <f t="shared" ref="N905:O905" si="914">IFERROR(AVERAGEIF(L:L,L905,$J:$J)," ")</f>
        <v>0.95</v>
      </c>
      <c r="O905" s="12">
        <f t="shared" si="914"/>
        <v>0.9711252654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45026.49033</v>
      </c>
      <c r="B906" s="9" t="str">
        <f>INDIRECT(ADDRESS(2+QUOTIENT(ROW()-2,COUNTA('Form Responses 1'!$1:$1)-4),2,,TRUE,"Form Responses 1"))</f>
        <v>suha025@brin.go.id</v>
      </c>
      <c r="C906" s="9" t="str">
        <f>INDIRECT(ADDRESS(2+QUOTIENT(ROW()-2,COUNTA('Form Responses 1'!$1:$1)-4),3,,TRUE,"Form Responses 1"))</f>
        <v>Suhartono</v>
      </c>
      <c r="D906" s="10">
        <f>INDIRECT(ADDRESS(2+QUOTIENT(ROW()-2,COUNTA('Form Responses 1'!$1:$1)-4),4,,TRUE,"Form Responses 1"))</f>
        <v>45009</v>
      </c>
      <c r="E906" s="11">
        <f t="shared" si="2"/>
        <v>5</v>
      </c>
      <c r="F906" s="9" t="str">
        <f>IF(ISBLANK(A906)," ",INDIRECT(ADDRESS(1,5+MOD(ROW()-2,COUNTA('Form Responses 1'!$1:$1)-4),,TRUE,"Form Responses 1")))</f>
        <v>PUSTEKDATA LAPAN - Halaman Gedung 3 [Parkir Motor ]</v>
      </c>
      <c r="G906" s="9" t="str">
        <f>IF(ISBLANK(A906)," ",INDIRECT(ADDRESS(MATCH(A906,'Form Responses 1'!A:A,0),5+MOD(ROW()-2,COUNTA('Form Responses 1'!$1:$1)-4),,TRUE,"Form Responses 1")))</f>
        <v>BAIK</v>
      </c>
      <c r="H906" s="12" t="str">
        <f t="shared" si="3"/>
        <v>PUSTEKDATA LAPAN - Halaman Gedung 3</v>
      </c>
      <c r="I906" s="12" t="str">
        <f t="shared" si="4"/>
        <v>CLEANING SERVICE</v>
      </c>
      <c r="J906" s="12">
        <f t="array" ref="J906">IFERROR(INDEX(MASTER!B:B,MATCH(G906,MASTER!A:A,0))/100," ")</f>
        <v>0.95</v>
      </c>
      <c r="K906" s="9">
        <f t="shared" si="5"/>
        <v>12</v>
      </c>
      <c r="L906" s="9" t="str">
        <f t="shared" si="6"/>
        <v>2023 - WEEK 12</v>
      </c>
      <c r="M906" s="9" t="str">
        <f t="shared" si="7"/>
        <v>2023 - MONTH 03</v>
      </c>
      <c r="N906" s="12">
        <f t="shared" ref="N906:O906" si="915">IFERROR(AVERAGEIF(L:L,L906,$J:$J)," ")</f>
        <v>0.95</v>
      </c>
      <c r="O906" s="12">
        <f t="shared" si="915"/>
        <v>0.9711252654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45026.49033</v>
      </c>
      <c r="B907" s="9" t="str">
        <f>INDIRECT(ADDRESS(2+QUOTIENT(ROW()-2,COUNTA('Form Responses 1'!$1:$1)-4),2,,TRUE,"Form Responses 1"))</f>
        <v>suha025@brin.go.id</v>
      </c>
      <c r="C907" s="9" t="str">
        <f>INDIRECT(ADDRESS(2+QUOTIENT(ROW()-2,COUNTA('Form Responses 1'!$1:$1)-4),3,,TRUE,"Form Responses 1"))</f>
        <v>Suhartono</v>
      </c>
      <c r="D907" s="10">
        <f>INDIRECT(ADDRESS(2+QUOTIENT(ROW()-2,COUNTA('Form Responses 1'!$1:$1)-4),4,,TRUE,"Form Responses 1"))</f>
        <v>45009</v>
      </c>
      <c r="E907" s="11">
        <f t="shared" si="2"/>
        <v>5</v>
      </c>
      <c r="F907" s="9" t="str">
        <f>IF(ISBLANK(A907)," ",INDIRECT(ADDRESS(1,5+MOD(ROW()-2,COUNTA('Form Responses 1'!$1:$1)-4),,TRUE,"Form Responses 1")))</f>
        <v>PUSTEKDATA LAPAN - Halaman Gedung 3 [Parkir Mobil]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PUSTEKDATA LAPAN - Halaman Gedung 3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12</v>
      </c>
      <c r="L907" s="9" t="str">
        <f t="shared" si="6"/>
        <v>2023 - WEEK 12</v>
      </c>
      <c r="M907" s="9" t="str">
        <f t="shared" si="7"/>
        <v>2023 - MONTH 03</v>
      </c>
      <c r="N907" s="12">
        <f t="shared" ref="N907:O907" si="916">IFERROR(AVERAGEIF(L:L,L907,$J:$J)," ")</f>
        <v>0.95</v>
      </c>
      <c r="O907" s="12">
        <f t="shared" si="916"/>
        <v>0.9711252654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45026.49033</v>
      </c>
      <c r="B908" s="9" t="str">
        <f>INDIRECT(ADDRESS(2+QUOTIENT(ROW()-2,COUNTA('Form Responses 1'!$1:$1)-4),2,,TRUE,"Form Responses 1"))</f>
        <v>suha025@brin.go.id</v>
      </c>
      <c r="C908" s="9" t="str">
        <f>INDIRECT(ADDRESS(2+QUOTIENT(ROW()-2,COUNTA('Form Responses 1'!$1:$1)-4),3,,TRUE,"Form Responses 1"))</f>
        <v>Suhartono</v>
      </c>
      <c r="D908" s="10">
        <f>INDIRECT(ADDRESS(2+QUOTIENT(ROW()-2,COUNTA('Form Responses 1'!$1:$1)-4),4,,TRUE,"Form Responses 1"))</f>
        <v>45009</v>
      </c>
      <c r="E908" s="11">
        <f t="shared" si="2"/>
        <v>5</v>
      </c>
      <c r="F908" s="9" t="str">
        <f>IF(ISBLANK(A908)," ",INDIRECT(ADDRESS(1,5+MOD(ROW()-2,COUNTA('Form Responses 1'!$1:$1)-4),,TRUE,"Form Responses 1")))</f>
        <v>PUSTEKDATA LAPAN - Halaman Gedung 3 [Halaman depan samping dan belakang]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PUSTEKDATA LAPAN - Halaman Gedung 3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12</v>
      </c>
      <c r="L908" s="9" t="str">
        <f t="shared" si="6"/>
        <v>2023 - WEEK 12</v>
      </c>
      <c r="M908" s="9" t="str">
        <f t="shared" si="7"/>
        <v>2023 - MONTH 03</v>
      </c>
      <c r="N908" s="12">
        <f t="shared" ref="N908:O908" si="917">IFERROR(AVERAGEIF(L:L,L908,$J:$J)," ")</f>
        <v>0.95</v>
      </c>
      <c r="O908" s="12">
        <f t="shared" si="917"/>
        <v>0.9711252654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45026.49033</v>
      </c>
      <c r="B909" s="9" t="str">
        <f>INDIRECT(ADDRESS(2+QUOTIENT(ROW()-2,COUNTA('Form Responses 1'!$1:$1)-4),2,,TRUE,"Form Responses 1"))</f>
        <v>suha025@brin.go.id</v>
      </c>
      <c r="C909" s="9" t="str">
        <f>INDIRECT(ADDRESS(2+QUOTIENT(ROW()-2,COUNTA('Form Responses 1'!$1:$1)-4),3,,TRUE,"Form Responses 1"))</f>
        <v>Suhartono</v>
      </c>
      <c r="D909" s="10">
        <f>INDIRECT(ADDRESS(2+QUOTIENT(ROW()-2,COUNTA('Form Responses 1'!$1:$1)-4),4,,TRUE,"Form Responses 1"))</f>
        <v>45009</v>
      </c>
      <c r="E909" s="11">
        <f t="shared" si="2"/>
        <v>5</v>
      </c>
      <c r="F909" s="9" t="str">
        <f>IF(ISBLANK(A909)," ",INDIRECT(ADDRESS(1,5+MOD(ROW()-2,COUNTA('Form Responses 1'!$1:$1)-4),,TRUE,"Form Responses 1")))</f>
        <v>PUSTEKDATA LAPAN - Halaman Gedung 3 [TPS]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PUSTEKDATA LAPAN - Halaman Gedung 3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12</v>
      </c>
      <c r="L909" s="9" t="str">
        <f t="shared" si="6"/>
        <v>2023 - WEEK 12</v>
      </c>
      <c r="M909" s="9" t="str">
        <f t="shared" si="7"/>
        <v>2023 - MONTH 03</v>
      </c>
      <c r="N909" s="12">
        <f t="shared" ref="N909:O909" si="918">IFERROR(AVERAGEIF(L:L,L909,$J:$J)," ")</f>
        <v>0.95</v>
      </c>
      <c r="O909" s="12">
        <f t="shared" si="918"/>
        <v>0.9711252654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45026.49033</v>
      </c>
      <c r="B910" s="9" t="str">
        <f>INDIRECT(ADDRESS(2+QUOTIENT(ROW()-2,COUNTA('Form Responses 1'!$1:$1)-4),2,,TRUE,"Form Responses 1"))</f>
        <v>suha025@brin.go.id</v>
      </c>
      <c r="C910" s="9" t="str">
        <f>INDIRECT(ADDRESS(2+QUOTIENT(ROW()-2,COUNTA('Form Responses 1'!$1:$1)-4),3,,TRUE,"Form Responses 1"))</f>
        <v>Suhartono</v>
      </c>
      <c r="D910" s="10">
        <f>INDIRECT(ADDRESS(2+QUOTIENT(ROW()-2,COUNTA('Form Responses 1'!$1:$1)-4),4,,TRUE,"Form Responses 1"))</f>
        <v>45009</v>
      </c>
      <c r="E910" s="11">
        <f t="shared" si="2"/>
        <v>5</v>
      </c>
      <c r="F910" s="9" t="str">
        <f>IF(ISBLANK(A910)," ",INDIRECT(ADDRESS(1,5+MOD(ROW()-2,COUNTA('Form Responses 1'!$1:$1)-4),,TRUE,"Form Responses 1")))</f>
        <v>PUSTEKDATA LAPAN - Gedung 2 Lt. 2 [Ruang Staff]</v>
      </c>
      <c r="G910" s="9" t="str">
        <f>IF(ISBLANK(A910)," ",INDIRECT(ADDRESS(MATCH(A910,'Form Responses 1'!A:A,0),5+MOD(ROW()-2,COUNTA('Form Responses 1'!$1:$1)-4),,TRUE,"Form Responses 1")))</f>
        <v>BAIK</v>
      </c>
      <c r="H910" s="12" t="str">
        <f t="shared" si="3"/>
        <v>PUSTEKDATA LAPAN - Gedung 2 Lt. 2</v>
      </c>
      <c r="I910" s="12" t="str">
        <f t="shared" si="4"/>
        <v>CLEANING SERVICE</v>
      </c>
      <c r="J910" s="12">
        <f t="array" ref="J910">IFERROR(INDEX(MASTER!B:B,MATCH(G910,MASTER!A:A,0))/100," ")</f>
        <v>0.95</v>
      </c>
      <c r="K910" s="9">
        <f t="shared" si="5"/>
        <v>12</v>
      </c>
      <c r="L910" s="9" t="str">
        <f t="shared" si="6"/>
        <v>2023 - WEEK 12</v>
      </c>
      <c r="M910" s="9" t="str">
        <f t="shared" si="7"/>
        <v>2023 - MONTH 03</v>
      </c>
      <c r="N910" s="12">
        <f t="shared" ref="N910:O910" si="919">IFERROR(AVERAGEIF(L:L,L910,$J:$J)," ")</f>
        <v>0.95</v>
      </c>
      <c r="O910" s="12">
        <f t="shared" si="919"/>
        <v>0.9711252654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45026.49033</v>
      </c>
      <c r="B911" s="9" t="str">
        <f>INDIRECT(ADDRESS(2+QUOTIENT(ROW()-2,COUNTA('Form Responses 1'!$1:$1)-4),2,,TRUE,"Form Responses 1"))</f>
        <v>suha025@brin.go.id</v>
      </c>
      <c r="C911" s="9" t="str">
        <f>INDIRECT(ADDRESS(2+QUOTIENT(ROW()-2,COUNTA('Form Responses 1'!$1:$1)-4),3,,TRUE,"Form Responses 1"))</f>
        <v>Suhartono</v>
      </c>
      <c r="D911" s="10">
        <f>INDIRECT(ADDRESS(2+QUOTIENT(ROW()-2,COUNTA('Form Responses 1'!$1:$1)-4),4,,TRUE,"Form Responses 1"))</f>
        <v>45009</v>
      </c>
      <c r="E911" s="11">
        <f t="shared" si="2"/>
        <v>5</v>
      </c>
      <c r="F911" s="9" t="str">
        <f>IF(ISBLANK(A911)," ",INDIRECT(ADDRESS(1,5+MOD(ROW()-2,COUNTA('Form Responses 1'!$1:$1)-4),,TRUE,"Form Responses 1")))</f>
        <v>PUSTEKDATA LAPAN - Gedung 2 Lt. 2 [Pantry ]</v>
      </c>
      <c r="G911" s="9" t="str">
        <f>IF(ISBLANK(A911)," ",INDIRECT(ADDRESS(MATCH(A911,'Form Responses 1'!A:A,0),5+MOD(ROW()-2,COUNTA('Form Responses 1'!$1:$1)-4),,TRUE,"Form Responses 1")))</f>
        <v>BAIK</v>
      </c>
      <c r="H911" s="12" t="str">
        <f t="shared" si="3"/>
        <v>PUSTEKDATA LAPAN - Gedung 2 Lt. 2</v>
      </c>
      <c r="I911" s="12" t="str">
        <f t="shared" si="4"/>
        <v>CLEANING SERVICE</v>
      </c>
      <c r="J911" s="12">
        <f t="array" ref="J911">IFERROR(INDEX(MASTER!B:B,MATCH(G911,MASTER!A:A,0))/100," ")</f>
        <v>0.95</v>
      </c>
      <c r="K911" s="9">
        <f t="shared" si="5"/>
        <v>12</v>
      </c>
      <c r="L911" s="9" t="str">
        <f t="shared" si="6"/>
        <v>2023 - WEEK 12</v>
      </c>
      <c r="M911" s="9" t="str">
        <f t="shared" si="7"/>
        <v>2023 - MONTH 03</v>
      </c>
      <c r="N911" s="12">
        <f t="shared" ref="N911:O911" si="920">IFERROR(AVERAGEIF(L:L,L911,$J:$J)," ")</f>
        <v>0.95</v>
      </c>
      <c r="O911" s="12">
        <f t="shared" si="920"/>
        <v>0.9711252654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45026.49033</v>
      </c>
      <c r="B912" s="9" t="str">
        <f>INDIRECT(ADDRESS(2+QUOTIENT(ROW()-2,COUNTA('Form Responses 1'!$1:$1)-4),2,,TRUE,"Form Responses 1"))</f>
        <v>suha025@brin.go.id</v>
      </c>
      <c r="C912" s="9" t="str">
        <f>INDIRECT(ADDRESS(2+QUOTIENT(ROW()-2,COUNTA('Form Responses 1'!$1:$1)-4),3,,TRUE,"Form Responses 1"))</f>
        <v>Suhartono</v>
      </c>
      <c r="D912" s="10">
        <f>INDIRECT(ADDRESS(2+QUOTIENT(ROW()-2,COUNTA('Form Responses 1'!$1:$1)-4),4,,TRUE,"Form Responses 1"))</f>
        <v>45009</v>
      </c>
      <c r="E912" s="11">
        <f t="shared" si="2"/>
        <v>5</v>
      </c>
      <c r="F912" s="9" t="str">
        <f>IF(ISBLANK(A912)," ",INDIRECT(ADDRESS(1,5+MOD(ROW()-2,COUNTA('Form Responses 1'!$1:$1)-4),,TRUE,"Form Responses 1")))</f>
        <v>PUSTEKDATA LAPAN - Gedung 2 Lt. 2 [Toilet pria/wanita]</v>
      </c>
      <c r="G912" s="9" t="str">
        <f>IF(ISBLANK(A912)," ",INDIRECT(ADDRESS(MATCH(A912,'Form Responses 1'!A:A,0),5+MOD(ROW()-2,COUNTA('Form Responses 1'!$1:$1)-4),,TRUE,"Form Responses 1")))</f>
        <v>BAIK</v>
      </c>
      <c r="H912" s="12" t="str">
        <f t="shared" si="3"/>
        <v>PUSTEKDATA LAPAN - Gedung 2 Lt. 2</v>
      </c>
      <c r="I912" s="12" t="str">
        <f t="shared" si="4"/>
        <v>CLEANING SERVICE</v>
      </c>
      <c r="J912" s="12">
        <f t="array" ref="J912">IFERROR(INDEX(MASTER!B:B,MATCH(G912,MASTER!A:A,0))/100," ")</f>
        <v>0.95</v>
      </c>
      <c r="K912" s="9">
        <f t="shared" si="5"/>
        <v>12</v>
      </c>
      <c r="L912" s="9" t="str">
        <f t="shared" si="6"/>
        <v>2023 - WEEK 12</v>
      </c>
      <c r="M912" s="9" t="str">
        <f t="shared" si="7"/>
        <v>2023 - MONTH 03</v>
      </c>
      <c r="N912" s="12">
        <f t="shared" ref="N912:O912" si="921">IFERROR(AVERAGEIF(L:L,L912,$J:$J)," ")</f>
        <v>0.95</v>
      </c>
      <c r="O912" s="12">
        <f t="shared" si="921"/>
        <v>0.9711252654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45026.49033</v>
      </c>
      <c r="B913" s="9" t="str">
        <f>INDIRECT(ADDRESS(2+QUOTIENT(ROW()-2,COUNTA('Form Responses 1'!$1:$1)-4),2,,TRUE,"Form Responses 1"))</f>
        <v>suha025@brin.go.id</v>
      </c>
      <c r="C913" s="9" t="str">
        <f>INDIRECT(ADDRESS(2+QUOTIENT(ROW()-2,COUNTA('Form Responses 1'!$1:$1)-4),3,,TRUE,"Form Responses 1"))</f>
        <v>Suhartono</v>
      </c>
      <c r="D913" s="10">
        <f>INDIRECT(ADDRESS(2+QUOTIENT(ROW()-2,COUNTA('Form Responses 1'!$1:$1)-4),4,,TRUE,"Form Responses 1"))</f>
        <v>45009</v>
      </c>
      <c r="E913" s="11">
        <f t="shared" si="2"/>
        <v>5</v>
      </c>
      <c r="F913" s="9" t="str">
        <f>IF(ISBLANK(A913)," ",INDIRECT(ADDRESS(1,5+MOD(ROW()-2,COUNTA('Form Responses 1'!$1:$1)-4),,TRUE,"Form Responses 1")))</f>
        <v>PUSTEKDATA LAPAN - Gedung 2 Lt. 2 [Ruang Staff]</v>
      </c>
      <c r="G913" s="9" t="str">
        <f>IF(ISBLANK(A913)," ",INDIRECT(ADDRESS(MATCH(A913,'Form Responses 1'!A:A,0),5+MOD(ROW()-2,COUNTA('Form Responses 1'!$1:$1)-4),,TRUE,"Form Responses 1")))</f>
        <v>BAIK</v>
      </c>
      <c r="H913" s="12" t="str">
        <f t="shared" si="3"/>
        <v>PUSTEKDATA LAPAN - Gedung 2 Lt. 2</v>
      </c>
      <c r="I913" s="12" t="str">
        <f t="shared" si="4"/>
        <v>CLEANING SERVICE</v>
      </c>
      <c r="J913" s="12">
        <f t="array" ref="J913">IFERROR(INDEX(MASTER!B:B,MATCH(G913,MASTER!A:A,0))/100," ")</f>
        <v>0.95</v>
      </c>
      <c r="K913" s="9">
        <f t="shared" si="5"/>
        <v>12</v>
      </c>
      <c r="L913" s="9" t="str">
        <f t="shared" si="6"/>
        <v>2023 - WEEK 12</v>
      </c>
      <c r="M913" s="9" t="str">
        <f t="shared" si="7"/>
        <v>2023 - MONTH 03</v>
      </c>
      <c r="N913" s="12">
        <f t="shared" ref="N913:O913" si="922">IFERROR(AVERAGEIF(L:L,L913,$J:$J)," ")</f>
        <v>0.95</v>
      </c>
      <c r="O913" s="12">
        <f t="shared" si="922"/>
        <v>0.9711252654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45026.49033</v>
      </c>
      <c r="B914" s="9" t="str">
        <f>INDIRECT(ADDRESS(2+QUOTIENT(ROW()-2,COUNTA('Form Responses 1'!$1:$1)-4),2,,TRUE,"Form Responses 1"))</f>
        <v>suha025@brin.go.id</v>
      </c>
      <c r="C914" s="9" t="str">
        <f>INDIRECT(ADDRESS(2+QUOTIENT(ROW()-2,COUNTA('Form Responses 1'!$1:$1)-4),3,,TRUE,"Form Responses 1"))</f>
        <v>Suhartono</v>
      </c>
      <c r="D914" s="10">
        <f>INDIRECT(ADDRESS(2+QUOTIENT(ROW()-2,COUNTA('Form Responses 1'!$1:$1)-4),4,,TRUE,"Form Responses 1"))</f>
        <v>45009</v>
      </c>
      <c r="E914" s="11">
        <f t="shared" si="2"/>
        <v>5</v>
      </c>
      <c r="F914" s="9" t="str">
        <f>IF(ISBLANK(A914)," ",INDIRECT(ADDRESS(1,5+MOD(ROW()-2,COUNTA('Form Responses 1'!$1:$1)-4),,TRUE,"Form Responses 1")))</f>
        <v>PUSTEKDATA LAPAN - Gedung 2 Lt. 2 [Ruang Rapat]</v>
      </c>
      <c r="G914" s="9" t="str">
        <f>IF(ISBLANK(A914)," ",INDIRECT(ADDRESS(MATCH(A914,'Form Responses 1'!A:A,0),5+MOD(ROW()-2,COUNTA('Form Responses 1'!$1:$1)-4),,TRUE,"Form Responses 1")))</f>
        <v>BAIK</v>
      </c>
      <c r="H914" s="12" t="str">
        <f t="shared" si="3"/>
        <v>PUSTEKDATA LAPAN - Gedung 2 Lt. 2</v>
      </c>
      <c r="I914" s="12" t="str">
        <f t="shared" si="4"/>
        <v>CLEANING SERVICE</v>
      </c>
      <c r="J914" s="12">
        <f t="array" ref="J914">IFERROR(INDEX(MASTER!B:B,MATCH(G914,MASTER!A:A,0))/100," ")</f>
        <v>0.95</v>
      </c>
      <c r="K914" s="9">
        <f t="shared" si="5"/>
        <v>12</v>
      </c>
      <c r="L914" s="9" t="str">
        <f t="shared" si="6"/>
        <v>2023 - WEEK 12</v>
      </c>
      <c r="M914" s="9" t="str">
        <f t="shared" si="7"/>
        <v>2023 - MONTH 03</v>
      </c>
      <c r="N914" s="12">
        <f t="shared" ref="N914:O914" si="923">IFERROR(AVERAGEIF(L:L,L914,$J:$J)," ")</f>
        <v>0.95</v>
      </c>
      <c r="O914" s="12">
        <f t="shared" si="923"/>
        <v>0.9711252654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45026.49033</v>
      </c>
      <c r="B915" s="9" t="str">
        <f>INDIRECT(ADDRESS(2+QUOTIENT(ROW()-2,COUNTA('Form Responses 1'!$1:$1)-4),2,,TRUE,"Form Responses 1"))</f>
        <v>suha025@brin.go.id</v>
      </c>
      <c r="C915" s="9" t="str">
        <f>INDIRECT(ADDRESS(2+QUOTIENT(ROW()-2,COUNTA('Form Responses 1'!$1:$1)-4),3,,TRUE,"Form Responses 1"))</f>
        <v>Suhartono</v>
      </c>
      <c r="D915" s="10">
        <f>INDIRECT(ADDRESS(2+QUOTIENT(ROW()-2,COUNTA('Form Responses 1'!$1:$1)-4),4,,TRUE,"Form Responses 1"))</f>
        <v>45009</v>
      </c>
      <c r="E915" s="11">
        <f t="shared" si="2"/>
        <v>5</v>
      </c>
      <c r="F915" s="9" t="str">
        <f>IF(ISBLANK(A915)," ",INDIRECT(ADDRESS(1,5+MOD(ROW()-2,COUNTA('Form Responses 1'!$1:$1)-4),,TRUE,"Form Responses 1")))</f>
        <v>PUSTEKDATA LAPAN - Gedung 2 Lt. 2 [Ruang Kepala Kapus]</v>
      </c>
      <c r="G915" s="9" t="str">
        <f>IF(ISBLANK(A915)," ",INDIRECT(ADDRESS(MATCH(A915,'Form Responses 1'!A:A,0),5+MOD(ROW()-2,COUNTA('Form Responses 1'!$1:$1)-4),,TRUE,"Form Responses 1")))</f>
        <v>BAIK</v>
      </c>
      <c r="H915" s="12" t="str">
        <f t="shared" si="3"/>
        <v>PUSTEKDATA LAPAN - Gedung 2 Lt. 2</v>
      </c>
      <c r="I915" s="12" t="str">
        <f t="shared" si="4"/>
        <v>CLEANING SERVICE</v>
      </c>
      <c r="J915" s="12">
        <f t="array" ref="J915">IFERROR(INDEX(MASTER!B:B,MATCH(G915,MASTER!A:A,0))/100," ")</f>
        <v>0.95</v>
      </c>
      <c r="K915" s="9">
        <f t="shared" si="5"/>
        <v>12</v>
      </c>
      <c r="L915" s="9" t="str">
        <f t="shared" si="6"/>
        <v>2023 - WEEK 12</v>
      </c>
      <c r="M915" s="9" t="str">
        <f t="shared" si="7"/>
        <v>2023 - MONTH 03</v>
      </c>
      <c r="N915" s="12">
        <f t="shared" ref="N915:O915" si="924">IFERROR(AVERAGEIF(L:L,L915,$J:$J)," ")</f>
        <v>0.95</v>
      </c>
      <c r="O915" s="12">
        <f t="shared" si="924"/>
        <v>0.9711252654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45026.49033</v>
      </c>
      <c r="B916" s="9" t="str">
        <f>INDIRECT(ADDRESS(2+QUOTIENT(ROW()-2,COUNTA('Form Responses 1'!$1:$1)-4),2,,TRUE,"Form Responses 1"))</f>
        <v>suha025@brin.go.id</v>
      </c>
      <c r="C916" s="9" t="str">
        <f>INDIRECT(ADDRESS(2+QUOTIENT(ROW()-2,COUNTA('Form Responses 1'!$1:$1)-4),3,,TRUE,"Form Responses 1"))</f>
        <v>Suhartono</v>
      </c>
      <c r="D916" s="10">
        <f>INDIRECT(ADDRESS(2+QUOTIENT(ROW()-2,COUNTA('Form Responses 1'!$1:$1)-4),4,,TRUE,"Form Responses 1"))</f>
        <v>45009</v>
      </c>
      <c r="E916" s="11">
        <f t="shared" si="2"/>
        <v>5</v>
      </c>
      <c r="F916" s="9" t="str">
        <f>IF(ISBLANK(A916)," ",INDIRECT(ADDRESS(1,5+MOD(ROW()-2,COUNTA('Form Responses 1'!$1:$1)-4),,TRUE,"Form Responses 1")))</f>
        <v>PUSTEKDATA LAPAN - Gedung 2 Lt. 2 [Ruang Rapat Bumi]</v>
      </c>
      <c r="G916" s="9" t="str">
        <f>IF(ISBLANK(A916)," ",INDIRECT(ADDRESS(MATCH(A916,'Form Responses 1'!A:A,0),5+MOD(ROW()-2,COUNTA('Form Responses 1'!$1:$1)-4),,TRUE,"Form Responses 1")))</f>
        <v>BAIK</v>
      </c>
      <c r="H916" s="12" t="str">
        <f t="shared" si="3"/>
        <v>PUSTEKDATA LAPAN - Gedung 2 Lt. 2</v>
      </c>
      <c r="I916" s="12" t="str">
        <f t="shared" si="4"/>
        <v>CLEANING SERVICE</v>
      </c>
      <c r="J916" s="12">
        <f t="array" ref="J916">IFERROR(INDEX(MASTER!B:B,MATCH(G916,MASTER!A:A,0))/100," ")</f>
        <v>0.95</v>
      </c>
      <c r="K916" s="9">
        <f t="shared" si="5"/>
        <v>12</v>
      </c>
      <c r="L916" s="9" t="str">
        <f t="shared" si="6"/>
        <v>2023 - WEEK 12</v>
      </c>
      <c r="M916" s="9" t="str">
        <f t="shared" si="7"/>
        <v>2023 - MONTH 03</v>
      </c>
      <c r="N916" s="12">
        <f t="shared" ref="N916:O916" si="925">IFERROR(AVERAGEIF(L:L,L916,$J:$J)," ")</f>
        <v>0.95</v>
      </c>
      <c r="O916" s="12">
        <f t="shared" si="925"/>
        <v>0.9711252654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45026.49033</v>
      </c>
      <c r="B917" s="9" t="str">
        <f>INDIRECT(ADDRESS(2+QUOTIENT(ROW()-2,COUNTA('Form Responses 1'!$1:$1)-4),2,,TRUE,"Form Responses 1"))</f>
        <v>suha025@brin.go.id</v>
      </c>
      <c r="C917" s="9" t="str">
        <f>INDIRECT(ADDRESS(2+QUOTIENT(ROW()-2,COUNTA('Form Responses 1'!$1:$1)-4),3,,TRUE,"Form Responses 1"))</f>
        <v>Suhartono</v>
      </c>
      <c r="D917" s="10">
        <f>INDIRECT(ADDRESS(2+QUOTIENT(ROW()-2,COUNTA('Form Responses 1'!$1:$1)-4),4,,TRUE,"Form Responses 1"))</f>
        <v>45009</v>
      </c>
      <c r="E917" s="11">
        <f t="shared" si="2"/>
        <v>5</v>
      </c>
      <c r="F917" s="9" t="str">
        <f>IF(ISBLANK(A917)," ",INDIRECT(ADDRESS(1,5+MOD(ROW()-2,COUNTA('Form Responses 1'!$1:$1)-4),,TRUE,"Form Responses 1")))</f>
        <v>PUSTEKDATA LAPAN - Gedung 2 Lt. 2 [Lobby/Ruang tunggu]</v>
      </c>
      <c r="G917" s="9" t="str">
        <f>IF(ISBLANK(A917)," ",INDIRECT(ADDRESS(MATCH(A917,'Form Responses 1'!A:A,0),5+MOD(ROW()-2,COUNTA('Form Responses 1'!$1:$1)-4),,TRUE,"Form Responses 1")))</f>
        <v>BAIK</v>
      </c>
      <c r="H917" s="12" t="str">
        <f t="shared" si="3"/>
        <v>PUSTEKDATA LAPAN - Gedung 2 Lt. 2</v>
      </c>
      <c r="I917" s="12" t="str">
        <f t="shared" si="4"/>
        <v>CLEANING SERVICE</v>
      </c>
      <c r="J917" s="12">
        <f t="array" ref="J917">IFERROR(INDEX(MASTER!B:B,MATCH(G917,MASTER!A:A,0))/100," ")</f>
        <v>0.95</v>
      </c>
      <c r="K917" s="9">
        <f t="shared" si="5"/>
        <v>12</v>
      </c>
      <c r="L917" s="9" t="str">
        <f t="shared" si="6"/>
        <v>2023 - WEEK 12</v>
      </c>
      <c r="M917" s="9" t="str">
        <f t="shared" si="7"/>
        <v>2023 - MONTH 03</v>
      </c>
      <c r="N917" s="12">
        <f t="shared" ref="N917:O917" si="926">IFERROR(AVERAGEIF(L:L,L917,$J:$J)," ")</f>
        <v>0.95</v>
      </c>
      <c r="O917" s="12">
        <f t="shared" si="926"/>
        <v>0.9711252654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45026.49033</v>
      </c>
      <c r="B918" s="9" t="str">
        <f>INDIRECT(ADDRESS(2+QUOTIENT(ROW()-2,COUNTA('Form Responses 1'!$1:$1)-4),2,,TRUE,"Form Responses 1"))</f>
        <v>suha025@brin.go.id</v>
      </c>
      <c r="C918" s="9" t="str">
        <f>INDIRECT(ADDRESS(2+QUOTIENT(ROW()-2,COUNTA('Form Responses 1'!$1:$1)-4),3,,TRUE,"Form Responses 1"))</f>
        <v>Suhartono</v>
      </c>
      <c r="D918" s="10">
        <f>INDIRECT(ADDRESS(2+QUOTIENT(ROW()-2,COUNTA('Form Responses 1'!$1:$1)-4),4,,TRUE,"Form Responses 1"))</f>
        <v>45009</v>
      </c>
      <c r="E918" s="11">
        <f t="shared" si="2"/>
        <v>5</v>
      </c>
      <c r="F918" s="9" t="str">
        <f>IF(ISBLANK(A918)," ",INDIRECT(ADDRESS(1,5+MOD(ROW()-2,COUNTA('Form Responses 1'!$1:$1)-4),,TRUE,"Form Responses 1")))</f>
        <v>PUSTEKDATA LAPAN - Gedung 2 Lt. 2 [Ruang Sekretaris]</v>
      </c>
      <c r="G918" s="9" t="str">
        <f>IF(ISBLANK(A918)," ",INDIRECT(ADDRESS(MATCH(A918,'Form Responses 1'!A:A,0),5+MOD(ROW()-2,COUNTA('Form Responses 1'!$1:$1)-4),,TRUE,"Form Responses 1")))</f>
        <v>BAIK</v>
      </c>
      <c r="H918" s="12" t="str">
        <f t="shared" si="3"/>
        <v>PUSTEKDATA LAPAN - Gedung 2 Lt. 2</v>
      </c>
      <c r="I918" s="12" t="str">
        <f t="shared" si="4"/>
        <v>CLEANING SERVICE</v>
      </c>
      <c r="J918" s="12">
        <f t="array" ref="J918">IFERROR(INDEX(MASTER!B:B,MATCH(G918,MASTER!A:A,0))/100," ")</f>
        <v>0.95</v>
      </c>
      <c r="K918" s="9">
        <f t="shared" si="5"/>
        <v>12</v>
      </c>
      <c r="L918" s="9" t="str">
        <f t="shared" si="6"/>
        <v>2023 - WEEK 12</v>
      </c>
      <c r="M918" s="9" t="str">
        <f t="shared" si="7"/>
        <v>2023 - MONTH 03</v>
      </c>
      <c r="N918" s="12">
        <f t="shared" ref="N918:O918" si="927">IFERROR(AVERAGEIF(L:L,L918,$J:$J)," ")</f>
        <v>0.95</v>
      </c>
      <c r="O918" s="12">
        <f t="shared" si="927"/>
        <v>0.9711252654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45026.49033</v>
      </c>
      <c r="B919" s="9" t="str">
        <f>INDIRECT(ADDRESS(2+QUOTIENT(ROW()-2,COUNTA('Form Responses 1'!$1:$1)-4),2,,TRUE,"Form Responses 1"))</f>
        <v>suha025@brin.go.id</v>
      </c>
      <c r="C919" s="9" t="str">
        <f>INDIRECT(ADDRESS(2+QUOTIENT(ROW()-2,COUNTA('Form Responses 1'!$1:$1)-4),3,,TRUE,"Form Responses 1"))</f>
        <v>Suhartono</v>
      </c>
      <c r="D919" s="10">
        <f>INDIRECT(ADDRESS(2+QUOTIENT(ROW()-2,COUNTA('Form Responses 1'!$1:$1)-4),4,,TRUE,"Form Responses 1"))</f>
        <v>45009</v>
      </c>
      <c r="E919" s="11">
        <f t="shared" si="2"/>
        <v>5</v>
      </c>
      <c r="F919" s="9" t="str">
        <f>IF(ISBLANK(A919)," ",INDIRECT(ADDRESS(1,5+MOD(ROW()-2,COUNTA('Form Responses 1'!$1:$1)-4),,TRUE,"Form Responses 1")))</f>
        <v>PUSTEKDATA LAPAN - Gedung 2 Lt. 2 [Toilet pria/wanita]</v>
      </c>
      <c r="G919" s="9" t="str">
        <f>IF(ISBLANK(A919)," ",INDIRECT(ADDRESS(MATCH(A919,'Form Responses 1'!A:A,0),5+MOD(ROW()-2,COUNTA('Form Responses 1'!$1:$1)-4),,TRUE,"Form Responses 1")))</f>
        <v>BAIK</v>
      </c>
      <c r="H919" s="12" t="str">
        <f t="shared" si="3"/>
        <v>PUSTEKDATA LAPAN - Gedung 2 Lt. 2</v>
      </c>
      <c r="I919" s="12" t="str">
        <f t="shared" si="4"/>
        <v>CLEANING SERVICE</v>
      </c>
      <c r="J919" s="12">
        <f t="array" ref="J919">IFERROR(INDEX(MASTER!B:B,MATCH(G919,MASTER!A:A,0))/100," ")</f>
        <v>0.95</v>
      </c>
      <c r="K919" s="9">
        <f t="shared" si="5"/>
        <v>12</v>
      </c>
      <c r="L919" s="9" t="str">
        <f t="shared" si="6"/>
        <v>2023 - WEEK 12</v>
      </c>
      <c r="M919" s="9" t="str">
        <f t="shared" si="7"/>
        <v>2023 - MONTH 03</v>
      </c>
      <c r="N919" s="12">
        <f t="shared" ref="N919:O919" si="928">IFERROR(AVERAGEIF(L:L,L919,$J:$J)," ")</f>
        <v>0.95</v>
      </c>
      <c r="O919" s="12">
        <f t="shared" si="928"/>
        <v>0.9711252654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45026.49033</v>
      </c>
      <c r="B920" s="9" t="str">
        <f>INDIRECT(ADDRESS(2+QUOTIENT(ROW()-2,COUNTA('Form Responses 1'!$1:$1)-4),2,,TRUE,"Form Responses 1"))</f>
        <v>suha025@brin.go.id</v>
      </c>
      <c r="C920" s="9" t="str">
        <f>INDIRECT(ADDRESS(2+QUOTIENT(ROW()-2,COUNTA('Form Responses 1'!$1:$1)-4),3,,TRUE,"Form Responses 1"))</f>
        <v>Suhartono</v>
      </c>
      <c r="D920" s="10">
        <f>INDIRECT(ADDRESS(2+QUOTIENT(ROW()-2,COUNTA('Form Responses 1'!$1:$1)-4),4,,TRUE,"Form Responses 1"))</f>
        <v>45009</v>
      </c>
      <c r="E920" s="11">
        <f t="shared" si="2"/>
        <v>5</v>
      </c>
      <c r="F920" s="9" t="str">
        <f>IF(ISBLANK(A920)," ",INDIRECT(ADDRESS(1,5+MOD(ROW()-2,COUNTA('Form Responses 1'!$1:$1)-4),,TRUE,"Form Responses 1")))</f>
        <v>PUSTEKDATA LAPAN - Gedung 2 Lt. 1 [Ruang Staff]</v>
      </c>
      <c r="G920" s="9" t="str">
        <f>IF(ISBLANK(A920)," ",INDIRECT(ADDRESS(MATCH(A920,'Form Responses 1'!A:A,0),5+MOD(ROW()-2,COUNTA('Form Responses 1'!$1:$1)-4),,TRUE,"Form Responses 1")))</f>
        <v>BAIK</v>
      </c>
      <c r="H920" s="12" t="str">
        <f t="shared" si="3"/>
        <v>PUSTEKDATA LAPAN - Gedung 2 Lt. 1</v>
      </c>
      <c r="I920" s="12" t="str">
        <f t="shared" si="4"/>
        <v>CLEANING SERVICE</v>
      </c>
      <c r="J920" s="12">
        <f t="array" ref="J920">IFERROR(INDEX(MASTER!B:B,MATCH(G920,MASTER!A:A,0))/100," ")</f>
        <v>0.95</v>
      </c>
      <c r="K920" s="9">
        <f t="shared" si="5"/>
        <v>12</v>
      </c>
      <c r="L920" s="9" t="str">
        <f t="shared" si="6"/>
        <v>2023 - WEEK 12</v>
      </c>
      <c r="M920" s="9" t="str">
        <f t="shared" si="7"/>
        <v>2023 - MONTH 03</v>
      </c>
      <c r="N920" s="12">
        <f t="shared" ref="N920:O920" si="929">IFERROR(AVERAGEIF(L:L,L920,$J:$J)," ")</f>
        <v>0.95</v>
      </c>
      <c r="O920" s="12">
        <f t="shared" si="929"/>
        <v>0.9711252654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45026.49033</v>
      </c>
      <c r="B921" s="9" t="str">
        <f>INDIRECT(ADDRESS(2+QUOTIENT(ROW()-2,COUNTA('Form Responses 1'!$1:$1)-4),2,,TRUE,"Form Responses 1"))</f>
        <v>suha025@brin.go.id</v>
      </c>
      <c r="C921" s="9" t="str">
        <f>INDIRECT(ADDRESS(2+QUOTIENT(ROW()-2,COUNTA('Form Responses 1'!$1:$1)-4),3,,TRUE,"Form Responses 1"))</f>
        <v>Suhartono</v>
      </c>
      <c r="D921" s="10">
        <f>INDIRECT(ADDRESS(2+QUOTIENT(ROW()-2,COUNTA('Form Responses 1'!$1:$1)-4),4,,TRUE,"Form Responses 1"))</f>
        <v>45009</v>
      </c>
      <c r="E921" s="11">
        <f t="shared" si="2"/>
        <v>5</v>
      </c>
      <c r="F921" s="9" t="str">
        <f>IF(ISBLANK(A921)," ",INDIRECT(ADDRESS(1,5+MOD(ROW()-2,COUNTA('Form Responses 1'!$1:$1)-4),,TRUE,"Form Responses 1")))</f>
        <v>PUSTEKDATA LAPAN - Gedung 2 Lt. 1 [Ruang Bendahara]</v>
      </c>
      <c r="G921" s="9" t="str">
        <f>IF(ISBLANK(A921)," ",INDIRECT(ADDRESS(MATCH(A921,'Form Responses 1'!A:A,0),5+MOD(ROW()-2,COUNTA('Form Responses 1'!$1:$1)-4),,TRUE,"Form Responses 1")))</f>
        <v>BAIK</v>
      </c>
      <c r="H921" s="12" t="str">
        <f t="shared" si="3"/>
        <v>PUSTEKDATA LAPAN - Gedung 2 Lt. 1</v>
      </c>
      <c r="I921" s="12" t="str">
        <f t="shared" si="4"/>
        <v>CLEANING SERVICE</v>
      </c>
      <c r="J921" s="12">
        <f t="array" ref="J921">IFERROR(INDEX(MASTER!B:B,MATCH(G921,MASTER!A:A,0))/100," ")</f>
        <v>0.95</v>
      </c>
      <c r="K921" s="9">
        <f t="shared" si="5"/>
        <v>12</v>
      </c>
      <c r="L921" s="9" t="str">
        <f t="shared" si="6"/>
        <v>2023 - WEEK 12</v>
      </c>
      <c r="M921" s="9" t="str">
        <f t="shared" si="7"/>
        <v>2023 - MONTH 03</v>
      </c>
      <c r="N921" s="12">
        <f t="shared" ref="N921:O921" si="930">IFERROR(AVERAGEIF(L:L,L921,$J:$J)," ")</f>
        <v>0.95</v>
      </c>
      <c r="O921" s="12">
        <f t="shared" si="930"/>
        <v>0.9711252654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45026.49033</v>
      </c>
      <c r="B922" s="9" t="str">
        <f>INDIRECT(ADDRESS(2+QUOTIENT(ROW()-2,COUNTA('Form Responses 1'!$1:$1)-4),2,,TRUE,"Form Responses 1"))</f>
        <v>suha025@brin.go.id</v>
      </c>
      <c r="C922" s="9" t="str">
        <f>INDIRECT(ADDRESS(2+QUOTIENT(ROW()-2,COUNTA('Form Responses 1'!$1:$1)-4),3,,TRUE,"Form Responses 1"))</f>
        <v>Suhartono</v>
      </c>
      <c r="D922" s="10">
        <f>INDIRECT(ADDRESS(2+QUOTIENT(ROW()-2,COUNTA('Form Responses 1'!$1:$1)-4),4,,TRUE,"Form Responses 1"))</f>
        <v>45009</v>
      </c>
      <c r="E922" s="11">
        <f t="shared" si="2"/>
        <v>5</v>
      </c>
      <c r="F922" s="9" t="str">
        <f>IF(ISBLANK(A922)," ",INDIRECT(ADDRESS(1,5+MOD(ROW()-2,COUNTA('Form Responses 1'!$1:$1)-4),,TRUE,"Form Responses 1")))</f>
        <v>PUSTEKDATA LAPAN - Gedung 2 Lt. 1 [Perpustakaan]</v>
      </c>
      <c r="G922" s="9" t="str">
        <f>IF(ISBLANK(A922)," ",INDIRECT(ADDRESS(MATCH(A922,'Form Responses 1'!A:A,0),5+MOD(ROW()-2,COUNTA('Form Responses 1'!$1:$1)-4),,TRUE,"Form Responses 1")))</f>
        <v>BAIK</v>
      </c>
      <c r="H922" s="12" t="str">
        <f t="shared" si="3"/>
        <v>PUSTEKDATA LAPAN - Gedung 2 Lt. 1</v>
      </c>
      <c r="I922" s="12" t="str">
        <f t="shared" si="4"/>
        <v>CLEANING SERVICE</v>
      </c>
      <c r="J922" s="12">
        <f t="array" ref="J922">IFERROR(INDEX(MASTER!B:B,MATCH(G922,MASTER!A:A,0))/100," ")</f>
        <v>0.95</v>
      </c>
      <c r="K922" s="9">
        <f t="shared" si="5"/>
        <v>12</v>
      </c>
      <c r="L922" s="9" t="str">
        <f t="shared" si="6"/>
        <v>2023 - WEEK 12</v>
      </c>
      <c r="M922" s="9" t="str">
        <f t="shared" si="7"/>
        <v>2023 - MONTH 03</v>
      </c>
      <c r="N922" s="12">
        <f t="shared" ref="N922:O922" si="931">IFERROR(AVERAGEIF(L:L,L922,$J:$J)," ")</f>
        <v>0.95</v>
      </c>
      <c r="O922" s="12">
        <f t="shared" si="931"/>
        <v>0.9711252654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45026.49033</v>
      </c>
      <c r="B923" s="9" t="str">
        <f>INDIRECT(ADDRESS(2+QUOTIENT(ROW()-2,COUNTA('Form Responses 1'!$1:$1)-4),2,,TRUE,"Form Responses 1"))</f>
        <v>suha025@brin.go.id</v>
      </c>
      <c r="C923" s="9" t="str">
        <f>INDIRECT(ADDRESS(2+QUOTIENT(ROW()-2,COUNTA('Form Responses 1'!$1:$1)-4),3,,TRUE,"Form Responses 1"))</f>
        <v>Suhartono</v>
      </c>
      <c r="D923" s="10">
        <f>INDIRECT(ADDRESS(2+QUOTIENT(ROW()-2,COUNTA('Form Responses 1'!$1:$1)-4),4,,TRUE,"Form Responses 1"))</f>
        <v>45009</v>
      </c>
      <c r="E923" s="11">
        <f t="shared" si="2"/>
        <v>5</v>
      </c>
      <c r="F923" s="9" t="str">
        <f>IF(ISBLANK(A923)," ",INDIRECT(ADDRESS(1,5+MOD(ROW()-2,COUNTA('Form Responses 1'!$1:$1)-4),,TRUE,"Form Responses 1")))</f>
        <v>PUSTEKDATA LAPAN - Gedung 2 Lt. 1 [Lobby]</v>
      </c>
      <c r="G923" s="9" t="str">
        <f>IF(ISBLANK(A923)," ",INDIRECT(ADDRESS(MATCH(A923,'Form Responses 1'!A:A,0),5+MOD(ROW()-2,COUNTA('Form Responses 1'!$1:$1)-4),,TRUE,"Form Responses 1")))</f>
        <v>BAIK</v>
      </c>
      <c r="H923" s="12" t="str">
        <f t="shared" si="3"/>
        <v>PUSTEKDATA LAPAN - Gedung 2 Lt. 1</v>
      </c>
      <c r="I923" s="12" t="str">
        <f t="shared" si="4"/>
        <v>CLEANING SERVICE</v>
      </c>
      <c r="J923" s="12">
        <f t="array" ref="J923">IFERROR(INDEX(MASTER!B:B,MATCH(G923,MASTER!A:A,0))/100," ")</f>
        <v>0.95</v>
      </c>
      <c r="K923" s="9">
        <f t="shared" si="5"/>
        <v>12</v>
      </c>
      <c r="L923" s="9" t="str">
        <f t="shared" si="6"/>
        <v>2023 - WEEK 12</v>
      </c>
      <c r="M923" s="9" t="str">
        <f t="shared" si="7"/>
        <v>2023 - MONTH 03</v>
      </c>
      <c r="N923" s="12">
        <f t="shared" ref="N923:O923" si="932">IFERROR(AVERAGEIF(L:L,L923,$J:$J)," ")</f>
        <v>0.95</v>
      </c>
      <c r="O923" s="12">
        <f t="shared" si="932"/>
        <v>0.9711252654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45026.49033</v>
      </c>
      <c r="B924" s="9" t="str">
        <f>INDIRECT(ADDRESS(2+QUOTIENT(ROW()-2,COUNTA('Form Responses 1'!$1:$1)-4),2,,TRUE,"Form Responses 1"))</f>
        <v>suha025@brin.go.id</v>
      </c>
      <c r="C924" s="9" t="str">
        <f>INDIRECT(ADDRESS(2+QUOTIENT(ROW()-2,COUNTA('Form Responses 1'!$1:$1)-4),3,,TRUE,"Form Responses 1"))</f>
        <v>Suhartono</v>
      </c>
      <c r="D924" s="10">
        <f>INDIRECT(ADDRESS(2+QUOTIENT(ROW()-2,COUNTA('Form Responses 1'!$1:$1)-4),4,,TRUE,"Form Responses 1"))</f>
        <v>45009</v>
      </c>
      <c r="E924" s="11">
        <f t="shared" si="2"/>
        <v>5</v>
      </c>
      <c r="F924" s="9" t="str">
        <f>IF(ISBLANK(A924)," ",INDIRECT(ADDRESS(1,5+MOD(ROW()-2,COUNTA('Form Responses 1'!$1:$1)-4),,TRUE,"Form Responses 1")))</f>
        <v>PUSTEKDATA LAPAN - Gedung 2 Lt. 1 [Pantry]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PUSTEKDATA LAPAN - Gedung 2 Lt. 1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12</v>
      </c>
      <c r="L924" s="9" t="str">
        <f t="shared" si="6"/>
        <v>2023 - WEEK 12</v>
      </c>
      <c r="M924" s="9" t="str">
        <f t="shared" si="7"/>
        <v>2023 - MONTH 03</v>
      </c>
      <c r="N924" s="12">
        <f t="shared" ref="N924:O924" si="933">IFERROR(AVERAGEIF(L:L,L924,$J:$J)," ")</f>
        <v>0.95</v>
      </c>
      <c r="O924" s="12">
        <f t="shared" si="933"/>
        <v>0.9711252654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45026.49033</v>
      </c>
      <c r="B925" s="9" t="str">
        <f>INDIRECT(ADDRESS(2+QUOTIENT(ROW()-2,COUNTA('Form Responses 1'!$1:$1)-4),2,,TRUE,"Form Responses 1"))</f>
        <v>suha025@brin.go.id</v>
      </c>
      <c r="C925" s="9" t="str">
        <f>INDIRECT(ADDRESS(2+QUOTIENT(ROW()-2,COUNTA('Form Responses 1'!$1:$1)-4),3,,TRUE,"Form Responses 1"))</f>
        <v>Suhartono</v>
      </c>
      <c r="D925" s="10">
        <f>INDIRECT(ADDRESS(2+QUOTIENT(ROW()-2,COUNTA('Form Responses 1'!$1:$1)-4),4,,TRUE,"Form Responses 1"))</f>
        <v>45009</v>
      </c>
      <c r="E925" s="11">
        <f t="shared" si="2"/>
        <v>5</v>
      </c>
      <c r="F925" s="9" t="str">
        <f>IF(ISBLANK(A925)," ",INDIRECT(ADDRESS(1,5+MOD(ROW()-2,COUNTA('Form Responses 1'!$1:$1)-4),,TRUE,"Form Responses 1")))</f>
        <v>PUSTEKDATA LAPAN - Gedung 2 Lt. 1 [Musholla]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PUSTEKDATA LAPAN - Gedung 2 Lt. 1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12</v>
      </c>
      <c r="L925" s="9" t="str">
        <f t="shared" si="6"/>
        <v>2023 - WEEK 12</v>
      </c>
      <c r="M925" s="9" t="str">
        <f t="shared" si="7"/>
        <v>2023 - MONTH 03</v>
      </c>
      <c r="N925" s="12">
        <f t="shared" ref="N925:O925" si="934">IFERROR(AVERAGEIF(L:L,L925,$J:$J)," ")</f>
        <v>0.95</v>
      </c>
      <c r="O925" s="12">
        <f t="shared" si="934"/>
        <v>0.9711252654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45026.49033</v>
      </c>
      <c r="B926" s="9" t="str">
        <f>INDIRECT(ADDRESS(2+QUOTIENT(ROW()-2,COUNTA('Form Responses 1'!$1:$1)-4),2,,TRUE,"Form Responses 1"))</f>
        <v>suha025@brin.go.id</v>
      </c>
      <c r="C926" s="9" t="str">
        <f>INDIRECT(ADDRESS(2+QUOTIENT(ROW()-2,COUNTA('Form Responses 1'!$1:$1)-4),3,,TRUE,"Form Responses 1"))</f>
        <v>Suhartono</v>
      </c>
      <c r="D926" s="10">
        <f>INDIRECT(ADDRESS(2+QUOTIENT(ROW()-2,COUNTA('Form Responses 1'!$1:$1)-4),4,,TRUE,"Form Responses 1"))</f>
        <v>45009</v>
      </c>
      <c r="E926" s="11">
        <f t="shared" si="2"/>
        <v>5</v>
      </c>
      <c r="F926" s="9" t="str">
        <f>IF(ISBLANK(A926)," ",INDIRECT(ADDRESS(1,5+MOD(ROW()-2,COUNTA('Form Responses 1'!$1:$1)-4),,TRUE,"Form Responses 1")))</f>
        <v>PUSTEKDATA LAPAN - Gedung 2 Lt. 1 [Toilet pria/wanita]</v>
      </c>
      <c r="G926" s="9" t="str">
        <f>IF(ISBLANK(A926)," ",INDIRECT(ADDRESS(MATCH(A926,'Form Responses 1'!A:A,0),5+MOD(ROW()-2,COUNTA('Form Responses 1'!$1:$1)-4),,TRUE,"Form Responses 1")))</f>
        <v>BAIK</v>
      </c>
      <c r="H926" s="12" t="str">
        <f t="shared" si="3"/>
        <v>PUSTEKDATA LAPAN - Gedung 2 Lt. 1</v>
      </c>
      <c r="I926" s="12" t="str">
        <f t="shared" si="4"/>
        <v>CLEANING SERVICE</v>
      </c>
      <c r="J926" s="12">
        <f t="array" ref="J926">IFERROR(INDEX(MASTER!B:B,MATCH(G926,MASTER!A:A,0))/100," ")</f>
        <v>0.95</v>
      </c>
      <c r="K926" s="9">
        <f t="shared" si="5"/>
        <v>12</v>
      </c>
      <c r="L926" s="9" t="str">
        <f t="shared" si="6"/>
        <v>2023 - WEEK 12</v>
      </c>
      <c r="M926" s="9" t="str">
        <f t="shared" si="7"/>
        <v>2023 - MONTH 03</v>
      </c>
      <c r="N926" s="12">
        <f t="shared" ref="N926:O926" si="935">IFERROR(AVERAGEIF(L:L,L926,$J:$J)," ")</f>
        <v>0.95</v>
      </c>
      <c r="O926" s="12">
        <f t="shared" si="935"/>
        <v>0.9711252654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45026.49033</v>
      </c>
      <c r="B927" s="9" t="str">
        <f>INDIRECT(ADDRESS(2+QUOTIENT(ROW()-2,COUNTA('Form Responses 1'!$1:$1)-4),2,,TRUE,"Form Responses 1"))</f>
        <v>suha025@brin.go.id</v>
      </c>
      <c r="C927" s="9" t="str">
        <f>INDIRECT(ADDRESS(2+QUOTIENT(ROW()-2,COUNTA('Form Responses 1'!$1:$1)-4),3,,TRUE,"Form Responses 1"))</f>
        <v>Suhartono</v>
      </c>
      <c r="D927" s="10">
        <f>INDIRECT(ADDRESS(2+QUOTIENT(ROW()-2,COUNTA('Form Responses 1'!$1:$1)-4),4,,TRUE,"Form Responses 1"))</f>
        <v>45009</v>
      </c>
      <c r="E927" s="11">
        <f t="shared" si="2"/>
        <v>5</v>
      </c>
      <c r="F927" s="9" t="str">
        <f>IF(ISBLANK(A927)," ",INDIRECT(ADDRESS(1,5+MOD(ROW()-2,COUNTA('Form Responses 1'!$1:$1)-4),,TRUE,"Form Responses 1")))</f>
        <v>PUSTEKDATA LAPAN - Gedung 1 Lt. 2 [Ruang Staff Kepala]</v>
      </c>
      <c r="G927" s="9" t="str">
        <f>IF(ISBLANK(A927)," ",INDIRECT(ADDRESS(MATCH(A927,'Form Responses 1'!A:A,0),5+MOD(ROW()-2,COUNTA('Form Responses 1'!$1:$1)-4),,TRUE,"Form Responses 1")))</f>
        <v>BAIK</v>
      </c>
      <c r="H927" s="12" t="str">
        <f t="shared" si="3"/>
        <v>PUSTEKDATA LAPAN - Gedung 1 Lt. 2</v>
      </c>
      <c r="I927" s="12" t="str">
        <f t="shared" si="4"/>
        <v>CLEANING SERVICE</v>
      </c>
      <c r="J927" s="12">
        <f t="array" ref="J927">IFERROR(INDEX(MASTER!B:B,MATCH(G927,MASTER!A:A,0))/100," ")</f>
        <v>0.95</v>
      </c>
      <c r="K927" s="9">
        <f t="shared" si="5"/>
        <v>12</v>
      </c>
      <c r="L927" s="9" t="str">
        <f t="shared" si="6"/>
        <v>2023 - WEEK 12</v>
      </c>
      <c r="M927" s="9" t="str">
        <f t="shared" si="7"/>
        <v>2023 - MONTH 03</v>
      </c>
      <c r="N927" s="12">
        <f t="shared" ref="N927:O927" si="936">IFERROR(AVERAGEIF(L:L,L927,$J:$J)," ")</f>
        <v>0.95</v>
      </c>
      <c r="O927" s="12">
        <f t="shared" si="936"/>
        <v>0.9711252654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45026.49033</v>
      </c>
      <c r="B928" s="9" t="str">
        <f>INDIRECT(ADDRESS(2+QUOTIENT(ROW()-2,COUNTA('Form Responses 1'!$1:$1)-4),2,,TRUE,"Form Responses 1"))</f>
        <v>suha025@brin.go.id</v>
      </c>
      <c r="C928" s="9" t="str">
        <f>INDIRECT(ADDRESS(2+QUOTIENT(ROW()-2,COUNTA('Form Responses 1'!$1:$1)-4),3,,TRUE,"Form Responses 1"))</f>
        <v>Suhartono</v>
      </c>
      <c r="D928" s="10">
        <f>INDIRECT(ADDRESS(2+QUOTIENT(ROW()-2,COUNTA('Form Responses 1'!$1:$1)-4),4,,TRUE,"Form Responses 1"))</f>
        <v>45009</v>
      </c>
      <c r="E928" s="11">
        <f t="shared" si="2"/>
        <v>5</v>
      </c>
      <c r="F928" s="9" t="str">
        <f>IF(ISBLANK(A928)," ",INDIRECT(ADDRESS(1,5+MOD(ROW()-2,COUNTA('Form Responses 1'!$1:$1)-4),,TRUE,"Form Responses 1")))</f>
        <v>PUSTEKDATA LAPAN - Gedung 1 Lt. 2 [Ruang Rapat Merkurius]</v>
      </c>
      <c r="G928" s="9" t="str">
        <f>IF(ISBLANK(A928)," ",INDIRECT(ADDRESS(MATCH(A928,'Form Responses 1'!A:A,0),5+MOD(ROW()-2,COUNTA('Form Responses 1'!$1:$1)-4),,TRUE,"Form Responses 1")))</f>
        <v>BAIK</v>
      </c>
      <c r="H928" s="12" t="str">
        <f t="shared" si="3"/>
        <v>PUSTEKDATA LAPAN - Gedung 1 Lt. 2</v>
      </c>
      <c r="I928" s="12" t="str">
        <f t="shared" si="4"/>
        <v>CLEANING SERVICE</v>
      </c>
      <c r="J928" s="12">
        <f t="array" ref="J928">IFERROR(INDEX(MASTER!B:B,MATCH(G928,MASTER!A:A,0))/100," ")</f>
        <v>0.95</v>
      </c>
      <c r="K928" s="9">
        <f t="shared" si="5"/>
        <v>12</v>
      </c>
      <c r="L928" s="9" t="str">
        <f t="shared" si="6"/>
        <v>2023 - WEEK 12</v>
      </c>
      <c r="M928" s="9" t="str">
        <f t="shared" si="7"/>
        <v>2023 - MONTH 03</v>
      </c>
      <c r="N928" s="12">
        <f t="shared" ref="N928:O928" si="937">IFERROR(AVERAGEIF(L:L,L928,$J:$J)," ")</f>
        <v>0.95</v>
      </c>
      <c r="O928" s="12">
        <f t="shared" si="937"/>
        <v>0.9711252654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45026.49033</v>
      </c>
      <c r="B929" s="9" t="str">
        <f>INDIRECT(ADDRESS(2+QUOTIENT(ROW()-2,COUNTA('Form Responses 1'!$1:$1)-4),2,,TRUE,"Form Responses 1"))</f>
        <v>suha025@brin.go.id</v>
      </c>
      <c r="C929" s="9" t="str">
        <f>INDIRECT(ADDRESS(2+QUOTIENT(ROW()-2,COUNTA('Form Responses 1'!$1:$1)-4),3,,TRUE,"Form Responses 1"))</f>
        <v>Suhartono</v>
      </c>
      <c r="D929" s="10">
        <f>INDIRECT(ADDRESS(2+QUOTIENT(ROW()-2,COUNTA('Form Responses 1'!$1:$1)-4),4,,TRUE,"Form Responses 1"))</f>
        <v>45009</v>
      </c>
      <c r="E929" s="11">
        <f t="shared" si="2"/>
        <v>5</v>
      </c>
      <c r="F929" s="9" t="str">
        <f>IF(ISBLANK(A929)," ",INDIRECT(ADDRESS(1,5+MOD(ROW()-2,COUNTA('Form Responses 1'!$1:$1)-4),,TRUE,"Form Responses 1")))</f>
        <v>PUSTEKDATA LAPAN - Gedung 1 Lt. 2 [Ruang Arsip]</v>
      </c>
      <c r="G929" s="9" t="str">
        <f>IF(ISBLANK(A929)," ",INDIRECT(ADDRESS(MATCH(A929,'Form Responses 1'!A:A,0),5+MOD(ROW()-2,COUNTA('Form Responses 1'!$1:$1)-4),,TRUE,"Form Responses 1")))</f>
        <v>BAIK</v>
      </c>
      <c r="H929" s="12" t="str">
        <f t="shared" si="3"/>
        <v>PUSTEKDATA LAPAN - Gedung 1 Lt. 2</v>
      </c>
      <c r="I929" s="12" t="str">
        <f t="shared" si="4"/>
        <v>CLEANING SERVICE</v>
      </c>
      <c r="J929" s="12">
        <f t="array" ref="J929">IFERROR(INDEX(MASTER!B:B,MATCH(G929,MASTER!A:A,0))/100," ")</f>
        <v>0.95</v>
      </c>
      <c r="K929" s="9">
        <f t="shared" si="5"/>
        <v>12</v>
      </c>
      <c r="L929" s="9" t="str">
        <f t="shared" si="6"/>
        <v>2023 - WEEK 12</v>
      </c>
      <c r="M929" s="9" t="str">
        <f t="shared" si="7"/>
        <v>2023 - MONTH 03</v>
      </c>
      <c r="N929" s="12">
        <f t="shared" ref="N929:O929" si="938">IFERROR(AVERAGEIF(L:L,L929,$J:$J)," ")</f>
        <v>0.95</v>
      </c>
      <c r="O929" s="12">
        <f t="shared" si="938"/>
        <v>0.9711252654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45026.49033</v>
      </c>
      <c r="B930" s="9" t="str">
        <f>INDIRECT(ADDRESS(2+QUOTIENT(ROW()-2,COUNTA('Form Responses 1'!$1:$1)-4),2,,TRUE,"Form Responses 1"))</f>
        <v>suha025@brin.go.id</v>
      </c>
      <c r="C930" s="9" t="str">
        <f>INDIRECT(ADDRESS(2+QUOTIENT(ROW()-2,COUNTA('Form Responses 1'!$1:$1)-4),3,,TRUE,"Form Responses 1"))</f>
        <v>Suhartono</v>
      </c>
      <c r="D930" s="10">
        <f>INDIRECT(ADDRESS(2+QUOTIENT(ROW()-2,COUNTA('Form Responses 1'!$1:$1)-4),4,,TRUE,"Form Responses 1"))</f>
        <v>45009</v>
      </c>
      <c r="E930" s="11">
        <f t="shared" si="2"/>
        <v>5</v>
      </c>
      <c r="F930" s="9" t="str">
        <f>IF(ISBLANK(A930)," ",INDIRECT(ADDRESS(1,5+MOD(ROW()-2,COUNTA('Form Responses 1'!$1:$1)-4),,TRUE,"Form Responses 1")))</f>
        <v>PUSTEKDATA LAPAN - Gedung 1 Lt. 2 [Ruang Staff]</v>
      </c>
      <c r="G930" s="9" t="str">
        <f>IF(ISBLANK(A930)," ",INDIRECT(ADDRESS(MATCH(A930,'Form Responses 1'!A:A,0),5+MOD(ROW()-2,COUNTA('Form Responses 1'!$1:$1)-4),,TRUE,"Form Responses 1")))</f>
        <v>BAIK</v>
      </c>
      <c r="H930" s="12" t="str">
        <f t="shared" si="3"/>
        <v>PUSTEKDATA LAPAN - Gedung 1 Lt. 2</v>
      </c>
      <c r="I930" s="12" t="str">
        <f t="shared" si="4"/>
        <v>CLEANING SERVICE</v>
      </c>
      <c r="J930" s="12">
        <f t="array" ref="J930">IFERROR(INDEX(MASTER!B:B,MATCH(G930,MASTER!A:A,0))/100," ")</f>
        <v>0.95</v>
      </c>
      <c r="K930" s="9">
        <f t="shared" si="5"/>
        <v>12</v>
      </c>
      <c r="L930" s="9" t="str">
        <f t="shared" si="6"/>
        <v>2023 - WEEK 12</v>
      </c>
      <c r="M930" s="9" t="str">
        <f t="shared" si="7"/>
        <v>2023 - MONTH 03</v>
      </c>
      <c r="N930" s="12">
        <f t="shared" ref="N930:O930" si="939">IFERROR(AVERAGEIF(L:L,L930,$J:$J)," ")</f>
        <v>0.95</v>
      </c>
      <c r="O930" s="12">
        <f t="shared" si="939"/>
        <v>0.9711252654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45026.49033</v>
      </c>
      <c r="B931" s="9" t="str">
        <f>INDIRECT(ADDRESS(2+QUOTIENT(ROW()-2,COUNTA('Form Responses 1'!$1:$1)-4),2,,TRUE,"Form Responses 1"))</f>
        <v>suha025@brin.go.id</v>
      </c>
      <c r="C931" s="9" t="str">
        <f>INDIRECT(ADDRESS(2+QUOTIENT(ROW()-2,COUNTA('Form Responses 1'!$1:$1)-4),3,,TRUE,"Form Responses 1"))</f>
        <v>Suhartono</v>
      </c>
      <c r="D931" s="10">
        <f>INDIRECT(ADDRESS(2+QUOTIENT(ROW()-2,COUNTA('Form Responses 1'!$1:$1)-4),4,,TRUE,"Form Responses 1"))</f>
        <v>45009</v>
      </c>
      <c r="E931" s="11">
        <f t="shared" si="2"/>
        <v>5</v>
      </c>
      <c r="F931" s="9" t="str">
        <f>IF(ISBLANK(A931)," ",INDIRECT(ADDRESS(1,5+MOD(ROW()-2,COUNTA('Form Responses 1'!$1:$1)-4),,TRUE,"Form Responses 1")))</f>
        <v>PUSTEKDATA LAPAN - Gedung 1 Lt. 2 [Ruang Lab Pengelola]</v>
      </c>
      <c r="G931" s="9" t="str">
        <f>IF(ISBLANK(A931)," ",INDIRECT(ADDRESS(MATCH(A931,'Form Responses 1'!A:A,0),5+MOD(ROW()-2,COUNTA('Form Responses 1'!$1:$1)-4),,TRUE,"Form Responses 1")))</f>
        <v>BAIK</v>
      </c>
      <c r="H931" s="12" t="str">
        <f t="shared" si="3"/>
        <v>PUSTEKDATA LAPAN - Gedung 1 Lt. 2</v>
      </c>
      <c r="I931" s="12" t="str">
        <f t="shared" si="4"/>
        <v>CLEANING SERVICE</v>
      </c>
      <c r="J931" s="12">
        <f t="array" ref="J931">IFERROR(INDEX(MASTER!B:B,MATCH(G931,MASTER!A:A,0))/100," ")</f>
        <v>0.95</v>
      </c>
      <c r="K931" s="9">
        <f t="shared" si="5"/>
        <v>12</v>
      </c>
      <c r="L931" s="9" t="str">
        <f t="shared" si="6"/>
        <v>2023 - WEEK 12</v>
      </c>
      <c r="M931" s="9" t="str">
        <f t="shared" si="7"/>
        <v>2023 - MONTH 03</v>
      </c>
      <c r="N931" s="12">
        <f t="shared" ref="N931:O931" si="940">IFERROR(AVERAGEIF(L:L,L931,$J:$J)," ")</f>
        <v>0.95</v>
      </c>
      <c r="O931" s="12">
        <f t="shared" si="940"/>
        <v>0.9711252654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45026.49033</v>
      </c>
      <c r="B932" s="9" t="str">
        <f>INDIRECT(ADDRESS(2+QUOTIENT(ROW()-2,COUNTA('Form Responses 1'!$1:$1)-4),2,,TRUE,"Form Responses 1"))</f>
        <v>suha025@brin.go.id</v>
      </c>
      <c r="C932" s="9" t="str">
        <f>INDIRECT(ADDRESS(2+QUOTIENT(ROW()-2,COUNTA('Form Responses 1'!$1:$1)-4),3,,TRUE,"Form Responses 1"))</f>
        <v>Suhartono</v>
      </c>
      <c r="D932" s="10">
        <f>INDIRECT(ADDRESS(2+QUOTIENT(ROW()-2,COUNTA('Form Responses 1'!$1:$1)-4),4,,TRUE,"Form Responses 1"))</f>
        <v>45009</v>
      </c>
      <c r="E932" s="11">
        <f t="shared" si="2"/>
        <v>5</v>
      </c>
      <c r="F932" s="9" t="str">
        <f>IF(ISBLANK(A932)," ",INDIRECT(ADDRESS(1,5+MOD(ROW()-2,COUNTA('Form Responses 1'!$1:$1)-4),,TRUE,"Form Responses 1")))</f>
        <v>PUSTEKDATA LAPAN - Gedung 1 Lt. 2 [Pantry]</v>
      </c>
      <c r="G932" s="9" t="str">
        <f>IF(ISBLANK(A932)," ",INDIRECT(ADDRESS(MATCH(A932,'Form Responses 1'!A:A,0),5+MOD(ROW()-2,COUNTA('Form Responses 1'!$1:$1)-4),,TRUE,"Form Responses 1")))</f>
        <v>BAIK</v>
      </c>
      <c r="H932" s="12" t="str">
        <f t="shared" si="3"/>
        <v>PUSTEKDATA LAPAN - Gedung 1 Lt. 2</v>
      </c>
      <c r="I932" s="12" t="str">
        <f t="shared" si="4"/>
        <v>CLEANING SERVICE</v>
      </c>
      <c r="J932" s="12">
        <f t="array" ref="J932">IFERROR(INDEX(MASTER!B:B,MATCH(G932,MASTER!A:A,0))/100," ")</f>
        <v>0.95</v>
      </c>
      <c r="K932" s="9">
        <f t="shared" si="5"/>
        <v>12</v>
      </c>
      <c r="L932" s="9" t="str">
        <f t="shared" si="6"/>
        <v>2023 - WEEK 12</v>
      </c>
      <c r="M932" s="9" t="str">
        <f t="shared" si="7"/>
        <v>2023 - MONTH 03</v>
      </c>
      <c r="N932" s="12">
        <f t="shared" ref="N932:O932" si="941">IFERROR(AVERAGEIF(L:L,L932,$J:$J)," ")</f>
        <v>0.95</v>
      </c>
      <c r="O932" s="12">
        <f t="shared" si="941"/>
        <v>0.9711252654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45026.49033</v>
      </c>
      <c r="B933" s="9" t="str">
        <f>INDIRECT(ADDRESS(2+QUOTIENT(ROW()-2,COUNTA('Form Responses 1'!$1:$1)-4),2,,TRUE,"Form Responses 1"))</f>
        <v>suha025@brin.go.id</v>
      </c>
      <c r="C933" s="9" t="str">
        <f>INDIRECT(ADDRESS(2+QUOTIENT(ROW()-2,COUNTA('Form Responses 1'!$1:$1)-4),3,,TRUE,"Form Responses 1"))</f>
        <v>Suhartono</v>
      </c>
      <c r="D933" s="10">
        <f>INDIRECT(ADDRESS(2+QUOTIENT(ROW()-2,COUNTA('Form Responses 1'!$1:$1)-4),4,,TRUE,"Form Responses 1"))</f>
        <v>45009</v>
      </c>
      <c r="E933" s="11">
        <f t="shared" si="2"/>
        <v>5</v>
      </c>
      <c r="F933" s="9" t="str">
        <f>IF(ISBLANK(A933)," ",INDIRECT(ADDRESS(1,5+MOD(ROW()-2,COUNTA('Form Responses 1'!$1:$1)-4),,TRUE,"Form Responses 1")))</f>
        <v>PUSTEKDATA LAPAN - Gedung 1 Lt. 2 [Toilet]</v>
      </c>
      <c r="G933" s="9" t="str">
        <f>IF(ISBLANK(A933)," ",INDIRECT(ADDRESS(MATCH(A933,'Form Responses 1'!A:A,0),5+MOD(ROW()-2,COUNTA('Form Responses 1'!$1:$1)-4),,TRUE,"Form Responses 1")))</f>
        <v>BAIK</v>
      </c>
      <c r="H933" s="12" t="str">
        <f t="shared" si="3"/>
        <v>PUSTEKDATA LAPAN - Gedung 1 Lt. 2</v>
      </c>
      <c r="I933" s="12" t="str">
        <f t="shared" si="4"/>
        <v>CLEANING SERVICE</v>
      </c>
      <c r="J933" s="12">
        <f t="array" ref="J933">IFERROR(INDEX(MASTER!B:B,MATCH(G933,MASTER!A:A,0))/100," ")</f>
        <v>0.95</v>
      </c>
      <c r="K933" s="9">
        <f t="shared" si="5"/>
        <v>12</v>
      </c>
      <c r="L933" s="9" t="str">
        <f t="shared" si="6"/>
        <v>2023 - WEEK 12</v>
      </c>
      <c r="M933" s="9" t="str">
        <f t="shared" si="7"/>
        <v>2023 - MONTH 03</v>
      </c>
      <c r="N933" s="12">
        <f t="shared" ref="N933:O933" si="942">IFERROR(AVERAGEIF(L:L,L933,$J:$J)," ")</f>
        <v>0.95</v>
      </c>
      <c r="O933" s="12">
        <f t="shared" si="942"/>
        <v>0.9711252654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45026.49033</v>
      </c>
      <c r="B934" s="9" t="str">
        <f>INDIRECT(ADDRESS(2+QUOTIENT(ROW()-2,COUNTA('Form Responses 1'!$1:$1)-4),2,,TRUE,"Form Responses 1"))</f>
        <v>suha025@brin.go.id</v>
      </c>
      <c r="C934" s="9" t="str">
        <f>INDIRECT(ADDRESS(2+QUOTIENT(ROW()-2,COUNTA('Form Responses 1'!$1:$1)-4),3,,TRUE,"Form Responses 1"))</f>
        <v>Suhartono</v>
      </c>
      <c r="D934" s="10">
        <f>INDIRECT(ADDRESS(2+QUOTIENT(ROW()-2,COUNTA('Form Responses 1'!$1:$1)-4),4,,TRUE,"Form Responses 1"))</f>
        <v>45009</v>
      </c>
      <c r="E934" s="11">
        <f t="shared" si="2"/>
        <v>5</v>
      </c>
      <c r="F934" s="9" t="str">
        <f>IF(ISBLANK(A934)," ",INDIRECT(ADDRESS(1,5+MOD(ROW()-2,COUNTA('Form Responses 1'!$1:$1)-4),,TRUE,"Form Responses 1")))</f>
        <v>PUSTEKDATA LAPAN - Gedung 1 Lt. 2 [Tangga luar gedung]</v>
      </c>
      <c r="G934" s="9" t="str">
        <f>IF(ISBLANK(A934)," ",INDIRECT(ADDRESS(MATCH(A934,'Form Responses 1'!A:A,0),5+MOD(ROW()-2,COUNTA('Form Responses 1'!$1:$1)-4),,TRUE,"Form Responses 1")))</f>
        <v>BAIK</v>
      </c>
      <c r="H934" s="12" t="str">
        <f t="shared" si="3"/>
        <v>PUSTEKDATA LAPAN - Gedung 1 Lt. 2</v>
      </c>
      <c r="I934" s="12" t="str">
        <f t="shared" si="4"/>
        <v>CLEANING SERVICE</v>
      </c>
      <c r="J934" s="12">
        <f t="array" ref="J934">IFERROR(INDEX(MASTER!B:B,MATCH(G934,MASTER!A:A,0))/100," ")</f>
        <v>0.95</v>
      </c>
      <c r="K934" s="9">
        <f t="shared" si="5"/>
        <v>12</v>
      </c>
      <c r="L934" s="9" t="str">
        <f t="shared" si="6"/>
        <v>2023 - WEEK 12</v>
      </c>
      <c r="M934" s="9" t="str">
        <f t="shared" si="7"/>
        <v>2023 - MONTH 03</v>
      </c>
      <c r="N934" s="12">
        <f t="shared" ref="N934:O934" si="943">IFERROR(AVERAGEIF(L:L,L934,$J:$J)," ")</f>
        <v>0.95</v>
      </c>
      <c r="O934" s="12">
        <f t="shared" si="943"/>
        <v>0.9711252654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45026.49033</v>
      </c>
      <c r="B935" s="9" t="str">
        <f>INDIRECT(ADDRESS(2+QUOTIENT(ROW()-2,COUNTA('Form Responses 1'!$1:$1)-4),2,,TRUE,"Form Responses 1"))</f>
        <v>suha025@brin.go.id</v>
      </c>
      <c r="C935" s="9" t="str">
        <f>INDIRECT(ADDRESS(2+QUOTIENT(ROW()-2,COUNTA('Form Responses 1'!$1:$1)-4),3,,TRUE,"Form Responses 1"))</f>
        <v>Suhartono</v>
      </c>
      <c r="D935" s="10">
        <f>INDIRECT(ADDRESS(2+QUOTIENT(ROW()-2,COUNTA('Form Responses 1'!$1:$1)-4),4,,TRUE,"Form Responses 1"))</f>
        <v>45009</v>
      </c>
      <c r="E935" s="11">
        <f t="shared" si="2"/>
        <v>5</v>
      </c>
      <c r="F935" s="9" t="str">
        <f>IF(ISBLANK(A935)," ",INDIRECT(ADDRESS(1,5+MOD(ROW()-2,COUNTA('Form Responses 1'!$1:$1)-4),,TRUE,"Form Responses 1")))</f>
        <v>PUSTEKDATA LAPAN - Gedung 1 Lt. 1 [Ruang Diseminasi]</v>
      </c>
      <c r="G935" s="9" t="str">
        <f>IF(ISBLANK(A935)," ",INDIRECT(ADDRESS(MATCH(A935,'Form Responses 1'!A:A,0),5+MOD(ROW()-2,COUNTA('Form Responses 1'!$1:$1)-4),,TRUE,"Form Responses 1")))</f>
        <v>BAIK</v>
      </c>
      <c r="H935" s="12" t="str">
        <f t="shared" si="3"/>
        <v>PUSTEKDATA LAPAN - Gedung 1 Lt. 1</v>
      </c>
      <c r="I935" s="12" t="str">
        <f t="shared" si="4"/>
        <v>CLEANING SERVICE</v>
      </c>
      <c r="J935" s="12">
        <f t="array" ref="J935">IFERROR(INDEX(MASTER!B:B,MATCH(G935,MASTER!A:A,0))/100," ")</f>
        <v>0.95</v>
      </c>
      <c r="K935" s="9">
        <f t="shared" si="5"/>
        <v>12</v>
      </c>
      <c r="L935" s="9" t="str">
        <f t="shared" si="6"/>
        <v>2023 - WEEK 12</v>
      </c>
      <c r="M935" s="9" t="str">
        <f t="shared" si="7"/>
        <v>2023 - MONTH 03</v>
      </c>
      <c r="N935" s="12">
        <f t="shared" ref="N935:O935" si="944">IFERROR(AVERAGEIF(L:L,L935,$J:$J)," ")</f>
        <v>0.95</v>
      </c>
      <c r="O935" s="12">
        <f t="shared" si="944"/>
        <v>0.9711252654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45026.49033</v>
      </c>
      <c r="B936" s="9" t="str">
        <f>INDIRECT(ADDRESS(2+QUOTIENT(ROW()-2,COUNTA('Form Responses 1'!$1:$1)-4),2,,TRUE,"Form Responses 1"))</f>
        <v>suha025@brin.go.id</v>
      </c>
      <c r="C936" s="9" t="str">
        <f>INDIRECT(ADDRESS(2+QUOTIENT(ROW()-2,COUNTA('Form Responses 1'!$1:$1)-4),3,,TRUE,"Form Responses 1"))</f>
        <v>Suhartono</v>
      </c>
      <c r="D936" s="10">
        <f>INDIRECT(ADDRESS(2+QUOTIENT(ROW()-2,COUNTA('Form Responses 1'!$1:$1)-4),4,,TRUE,"Form Responses 1"))</f>
        <v>45009</v>
      </c>
      <c r="E936" s="11">
        <f t="shared" si="2"/>
        <v>5</v>
      </c>
      <c r="F936" s="9" t="str">
        <f>IF(ISBLANK(A936)," ",INDIRECT(ADDRESS(1,5+MOD(ROW()-2,COUNTA('Form Responses 1'!$1:$1)-4),,TRUE,"Form Responses 1")))</f>
        <v>PUSTEKDATA LAPAN - Gedung 1 Lt. 1 [Lobby]</v>
      </c>
      <c r="G936" s="9" t="str">
        <f>IF(ISBLANK(A936)," ",INDIRECT(ADDRESS(MATCH(A936,'Form Responses 1'!A:A,0),5+MOD(ROW()-2,COUNTA('Form Responses 1'!$1:$1)-4),,TRUE,"Form Responses 1")))</f>
        <v>BAIK</v>
      </c>
      <c r="H936" s="12" t="str">
        <f t="shared" si="3"/>
        <v>PUSTEKDATA LAPAN - Gedung 1 Lt. 1</v>
      </c>
      <c r="I936" s="12" t="str">
        <f t="shared" si="4"/>
        <v>CLEANING SERVICE</v>
      </c>
      <c r="J936" s="12">
        <f t="array" ref="J936">IFERROR(INDEX(MASTER!B:B,MATCH(G936,MASTER!A:A,0))/100," ")</f>
        <v>0.95</v>
      </c>
      <c r="K936" s="9">
        <f t="shared" si="5"/>
        <v>12</v>
      </c>
      <c r="L936" s="9" t="str">
        <f t="shared" si="6"/>
        <v>2023 - WEEK 12</v>
      </c>
      <c r="M936" s="9" t="str">
        <f t="shared" si="7"/>
        <v>2023 - MONTH 03</v>
      </c>
      <c r="N936" s="12">
        <f t="shared" ref="N936:O936" si="945">IFERROR(AVERAGEIF(L:L,L936,$J:$J)," ")</f>
        <v>0.95</v>
      </c>
      <c r="O936" s="12">
        <f t="shared" si="945"/>
        <v>0.9711252654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45026.49033</v>
      </c>
      <c r="B937" s="9" t="str">
        <f>INDIRECT(ADDRESS(2+QUOTIENT(ROW()-2,COUNTA('Form Responses 1'!$1:$1)-4),2,,TRUE,"Form Responses 1"))</f>
        <v>suha025@brin.go.id</v>
      </c>
      <c r="C937" s="9" t="str">
        <f>INDIRECT(ADDRESS(2+QUOTIENT(ROW()-2,COUNTA('Form Responses 1'!$1:$1)-4),3,,TRUE,"Form Responses 1"))</f>
        <v>Suhartono</v>
      </c>
      <c r="D937" s="10">
        <f>INDIRECT(ADDRESS(2+QUOTIENT(ROW()-2,COUNTA('Form Responses 1'!$1:$1)-4),4,,TRUE,"Form Responses 1"))</f>
        <v>45009</v>
      </c>
      <c r="E937" s="11">
        <f t="shared" si="2"/>
        <v>5</v>
      </c>
      <c r="F937" s="9" t="str">
        <f>IF(ISBLANK(A937)," ",INDIRECT(ADDRESS(1,5+MOD(ROW()-2,COUNTA('Form Responses 1'!$1:$1)-4),,TRUE,"Form Responses 1")))</f>
        <v>PUSTEKDATA LAPAN - Gedung 1 Lt. 1 [Ruang Pelayanan]</v>
      </c>
      <c r="G937" s="9" t="str">
        <f>IF(ISBLANK(A937)," ",INDIRECT(ADDRESS(MATCH(A937,'Form Responses 1'!A:A,0),5+MOD(ROW()-2,COUNTA('Form Responses 1'!$1:$1)-4),,TRUE,"Form Responses 1")))</f>
        <v>BAIK</v>
      </c>
      <c r="H937" s="12" t="str">
        <f t="shared" si="3"/>
        <v>PUSTEKDATA LAPAN - Gedung 1 Lt. 1</v>
      </c>
      <c r="I937" s="12" t="str">
        <f t="shared" si="4"/>
        <v>CLEANING SERVICE</v>
      </c>
      <c r="J937" s="12">
        <f t="array" ref="J937">IFERROR(INDEX(MASTER!B:B,MATCH(G937,MASTER!A:A,0))/100," ")</f>
        <v>0.95</v>
      </c>
      <c r="K937" s="9">
        <f t="shared" si="5"/>
        <v>12</v>
      </c>
      <c r="L937" s="9" t="str">
        <f t="shared" si="6"/>
        <v>2023 - WEEK 12</v>
      </c>
      <c r="M937" s="9" t="str">
        <f t="shared" si="7"/>
        <v>2023 - MONTH 03</v>
      </c>
      <c r="N937" s="12">
        <f t="shared" ref="N937:O937" si="946">IFERROR(AVERAGEIF(L:L,L937,$J:$J)," ")</f>
        <v>0.95</v>
      </c>
      <c r="O937" s="12">
        <f t="shared" si="946"/>
        <v>0.9711252654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45026.49033</v>
      </c>
      <c r="B938" s="9" t="str">
        <f>INDIRECT(ADDRESS(2+QUOTIENT(ROW()-2,COUNTA('Form Responses 1'!$1:$1)-4),2,,TRUE,"Form Responses 1"))</f>
        <v>suha025@brin.go.id</v>
      </c>
      <c r="C938" s="9" t="str">
        <f>INDIRECT(ADDRESS(2+QUOTIENT(ROW()-2,COUNTA('Form Responses 1'!$1:$1)-4),3,,TRUE,"Form Responses 1"))</f>
        <v>Suhartono</v>
      </c>
      <c r="D938" s="10">
        <f>INDIRECT(ADDRESS(2+QUOTIENT(ROW()-2,COUNTA('Form Responses 1'!$1:$1)-4),4,,TRUE,"Form Responses 1"))</f>
        <v>45009</v>
      </c>
      <c r="E938" s="11">
        <f t="shared" si="2"/>
        <v>5</v>
      </c>
      <c r="F938" s="9" t="str">
        <f>IF(ISBLANK(A938)," ",INDIRECT(ADDRESS(1,5+MOD(ROW()-2,COUNTA('Form Responses 1'!$1:$1)-4),,TRUE,"Form Responses 1")))</f>
        <v>PUSTEKDATA LAPAN - Gedung 1 Lt. 1 [PPID]</v>
      </c>
      <c r="G938" s="9" t="str">
        <f>IF(ISBLANK(A938)," ",INDIRECT(ADDRESS(MATCH(A938,'Form Responses 1'!A:A,0),5+MOD(ROW()-2,COUNTA('Form Responses 1'!$1:$1)-4),,TRUE,"Form Responses 1")))</f>
        <v>BAIK</v>
      </c>
      <c r="H938" s="12" t="str">
        <f t="shared" si="3"/>
        <v>PUSTEKDATA LAPAN - Gedung 1 Lt. 1</v>
      </c>
      <c r="I938" s="12" t="str">
        <f t="shared" si="4"/>
        <v>CLEANING SERVICE</v>
      </c>
      <c r="J938" s="12">
        <f t="array" ref="J938">IFERROR(INDEX(MASTER!B:B,MATCH(G938,MASTER!A:A,0))/100," ")</f>
        <v>0.95</v>
      </c>
      <c r="K938" s="9">
        <f t="shared" si="5"/>
        <v>12</v>
      </c>
      <c r="L938" s="9" t="str">
        <f t="shared" si="6"/>
        <v>2023 - WEEK 12</v>
      </c>
      <c r="M938" s="9" t="str">
        <f t="shared" si="7"/>
        <v>2023 - MONTH 03</v>
      </c>
      <c r="N938" s="12">
        <f t="shared" ref="N938:O938" si="947">IFERROR(AVERAGEIF(L:L,L938,$J:$J)," ")</f>
        <v>0.95</v>
      </c>
      <c r="O938" s="12">
        <f t="shared" si="947"/>
        <v>0.9711252654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45026.49033</v>
      </c>
      <c r="B939" s="9" t="str">
        <f>INDIRECT(ADDRESS(2+QUOTIENT(ROW()-2,COUNTA('Form Responses 1'!$1:$1)-4),2,,TRUE,"Form Responses 1"))</f>
        <v>suha025@brin.go.id</v>
      </c>
      <c r="C939" s="9" t="str">
        <f>INDIRECT(ADDRESS(2+QUOTIENT(ROW()-2,COUNTA('Form Responses 1'!$1:$1)-4),3,,TRUE,"Form Responses 1"))</f>
        <v>Suhartono</v>
      </c>
      <c r="D939" s="10">
        <f>INDIRECT(ADDRESS(2+QUOTIENT(ROW()-2,COUNTA('Form Responses 1'!$1:$1)-4),4,,TRUE,"Form Responses 1"))</f>
        <v>45009</v>
      </c>
      <c r="E939" s="11">
        <f t="shared" si="2"/>
        <v>5</v>
      </c>
      <c r="F939" s="9" t="str">
        <f>IF(ISBLANK(A939)," ",INDIRECT(ADDRESS(1,5+MOD(ROW()-2,COUNTA('Form Responses 1'!$1:$1)-4),,TRUE,"Form Responses 1")))</f>
        <v>PUSTEKDATA LAPAN - Gedung 1 Lt. 1 [Ruang Rapat Jupiter]</v>
      </c>
      <c r="G939" s="9" t="str">
        <f>IF(ISBLANK(A939)," ",INDIRECT(ADDRESS(MATCH(A939,'Form Responses 1'!A:A,0),5+MOD(ROW()-2,COUNTA('Form Responses 1'!$1:$1)-4),,TRUE,"Form Responses 1")))</f>
        <v>BAIK</v>
      </c>
      <c r="H939" s="12" t="str">
        <f t="shared" si="3"/>
        <v>PUSTEKDATA LAPAN - Gedung 1 Lt. 1</v>
      </c>
      <c r="I939" s="12" t="str">
        <f t="shared" si="4"/>
        <v>CLEANING SERVICE</v>
      </c>
      <c r="J939" s="12">
        <f t="array" ref="J939">IFERROR(INDEX(MASTER!B:B,MATCH(G939,MASTER!A:A,0))/100," ")</f>
        <v>0.95</v>
      </c>
      <c r="K939" s="9">
        <f t="shared" si="5"/>
        <v>12</v>
      </c>
      <c r="L939" s="9" t="str">
        <f t="shared" si="6"/>
        <v>2023 - WEEK 12</v>
      </c>
      <c r="M939" s="9" t="str">
        <f t="shared" si="7"/>
        <v>2023 - MONTH 03</v>
      </c>
      <c r="N939" s="12">
        <f t="shared" ref="N939:O939" si="948">IFERROR(AVERAGEIF(L:L,L939,$J:$J)," ")</f>
        <v>0.95</v>
      </c>
      <c r="O939" s="12">
        <f t="shared" si="948"/>
        <v>0.9711252654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45026.49033</v>
      </c>
      <c r="B940" s="9" t="str">
        <f>INDIRECT(ADDRESS(2+QUOTIENT(ROW()-2,COUNTA('Form Responses 1'!$1:$1)-4),2,,TRUE,"Form Responses 1"))</f>
        <v>suha025@brin.go.id</v>
      </c>
      <c r="C940" s="9" t="str">
        <f>INDIRECT(ADDRESS(2+QUOTIENT(ROW()-2,COUNTA('Form Responses 1'!$1:$1)-4),3,,TRUE,"Form Responses 1"))</f>
        <v>Suhartono</v>
      </c>
      <c r="D940" s="10">
        <f>INDIRECT(ADDRESS(2+QUOTIENT(ROW()-2,COUNTA('Form Responses 1'!$1:$1)-4),4,,TRUE,"Form Responses 1"))</f>
        <v>45009</v>
      </c>
      <c r="E940" s="11">
        <f t="shared" si="2"/>
        <v>5</v>
      </c>
      <c r="F940" s="9" t="str">
        <f>IF(ISBLANK(A940)," ",INDIRECT(ADDRESS(1,5+MOD(ROW()-2,COUNTA('Form Responses 1'!$1:$1)-4),,TRUE,"Form Responses 1")))</f>
        <v>PUSTEKDATA LAPAN - Gedung 1 Lt. 1 [Ruang Diseminasi]</v>
      </c>
      <c r="G940" s="9" t="str">
        <f>IF(ISBLANK(A940)," ",INDIRECT(ADDRESS(MATCH(A940,'Form Responses 1'!A:A,0),5+MOD(ROW()-2,COUNTA('Form Responses 1'!$1:$1)-4),,TRUE,"Form Responses 1")))</f>
        <v>BAIK</v>
      </c>
      <c r="H940" s="12" t="str">
        <f t="shared" si="3"/>
        <v>PUSTEKDATA LAPAN - Gedung 1 Lt. 1</v>
      </c>
      <c r="I940" s="12" t="str">
        <f t="shared" si="4"/>
        <v>CLEANING SERVICE</v>
      </c>
      <c r="J940" s="12">
        <f t="array" ref="J940">IFERROR(INDEX(MASTER!B:B,MATCH(G940,MASTER!A:A,0))/100," ")</f>
        <v>0.95</v>
      </c>
      <c r="K940" s="9">
        <f t="shared" si="5"/>
        <v>12</v>
      </c>
      <c r="L940" s="9" t="str">
        <f t="shared" si="6"/>
        <v>2023 - WEEK 12</v>
      </c>
      <c r="M940" s="9" t="str">
        <f t="shared" si="7"/>
        <v>2023 - MONTH 03</v>
      </c>
      <c r="N940" s="12">
        <f t="shared" ref="N940:O940" si="949">IFERROR(AVERAGEIF(L:L,L940,$J:$J)," ")</f>
        <v>0.95</v>
      </c>
      <c r="O940" s="12">
        <f t="shared" si="949"/>
        <v>0.9711252654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45026.49033</v>
      </c>
      <c r="B941" s="9" t="str">
        <f>INDIRECT(ADDRESS(2+QUOTIENT(ROW()-2,COUNTA('Form Responses 1'!$1:$1)-4),2,,TRUE,"Form Responses 1"))</f>
        <v>suha025@brin.go.id</v>
      </c>
      <c r="C941" s="9" t="str">
        <f>INDIRECT(ADDRESS(2+QUOTIENT(ROW()-2,COUNTA('Form Responses 1'!$1:$1)-4),3,,TRUE,"Form Responses 1"))</f>
        <v>Suhartono</v>
      </c>
      <c r="D941" s="10">
        <f>INDIRECT(ADDRESS(2+QUOTIENT(ROW()-2,COUNTA('Form Responses 1'!$1:$1)-4),4,,TRUE,"Form Responses 1"))</f>
        <v>45009</v>
      </c>
      <c r="E941" s="11">
        <f t="shared" si="2"/>
        <v>5</v>
      </c>
      <c r="F941" s="9" t="str">
        <f>IF(ISBLANK(A941)," ",INDIRECT(ADDRESS(1,5+MOD(ROW()-2,COUNTA('Form Responses 1'!$1:$1)-4),,TRUE,"Form Responses 1")))</f>
        <v>PUSTEKDATA LAPAN - Gedung 1 Lt. 1 [Ruang Staff TU]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PUSTEKDATA LAPAN - Gedung 1 Lt. 1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12</v>
      </c>
      <c r="L941" s="9" t="str">
        <f t="shared" si="6"/>
        <v>2023 - WEEK 12</v>
      </c>
      <c r="M941" s="9" t="str">
        <f t="shared" si="7"/>
        <v>2023 - MONTH 03</v>
      </c>
      <c r="N941" s="12">
        <f t="shared" ref="N941:O941" si="950">IFERROR(AVERAGEIF(L:L,L941,$J:$J)," ")</f>
        <v>0.95</v>
      </c>
      <c r="O941" s="12">
        <f t="shared" si="950"/>
        <v>0.9711252654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45026.49033</v>
      </c>
      <c r="B942" s="9" t="str">
        <f>INDIRECT(ADDRESS(2+QUOTIENT(ROW()-2,COUNTA('Form Responses 1'!$1:$1)-4),2,,TRUE,"Form Responses 1"))</f>
        <v>suha025@brin.go.id</v>
      </c>
      <c r="C942" s="9" t="str">
        <f>INDIRECT(ADDRESS(2+QUOTIENT(ROW()-2,COUNTA('Form Responses 1'!$1:$1)-4),3,,TRUE,"Form Responses 1"))</f>
        <v>Suhartono</v>
      </c>
      <c r="D942" s="10">
        <f>INDIRECT(ADDRESS(2+QUOTIENT(ROW()-2,COUNTA('Form Responses 1'!$1:$1)-4),4,,TRUE,"Form Responses 1"))</f>
        <v>45009</v>
      </c>
      <c r="E942" s="11">
        <f t="shared" si="2"/>
        <v>5</v>
      </c>
      <c r="F942" s="9" t="str">
        <f>IF(ISBLANK(A942)," ",INDIRECT(ADDRESS(1,5+MOD(ROW()-2,COUNTA('Form Responses 1'!$1:$1)-4),,TRUE,"Form Responses 1")))</f>
        <v>PUSTEKDATA LAPAN - Gedung 1 Lt. 1 [Ruang Kepala Subag BMN]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PUSTEKDATA LAPAN - Gedung 1 Lt. 1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12</v>
      </c>
      <c r="L942" s="9" t="str">
        <f t="shared" si="6"/>
        <v>2023 - WEEK 12</v>
      </c>
      <c r="M942" s="9" t="str">
        <f t="shared" si="7"/>
        <v>2023 - MONTH 03</v>
      </c>
      <c r="N942" s="12">
        <f t="shared" ref="N942:O942" si="951">IFERROR(AVERAGEIF(L:L,L942,$J:$J)," ")</f>
        <v>0.95</v>
      </c>
      <c r="O942" s="12">
        <f t="shared" si="951"/>
        <v>0.9711252654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45026.49033</v>
      </c>
      <c r="B943" s="9" t="str">
        <f>INDIRECT(ADDRESS(2+QUOTIENT(ROW()-2,COUNTA('Form Responses 1'!$1:$1)-4),2,,TRUE,"Form Responses 1"))</f>
        <v>suha025@brin.go.id</v>
      </c>
      <c r="C943" s="9" t="str">
        <f>INDIRECT(ADDRESS(2+QUOTIENT(ROW()-2,COUNTA('Form Responses 1'!$1:$1)-4),3,,TRUE,"Form Responses 1"))</f>
        <v>Suhartono</v>
      </c>
      <c r="D943" s="10">
        <f>INDIRECT(ADDRESS(2+QUOTIENT(ROW()-2,COUNTA('Form Responses 1'!$1:$1)-4),4,,TRUE,"Form Responses 1"))</f>
        <v>45009</v>
      </c>
      <c r="E943" s="11">
        <f t="shared" si="2"/>
        <v>5</v>
      </c>
      <c r="F943" s="9" t="str">
        <f>IF(ISBLANK(A943)," ",INDIRECT(ADDRESS(1,5+MOD(ROW()-2,COUNTA('Form Responses 1'!$1:$1)-4),,TRUE,"Form Responses 1")))</f>
        <v>PUSTEKDATA LAPAN - Gedung 1 Lt. 1 [Ruang kepala Subag SDM &amp; Tatausaha]</v>
      </c>
      <c r="G943" s="9" t="str">
        <f>IF(ISBLANK(A943)," ",INDIRECT(ADDRESS(MATCH(A943,'Form Responses 1'!A:A,0),5+MOD(ROW()-2,COUNTA('Form Responses 1'!$1:$1)-4),,TRUE,"Form Responses 1")))</f>
        <v>BAIK</v>
      </c>
      <c r="H943" s="12" t="str">
        <f t="shared" si="3"/>
        <v>PUSTEKDATA LAPAN - Gedung 1 Lt. 1</v>
      </c>
      <c r="I943" s="12" t="str">
        <f t="shared" si="4"/>
        <v>CLEANING SERVICE</v>
      </c>
      <c r="J943" s="12">
        <f t="array" ref="J943">IFERROR(INDEX(MASTER!B:B,MATCH(G943,MASTER!A:A,0))/100," ")</f>
        <v>0.95</v>
      </c>
      <c r="K943" s="9">
        <f t="shared" si="5"/>
        <v>12</v>
      </c>
      <c r="L943" s="9" t="str">
        <f t="shared" si="6"/>
        <v>2023 - WEEK 12</v>
      </c>
      <c r="M943" s="9" t="str">
        <f t="shared" si="7"/>
        <v>2023 - MONTH 03</v>
      </c>
      <c r="N943" s="12">
        <f t="shared" ref="N943:O943" si="952">IFERROR(AVERAGEIF(L:L,L943,$J:$J)," ")</f>
        <v>0.95</v>
      </c>
      <c r="O943" s="12">
        <f t="shared" si="952"/>
        <v>0.9711252654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45026.49033</v>
      </c>
      <c r="B944" s="9" t="str">
        <f>INDIRECT(ADDRESS(2+QUOTIENT(ROW()-2,COUNTA('Form Responses 1'!$1:$1)-4),2,,TRUE,"Form Responses 1"))</f>
        <v>suha025@brin.go.id</v>
      </c>
      <c r="C944" s="9" t="str">
        <f>INDIRECT(ADDRESS(2+QUOTIENT(ROW()-2,COUNTA('Form Responses 1'!$1:$1)-4),3,,TRUE,"Form Responses 1"))</f>
        <v>Suhartono</v>
      </c>
      <c r="D944" s="10">
        <f>INDIRECT(ADDRESS(2+QUOTIENT(ROW()-2,COUNTA('Form Responses 1'!$1:$1)-4),4,,TRUE,"Form Responses 1"))</f>
        <v>45009</v>
      </c>
      <c r="E944" s="11">
        <f t="shared" si="2"/>
        <v>5</v>
      </c>
      <c r="F944" s="9" t="str">
        <f>IF(ISBLANK(A944)," ",INDIRECT(ADDRESS(1,5+MOD(ROW()-2,COUNTA('Form Responses 1'!$1:$1)-4),,TRUE,"Form Responses 1")))</f>
        <v>PUSTEKDATA LAPAN - Gedung 1 Lt. 1 [Ruang Rapat Venus]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PUSTEKDATA LAPAN - Gedung 1 Lt. 1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12</v>
      </c>
      <c r="L944" s="9" t="str">
        <f t="shared" si="6"/>
        <v>2023 - WEEK 12</v>
      </c>
      <c r="M944" s="9" t="str">
        <f t="shared" si="7"/>
        <v>2023 - MONTH 03</v>
      </c>
      <c r="N944" s="12">
        <f t="shared" ref="N944:O944" si="953">IFERROR(AVERAGEIF(L:L,L944,$J:$J)," ")</f>
        <v>0.95</v>
      </c>
      <c r="O944" s="12">
        <f t="shared" si="953"/>
        <v>0.9711252654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45026.49033</v>
      </c>
      <c r="B945" s="9" t="str">
        <f>INDIRECT(ADDRESS(2+QUOTIENT(ROW()-2,COUNTA('Form Responses 1'!$1:$1)-4),2,,TRUE,"Form Responses 1"))</f>
        <v>suha025@brin.go.id</v>
      </c>
      <c r="C945" s="9" t="str">
        <f>INDIRECT(ADDRESS(2+QUOTIENT(ROW()-2,COUNTA('Form Responses 1'!$1:$1)-4),3,,TRUE,"Form Responses 1"))</f>
        <v>Suhartono</v>
      </c>
      <c r="D945" s="10">
        <f>INDIRECT(ADDRESS(2+QUOTIENT(ROW()-2,COUNTA('Form Responses 1'!$1:$1)-4),4,,TRUE,"Form Responses 1"))</f>
        <v>45009</v>
      </c>
      <c r="E945" s="11">
        <f t="shared" si="2"/>
        <v>5</v>
      </c>
      <c r="F945" s="9" t="str">
        <f>IF(ISBLANK(A945)," ",INDIRECT(ADDRESS(1,5+MOD(ROW()-2,COUNTA('Form Responses 1'!$1:$1)-4),,TRUE,"Form Responses 1")))</f>
        <v>PUSTEKDATA LAPAN - Gedung 1 Lt. 1 [Ruang Kepala Administrasi]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PUSTEKDATA LAPAN - Gedung 1 Lt. 1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12</v>
      </c>
      <c r="L945" s="9" t="str">
        <f t="shared" si="6"/>
        <v>2023 - WEEK 12</v>
      </c>
      <c r="M945" s="9" t="str">
        <f t="shared" si="7"/>
        <v>2023 - MONTH 03</v>
      </c>
      <c r="N945" s="12">
        <f t="shared" ref="N945:O945" si="954">IFERROR(AVERAGEIF(L:L,L945,$J:$J)," ")</f>
        <v>0.95</v>
      </c>
      <c r="O945" s="12">
        <f t="shared" si="954"/>
        <v>0.9711252654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45026.49033</v>
      </c>
      <c r="B946" s="9" t="str">
        <f>INDIRECT(ADDRESS(2+QUOTIENT(ROW()-2,COUNTA('Form Responses 1'!$1:$1)-4),2,,TRUE,"Form Responses 1"))</f>
        <v>suha025@brin.go.id</v>
      </c>
      <c r="C946" s="9" t="str">
        <f>INDIRECT(ADDRESS(2+QUOTIENT(ROW()-2,COUNTA('Form Responses 1'!$1:$1)-4),3,,TRUE,"Form Responses 1"))</f>
        <v>Suhartono</v>
      </c>
      <c r="D946" s="10">
        <f>INDIRECT(ADDRESS(2+QUOTIENT(ROW()-2,COUNTA('Form Responses 1'!$1:$1)-4),4,,TRUE,"Form Responses 1"))</f>
        <v>45009</v>
      </c>
      <c r="E946" s="11">
        <f t="shared" si="2"/>
        <v>5</v>
      </c>
      <c r="F946" s="9" t="str">
        <f>IF(ISBLANK(A946)," ",INDIRECT(ADDRESS(1,5+MOD(ROW()-2,COUNTA('Form Responses 1'!$1:$1)-4),,TRUE,"Form Responses 1")))</f>
        <v>PUSTEKDATA LAPAN - Gedung 1 Lt. 1 [Toilet pria/wanita]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PUSTEKDATA LAPAN - Gedung 1 Lt. 1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12</v>
      </c>
      <c r="L946" s="9" t="str">
        <f t="shared" si="6"/>
        <v>2023 - WEEK 12</v>
      </c>
      <c r="M946" s="9" t="str">
        <f t="shared" si="7"/>
        <v>2023 - MONTH 03</v>
      </c>
      <c r="N946" s="12">
        <f t="shared" ref="N946:O946" si="955">IFERROR(AVERAGEIF(L:L,L946,$J:$J)," ")</f>
        <v>0.95</v>
      </c>
      <c r="O946" s="12">
        <f t="shared" si="955"/>
        <v>0.9711252654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45026.49033</v>
      </c>
      <c r="B947" s="9" t="str">
        <f>INDIRECT(ADDRESS(2+QUOTIENT(ROW()-2,COUNTA('Form Responses 1'!$1:$1)-4),2,,TRUE,"Form Responses 1"))</f>
        <v>suha025@brin.go.id</v>
      </c>
      <c r="C947" s="9" t="str">
        <f>INDIRECT(ADDRESS(2+QUOTIENT(ROW()-2,COUNTA('Form Responses 1'!$1:$1)-4),3,,TRUE,"Form Responses 1"))</f>
        <v>Suhartono</v>
      </c>
      <c r="D947" s="10">
        <f>INDIRECT(ADDRESS(2+QUOTIENT(ROW()-2,COUNTA('Form Responses 1'!$1:$1)-4),4,,TRUE,"Form Responses 1"))</f>
        <v>45009</v>
      </c>
      <c r="E947" s="11">
        <f t="shared" si="2"/>
        <v>5</v>
      </c>
      <c r="F947" s="9" t="str">
        <f>IF(ISBLANK(A947)," ",INDIRECT(ADDRESS(1,5+MOD(ROW()-2,COUNTA('Form Responses 1'!$1:$1)-4),,TRUE,"Form Responses 1")))</f>
        <v>PUSTEKDATA LAPAN - Gedung 1 Lt. 1 [Pantry]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PUSTEKDATA LAPAN - Gedung 1 Lt. 1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12</v>
      </c>
      <c r="L947" s="9" t="str">
        <f t="shared" si="6"/>
        <v>2023 - WEEK 12</v>
      </c>
      <c r="M947" s="9" t="str">
        <f t="shared" si="7"/>
        <v>2023 - MONTH 03</v>
      </c>
      <c r="N947" s="12">
        <f t="shared" ref="N947:O947" si="956">IFERROR(AVERAGEIF(L:L,L947,$J:$J)," ")</f>
        <v>0.95</v>
      </c>
      <c r="O947" s="12">
        <f t="shared" si="956"/>
        <v>0.9711252654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45026.49033</v>
      </c>
      <c r="B948" s="9" t="str">
        <f>INDIRECT(ADDRESS(2+QUOTIENT(ROW()-2,COUNTA('Form Responses 1'!$1:$1)-4),2,,TRUE,"Form Responses 1"))</f>
        <v>suha025@brin.go.id</v>
      </c>
      <c r="C948" s="9" t="str">
        <f>INDIRECT(ADDRESS(2+QUOTIENT(ROW()-2,COUNTA('Form Responses 1'!$1:$1)-4),3,,TRUE,"Form Responses 1"))</f>
        <v>Suhartono</v>
      </c>
      <c r="D948" s="10">
        <f>INDIRECT(ADDRESS(2+QUOTIENT(ROW()-2,COUNTA('Form Responses 1'!$1:$1)-4),4,,TRUE,"Form Responses 1"))</f>
        <v>45009</v>
      </c>
      <c r="E948" s="11">
        <f t="shared" si="2"/>
        <v>5</v>
      </c>
      <c r="F948" s="9" t="str">
        <f>IF(ISBLANK(A948)," ",INDIRECT(ADDRESS(1,5+MOD(ROW()-2,COUNTA('Form Responses 1'!$1:$1)-4),,TRUE,"Form Responses 1")))</f>
        <v>PUSTEKDATA LAPAN - Gedung 1 Lt. 1 [Kantin Candra Bhuana]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PUSTEKDATA LAPAN - Gedung 1 Lt. 1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12</v>
      </c>
      <c r="L948" s="9" t="str">
        <f t="shared" si="6"/>
        <v>2023 - WEEK 12</v>
      </c>
      <c r="M948" s="9" t="str">
        <f t="shared" si="7"/>
        <v>2023 - MONTH 03</v>
      </c>
      <c r="N948" s="12">
        <f t="shared" ref="N948:O948" si="957">IFERROR(AVERAGEIF(L:L,L948,$J:$J)," ")</f>
        <v>0.95</v>
      </c>
      <c r="O948" s="12">
        <f t="shared" si="957"/>
        <v>0.9711252654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45026.49033</v>
      </c>
      <c r="B949" s="9" t="str">
        <f>INDIRECT(ADDRESS(2+QUOTIENT(ROW()-2,COUNTA('Form Responses 1'!$1:$1)-4),2,,TRUE,"Form Responses 1"))</f>
        <v>suha025@brin.go.id</v>
      </c>
      <c r="C949" s="9" t="str">
        <f>INDIRECT(ADDRESS(2+QUOTIENT(ROW()-2,COUNTA('Form Responses 1'!$1:$1)-4),3,,TRUE,"Form Responses 1"))</f>
        <v>Suhartono</v>
      </c>
      <c r="D949" s="10">
        <f>INDIRECT(ADDRESS(2+QUOTIENT(ROW()-2,COUNTA('Form Responses 1'!$1:$1)-4),4,,TRUE,"Form Responses 1"))</f>
        <v>45009</v>
      </c>
      <c r="E949" s="11">
        <f t="shared" si="2"/>
        <v>5</v>
      </c>
      <c r="F949" s="9" t="str">
        <f>IF(ISBLANK(A949)," ",INDIRECT(ADDRESS(1,5+MOD(ROW()-2,COUNTA('Form Responses 1'!$1:$1)-4),,TRUE,"Form Responses 1")))</f>
        <v>PUSTEKDATA LAPAN - Gedung 1 Lt. 1 [Musholla]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PUSTEKDATA LAPAN - Gedung 1 Lt. 1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12</v>
      </c>
      <c r="L949" s="9" t="str">
        <f t="shared" si="6"/>
        <v>2023 - WEEK 12</v>
      </c>
      <c r="M949" s="9" t="str">
        <f t="shared" si="7"/>
        <v>2023 - MONTH 03</v>
      </c>
      <c r="N949" s="12">
        <f t="shared" ref="N949:O949" si="958">IFERROR(AVERAGEIF(L:L,L949,$J:$J)," ")</f>
        <v>0.95</v>
      </c>
      <c r="O949" s="12">
        <f t="shared" si="958"/>
        <v>0.9711252654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45026.49033</v>
      </c>
      <c r="B950" s="9" t="str">
        <f>INDIRECT(ADDRESS(2+QUOTIENT(ROW()-2,COUNTA('Form Responses 1'!$1:$1)-4),2,,TRUE,"Form Responses 1"))</f>
        <v>suha025@brin.go.id</v>
      </c>
      <c r="C950" s="9" t="str">
        <f>INDIRECT(ADDRESS(2+QUOTIENT(ROW()-2,COUNTA('Form Responses 1'!$1:$1)-4),3,,TRUE,"Form Responses 1"))</f>
        <v>Suhartono</v>
      </c>
      <c r="D950" s="10">
        <f>INDIRECT(ADDRESS(2+QUOTIENT(ROW()-2,COUNTA('Form Responses 1'!$1:$1)-4),4,,TRUE,"Form Responses 1"))</f>
        <v>45009</v>
      </c>
      <c r="E950" s="11">
        <f t="shared" si="2"/>
        <v>5</v>
      </c>
      <c r="F950" s="9" t="str">
        <f>IF(ISBLANK(A950)," ",INDIRECT(ADDRESS(1,5+MOD(ROW()-2,COUNTA('Form Responses 1'!$1:$1)-4),,TRUE,"Form Responses 1")))</f>
        <v>PUSTEKDATA LAPAN - Gedung 1 Lt. 1 [Tangga luar gedung]</v>
      </c>
      <c r="G950" s="9" t="str">
        <f>IF(ISBLANK(A950)," ",INDIRECT(ADDRESS(MATCH(A950,'Form Responses 1'!A:A,0),5+MOD(ROW()-2,COUNTA('Form Responses 1'!$1:$1)-4),,TRUE,"Form Responses 1")))</f>
        <v>BAIK</v>
      </c>
      <c r="H950" s="12" t="str">
        <f t="shared" si="3"/>
        <v>PUSTEKDATA LAPAN - Gedung 1 Lt. 1</v>
      </c>
      <c r="I950" s="12" t="str">
        <f t="shared" si="4"/>
        <v>CLEANING SERVICE</v>
      </c>
      <c r="J950" s="12">
        <f t="array" ref="J950">IFERROR(INDEX(MASTER!B:B,MATCH(G950,MASTER!A:A,0))/100," ")</f>
        <v>0.95</v>
      </c>
      <c r="K950" s="9">
        <f t="shared" si="5"/>
        <v>12</v>
      </c>
      <c r="L950" s="9" t="str">
        <f t="shared" si="6"/>
        <v>2023 - WEEK 12</v>
      </c>
      <c r="M950" s="9" t="str">
        <f t="shared" si="7"/>
        <v>2023 - MONTH 03</v>
      </c>
      <c r="N950" s="12">
        <f t="shared" ref="N950:O950" si="959">IFERROR(AVERAGEIF(L:L,L950,$J:$J)," ")</f>
        <v>0.95</v>
      </c>
      <c r="O950" s="12">
        <f t="shared" si="959"/>
        <v>0.9711252654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45026.49033</v>
      </c>
      <c r="B951" s="9" t="str">
        <f>INDIRECT(ADDRESS(2+QUOTIENT(ROW()-2,COUNTA('Form Responses 1'!$1:$1)-4),2,,TRUE,"Form Responses 1"))</f>
        <v>suha025@brin.go.id</v>
      </c>
      <c r="C951" s="9" t="str">
        <f>INDIRECT(ADDRESS(2+QUOTIENT(ROW()-2,COUNTA('Form Responses 1'!$1:$1)-4),3,,TRUE,"Form Responses 1"))</f>
        <v>Suhartono</v>
      </c>
      <c r="D951" s="10">
        <f>INDIRECT(ADDRESS(2+QUOTIENT(ROW()-2,COUNTA('Form Responses 1'!$1:$1)-4),4,,TRUE,"Form Responses 1"))</f>
        <v>45009</v>
      </c>
      <c r="E951" s="11">
        <f t="shared" si="2"/>
        <v>5</v>
      </c>
      <c r="F951" s="9" t="str">
        <f>IF(ISBLANK(A951)," ",INDIRECT(ADDRESS(1,5+MOD(ROW()-2,COUNTA('Form Responses 1'!$1:$1)-4),,TRUE,"Form Responses 1")))</f>
        <v>PUSTEKDATA LAPAN - Halaman Gedung 1 [Taman ]</v>
      </c>
      <c r="G951" s="9" t="str">
        <f>IF(ISBLANK(A951)," ",INDIRECT(ADDRESS(MATCH(A951,'Form Responses 1'!A:A,0),5+MOD(ROW()-2,COUNTA('Form Responses 1'!$1:$1)-4),,TRUE,"Form Responses 1")))</f>
        <v>BAIK</v>
      </c>
      <c r="H951" s="12" t="str">
        <f t="shared" si="3"/>
        <v>PUSTEKDATA LAPAN - Halaman Gedung 1</v>
      </c>
      <c r="I951" s="12" t="str">
        <f t="shared" si="4"/>
        <v>CLEANING SERVICE</v>
      </c>
      <c r="J951" s="12">
        <f t="array" ref="J951">IFERROR(INDEX(MASTER!B:B,MATCH(G951,MASTER!A:A,0))/100," ")</f>
        <v>0.95</v>
      </c>
      <c r="K951" s="9">
        <f t="shared" si="5"/>
        <v>12</v>
      </c>
      <c r="L951" s="9" t="str">
        <f t="shared" si="6"/>
        <v>2023 - WEEK 12</v>
      </c>
      <c r="M951" s="9" t="str">
        <f t="shared" si="7"/>
        <v>2023 - MONTH 03</v>
      </c>
      <c r="N951" s="12">
        <f t="shared" ref="N951:O951" si="960">IFERROR(AVERAGEIF(L:L,L951,$J:$J)," ")</f>
        <v>0.95</v>
      </c>
      <c r="O951" s="12">
        <f t="shared" si="960"/>
        <v>0.9711252654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45026.49033</v>
      </c>
      <c r="B952" s="9" t="str">
        <f>INDIRECT(ADDRESS(2+QUOTIENT(ROW()-2,COUNTA('Form Responses 1'!$1:$1)-4),2,,TRUE,"Form Responses 1"))</f>
        <v>suha025@brin.go.id</v>
      </c>
      <c r="C952" s="9" t="str">
        <f>INDIRECT(ADDRESS(2+QUOTIENT(ROW()-2,COUNTA('Form Responses 1'!$1:$1)-4),3,,TRUE,"Form Responses 1"))</f>
        <v>Suhartono</v>
      </c>
      <c r="D952" s="10">
        <f>INDIRECT(ADDRESS(2+QUOTIENT(ROW()-2,COUNTA('Form Responses 1'!$1:$1)-4),4,,TRUE,"Form Responses 1"))</f>
        <v>45009</v>
      </c>
      <c r="E952" s="11">
        <f t="shared" si="2"/>
        <v>5</v>
      </c>
      <c r="F952" s="9" t="str">
        <f>IF(ISBLANK(A952)," ",INDIRECT(ADDRESS(1,5+MOD(ROW()-2,COUNTA('Form Responses 1'!$1:$1)-4),,TRUE,"Form Responses 1")))</f>
        <v>PUSTEKDATA LAPAN - Halaman Gedung 1 [Parkir Motor ]</v>
      </c>
      <c r="G952" s="9" t="str">
        <f>IF(ISBLANK(A952)," ",INDIRECT(ADDRESS(MATCH(A952,'Form Responses 1'!A:A,0),5+MOD(ROW()-2,COUNTA('Form Responses 1'!$1:$1)-4),,TRUE,"Form Responses 1")))</f>
        <v>BAIK</v>
      </c>
      <c r="H952" s="12" t="str">
        <f t="shared" si="3"/>
        <v>PUSTEKDATA LAPAN - Halaman Gedung 1</v>
      </c>
      <c r="I952" s="12" t="str">
        <f t="shared" si="4"/>
        <v>CLEANING SERVICE</v>
      </c>
      <c r="J952" s="12">
        <f t="array" ref="J952">IFERROR(INDEX(MASTER!B:B,MATCH(G952,MASTER!A:A,0))/100," ")</f>
        <v>0.95</v>
      </c>
      <c r="K952" s="9">
        <f t="shared" si="5"/>
        <v>12</v>
      </c>
      <c r="L952" s="9" t="str">
        <f t="shared" si="6"/>
        <v>2023 - WEEK 12</v>
      </c>
      <c r="M952" s="9" t="str">
        <f t="shared" si="7"/>
        <v>2023 - MONTH 03</v>
      </c>
      <c r="N952" s="12">
        <f t="shared" ref="N952:O952" si="961">IFERROR(AVERAGEIF(L:L,L952,$J:$J)," ")</f>
        <v>0.95</v>
      </c>
      <c r="O952" s="12">
        <f t="shared" si="961"/>
        <v>0.9711252654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45026.49033</v>
      </c>
      <c r="B953" s="9" t="str">
        <f>INDIRECT(ADDRESS(2+QUOTIENT(ROW()-2,COUNTA('Form Responses 1'!$1:$1)-4),2,,TRUE,"Form Responses 1"))</f>
        <v>suha025@brin.go.id</v>
      </c>
      <c r="C953" s="9" t="str">
        <f>INDIRECT(ADDRESS(2+QUOTIENT(ROW()-2,COUNTA('Form Responses 1'!$1:$1)-4),3,,TRUE,"Form Responses 1"))</f>
        <v>Suhartono</v>
      </c>
      <c r="D953" s="10">
        <f>INDIRECT(ADDRESS(2+QUOTIENT(ROW()-2,COUNTA('Form Responses 1'!$1:$1)-4),4,,TRUE,"Form Responses 1"))</f>
        <v>45009</v>
      </c>
      <c r="E953" s="11">
        <f t="shared" si="2"/>
        <v>5</v>
      </c>
      <c r="F953" s="9" t="str">
        <f>IF(ISBLANK(A953)," ",INDIRECT(ADDRESS(1,5+MOD(ROW()-2,COUNTA('Form Responses 1'!$1:$1)-4),,TRUE,"Form Responses 1")))</f>
        <v>PUSTEKDATA LAPAN - Halaman Gedung 1 [Parkir Mobil]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PUSTEKDATA LAPAN - Halaman Gedung 1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12</v>
      </c>
      <c r="L953" s="9" t="str">
        <f t="shared" si="6"/>
        <v>2023 - WEEK 12</v>
      </c>
      <c r="M953" s="9" t="str">
        <f t="shared" si="7"/>
        <v>2023 - MONTH 03</v>
      </c>
      <c r="N953" s="12">
        <f t="shared" ref="N953:O953" si="962">IFERROR(AVERAGEIF(L:L,L953,$J:$J)," ")</f>
        <v>0.95</v>
      </c>
      <c r="O953" s="12">
        <f t="shared" si="962"/>
        <v>0.9711252654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45026.49033</v>
      </c>
      <c r="B954" s="9" t="str">
        <f>INDIRECT(ADDRESS(2+QUOTIENT(ROW()-2,COUNTA('Form Responses 1'!$1:$1)-4),2,,TRUE,"Form Responses 1"))</f>
        <v>suha025@brin.go.id</v>
      </c>
      <c r="C954" s="9" t="str">
        <f>INDIRECT(ADDRESS(2+QUOTIENT(ROW()-2,COUNTA('Form Responses 1'!$1:$1)-4),3,,TRUE,"Form Responses 1"))</f>
        <v>Suhartono</v>
      </c>
      <c r="D954" s="10">
        <f>INDIRECT(ADDRESS(2+QUOTIENT(ROW()-2,COUNTA('Form Responses 1'!$1:$1)-4),4,,TRUE,"Form Responses 1"))</f>
        <v>45009</v>
      </c>
      <c r="E954" s="11">
        <f t="shared" si="2"/>
        <v>5</v>
      </c>
      <c r="F954" s="9" t="str">
        <f>IF(ISBLANK(A954)," ",INDIRECT(ADDRESS(1,5+MOD(ROW()-2,COUNTA('Form Responses 1'!$1:$1)-4),,TRUE,"Form Responses 1")))</f>
        <v>PUSTEKDATA LAPAN - Halaman Gedung 1 [Halaman depan samping dan belakang]</v>
      </c>
      <c r="G954" s="9" t="str">
        <f>IF(ISBLANK(A954)," ",INDIRECT(ADDRESS(MATCH(A954,'Form Responses 1'!A:A,0),5+MOD(ROW()-2,COUNTA('Form Responses 1'!$1:$1)-4),,TRUE,"Form Responses 1")))</f>
        <v>BAIK</v>
      </c>
      <c r="H954" s="12" t="str">
        <f t="shared" si="3"/>
        <v>PUSTEKDATA LAPAN - Halaman Gedung 1</v>
      </c>
      <c r="I954" s="12" t="str">
        <f t="shared" si="4"/>
        <v>CLEANING SERVICE</v>
      </c>
      <c r="J954" s="12">
        <f t="array" ref="J954">IFERROR(INDEX(MASTER!B:B,MATCH(G954,MASTER!A:A,0))/100," ")</f>
        <v>0.95</v>
      </c>
      <c r="K954" s="9">
        <f t="shared" si="5"/>
        <v>12</v>
      </c>
      <c r="L954" s="9" t="str">
        <f t="shared" si="6"/>
        <v>2023 - WEEK 12</v>
      </c>
      <c r="M954" s="9" t="str">
        <f t="shared" si="7"/>
        <v>2023 - MONTH 03</v>
      </c>
      <c r="N954" s="12">
        <f t="shared" ref="N954:O954" si="963">IFERROR(AVERAGEIF(L:L,L954,$J:$J)," ")</f>
        <v>0.95</v>
      </c>
      <c r="O954" s="12">
        <f t="shared" si="963"/>
        <v>0.9711252654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45026.49033</v>
      </c>
      <c r="B955" s="9" t="str">
        <f>INDIRECT(ADDRESS(2+QUOTIENT(ROW()-2,COUNTA('Form Responses 1'!$1:$1)-4),2,,TRUE,"Form Responses 1"))</f>
        <v>suha025@brin.go.id</v>
      </c>
      <c r="C955" s="9" t="str">
        <f>INDIRECT(ADDRESS(2+QUOTIENT(ROW()-2,COUNTA('Form Responses 1'!$1:$1)-4),3,,TRUE,"Form Responses 1"))</f>
        <v>Suhartono</v>
      </c>
      <c r="D955" s="10">
        <f>INDIRECT(ADDRESS(2+QUOTIENT(ROW()-2,COUNTA('Form Responses 1'!$1:$1)-4),4,,TRUE,"Form Responses 1"))</f>
        <v>45009</v>
      </c>
      <c r="E955" s="11">
        <f t="shared" si="2"/>
        <v>5</v>
      </c>
      <c r="F955" s="9" t="str">
        <f>IF(ISBLANK(A955)," ",INDIRECT(ADDRESS(1,5+MOD(ROW()-2,COUNTA('Form Responses 1'!$1:$1)-4),,TRUE,"Form Responses 1")))</f>
        <v>PUSTEKDATA LAPAN - Halaman Gedung 1 [TPS]</v>
      </c>
      <c r="G955" s="9" t="str">
        <f>IF(ISBLANK(A955)," ",INDIRECT(ADDRESS(MATCH(A955,'Form Responses 1'!A:A,0),5+MOD(ROW()-2,COUNTA('Form Responses 1'!$1:$1)-4),,TRUE,"Form Responses 1")))</f>
        <v>BAIK</v>
      </c>
      <c r="H955" s="12" t="str">
        <f t="shared" si="3"/>
        <v>PUSTEKDATA LAPAN - Halaman Gedung 1</v>
      </c>
      <c r="I955" s="12" t="str">
        <f t="shared" si="4"/>
        <v>CLEANING SERVICE</v>
      </c>
      <c r="J955" s="12">
        <f t="array" ref="J955">IFERROR(INDEX(MASTER!B:B,MATCH(G955,MASTER!A:A,0))/100," ")</f>
        <v>0.95</v>
      </c>
      <c r="K955" s="9">
        <f t="shared" si="5"/>
        <v>12</v>
      </c>
      <c r="L955" s="9" t="str">
        <f t="shared" si="6"/>
        <v>2023 - WEEK 12</v>
      </c>
      <c r="M955" s="9" t="str">
        <f t="shared" si="7"/>
        <v>2023 - MONTH 03</v>
      </c>
      <c r="N955" s="12">
        <f t="shared" ref="N955:O955" si="964">IFERROR(AVERAGEIF(L:L,L955,$J:$J)," ")</f>
        <v>0.95</v>
      </c>
      <c r="O955" s="12">
        <f t="shared" si="964"/>
        <v>0.9711252654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45026.49033</v>
      </c>
      <c r="B956" s="9" t="str">
        <f>INDIRECT(ADDRESS(2+QUOTIENT(ROW()-2,COUNTA('Form Responses 1'!$1:$1)-4),2,,TRUE,"Form Responses 1"))</f>
        <v>suha025@brin.go.id</v>
      </c>
      <c r="C956" s="9" t="str">
        <f>INDIRECT(ADDRESS(2+QUOTIENT(ROW()-2,COUNTA('Form Responses 1'!$1:$1)-4),3,,TRUE,"Form Responses 1"))</f>
        <v>Suhartono</v>
      </c>
      <c r="D956" s="10">
        <f>INDIRECT(ADDRESS(2+QUOTIENT(ROW()-2,COUNTA('Form Responses 1'!$1:$1)-4),4,,TRUE,"Form Responses 1"))</f>
        <v>45009</v>
      </c>
      <c r="E956" s="11">
        <f t="shared" si="2"/>
        <v>5</v>
      </c>
      <c r="F956" s="9" t="str">
        <f>IF(ISBLANK(A956)," ",INDIRECT(ADDRESS(1,5+MOD(ROW()-2,COUNTA('Form Responses 1'!$1:$1)-4),,TRUE,"Form Responses 1")))</f>
        <v>PUSFATJA  - Gedung D Lt. 4 [Lobby]</v>
      </c>
      <c r="G956" s="9" t="str">
        <f>IF(ISBLANK(A956)," ",INDIRECT(ADDRESS(MATCH(A956,'Form Responses 1'!A:A,0),5+MOD(ROW()-2,COUNTA('Form Responses 1'!$1:$1)-4),,TRUE,"Form Responses 1")))</f>
        <v>BAIK</v>
      </c>
      <c r="H956" s="12" t="str">
        <f t="shared" si="3"/>
        <v>PUSFATJA  - Gedung D Lt. 4</v>
      </c>
      <c r="I956" s="12" t="str">
        <f t="shared" si="4"/>
        <v>CLEANING SERVICE</v>
      </c>
      <c r="J956" s="12">
        <f t="array" ref="J956">IFERROR(INDEX(MASTER!B:B,MATCH(G956,MASTER!A:A,0))/100," ")</f>
        <v>0.95</v>
      </c>
      <c r="K956" s="9">
        <f t="shared" si="5"/>
        <v>12</v>
      </c>
      <c r="L956" s="9" t="str">
        <f t="shared" si="6"/>
        <v>2023 - WEEK 12</v>
      </c>
      <c r="M956" s="9" t="str">
        <f t="shared" si="7"/>
        <v>2023 - MONTH 03</v>
      </c>
      <c r="N956" s="12">
        <f t="shared" ref="N956:O956" si="965">IFERROR(AVERAGEIF(L:L,L956,$J:$J)," ")</f>
        <v>0.95</v>
      </c>
      <c r="O956" s="12">
        <f t="shared" si="965"/>
        <v>0.9711252654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45026.49033</v>
      </c>
      <c r="B957" s="9" t="str">
        <f>INDIRECT(ADDRESS(2+QUOTIENT(ROW()-2,COUNTA('Form Responses 1'!$1:$1)-4),2,,TRUE,"Form Responses 1"))</f>
        <v>suha025@brin.go.id</v>
      </c>
      <c r="C957" s="9" t="str">
        <f>INDIRECT(ADDRESS(2+QUOTIENT(ROW()-2,COUNTA('Form Responses 1'!$1:$1)-4),3,,TRUE,"Form Responses 1"))</f>
        <v>Suhartono</v>
      </c>
      <c r="D957" s="10">
        <f>INDIRECT(ADDRESS(2+QUOTIENT(ROW()-2,COUNTA('Form Responses 1'!$1:$1)-4),4,,TRUE,"Form Responses 1"))</f>
        <v>45009</v>
      </c>
      <c r="E957" s="11">
        <f t="shared" si="2"/>
        <v>5</v>
      </c>
      <c r="F957" s="9" t="str">
        <f>IF(ISBLANK(A957)," ",INDIRECT(ADDRESS(1,5+MOD(ROW()-2,COUNTA('Form Responses 1'!$1:$1)-4),,TRUE,"Form Responses 1")))</f>
        <v>PUSFATJA  - Gedung D Lt. 4 [Ruang Rapat A]</v>
      </c>
      <c r="G957" s="9" t="str">
        <f>IF(ISBLANK(A957)," ",INDIRECT(ADDRESS(MATCH(A957,'Form Responses 1'!A:A,0),5+MOD(ROW()-2,COUNTA('Form Responses 1'!$1:$1)-4),,TRUE,"Form Responses 1")))</f>
        <v>BAIK</v>
      </c>
      <c r="H957" s="12" t="str">
        <f t="shared" si="3"/>
        <v>PUSFATJA  - Gedung D Lt. 4</v>
      </c>
      <c r="I957" s="12" t="str">
        <f t="shared" si="4"/>
        <v>CLEANING SERVICE</v>
      </c>
      <c r="J957" s="12">
        <f t="array" ref="J957">IFERROR(INDEX(MASTER!B:B,MATCH(G957,MASTER!A:A,0))/100," ")</f>
        <v>0.95</v>
      </c>
      <c r="K957" s="9">
        <f t="shared" si="5"/>
        <v>12</v>
      </c>
      <c r="L957" s="9" t="str">
        <f t="shared" si="6"/>
        <v>2023 - WEEK 12</v>
      </c>
      <c r="M957" s="9" t="str">
        <f t="shared" si="7"/>
        <v>2023 - MONTH 03</v>
      </c>
      <c r="N957" s="12">
        <f t="shared" ref="N957:O957" si="966">IFERROR(AVERAGEIF(L:L,L957,$J:$J)," ")</f>
        <v>0.95</v>
      </c>
      <c r="O957" s="12">
        <f t="shared" si="966"/>
        <v>0.9711252654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45026.49033</v>
      </c>
      <c r="B958" s="9" t="str">
        <f>INDIRECT(ADDRESS(2+QUOTIENT(ROW()-2,COUNTA('Form Responses 1'!$1:$1)-4),2,,TRUE,"Form Responses 1"))</f>
        <v>suha025@brin.go.id</v>
      </c>
      <c r="C958" s="9" t="str">
        <f>INDIRECT(ADDRESS(2+QUOTIENT(ROW()-2,COUNTA('Form Responses 1'!$1:$1)-4),3,,TRUE,"Form Responses 1"))</f>
        <v>Suhartono</v>
      </c>
      <c r="D958" s="10">
        <f>INDIRECT(ADDRESS(2+QUOTIENT(ROW()-2,COUNTA('Form Responses 1'!$1:$1)-4),4,,TRUE,"Form Responses 1"))</f>
        <v>45009</v>
      </c>
      <c r="E958" s="11">
        <f t="shared" si="2"/>
        <v>5</v>
      </c>
      <c r="F958" s="9" t="str">
        <f>IF(ISBLANK(A958)," ",INDIRECT(ADDRESS(1,5+MOD(ROW()-2,COUNTA('Form Responses 1'!$1:$1)-4),,TRUE,"Form Responses 1")))</f>
        <v>PUSFATJA  - Gedung D Lt. 4 [Toilet pria/wanita]</v>
      </c>
      <c r="G958" s="9" t="str">
        <f>IF(ISBLANK(A958)," ",INDIRECT(ADDRESS(MATCH(A958,'Form Responses 1'!A:A,0),5+MOD(ROW()-2,COUNTA('Form Responses 1'!$1:$1)-4),,TRUE,"Form Responses 1")))</f>
        <v>BAIK</v>
      </c>
      <c r="H958" s="12" t="str">
        <f t="shared" si="3"/>
        <v>PUSFATJA  - Gedung D Lt. 4</v>
      </c>
      <c r="I958" s="12" t="str">
        <f t="shared" si="4"/>
        <v>CLEANING SERVICE</v>
      </c>
      <c r="J958" s="12">
        <f t="array" ref="J958">IFERROR(INDEX(MASTER!B:B,MATCH(G958,MASTER!A:A,0))/100," ")</f>
        <v>0.95</v>
      </c>
      <c r="K958" s="9">
        <f t="shared" si="5"/>
        <v>12</v>
      </c>
      <c r="L958" s="9" t="str">
        <f t="shared" si="6"/>
        <v>2023 - WEEK 12</v>
      </c>
      <c r="M958" s="9" t="str">
        <f t="shared" si="7"/>
        <v>2023 - MONTH 03</v>
      </c>
      <c r="N958" s="12">
        <f t="shared" ref="N958:O958" si="967">IFERROR(AVERAGEIF(L:L,L958,$J:$J)," ")</f>
        <v>0.95</v>
      </c>
      <c r="O958" s="12">
        <f t="shared" si="967"/>
        <v>0.9711252654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45026.49033</v>
      </c>
      <c r="B959" s="9" t="str">
        <f>INDIRECT(ADDRESS(2+QUOTIENT(ROW()-2,COUNTA('Form Responses 1'!$1:$1)-4),2,,TRUE,"Form Responses 1"))</f>
        <v>suha025@brin.go.id</v>
      </c>
      <c r="C959" s="9" t="str">
        <f>INDIRECT(ADDRESS(2+QUOTIENT(ROW()-2,COUNTA('Form Responses 1'!$1:$1)-4),3,,TRUE,"Form Responses 1"))</f>
        <v>Suhartono</v>
      </c>
      <c r="D959" s="10">
        <f>INDIRECT(ADDRESS(2+QUOTIENT(ROW()-2,COUNTA('Form Responses 1'!$1:$1)-4),4,,TRUE,"Form Responses 1"))</f>
        <v>45009</v>
      </c>
      <c r="E959" s="11">
        <f t="shared" si="2"/>
        <v>5</v>
      </c>
      <c r="F959" s="9" t="str">
        <f>IF(ISBLANK(A959)," ",INDIRECT(ADDRESS(1,5+MOD(ROW()-2,COUNTA('Form Responses 1'!$1:$1)-4),,TRUE,"Form Responses 1")))</f>
        <v>PUSFATJA  - Gedung D Lt. 4 [Pantry]</v>
      </c>
      <c r="G959" s="9" t="str">
        <f>IF(ISBLANK(A959)," ",INDIRECT(ADDRESS(MATCH(A959,'Form Responses 1'!A:A,0),5+MOD(ROW()-2,COUNTA('Form Responses 1'!$1:$1)-4),,TRUE,"Form Responses 1")))</f>
        <v>BAIK</v>
      </c>
      <c r="H959" s="12" t="str">
        <f t="shared" si="3"/>
        <v>PUSFATJA  - Gedung D Lt. 4</v>
      </c>
      <c r="I959" s="12" t="str">
        <f t="shared" si="4"/>
        <v>CLEANING SERVICE</v>
      </c>
      <c r="J959" s="12">
        <f t="array" ref="J959">IFERROR(INDEX(MASTER!B:B,MATCH(G959,MASTER!A:A,0))/100," ")</f>
        <v>0.95</v>
      </c>
      <c r="K959" s="9">
        <f t="shared" si="5"/>
        <v>12</v>
      </c>
      <c r="L959" s="9" t="str">
        <f t="shared" si="6"/>
        <v>2023 - WEEK 12</v>
      </c>
      <c r="M959" s="9" t="str">
        <f t="shared" si="7"/>
        <v>2023 - MONTH 03</v>
      </c>
      <c r="N959" s="12">
        <f t="shared" ref="N959:O959" si="968">IFERROR(AVERAGEIF(L:L,L959,$J:$J)," ")</f>
        <v>0.95</v>
      </c>
      <c r="O959" s="12">
        <f t="shared" si="968"/>
        <v>0.9711252654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45026.49033</v>
      </c>
      <c r="B960" s="9" t="str">
        <f>INDIRECT(ADDRESS(2+QUOTIENT(ROW()-2,COUNTA('Form Responses 1'!$1:$1)-4),2,,TRUE,"Form Responses 1"))</f>
        <v>suha025@brin.go.id</v>
      </c>
      <c r="C960" s="9" t="str">
        <f>INDIRECT(ADDRESS(2+QUOTIENT(ROW()-2,COUNTA('Form Responses 1'!$1:$1)-4),3,,TRUE,"Form Responses 1"))</f>
        <v>Suhartono</v>
      </c>
      <c r="D960" s="10">
        <f>INDIRECT(ADDRESS(2+QUOTIENT(ROW()-2,COUNTA('Form Responses 1'!$1:$1)-4),4,,TRUE,"Form Responses 1"))</f>
        <v>45009</v>
      </c>
      <c r="E960" s="11">
        <f t="shared" si="2"/>
        <v>5</v>
      </c>
      <c r="F960" s="9" t="str">
        <f>IF(ISBLANK(A960)," ",INDIRECT(ADDRESS(1,5+MOD(ROW()-2,COUNTA('Form Responses 1'!$1:$1)-4),,TRUE,"Form Responses 1")))</f>
        <v>PUSFATJA  - Gedung D Lt. 4 [Ruang Staff]</v>
      </c>
      <c r="G960" s="9" t="str">
        <f>IF(ISBLANK(A960)," ",INDIRECT(ADDRESS(MATCH(A960,'Form Responses 1'!A:A,0),5+MOD(ROW()-2,COUNTA('Form Responses 1'!$1:$1)-4),,TRUE,"Form Responses 1")))</f>
        <v>BAIK</v>
      </c>
      <c r="H960" s="12" t="str">
        <f t="shared" si="3"/>
        <v>PUSFATJA  - Gedung D Lt. 4</v>
      </c>
      <c r="I960" s="12" t="str">
        <f t="shared" si="4"/>
        <v>CLEANING SERVICE</v>
      </c>
      <c r="J960" s="12">
        <f t="array" ref="J960">IFERROR(INDEX(MASTER!B:B,MATCH(G960,MASTER!A:A,0))/100," ")</f>
        <v>0.95</v>
      </c>
      <c r="K960" s="9">
        <f t="shared" si="5"/>
        <v>12</v>
      </c>
      <c r="L960" s="9" t="str">
        <f t="shared" si="6"/>
        <v>2023 - WEEK 12</v>
      </c>
      <c r="M960" s="9" t="str">
        <f t="shared" si="7"/>
        <v>2023 - MONTH 03</v>
      </c>
      <c r="N960" s="12">
        <f t="shared" ref="N960:O960" si="969">IFERROR(AVERAGEIF(L:L,L960,$J:$J)," ")</f>
        <v>0.95</v>
      </c>
      <c r="O960" s="12">
        <f t="shared" si="969"/>
        <v>0.9711252654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45026.49033</v>
      </c>
      <c r="B961" s="9" t="str">
        <f>INDIRECT(ADDRESS(2+QUOTIENT(ROW()-2,COUNTA('Form Responses 1'!$1:$1)-4),2,,TRUE,"Form Responses 1"))</f>
        <v>suha025@brin.go.id</v>
      </c>
      <c r="C961" s="9" t="str">
        <f>INDIRECT(ADDRESS(2+QUOTIENT(ROW()-2,COUNTA('Form Responses 1'!$1:$1)-4),3,,TRUE,"Form Responses 1"))</f>
        <v>Suhartono</v>
      </c>
      <c r="D961" s="10">
        <f>INDIRECT(ADDRESS(2+QUOTIENT(ROW()-2,COUNTA('Form Responses 1'!$1:$1)-4),4,,TRUE,"Form Responses 1"))</f>
        <v>45009</v>
      </c>
      <c r="E961" s="11">
        <f t="shared" si="2"/>
        <v>5</v>
      </c>
      <c r="F961" s="9" t="str">
        <f>IF(ISBLANK(A961)," ",INDIRECT(ADDRESS(1,5+MOD(ROW()-2,COUNTA('Form Responses 1'!$1:$1)-4),,TRUE,"Form Responses 1")))</f>
        <v>PUSFATJA  - Gedung D Lt. 4 [Ruang Kapokat Smart]</v>
      </c>
      <c r="G961" s="9" t="str">
        <f>IF(ISBLANK(A961)," ",INDIRECT(ADDRESS(MATCH(A961,'Form Responses 1'!A:A,0),5+MOD(ROW()-2,COUNTA('Form Responses 1'!$1:$1)-4),,TRUE,"Form Responses 1")))</f>
        <v>BAIK</v>
      </c>
      <c r="H961" s="12" t="str">
        <f t="shared" si="3"/>
        <v>PUSFATJA  - Gedung D Lt. 4</v>
      </c>
      <c r="I961" s="12" t="str">
        <f t="shared" si="4"/>
        <v>CLEANING SERVICE</v>
      </c>
      <c r="J961" s="12">
        <f t="array" ref="J961">IFERROR(INDEX(MASTER!B:B,MATCH(G961,MASTER!A:A,0))/100," ")</f>
        <v>0.95</v>
      </c>
      <c r="K961" s="9">
        <f t="shared" si="5"/>
        <v>12</v>
      </c>
      <c r="L961" s="9" t="str">
        <f t="shared" si="6"/>
        <v>2023 - WEEK 12</v>
      </c>
      <c r="M961" s="9" t="str">
        <f t="shared" si="7"/>
        <v>2023 - MONTH 03</v>
      </c>
      <c r="N961" s="12">
        <f t="shared" ref="N961:O961" si="970">IFERROR(AVERAGEIF(L:L,L961,$J:$J)," ")</f>
        <v>0.95</v>
      </c>
      <c r="O961" s="12">
        <f t="shared" si="970"/>
        <v>0.9711252654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45026.49033</v>
      </c>
      <c r="B962" s="9" t="str">
        <f>INDIRECT(ADDRESS(2+QUOTIENT(ROW()-2,COUNTA('Form Responses 1'!$1:$1)-4),2,,TRUE,"Form Responses 1"))</f>
        <v>suha025@brin.go.id</v>
      </c>
      <c r="C962" s="9" t="str">
        <f>INDIRECT(ADDRESS(2+QUOTIENT(ROW()-2,COUNTA('Form Responses 1'!$1:$1)-4),3,,TRUE,"Form Responses 1"))</f>
        <v>Suhartono</v>
      </c>
      <c r="D962" s="10">
        <f>INDIRECT(ADDRESS(2+QUOTIENT(ROW()-2,COUNTA('Form Responses 1'!$1:$1)-4),4,,TRUE,"Form Responses 1"))</f>
        <v>45009</v>
      </c>
      <c r="E962" s="11">
        <f t="shared" si="2"/>
        <v>5</v>
      </c>
      <c r="F962" s="9" t="str">
        <f>IF(ISBLANK(A962)," ",INDIRECT(ADDRESS(1,5+MOD(ROW()-2,COUNTA('Form Responses 1'!$1:$1)-4),,TRUE,"Form Responses 1")))</f>
        <v>PUSFATJA  - Gedung D Lt. 4 [Ruang Kapokat Laut]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PUSFATJA  - Gedung D Lt. 4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12</v>
      </c>
      <c r="L962" s="9" t="str">
        <f t="shared" si="6"/>
        <v>2023 - WEEK 12</v>
      </c>
      <c r="M962" s="9" t="str">
        <f t="shared" si="7"/>
        <v>2023 - MONTH 03</v>
      </c>
      <c r="N962" s="12">
        <f t="shared" ref="N962:O962" si="971">IFERROR(AVERAGEIF(L:L,L962,$J:$J)," ")</f>
        <v>0.95</v>
      </c>
      <c r="O962" s="12">
        <f t="shared" si="971"/>
        <v>0.9711252654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45026.49033</v>
      </c>
      <c r="B963" s="9" t="str">
        <f>INDIRECT(ADDRESS(2+QUOTIENT(ROW()-2,COUNTA('Form Responses 1'!$1:$1)-4),2,,TRUE,"Form Responses 1"))</f>
        <v>suha025@brin.go.id</v>
      </c>
      <c r="C963" s="9" t="str">
        <f>INDIRECT(ADDRESS(2+QUOTIENT(ROW()-2,COUNTA('Form Responses 1'!$1:$1)-4),3,,TRUE,"Form Responses 1"))</f>
        <v>Suhartono</v>
      </c>
      <c r="D963" s="10">
        <f>INDIRECT(ADDRESS(2+QUOTIENT(ROW()-2,COUNTA('Form Responses 1'!$1:$1)-4),4,,TRUE,"Form Responses 1"))</f>
        <v>45009</v>
      </c>
      <c r="E963" s="11">
        <f t="shared" si="2"/>
        <v>5</v>
      </c>
      <c r="F963" s="9" t="str">
        <f>IF(ISBLANK(A963)," ",INDIRECT(ADDRESS(1,5+MOD(ROW()-2,COUNTA('Form Responses 1'!$1:$1)-4),,TRUE,"Form Responses 1")))</f>
        <v>PUSFATJA  - Gedung D Lt. 4 [Ruang Kapokat Ekosistem Pesisir]</v>
      </c>
      <c r="G963" s="9" t="str">
        <f>IF(ISBLANK(A963)," ",INDIRECT(ADDRESS(MATCH(A963,'Form Responses 1'!A:A,0),5+MOD(ROW()-2,COUNTA('Form Responses 1'!$1:$1)-4),,TRUE,"Form Responses 1")))</f>
        <v>BAIK</v>
      </c>
      <c r="H963" s="12" t="str">
        <f t="shared" si="3"/>
        <v>PUSFATJA  - Gedung D Lt. 4</v>
      </c>
      <c r="I963" s="12" t="str">
        <f t="shared" si="4"/>
        <v>CLEANING SERVICE</v>
      </c>
      <c r="J963" s="12">
        <f t="array" ref="J963">IFERROR(INDEX(MASTER!B:B,MATCH(G963,MASTER!A:A,0))/100," ")</f>
        <v>0.95</v>
      </c>
      <c r="K963" s="9">
        <f t="shared" si="5"/>
        <v>12</v>
      </c>
      <c r="L963" s="9" t="str">
        <f t="shared" si="6"/>
        <v>2023 - WEEK 12</v>
      </c>
      <c r="M963" s="9" t="str">
        <f t="shared" si="7"/>
        <v>2023 - MONTH 03</v>
      </c>
      <c r="N963" s="12">
        <f t="shared" ref="N963:O963" si="972">IFERROR(AVERAGEIF(L:L,L963,$J:$J)," ")</f>
        <v>0.95</v>
      </c>
      <c r="O963" s="12">
        <f t="shared" si="972"/>
        <v>0.9711252654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45026.49033</v>
      </c>
      <c r="B964" s="9" t="str">
        <f>INDIRECT(ADDRESS(2+QUOTIENT(ROW()-2,COUNTA('Form Responses 1'!$1:$1)-4),2,,TRUE,"Form Responses 1"))</f>
        <v>suha025@brin.go.id</v>
      </c>
      <c r="C964" s="9" t="str">
        <f>INDIRECT(ADDRESS(2+QUOTIENT(ROW()-2,COUNTA('Form Responses 1'!$1:$1)-4),3,,TRUE,"Form Responses 1"))</f>
        <v>Suhartono</v>
      </c>
      <c r="D964" s="10">
        <f>INDIRECT(ADDRESS(2+QUOTIENT(ROW()-2,COUNTA('Form Responses 1'!$1:$1)-4),4,,TRUE,"Form Responses 1"))</f>
        <v>45009</v>
      </c>
      <c r="E964" s="11">
        <f t="shared" si="2"/>
        <v>5</v>
      </c>
      <c r="F964" s="9" t="str">
        <f>IF(ISBLANK(A964)," ",INDIRECT(ADDRESS(1,5+MOD(ROW()-2,COUNTA('Form Responses 1'!$1:$1)-4),,TRUE,"Form Responses 1")))</f>
        <v>PUSFATJA  - Gedung D Lt. 4 [Ruang Lactation/ Ruang Menyusui]</v>
      </c>
      <c r="G964" s="9" t="str">
        <f>IF(ISBLANK(A964)," ",INDIRECT(ADDRESS(MATCH(A964,'Form Responses 1'!A:A,0),5+MOD(ROW()-2,COUNTA('Form Responses 1'!$1:$1)-4),,TRUE,"Form Responses 1")))</f>
        <v>BAIK</v>
      </c>
      <c r="H964" s="12" t="str">
        <f t="shared" si="3"/>
        <v>PUSFATJA  - Gedung D Lt. 4</v>
      </c>
      <c r="I964" s="12" t="str">
        <f t="shared" si="4"/>
        <v>CLEANING SERVICE</v>
      </c>
      <c r="J964" s="12">
        <f t="array" ref="J964">IFERROR(INDEX(MASTER!B:B,MATCH(G964,MASTER!A:A,0))/100," ")</f>
        <v>0.95</v>
      </c>
      <c r="K964" s="9">
        <f t="shared" si="5"/>
        <v>12</v>
      </c>
      <c r="L964" s="9" t="str">
        <f t="shared" si="6"/>
        <v>2023 - WEEK 12</v>
      </c>
      <c r="M964" s="9" t="str">
        <f t="shared" si="7"/>
        <v>2023 - MONTH 03</v>
      </c>
      <c r="N964" s="12">
        <f t="shared" ref="N964:O964" si="973">IFERROR(AVERAGEIF(L:L,L964,$J:$J)," ")</f>
        <v>0.95</v>
      </c>
      <c r="O964" s="12">
        <f t="shared" si="973"/>
        <v>0.9711252654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45026.49033</v>
      </c>
      <c r="B965" s="9" t="str">
        <f>INDIRECT(ADDRESS(2+QUOTIENT(ROW()-2,COUNTA('Form Responses 1'!$1:$1)-4),2,,TRUE,"Form Responses 1"))</f>
        <v>suha025@brin.go.id</v>
      </c>
      <c r="C965" s="9" t="str">
        <f>INDIRECT(ADDRESS(2+QUOTIENT(ROW()-2,COUNTA('Form Responses 1'!$1:$1)-4),3,,TRUE,"Form Responses 1"))</f>
        <v>Suhartono</v>
      </c>
      <c r="D965" s="10">
        <f>INDIRECT(ADDRESS(2+QUOTIENT(ROW()-2,COUNTA('Form Responses 1'!$1:$1)-4),4,,TRUE,"Form Responses 1"))</f>
        <v>45009</v>
      </c>
      <c r="E965" s="11">
        <f t="shared" si="2"/>
        <v>5</v>
      </c>
      <c r="F965" s="9" t="str">
        <f>IF(ISBLANK(A965)," ",INDIRECT(ADDRESS(1,5+MOD(ROW()-2,COUNTA('Form Responses 1'!$1:$1)-4),,TRUE,"Form Responses 1")))</f>
        <v>PUSFATJA  - Gedung D Lt. 4 [Ruang Rapat B]</v>
      </c>
      <c r="G965" s="9" t="str">
        <f>IF(ISBLANK(A965)," ",INDIRECT(ADDRESS(MATCH(A965,'Form Responses 1'!A:A,0),5+MOD(ROW()-2,COUNTA('Form Responses 1'!$1:$1)-4),,TRUE,"Form Responses 1")))</f>
        <v>BAIK</v>
      </c>
      <c r="H965" s="12" t="str">
        <f t="shared" si="3"/>
        <v>PUSFATJA  - Gedung D Lt. 4</v>
      </c>
      <c r="I965" s="12" t="str">
        <f t="shared" si="4"/>
        <v>CLEANING SERVICE</v>
      </c>
      <c r="J965" s="12">
        <f t="array" ref="J965">IFERROR(INDEX(MASTER!B:B,MATCH(G965,MASTER!A:A,0))/100," ")</f>
        <v>0.95</v>
      </c>
      <c r="K965" s="9">
        <f t="shared" si="5"/>
        <v>12</v>
      </c>
      <c r="L965" s="9" t="str">
        <f t="shared" si="6"/>
        <v>2023 - WEEK 12</v>
      </c>
      <c r="M965" s="9" t="str">
        <f t="shared" si="7"/>
        <v>2023 - MONTH 03</v>
      </c>
      <c r="N965" s="12">
        <f t="shared" ref="N965:O965" si="974">IFERROR(AVERAGEIF(L:L,L965,$J:$J)," ")</f>
        <v>0.95</v>
      </c>
      <c r="O965" s="12">
        <f t="shared" si="974"/>
        <v>0.9711252654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45026.49033</v>
      </c>
      <c r="B966" s="9" t="str">
        <f>INDIRECT(ADDRESS(2+QUOTIENT(ROW()-2,COUNTA('Form Responses 1'!$1:$1)-4),2,,TRUE,"Form Responses 1"))</f>
        <v>suha025@brin.go.id</v>
      </c>
      <c r="C966" s="9" t="str">
        <f>INDIRECT(ADDRESS(2+QUOTIENT(ROW()-2,COUNTA('Form Responses 1'!$1:$1)-4),3,,TRUE,"Form Responses 1"))</f>
        <v>Suhartono</v>
      </c>
      <c r="D966" s="10">
        <f>INDIRECT(ADDRESS(2+QUOTIENT(ROW()-2,COUNTA('Form Responses 1'!$1:$1)-4),4,,TRUE,"Form Responses 1"))</f>
        <v>45009</v>
      </c>
      <c r="E966" s="11">
        <f t="shared" si="2"/>
        <v>5</v>
      </c>
      <c r="F966" s="9" t="str">
        <f>IF(ISBLANK(A966)," ",INDIRECT(ADDRESS(1,5+MOD(ROW()-2,COUNTA('Form Responses 1'!$1:$1)-4),,TRUE,"Form Responses 1")))</f>
        <v>PUSFATJA  - Gedung D Lt. 4 [Ruang Rapat C]</v>
      </c>
      <c r="G966" s="9" t="str">
        <f>IF(ISBLANK(A966)," ",INDIRECT(ADDRESS(MATCH(A966,'Form Responses 1'!A:A,0),5+MOD(ROW()-2,COUNTA('Form Responses 1'!$1:$1)-4),,TRUE,"Form Responses 1")))</f>
        <v>BAIK</v>
      </c>
      <c r="H966" s="12" t="str">
        <f t="shared" si="3"/>
        <v>PUSFATJA  - Gedung D Lt. 4</v>
      </c>
      <c r="I966" s="12" t="str">
        <f t="shared" si="4"/>
        <v>CLEANING SERVICE</v>
      </c>
      <c r="J966" s="12">
        <f t="array" ref="J966">IFERROR(INDEX(MASTER!B:B,MATCH(G966,MASTER!A:A,0))/100," ")</f>
        <v>0.95</v>
      </c>
      <c r="K966" s="9">
        <f t="shared" si="5"/>
        <v>12</v>
      </c>
      <c r="L966" s="9" t="str">
        <f t="shared" si="6"/>
        <v>2023 - WEEK 12</v>
      </c>
      <c r="M966" s="9" t="str">
        <f t="shared" si="7"/>
        <v>2023 - MONTH 03</v>
      </c>
      <c r="N966" s="12">
        <f t="shared" ref="N966:O966" si="975">IFERROR(AVERAGEIF(L:L,L966,$J:$J)," ")</f>
        <v>0.95</v>
      </c>
      <c r="O966" s="12">
        <f t="shared" si="975"/>
        <v>0.9711252654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45026.49033</v>
      </c>
      <c r="B967" s="9" t="str">
        <f>INDIRECT(ADDRESS(2+QUOTIENT(ROW()-2,COUNTA('Form Responses 1'!$1:$1)-4),2,,TRUE,"Form Responses 1"))</f>
        <v>suha025@brin.go.id</v>
      </c>
      <c r="C967" s="9" t="str">
        <f>INDIRECT(ADDRESS(2+QUOTIENT(ROW()-2,COUNTA('Form Responses 1'!$1:$1)-4),3,,TRUE,"Form Responses 1"))</f>
        <v>Suhartono</v>
      </c>
      <c r="D967" s="10">
        <f>INDIRECT(ADDRESS(2+QUOTIENT(ROW()-2,COUNTA('Form Responses 1'!$1:$1)-4),4,,TRUE,"Form Responses 1"))</f>
        <v>45009</v>
      </c>
      <c r="E967" s="11">
        <f t="shared" si="2"/>
        <v>5</v>
      </c>
      <c r="F967" s="9" t="str">
        <f>IF(ISBLANK(A967)," ",INDIRECT(ADDRESS(1,5+MOD(ROW()-2,COUNTA('Form Responses 1'!$1:$1)-4),,TRUE,"Form Responses 1")))</f>
        <v>PUSFATJA  - Gedung D Lt. 4 [Teras]</v>
      </c>
      <c r="G967" s="9" t="str">
        <f>IF(ISBLANK(A967)," ",INDIRECT(ADDRESS(MATCH(A967,'Form Responses 1'!A:A,0),5+MOD(ROW()-2,COUNTA('Form Responses 1'!$1:$1)-4),,TRUE,"Form Responses 1")))</f>
        <v>BAIK</v>
      </c>
      <c r="H967" s="12" t="str">
        <f t="shared" si="3"/>
        <v>PUSFATJA  - Gedung D Lt. 4</v>
      </c>
      <c r="I967" s="12" t="str">
        <f t="shared" si="4"/>
        <v>CLEANING SERVICE</v>
      </c>
      <c r="J967" s="12">
        <f t="array" ref="J967">IFERROR(INDEX(MASTER!B:B,MATCH(G967,MASTER!A:A,0))/100," ")</f>
        <v>0.95</v>
      </c>
      <c r="K967" s="9">
        <f t="shared" si="5"/>
        <v>12</v>
      </c>
      <c r="L967" s="9" t="str">
        <f t="shared" si="6"/>
        <v>2023 - WEEK 12</v>
      </c>
      <c r="M967" s="9" t="str">
        <f t="shared" si="7"/>
        <v>2023 - MONTH 03</v>
      </c>
      <c r="N967" s="12">
        <f t="shared" ref="N967:O967" si="976">IFERROR(AVERAGEIF(L:L,L967,$J:$J)," ")</f>
        <v>0.95</v>
      </c>
      <c r="O967" s="12">
        <f t="shared" si="976"/>
        <v>0.9711252654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45026.49033</v>
      </c>
      <c r="B968" s="9" t="str">
        <f>INDIRECT(ADDRESS(2+QUOTIENT(ROW()-2,COUNTA('Form Responses 1'!$1:$1)-4),2,,TRUE,"Form Responses 1"))</f>
        <v>suha025@brin.go.id</v>
      </c>
      <c r="C968" s="9" t="str">
        <f>INDIRECT(ADDRESS(2+QUOTIENT(ROW()-2,COUNTA('Form Responses 1'!$1:$1)-4),3,,TRUE,"Form Responses 1"))</f>
        <v>Suhartono</v>
      </c>
      <c r="D968" s="10">
        <f>INDIRECT(ADDRESS(2+QUOTIENT(ROW()-2,COUNTA('Form Responses 1'!$1:$1)-4),4,,TRUE,"Form Responses 1"))</f>
        <v>45009</v>
      </c>
      <c r="E968" s="11">
        <f t="shared" si="2"/>
        <v>5</v>
      </c>
      <c r="F968" s="9" t="str">
        <f>IF(ISBLANK(A968)," ",INDIRECT(ADDRESS(1,5+MOD(ROW()-2,COUNTA('Form Responses 1'!$1:$1)-4),,TRUE,"Form Responses 1")))</f>
        <v>PUSFATJA  - Gedung D Lt. 4 [Balkon(depan dan belakang)]</v>
      </c>
      <c r="G968" s="9" t="str">
        <f>IF(ISBLANK(A968)," ",INDIRECT(ADDRESS(MATCH(A968,'Form Responses 1'!A:A,0),5+MOD(ROW()-2,COUNTA('Form Responses 1'!$1:$1)-4),,TRUE,"Form Responses 1")))</f>
        <v>BAIK</v>
      </c>
      <c r="H968" s="12" t="str">
        <f t="shared" si="3"/>
        <v>PUSFATJA  - Gedung D Lt. 4</v>
      </c>
      <c r="I968" s="12" t="str">
        <f t="shared" si="4"/>
        <v>CLEANING SERVICE</v>
      </c>
      <c r="J968" s="12">
        <f t="array" ref="J968">IFERROR(INDEX(MASTER!B:B,MATCH(G968,MASTER!A:A,0))/100," ")</f>
        <v>0.95</v>
      </c>
      <c r="K968" s="9">
        <f t="shared" si="5"/>
        <v>12</v>
      </c>
      <c r="L968" s="9" t="str">
        <f t="shared" si="6"/>
        <v>2023 - WEEK 12</v>
      </c>
      <c r="M968" s="9" t="str">
        <f t="shared" si="7"/>
        <v>2023 - MONTH 03</v>
      </c>
      <c r="N968" s="12">
        <f t="shared" ref="N968:O968" si="977">IFERROR(AVERAGEIF(L:L,L968,$J:$J)," ")</f>
        <v>0.95</v>
      </c>
      <c r="O968" s="12">
        <f t="shared" si="977"/>
        <v>0.9711252654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45026.49033</v>
      </c>
      <c r="B969" s="9" t="str">
        <f>INDIRECT(ADDRESS(2+QUOTIENT(ROW()-2,COUNTA('Form Responses 1'!$1:$1)-4),2,,TRUE,"Form Responses 1"))</f>
        <v>suha025@brin.go.id</v>
      </c>
      <c r="C969" s="9" t="str">
        <f>INDIRECT(ADDRESS(2+QUOTIENT(ROW()-2,COUNTA('Form Responses 1'!$1:$1)-4),3,,TRUE,"Form Responses 1"))</f>
        <v>Suhartono</v>
      </c>
      <c r="D969" s="10">
        <f>INDIRECT(ADDRESS(2+QUOTIENT(ROW()-2,COUNTA('Form Responses 1'!$1:$1)-4),4,,TRUE,"Form Responses 1"))</f>
        <v>45009</v>
      </c>
      <c r="E969" s="11">
        <f t="shared" si="2"/>
        <v>5</v>
      </c>
      <c r="F969" s="9" t="str">
        <f>IF(ISBLANK(A969)," ",INDIRECT(ADDRESS(1,5+MOD(ROW()-2,COUNTA('Form Responses 1'!$1:$1)-4),,TRUE,"Form Responses 1")))</f>
        <v>PUSFATJA  - Gedung D Lt. 4 [Lift]</v>
      </c>
      <c r="G969" s="9" t="str">
        <f>IF(ISBLANK(A969)," ",INDIRECT(ADDRESS(MATCH(A969,'Form Responses 1'!A:A,0),5+MOD(ROW()-2,COUNTA('Form Responses 1'!$1:$1)-4),,TRUE,"Form Responses 1")))</f>
        <v>BAIK</v>
      </c>
      <c r="H969" s="12" t="str">
        <f t="shared" si="3"/>
        <v>PUSFATJA  - Gedung D Lt. 4</v>
      </c>
      <c r="I969" s="12" t="str">
        <f t="shared" si="4"/>
        <v>CLEANING SERVICE</v>
      </c>
      <c r="J969" s="12">
        <f t="array" ref="J969">IFERROR(INDEX(MASTER!B:B,MATCH(G969,MASTER!A:A,0))/100," ")</f>
        <v>0.95</v>
      </c>
      <c r="K969" s="9">
        <f t="shared" si="5"/>
        <v>12</v>
      </c>
      <c r="L969" s="9" t="str">
        <f t="shared" si="6"/>
        <v>2023 - WEEK 12</v>
      </c>
      <c r="M969" s="9" t="str">
        <f t="shared" si="7"/>
        <v>2023 - MONTH 03</v>
      </c>
      <c r="N969" s="12">
        <f t="shared" ref="N969:O969" si="978">IFERROR(AVERAGEIF(L:L,L969,$J:$J)," ")</f>
        <v>0.95</v>
      </c>
      <c r="O969" s="12">
        <f t="shared" si="978"/>
        <v>0.9711252654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45026.49033</v>
      </c>
      <c r="B970" s="9" t="str">
        <f>INDIRECT(ADDRESS(2+QUOTIENT(ROW()-2,COUNTA('Form Responses 1'!$1:$1)-4),2,,TRUE,"Form Responses 1"))</f>
        <v>suha025@brin.go.id</v>
      </c>
      <c r="C970" s="9" t="str">
        <f>INDIRECT(ADDRESS(2+QUOTIENT(ROW()-2,COUNTA('Form Responses 1'!$1:$1)-4),3,,TRUE,"Form Responses 1"))</f>
        <v>Suhartono</v>
      </c>
      <c r="D970" s="10">
        <f>INDIRECT(ADDRESS(2+QUOTIENT(ROW()-2,COUNTA('Form Responses 1'!$1:$1)-4),4,,TRUE,"Form Responses 1"))</f>
        <v>45009</v>
      </c>
      <c r="E970" s="11">
        <f t="shared" si="2"/>
        <v>5</v>
      </c>
      <c r="F970" s="9" t="str">
        <f>IF(ISBLANK(A970)," ",INDIRECT(ADDRESS(1,5+MOD(ROW()-2,COUNTA('Form Responses 1'!$1:$1)-4),,TRUE,"Form Responses 1")))</f>
        <v>PUSFATJA  - Gedung D Lt. 4 [Tangga]</v>
      </c>
      <c r="G970" s="9" t="str">
        <f>IF(ISBLANK(A970)," ",INDIRECT(ADDRESS(MATCH(A970,'Form Responses 1'!A:A,0),5+MOD(ROW()-2,COUNTA('Form Responses 1'!$1:$1)-4),,TRUE,"Form Responses 1")))</f>
        <v>BAIK</v>
      </c>
      <c r="H970" s="12" t="str">
        <f t="shared" si="3"/>
        <v>PUSFATJA  - Gedung D Lt. 4</v>
      </c>
      <c r="I970" s="12" t="str">
        <f t="shared" si="4"/>
        <v>CLEANING SERVICE</v>
      </c>
      <c r="J970" s="12">
        <f t="array" ref="J970">IFERROR(INDEX(MASTER!B:B,MATCH(G970,MASTER!A:A,0))/100," ")</f>
        <v>0.95</v>
      </c>
      <c r="K970" s="9">
        <f t="shared" si="5"/>
        <v>12</v>
      </c>
      <c r="L970" s="9" t="str">
        <f t="shared" si="6"/>
        <v>2023 - WEEK 12</v>
      </c>
      <c r="M970" s="9" t="str">
        <f t="shared" si="7"/>
        <v>2023 - MONTH 03</v>
      </c>
      <c r="N970" s="12">
        <f t="shared" ref="N970:O970" si="979">IFERROR(AVERAGEIF(L:L,L970,$J:$J)," ")</f>
        <v>0.95</v>
      </c>
      <c r="O970" s="12">
        <f t="shared" si="979"/>
        <v>0.9711252654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45026.49033</v>
      </c>
      <c r="B971" s="9" t="str">
        <f>INDIRECT(ADDRESS(2+QUOTIENT(ROW()-2,COUNTA('Form Responses 1'!$1:$1)-4),2,,TRUE,"Form Responses 1"))</f>
        <v>suha025@brin.go.id</v>
      </c>
      <c r="C971" s="9" t="str">
        <f>INDIRECT(ADDRESS(2+QUOTIENT(ROW()-2,COUNTA('Form Responses 1'!$1:$1)-4),3,,TRUE,"Form Responses 1"))</f>
        <v>Suhartono</v>
      </c>
      <c r="D971" s="10">
        <f>INDIRECT(ADDRESS(2+QUOTIENT(ROW()-2,COUNTA('Form Responses 1'!$1:$1)-4),4,,TRUE,"Form Responses 1"))</f>
        <v>45009</v>
      </c>
      <c r="E971" s="11">
        <f t="shared" si="2"/>
        <v>5</v>
      </c>
      <c r="F971" s="9" t="str">
        <f>IF(ISBLANK(A971)," ",INDIRECT(ADDRESS(1,5+MOD(ROW()-2,COUNTA('Form Responses 1'!$1:$1)-4),,TRUE,"Form Responses 1")))</f>
        <v>PUSFATJA  - Gedung D Lt. 3 [Lobby]</v>
      </c>
      <c r="G971" s="9" t="str">
        <f>IF(ISBLANK(A971)," ",INDIRECT(ADDRESS(MATCH(A971,'Form Responses 1'!A:A,0),5+MOD(ROW()-2,COUNTA('Form Responses 1'!$1:$1)-4),,TRUE,"Form Responses 1")))</f>
        <v>BAIK</v>
      </c>
      <c r="H971" s="12" t="str">
        <f t="shared" si="3"/>
        <v>PUSFATJA  - Gedung D Lt. 3</v>
      </c>
      <c r="I971" s="12" t="str">
        <f t="shared" si="4"/>
        <v>CLEANING SERVICE</v>
      </c>
      <c r="J971" s="12">
        <f t="array" ref="J971">IFERROR(INDEX(MASTER!B:B,MATCH(G971,MASTER!A:A,0))/100," ")</f>
        <v>0.95</v>
      </c>
      <c r="K971" s="9">
        <f t="shared" si="5"/>
        <v>12</v>
      </c>
      <c r="L971" s="9" t="str">
        <f t="shared" si="6"/>
        <v>2023 - WEEK 12</v>
      </c>
      <c r="M971" s="9" t="str">
        <f t="shared" si="7"/>
        <v>2023 - MONTH 03</v>
      </c>
      <c r="N971" s="12">
        <f t="shared" ref="N971:O971" si="980">IFERROR(AVERAGEIF(L:L,L971,$J:$J)," ")</f>
        <v>0.95</v>
      </c>
      <c r="O971" s="12">
        <f t="shared" si="980"/>
        <v>0.9711252654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45026.49033</v>
      </c>
      <c r="B972" s="9" t="str">
        <f>INDIRECT(ADDRESS(2+QUOTIENT(ROW()-2,COUNTA('Form Responses 1'!$1:$1)-4),2,,TRUE,"Form Responses 1"))</f>
        <v>suha025@brin.go.id</v>
      </c>
      <c r="C972" s="9" t="str">
        <f>INDIRECT(ADDRESS(2+QUOTIENT(ROW()-2,COUNTA('Form Responses 1'!$1:$1)-4),3,,TRUE,"Form Responses 1"))</f>
        <v>Suhartono</v>
      </c>
      <c r="D972" s="10">
        <f>INDIRECT(ADDRESS(2+QUOTIENT(ROW()-2,COUNTA('Form Responses 1'!$1:$1)-4),4,,TRUE,"Form Responses 1"))</f>
        <v>45009</v>
      </c>
      <c r="E972" s="11">
        <f t="shared" si="2"/>
        <v>5</v>
      </c>
      <c r="F972" s="9" t="str">
        <f>IF(ISBLANK(A972)," ",INDIRECT(ADDRESS(1,5+MOD(ROW()-2,COUNTA('Form Responses 1'!$1:$1)-4),,TRUE,"Form Responses 1")))</f>
        <v>PUSFATJA  - Gedung D Lt. 3 [Ruang Staff]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PUSFATJA  - Gedung D Lt. 3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12</v>
      </c>
      <c r="L972" s="9" t="str">
        <f t="shared" si="6"/>
        <v>2023 - WEEK 12</v>
      </c>
      <c r="M972" s="9" t="str">
        <f t="shared" si="7"/>
        <v>2023 - MONTH 03</v>
      </c>
      <c r="N972" s="12">
        <f t="shared" ref="N972:O972" si="981">IFERROR(AVERAGEIF(L:L,L972,$J:$J)," ")</f>
        <v>0.95</v>
      </c>
      <c r="O972" s="12">
        <f t="shared" si="981"/>
        <v>0.9711252654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45026.49033</v>
      </c>
      <c r="B973" s="9" t="str">
        <f>INDIRECT(ADDRESS(2+QUOTIENT(ROW()-2,COUNTA('Form Responses 1'!$1:$1)-4),2,,TRUE,"Form Responses 1"))</f>
        <v>suha025@brin.go.id</v>
      </c>
      <c r="C973" s="9" t="str">
        <f>INDIRECT(ADDRESS(2+QUOTIENT(ROW()-2,COUNTA('Form Responses 1'!$1:$1)-4),3,,TRUE,"Form Responses 1"))</f>
        <v>Suhartono</v>
      </c>
      <c r="D973" s="10">
        <f>INDIRECT(ADDRESS(2+QUOTIENT(ROW()-2,COUNTA('Form Responses 1'!$1:$1)-4),4,,TRUE,"Form Responses 1"))</f>
        <v>45009</v>
      </c>
      <c r="E973" s="11">
        <f t="shared" si="2"/>
        <v>5</v>
      </c>
      <c r="F973" s="9" t="str">
        <f>IF(ISBLANK(A973)," ",INDIRECT(ADDRESS(1,5+MOD(ROW()-2,COUNTA('Form Responses 1'!$1:$1)-4),,TRUE,"Form Responses 1")))</f>
        <v>PUSFATJA  - Gedung D Lt. 3 [Ruang Rapat Auditorium]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PUSFATJA  - Gedung D Lt. 3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12</v>
      </c>
      <c r="L973" s="9" t="str">
        <f t="shared" si="6"/>
        <v>2023 - WEEK 12</v>
      </c>
      <c r="M973" s="9" t="str">
        <f t="shared" si="7"/>
        <v>2023 - MONTH 03</v>
      </c>
      <c r="N973" s="12">
        <f t="shared" ref="N973:O973" si="982">IFERROR(AVERAGEIF(L:L,L973,$J:$J)," ")</f>
        <v>0.95</v>
      </c>
      <c r="O973" s="12">
        <f t="shared" si="982"/>
        <v>0.9711252654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45026.49033</v>
      </c>
      <c r="B974" s="9" t="str">
        <f>INDIRECT(ADDRESS(2+QUOTIENT(ROW()-2,COUNTA('Form Responses 1'!$1:$1)-4),2,,TRUE,"Form Responses 1"))</f>
        <v>suha025@brin.go.id</v>
      </c>
      <c r="C974" s="9" t="str">
        <f>INDIRECT(ADDRESS(2+QUOTIENT(ROW()-2,COUNTA('Form Responses 1'!$1:$1)-4),3,,TRUE,"Form Responses 1"))</f>
        <v>Suhartono</v>
      </c>
      <c r="D974" s="10">
        <f>INDIRECT(ADDRESS(2+QUOTIENT(ROW()-2,COUNTA('Form Responses 1'!$1:$1)-4),4,,TRUE,"Form Responses 1"))</f>
        <v>45009</v>
      </c>
      <c r="E974" s="11">
        <f t="shared" si="2"/>
        <v>5</v>
      </c>
      <c r="F974" s="9" t="str">
        <f>IF(ISBLANK(A974)," ",INDIRECT(ADDRESS(1,5+MOD(ROW()-2,COUNTA('Form Responses 1'!$1:$1)-4),,TRUE,"Form Responses 1")))</f>
        <v>PUSFATJA  - Gedung D Lt. 3 [Pantry 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PUSFATJA  - Gedung D Lt. 3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12</v>
      </c>
      <c r="L974" s="9" t="str">
        <f t="shared" si="6"/>
        <v>2023 - WEEK 12</v>
      </c>
      <c r="M974" s="9" t="str">
        <f t="shared" si="7"/>
        <v>2023 - MONTH 03</v>
      </c>
      <c r="N974" s="12">
        <f t="shared" ref="N974:O974" si="983">IFERROR(AVERAGEIF(L:L,L974,$J:$J)," ")</f>
        <v>0.95</v>
      </c>
      <c r="O974" s="12">
        <f t="shared" si="983"/>
        <v>0.9711252654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45026.49033</v>
      </c>
      <c r="B975" s="9" t="str">
        <f>INDIRECT(ADDRESS(2+QUOTIENT(ROW()-2,COUNTA('Form Responses 1'!$1:$1)-4),2,,TRUE,"Form Responses 1"))</f>
        <v>suha025@brin.go.id</v>
      </c>
      <c r="C975" s="9" t="str">
        <f>INDIRECT(ADDRESS(2+QUOTIENT(ROW()-2,COUNTA('Form Responses 1'!$1:$1)-4),3,,TRUE,"Form Responses 1"))</f>
        <v>Suhartono</v>
      </c>
      <c r="D975" s="10">
        <f>INDIRECT(ADDRESS(2+QUOTIENT(ROW()-2,COUNTA('Form Responses 1'!$1:$1)-4),4,,TRUE,"Form Responses 1"))</f>
        <v>45009</v>
      </c>
      <c r="E975" s="11">
        <f t="shared" si="2"/>
        <v>5</v>
      </c>
      <c r="F975" s="9" t="str">
        <f>IF(ISBLANK(A975)," ",INDIRECT(ADDRESS(1,5+MOD(ROW()-2,COUNTA('Form Responses 1'!$1:$1)-4),,TRUE,"Form Responses 1")))</f>
        <v>PUSFATJA  - Gedung D Lt. 3 [Toilet pria/wanita]</v>
      </c>
      <c r="G975" s="9" t="str">
        <f>IF(ISBLANK(A975)," ",INDIRECT(ADDRESS(MATCH(A975,'Form Responses 1'!A:A,0),5+MOD(ROW()-2,COUNTA('Form Responses 1'!$1:$1)-4),,TRUE,"Form Responses 1")))</f>
        <v>BAIK</v>
      </c>
      <c r="H975" s="12" t="str">
        <f t="shared" si="3"/>
        <v>PUSFATJA  - Gedung D Lt. 3</v>
      </c>
      <c r="I975" s="12" t="str">
        <f t="shared" si="4"/>
        <v>CLEANING SERVICE</v>
      </c>
      <c r="J975" s="12">
        <f t="array" ref="J975">IFERROR(INDEX(MASTER!B:B,MATCH(G975,MASTER!A:A,0))/100," ")</f>
        <v>0.95</v>
      </c>
      <c r="K975" s="9">
        <f t="shared" si="5"/>
        <v>12</v>
      </c>
      <c r="L975" s="9" t="str">
        <f t="shared" si="6"/>
        <v>2023 - WEEK 12</v>
      </c>
      <c r="M975" s="9" t="str">
        <f t="shared" si="7"/>
        <v>2023 - MONTH 03</v>
      </c>
      <c r="N975" s="12">
        <f t="shared" ref="N975:O975" si="984">IFERROR(AVERAGEIF(L:L,L975,$J:$J)," ")</f>
        <v>0.95</v>
      </c>
      <c r="O975" s="12">
        <f t="shared" si="984"/>
        <v>0.9711252654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45026.49033</v>
      </c>
      <c r="B976" s="9" t="str">
        <f>INDIRECT(ADDRESS(2+QUOTIENT(ROW()-2,COUNTA('Form Responses 1'!$1:$1)-4),2,,TRUE,"Form Responses 1"))</f>
        <v>suha025@brin.go.id</v>
      </c>
      <c r="C976" s="9" t="str">
        <f>INDIRECT(ADDRESS(2+QUOTIENT(ROW()-2,COUNTA('Form Responses 1'!$1:$1)-4),3,,TRUE,"Form Responses 1"))</f>
        <v>Suhartono</v>
      </c>
      <c r="D976" s="10">
        <f>INDIRECT(ADDRESS(2+QUOTIENT(ROW()-2,COUNTA('Form Responses 1'!$1:$1)-4),4,,TRUE,"Form Responses 1"))</f>
        <v>45009</v>
      </c>
      <c r="E976" s="11">
        <f t="shared" si="2"/>
        <v>5</v>
      </c>
      <c r="F976" s="9" t="str">
        <f>IF(ISBLANK(A976)," ",INDIRECT(ADDRESS(1,5+MOD(ROW()-2,COUNTA('Form Responses 1'!$1:$1)-4),,TRUE,"Form Responses 1")))</f>
        <v>PUSFATJA  - Gedung D Lt. 3 [Ruang Kepala LMB]</v>
      </c>
      <c r="G976" s="9" t="str">
        <f>IF(ISBLANK(A976)," ",INDIRECT(ADDRESS(MATCH(A976,'Form Responses 1'!A:A,0),5+MOD(ROW()-2,COUNTA('Form Responses 1'!$1:$1)-4),,TRUE,"Form Responses 1")))</f>
        <v>BAIK</v>
      </c>
      <c r="H976" s="12" t="str">
        <f t="shared" si="3"/>
        <v>PUSFATJA  - Gedung D Lt. 3</v>
      </c>
      <c r="I976" s="12" t="str">
        <f t="shared" si="4"/>
        <v>CLEANING SERVICE</v>
      </c>
      <c r="J976" s="12">
        <f t="array" ref="J976">IFERROR(INDEX(MASTER!B:B,MATCH(G976,MASTER!A:A,0))/100," ")</f>
        <v>0.95</v>
      </c>
      <c r="K976" s="9">
        <f t="shared" si="5"/>
        <v>12</v>
      </c>
      <c r="L976" s="9" t="str">
        <f t="shared" si="6"/>
        <v>2023 - WEEK 12</v>
      </c>
      <c r="M976" s="9" t="str">
        <f t="shared" si="7"/>
        <v>2023 - MONTH 03</v>
      </c>
      <c r="N976" s="12">
        <f t="shared" ref="N976:O976" si="985">IFERROR(AVERAGEIF(L:L,L976,$J:$J)," ")</f>
        <v>0.95</v>
      </c>
      <c r="O976" s="12">
        <f t="shared" si="985"/>
        <v>0.9711252654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45026.49033</v>
      </c>
      <c r="B977" s="9" t="str">
        <f>INDIRECT(ADDRESS(2+QUOTIENT(ROW()-2,COUNTA('Form Responses 1'!$1:$1)-4),2,,TRUE,"Form Responses 1"))</f>
        <v>suha025@brin.go.id</v>
      </c>
      <c r="C977" s="9" t="str">
        <f>INDIRECT(ADDRESS(2+QUOTIENT(ROW()-2,COUNTA('Form Responses 1'!$1:$1)-4),3,,TRUE,"Form Responses 1"))</f>
        <v>Suhartono</v>
      </c>
      <c r="D977" s="10">
        <f>INDIRECT(ADDRESS(2+QUOTIENT(ROW()-2,COUNTA('Form Responses 1'!$1:$1)-4),4,,TRUE,"Form Responses 1"))</f>
        <v>45009</v>
      </c>
      <c r="E977" s="11">
        <f t="shared" si="2"/>
        <v>5</v>
      </c>
      <c r="F977" s="9" t="str">
        <f>IF(ISBLANK(A977)," ",INDIRECT(ADDRESS(1,5+MOD(ROW()-2,COUNTA('Form Responses 1'!$1:$1)-4),,TRUE,"Form Responses 1")))</f>
        <v>PUSFATJA  - Gedung D Lt. 3 [Ruang Kepala]</v>
      </c>
      <c r="G977" s="9" t="str">
        <f>IF(ISBLANK(A977)," ",INDIRECT(ADDRESS(MATCH(A977,'Form Responses 1'!A:A,0),5+MOD(ROW()-2,COUNTA('Form Responses 1'!$1:$1)-4),,TRUE,"Form Responses 1")))</f>
        <v>BAIK</v>
      </c>
      <c r="H977" s="12" t="str">
        <f t="shared" si="3"/>
        <v>PUSFATJA  - Gedung D Lt. 3</v>
      </c>
      <c r="I977" s="12" t="str">
        <f t="shared" si="4"/>
        <v>CLEANING SERVICE</v>
      </c>
      <c r="J977" s="12">
        <f t="array" ref="J977">IFERROR(INDEX(MASTER!B:B,MATCH(G977,MASTER!A:A,0))/100," ")</f>
        <v>0.95</v>
      </c>
      <c r="K977" s="9">
        <f t="shared" si="5"/>
        <v>12</v>
      </c>
      <c r="L977" s="9" t="str">
        <f t="shared" si="6"/>
        <v>2023 - WEEK 12</v>
      </c>
      <c r="M977" s="9" t="str">
        <f t="shared" si="7"/>
        <v>2023 - MONTH 03</v>
      </c>
      <c r="N977" s="12">
        <f t="shared" ref="N977:O977" si="986">IFERROR(AVERAGEIF(L:L,L977,$J:$J)," ")</f>
        <v>0.95</v>
      </c>
      <c r="O977" s="12">
        <f t="shared" si="986"/>
        <v>0.9711252654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45026.49033</v>
      </c>
      <c r="B978" s="9" t="str">
        <f>INDIRECT(ADDRESS(2+QUOTIENT(ROW()-2,COUNTA('Form Responses 1'!$1:$1)-4),2,,TRUE,"Form Responses 1"))</f>
        <v>suha025@brin.go.id</v>
      </c>
      <c r="C978" s="9" t="str">
        <f>INDIRECT(ADDRESS(2+QUOTIENT(ROW()-2,COUNTA('Form Responses 1'!$1:$1)-4),3,,TRUE,"Form Responses 1"))</f>
        <v>Suhartono</v>
      </c>
      <c r="D978" s="10">
        <f>INDIRECT(ADDRESS(2+QUOTIENT(ROW()-2,COUNTA('Form Responses 1'!$1:$1)-4),4,,TRUE,"Form Responses 1"))</f>
        <v>45009</v>
      </c>
      <c r="E978" s="11">
        <f t="shared" si="2"/>
        <v>5</v>
      </c>
      <c r="F978" s="9" t="str">
        <f>IF(ISBLANK(A978)," ",INDIRECT(ADDRESS(1,5+MOD(ROW()-2,COUNTA('Form Responses 1'!$1:$1)-4),,TRUE,"Form Responses 1")))</f>
        <v>PUSFATJA  - Gedung D Lt. 3 [Ruang Kepala]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PUSFATJA  - Gedung D Lt. 3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12</v>
      </c>
      <c r="L978" s="9" t="str">
        <f t="shared" si="6"/>
        <v>2023 - WEEK 12</v>
      </c>
      <c r="M978" s="9" t="str">
        <f t="shared" si="7"/>
        <v>2023 - MONTH 03</v>
      </c>
      <c r="N978" s="12">
        <f t="shared" ref="N978:O978" si="987">IFERROR(AVERAGEIF(L:L,L978,$J:$J)," ")</f>
        <v>0.95</v>
      </c>
      <c r="O978" s="12">
        <f t="shared" si="987"/>
        <v>0.9711252654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45026.49033</v>
      </c>
      <c r="B979" s="9" t="str">
        <f>INDIRECT(ADDRESS(2+QUOTIENT(ROW()-2,COUNTA('Form Responses 1'!$1:$1)-4),2,,TRUE,"Form Responses 1"))</f>
        <v>suha025@brin.go.id</v>
      </c>
      <c r="C979" s="9" t="str">
        <f>INDIRECT(ADDRESS(2+QUOTIENT(ROW()-2,COUNTA('Form Responses 1'!$1:$1)-4),3,,TRUE,"Form Responses 1"))</f>
        <v>Suhartono</v>
      </c>
      <c r="D979" s="10">
        <f>INDIRECT(ADDRESS(2+QUOTIENT(ROW()-2,COUNTA('Form Responses 1'!$1:$1)-4),4,,TRUE,"Form Responses 1"))</f>
        <v>45009</v>
      </c>
      <c r="E979" s="11">
        <f t="shared" si="2"/>
        <v>5</v>
      </c>
      <c r="F979" s="9" t="str">
        <f>IF(ISBLANK(A979)," ",INDIRECT(ADDRESS(1,5+MOD(ROW()-2,COUNTA('Form Responses 1'!$1:$1)-4),,TRUE,"Form Responses 1")))</f>
        <v>PUSFATJA  - Gedung D Lt. 3 [Ruang Lactation/ Ruang Menyusui]</v>
      </c>
      <c r="G979" s="9" t="str">
        <f>IF(ISBLANK(A979)," ",INDIRECT(ADDRESS(MATCH(A979,'Form Responses 1'!A:A,0),5+MOD(ROW()-2,COUNTA('Form Responses 1'!$1:$1)-4),,TRUE,"Form Responses 1")))</f>
        <v>BAIK</v>
      </c>
      <c r="H979" s="12" t="str">
        <f t="shared" si="3"/>
        <v>PUSFATJA  - Gedung D Lt. 3</v>
      </c>
      <c r="I979" s="12" t="str">
        <f t="shared" si="4"/>
        <v>CLEANING SERVICE</v>
      </c>
      <c r="J979" s="12">
        <f t="array" ref="J979">IFERROR(INDEX(MASTER!B:B,MATCH(G979,MASTER!A:A,0))/100," ")</f>
        <v>0.95</v>
      </c>
      <c r="K979" s="9">
        <f t="shared" si="5"/>
        <v>12</v>
      </c>
      <c r="L979" s="9" t="str">
        <f t="shared" si="6"/>
        <v>2023 - WEEK 12</v>
      </c>
      <c r="M979" s="9" t="str">
        <f t="shared" si="7"/>
        <v>2023 - MONTH 03</v>
      </c>
      <c r="N979" s="12">
        <f t="shared" ref="N979:O979" si="988">IFERROR(AVERAGEIF(L:L,L979,$J:$J)," ")</f>
        <v>0.95</v>
      </c>
      <c r="O979" s="12">
        <f t="shared" si="988"/>
        <v>0.9711252654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45026.49033</v>
      </c>
      <c r="B980" s="9" t="str">
        <f>INDIRECT(ADDRESS(2+QUOTIENT(ROW()-2,COUNTA('Form Responses 1'!$1:$1)-4),2,,TRUE,"Form Responses 1"))</f>
        <v>suha025@brin.go.id</v>
      </c>
      <c r="C980" s="9" t="str">
        <f>INDIRECT(ADDRESS(2+QUOTIENT(ROW()-2,COUNTA('Form Responses 1'!$1:$1)-4),3,,TRUE,"Form Responses 1"))</f>
        <v>Suhartono</v>
      </c>
      <c r="D980" s="10">
        <f>INDIRECT(ADDRESS(2+QUOTIENT(ROW()-2,COUNTA('Form Responses 1'!$1:$1)-4),4,,TRUE,"Form Responses 1"))</f>
        <v>45009</v>
      </c>
      <c r="E980" s="11">
        <f t="shared" si="2"/>
        <v>5</v>
      </c>
      <c r="F980" s="9" t="str">
        <f>IF(ISBLANK(A980)," ",INDIRECT(ADDRESS(1,5+MOD(ROW()-2,COUNTA('Form Responses 1'!$1:$1)-4),,TRUE,"Form Responses 1")))</f>
        <v>PUSFATJA  - Gedung D Lt. 3 [Ruang Rapat B]</v>
      </c>
      <c r="G980" s="9" t="str">
        <f>IF(ISBLANK(A980)," ",INDIRECT(ADDRESS(MATCH(A980,'Form Responses 1'!A:A,0),5+MOD(ROW()-2,COUNTA('Form Responses 1'!$1:$1)-4),,TRUE,"Form Responses 1")))</f>
        <v>BAIK</v>
      </c>
      <c r="H980" s="12" t="str">
        <f t="shared" si="3"/>
        <v>PUSFATJA  - Gedung D Lt. 3</v>
      </c>
      <c r="I980" s="12" t="str">
        <f t="shared" si="4"/>
        <v>CLEANING SERVICE</v>
      </c>
      <c r="J980" s="12">
        <f t="array" ref="J980">IFERROR(INDEX(MASTER!B:B,MATCH(G980,MASTER!A:A,0))/100," ")</f>
        <v>0.95</v>
      </c>
      <c r="K980" s="9">
        <f t="shared" si="5"/>
        <v>12</v>
      </c>
      <c r="L980" s="9" t="str">
        <f t="shared" si="6"/>
        <v>2023 - WEEK 12</v>
      </c>
      <c r="M980" s="9" t="str">
        <f t="shared" si="7"/>
        <v>2023 - MONTH 03</v>
      </c>
      <c r="N980" s="12">
        <f t="shared" ref="N980:O980" si="989">IFERROR(AVERAGEIF(L:L,L980,$J:$J)," ")</f>
        <v>0.95</v>
      </c>
      <c r="O980" s="12">
        <f t="shared" si="989"/>
        <v>0.9711252654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45026.49033</v>
      </c>
      <c r="B981" s="9" t="str">
        <f>INDIRECT(ADDRESS(2+QUOTIENT(ROW()-2,COUNTA('Form Responses 1'!$1:$1)-4),2,,TRUE,"Form Responses 1"))</f>
        <v>suha025@brin.go.id</v>
      </c>
      <c r="C981" s="9" t="str">
        <f>INDIRECT(ADDRESS(2+QUOTIENT(ROW()-2,COUNTA('Form Responses 1'!$1:$1)-4),3,,TRUE,"Form Responses 1"))</f>
        <v>Suhartono</v>
      </c>
      <c r="D981" s="10">
        <f>INDIRECT(ADDRESS(2+QUOTIENT(ROW()-2,COUNTA('Form Responses 1'!$1:$1)-4),4,,TRUE,"Form Responses 1"))</f>
        <v>45009</v>
      </c>
      <c r="E981" s="11">
        <f t="shared" si="2"/>
        <v>5</v>
      </c>
      <c r="F981" s="9" t="str">
        <f>IF(ISBLANK(A981)," ",INDIRECT(ADDRESS(1,5+MOD(ROW()-2,COUNTA('Form Responses 1'!$1:$1)-4),,TRUE,"Form Responses 1")))</f>
        <v>PUSFATJA  - Gedung D Lt. 3 [Ruang Rapat C]</v>
      </c>
      <c r="G981" s="9" t="str">
        <f>IF(ISBLANK(A981)," ",INDIRECT(ADDRESS(MATCH(A981,'Form Responses 1'!A:A,0),5+MOD(ROW()-2,COUNTA('Form Responses 1'!$1:$1)-4),,TRUE,"Form Responses 1")))</f>
        <v>BAIK</v>
      </c>
      <c r="H981" s="12" t="str">
        <f t="shared" si="3"/>
        <v>PUSFATJA  - Gedung D Lt. 3</v>
      </c>
      <c r="I981" s="12" t="str">
        <f t="shared" si="4"/>
        <v>CLEANING SERVICE</v>
      </c>
      <c r="J981" s="12">
        <f t="array" ref="J981">IFERROR(INDEX(MASTER!B:B,MATCH(G981,MASTER!A:A,0))/100," ")</f>
        <v>0.95</v>
      </c>
      <c r="K981" s="9">
        <f t="shared" si="5"/>
        <v>12</v>
      </c>
      <c r="L981" s="9" t="str">
        <f t="shared" si="6"/>
        <v>2023 - WEEK 12</v>
      </c>
      <c r="M981" s="9" t="str">
        <f t="shared" si="7"/>
        <v>2023 - MONTH 03</v>
      </c>
      <c r="N981" s="12">
        <f t="shared" ref="N981:O981" si="990">IFERROR(AVERAGEIF(L:L,L981,$J:$J)," ")</f>
        <v>0.95</v>
      </c>
      <c r="O981" s="12">
        <f t="shared" si="990"/>
        <v>0.9711252654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45026.49033</v>
      </c>
      <c r="B982" s="9" t="str">
        <f>INDIRECT(ADDRESS(2+QUOTIENT(ROW()-2,COUNTA('Form Responses 1'!$1:$1)-4),2,,TRUE,"Form Responses 1"))</f>
        <v>suha025@brin.go.id</v>
      </c>
      <c r="C982" s="9" t="str">
        <f>INDIRECT(ADDRESS(2+QUOTIENT(ROW()-2,COUNTA('Form Responses 1'!$1:$1)-4),3,,TRUE,"Form Responses 1"))</f>
        <v>Suhartono</v>
      </c>
      <c r="D982" s="10">
        <f>INDIRECT(ADDRESS(2+QUOTIENT(ROW()-2,COUNTA('Form Responses 1'!$1:$1)-4),4,,TRUE,"Form Responses 1"))</f>
        <v>45009</v>
      </c>
      <c r="E982" s="11">
        <f t="shared" si="2"/>
        <v>5</v>
      </c>
      <c r="F982" s="9" t="str">
        <f>IF(ISBLANK(A982)," ",INDIRECT(ADDRESS(1,5+MOD(ROW()-2,COUNTA('Form Responses 1'!$1:$1)-4),,TRUE,"Form Responses 1")))</f>
        <v>PUSFATJA  - Gedung D Lt. 3 [Balkon(depan dan belakang)]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PUSFATJA  - Gedung D Lt. 3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12</v>
      </c>
      <c r="L982" s="9" t="str">
        <f t="shared" si="6"/>
        <v>2023 - WEEK 12</v>
      </c>
      <c r="M982" s="9" t="str">
        <f t="shared" si="7"/>
        <v>2023 - MONTH 03</v>
      </c>
      <c r="N982" s="12">
        <f t="shared" ref="N982:O982" si="991">IFERROR(AVERAGEIF(L:L,L982,$J:$J)," ")</f>
        <v>0.95</v>
      </c>
      <c r="O982" s="12">
        <f t="shared" si="991"/>
        <v>0.9711252654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45026.49033</v>
      </c>
      <c r="B983" s="9" t="str">
        <f>INDIRECT(ADDRESS(2+QUOTIENT(ROW()-2,COUNTA('Form Responses 1'!$1:$1)-4),2,,TRUE,"Form Responses 1"))</f>
        <v>suha025@brin.go.id</v>
      </c>
      <c r="C983" s="9" t="str">
        <f>INDIRECT(ADDRESS(2+QUOTIENT(ROW()-2,COUNTA('Form Responses 1'!$1:$1)-4),3,,TRUE,"Form Responses 1"))</f>
        <v>Suhartono</v>
      </c>
      <c r="D983" s="10">
        <f>INDIRECT(ADDRESS(2+QUOTIENT(ROW()-2,COUNTA('Form Responses 1'!$1:$1)-4),4,,TRUE,"Form Responses 1"))</f>
        <v>45009</v>
      </c>
      <c r="E983" s="11">
        <f t="shared" si="2"/>
        <v>5</v>
      </c>
      <c r="F983" s="9" t="str">
        <f>IF(ISBLANK(A983)," ",INDIRECT(ADDRESS(1,5+MOD(ROW()-2,COUNTA('Form Responses 1'!$1:$1)-4),,TRUE,"Form Responses 1")))</f>
        <v>PUSFATJA  - Gedung D Lt. 3 [Lift]</v>
      </c>
      <c r="G983" s="9" t="str">
        <f>IF(ISBLANK(A983)," ",INDIRECT(ADDRESS(MATCH(A983,'Form Responses 1'!A:A,0),5+MOD(ROW()-2,COUNTA('Form Responses 1'!$1:$1)-4),,TRUE,"Form Responses 1")))</f>
        <v>BAIK</v>
      </c>
      <c r="H983" s="12" t="str">
        <f t="shared" si="3"/>
        <v>PUSFATJA  - Gedung D Lt. 3</v>
      </c>
      <c r="I983" s="12" t="str">
        <f t="shared" si="4"/>
        <v>CLEANING SERVICE</v>
      </c>
      <c r="J983" s="12">
        <f t="array" ref="J983">IFERROR(INDEX(MASTER!B:B,MATCH(G983,MASTER!A:A,0))/100," ")</f>
        <v>0.95</v>
      </c>
      <c r="K983" s="9">
        <f t="shared" si="5"/>
        <v>12</v>
      </c>
      <c r="L983" s="9" t="str">
        <f t="shared" si="6"/>
        <v>2023 - WEEK 12</v>
      </c>
      <c r="M983" s="9" t="str">
        <f t="shared" si="7"/>
        <v>2023 - MONTH 03</v>
      </c>
      <c r="N983" s="12">
        <f t="shared" ref="N983:O983" si="992">IFERROR(AVERAGEIF(L:L,L983,$J:$J)," ")</f>
        <v>0.95</v>
      </c>
      <c r="O983" s="12">
        <f t="shared" si="992"/>
        <v>0.9711252654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45026.49033</v>
      </c>
      <c r="B984" s="9" t="str">
        <f>INDIRECT(ADDRESS(2+QUOTIENT(ROW()-2,COUNTA('Form Responses 1'!$1:$1)-4),2,,TRUE,"Form Responses 1"))</f>
        <v>suha025@brin.go.id</v>
      </c>
      <c r="C984" s="9" t="str">
        <f>INDIRECT(ADDRESS(2+QUOTIENT(ROW()-2,COUNTA('Form Responses 1'!$1:$1)-4),3,,TRUE,"Form Responses 1"))</f>
        <v>Suhartono</v>
      </c>
      <c r="D984" s="10">
        <f>INDIRECT(ADDRESS(2+QUOTIENT(ROW()-2,COUNTA('Form Responses 1'!$1:$1)-4),4,,TRUE,"Form Responses 1"))</f>
        <v>45009</v>
      </c>
      <c r="E984" s="11">
        <f t="shared" si="2"/>
        <v>5</v>
      </c>
      <c r="F984" s="9" t="str">
        <f>IF(ISBLANK(A984)," ",INDIRECT(ADDRESS(1,5+MOD(ROW()-2,COUNTA('Form Responses 1'!$1:$1)-4),,TRUE,"Form Responses 1")))</f>
        <v>PUSFATJA  - Gedung D Lt. 3 [Tangga]</v>
      </c>
      <c r="G984" s="9" t="str">
        <f>IF(ISBLANK(A984)," ",INDIRECT(ADDRESS(MATCH(A984,'Form Responses 1'!A:A,0),5+MOD(ROW()-2,COUNTA('Form Responses 1'!$1:$1)-4),,TRUE,"Form Responses 1")))</f>
        <v>BAIK</v>
      </c>
      <c r="H984" s="12" t="str">
        <f t="shared" si="3"/>
        <v>PUSFATJA  - Gedung D Lt. 3</v>
      </c>
      <c r="I984" s="12" t="str">
        <f t="shared" si="4"/>
        <v>CLEANING SERVICE</v>
      </c>
      <c r="J984" s="12">
        <f t="array" ref="J984">IFERROR(INDEX(MASTER!B:B,MATCH(G984,MASTER!A:A,0))/100," ")</f>
        <v>0.95</v>
      </c>
      <c r="K984" s="9">
        <f t="shared" si="5"/>
        <v>12</v>
      </c>
      <c r="L984" s="9" t="str">
        <f t="shared" si="6"/>
        <v>2023 - WEEK 12</v>
      </c>
      <c r="M984" s="9" t="str">
        <f t="shared" si="7"/>
        <v>2023 - MONTH 03</v>
      </c>
      <c r="N984" s="12">
        <f t="shared" ref="N984:O984" si="993">IFERROR(AVERAGEIF(L:L,L984,$J:$J)," ")</f>
        <v>0.95</v>
      </c>
      <c r="O984" s="12">
        <f t="shared" si="993"/>
        <v>0.9711252654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45026.49033</v>
      </c>
      <c r="B985" s="9" t="str">
        <f>INDIRECT(ADDRESS(2+QUOTIENT(ROW()-2,COUNTA('Form Responses 1'!$1:$1)-4),2,,TRUE,"Form Responses 1"))</f>
        <v>suha025@brin.go.id</v>
      </c>
      <c r="C985" s="9" t="str">
        <f>INDIRECT(ADDRESS(2+QUOTIENT(ROW()-2,COUNTA('Form Responses 1'!$1:$1)-4),3,,TRUE,"Form Responses 1"))</f>
        <v>Suhartono</v>
      </c>
      <c r="D985" s="10">
        <f>INDIRECT(ADDRESS(2+QUOTIENT(ROW()-2,COUNTA('Form Responses 1'!$1:$1)-4),4,,TRUE,"Form Responses 1"))</f>
        <v>45009</v>
      </c>
      <c r="E985" s="11">
        <f t="shared" si="2"/>
        <v>5</v>
      </c>
      <c r="F985" s="9" t="str">
        <f>IF(ISBLANK(A985)," ",INDIRECT(ADDRESS(1,5+MOD(ROW()-2,COUNTA('Form Responses 1'!$1:$1)-4),,TRUE,"Form Responses 1")))</f>
        <v>PUSFATJA  - Gedung D Lt. 2 [Ruang Auditorium]</v>
      </c>
      <c r="G985" s="9" t="str">
        <f>IF(ISBLANK(A985)," ",INDIRECT(ADDRESS(MATCH(A985,'Form Responses 1'!A:A,0),5+MOD(ROW()-2,COUNTA('Form Responses 1'!$1:$1)-4),,TRUE,"Form Responses 1")))</f>
        <v>BAIK</v>
      </c>
      <c r="H985" s="12" t="str">
        <f t="shared" si="3"/>
        <v>PUSFATJA  - Gedung D Lt. 2</v>
      </c>
      <c r="I985" s="12" t="str">
        <f t="shared" si="4"/>
        <v>CLEANING SERVICE</v>
      </c>
      <c r="J985" s="12">
        <f t="array" ref="J985">IFERROR(INDEX(MASTER!B:B,MATCH(G985,MASTER!A:A,0))/100," ")</f>
        <v>0.95</v>
      </c>
      <c r="K985" s="9">
        <f t="shared" si="5"/>
        <v>12</v>
      </c>
      <c r="L985" s="9" t="str">
        <f t="shared" si="6"/>
        <v>2023 - WEEK 12</v>
      </c>
      <c r="M985" s="9" t="str">
        <f t="shared" si="7"/>
        <v>2023 - MONTH 03</v>
      </c>
      <c r="N985" s="12">
        <f t="shared" ref="N985:O985" si="994">IFERROR(AVERAGEIF(L:L,L985,$J:$J)," ")</f>
        <v>0.95</v>
      </c>
      <c r="O985" s="12">
        <f t="shared" si="994"/>
        <v>0.9711252654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45026.49033</v>
      </c>
      <c r="B986" s="9" t="str">
        <f>INDIRECT(ADDRESS(2+QUOTIENT(ROW()-2,COUNTA('Form Responses 1'!$1:$1)-4),2,,TRUE,"Form Responses 1"))</f>
        <v>suha025@brin.go.id</v>
      </c>
      <c r="C986" s="9" t="str">
        <f>INDIRECT(ADDRESS(2+QUOTIENT(ROW()-2,COUNTA('Form Responses 1'!$1:$1)-4),3,,TRUE,"Form Responses 1"))</f>
        <v>Suhartono</v>
      </c>
      <c r="D986" s="10">
        <f>INDIRECT(ADDRESS(2+QUOTIENT(ROW()-2,COUNTA('Form Responses 1'!$1:$1)-4),4,,TRUE,"Form Responses 1"))</f>
        <v>45009</v>
      </c>
      <c r="E986" s="11">
        <f t="shared" si="2"/>
        <v>5</v>
      </c>
      <c r="F986" s="9" t="str">
        <f>IF(ISBLANK(A986)," ",INDIRECT(ADDRESS(1,5+MOD(ROW()-2,COUNTA('Form Responses 1'!$1:$1)-4),,TRUE,"Form Responses 1")))</f>
        <v>PUSFATJA  - Gedung D Lt. 2 [Ruang Rapat Auditorium]</v>
      </c>
      <c r="G986" s="9" t="str">
        <f>IF(ISBLANK(A986)," ",INDIRECT(ADDRESS(MATCH(A986,'Form Responses 1'!A:A,0),5+MOD(ROW()-2,COUNTA('Form Responses 1'!$1:$1)-4),,TRUE,"Form Responses 1")))</f>
        <v>BAIK</v>
      </c>
      <c r="H986" s="12" t="str">
        <f t="shared" si="3"/>
        <v>PUSFATJA  - Gedung D Lt. 2</v>
      </c>
      <c r="I986" s="12" t="str">
        <f t="shared" si="4"/>
        <v>CLEANING SERVICE</v>
      </c>
      <c r="J986" s="12">
        <f t="array" ref="J986">IFERROR(INDEX(MASTER!B:B,MATCH(G986,MASTER!A:A,0))/100," ")</f>
        <v>0.95</v>
      </c>
      <c r="K986" s="9">
        <f t="shared" si="5"/>
        <v>12</v>
      </c>
      <c r="L986" s="9" t="str">
        <f t="shared" si="6"/>
        <v>2023 - WEEK 12</v>
      </c>
      <c r="M986" s="9" t="str">
        <f t="shared" si="7"/>
        <v>2023 - MONTH 03</v>
      </c>
      <c r="N986" s="12">
        <f t="shared" ref="N986:O986" si="995">IFERROR(AVERAGEIF(L:L,L986,$J:$J)," ")</f>
        <v>0.95</v>
      </c>
      <c r="O986" s="12">
        <f t="shared" si="995"/>
        <v>0.9711252654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45026.49033</v>
      </c>
      <c r="B987" s="9" t="str">
        <f>INDIRECT(ADDRESS(2+QUOTIENT(ROW()-2,COUNTA('Form Responses 1'!$1:$1)-4),2,,TRUE,"Form Responses 1"))</f>
        <v>suha025@brin.go.id</v>
      </c>
      <c r="C987" s="9" t="str">
        <f>INDIRECT(ADDRESS(2+QUOTIENT(ROW()-2,COUNTA('Form Responses 1'!$1:$1)-4),3,,TRUE,"Form Responses 1"))</f>
        <v>Suhartono</v>
      </c>
      <c r="D987" s="10">
        <f>INDIRECT(ADDRESS(2+QUOTIENT(ROW()-2,COUNTA('Form Responses 1'!$1:$1)-4),4,,TRUE,"Form Responses 1"))</f>
        <v>45009</v>
      </c>
      <c r="E987" s="11">
        <f t="shared" si="2"/>
        <v>5</v>
      </c>
      <c r="F987" s="9" t="str">
        <f>IF(ISBLANK(A987)," ",INDIRECT(ADDRESS(1,5+MOD(ROW()-2,COUNTA('Form Responses 1'!$1:$1)-4),,TRUE,"Form Responses 1")))</f>
        <v>PUSFATJA  - Gedung D Lt. 2 [Ruang VIP Auditorium]</v>
      </c>
      <c r="G987" s="9" t="str">
        <f>IF(ISBLANK(A987)," ",INDIRECT(ADDRESS(MATCH(A987,'Form Responses 1'!A:A,0),5+MOD(ROW()-2,COUNTA('Form Responses 1'!$1:$1)-4),,TRUE,"Form Responses 1")))</f>
        <v>BAIK</v>
      </c>
      <c r="H987" s="12" t="str">
        <f t="shared" si="3"/>
        <v>PUSFATJA  - Gedung D Lt. 2</v>
      </c>
      <c r="I987" s="12" t="str">
        <f t="shared" si="4"/>
        <v>CLEANING SERVICE</v>
      </c>
      <c r="J987" s="12">
        <f t="array" ref="J987">IFERROR(INDEX(MASTER!B:B,MATCH(G987,MASTER!A:A,0))/100," ")</f>
        <v>0.95</v>
      </c>
      <c r="K987" s="9">
        <f t="shared" si="5"/>
        <v>12</v>
      </c>
      <c r="L987" s="9" t="str">
        <f t="shared" si="6"/>
        <v>2023 - WEEK 12</v>
      </c>
      <c r="M987" s="9" t="str">
        <f t="shared" si="7"/>
        <v>2023 - MONTH 03</v>
      </c>
      <c r="N987" s="12">
        <f t="shared" ref="N987:O987" si="996">IFERROR(AVERAGEIF(L:L,L987,$J:$J)," ")</f>
        <v>0.95</v>
      </c>
      <c r="O987" s="12">
        <f t="shared" si="996"/>
        <v>0.9711252654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45026.49033</v>
      </c>
      <c r="B988" s="9" t="str">
        <f>INDIRECT(ADDRESS(2+QUOTIENT(ROW()-2,COUNTA('Form Responses 1'!$1:$1)-4),2,,TRUE,"Form Responses 1"))</f>
        <v>suha025@brin.go.id</v>
      </c>
      <c r="C988" s="9" t="str">
        <f>INDIRECT(ADDRESS(2+QUOTIENT(ROW()-2,COUNTA('Form Responses 1'!$1:$1)-4),3,,TRUE,"Form Responses 1"))</f>
        <v>Suhartono</v>
      </c>
      <c r="D988" s="10">
        <f>INDIRECT(ADDRESS(2+QUOTIENT(ROW()-2,COUNTA('Form Responses 1'!$1:$1)-4),4,,TRUE,"Form Responses 1"))</f>
        <v>45009</v>
      </c>
      <c r="E988" s="11">
        <f t="shared" si="2"/>
        <v>5</v>
      </c>
      <c r="F988" s="9" t="str">
        <f>IF(ISBLANK(A988)," ",INDIRECT(ADDRESS(1,5+MOD(ROW()-2,COUNTA('Form Responses 1'!$1:$1)-4),,TRUE,"Form Responses 1")))</f>
        <v>PUSFATJA  - Gedung D Lt. 2 [Ruang Kepala Bidang]</v>
      </c>
      <c r="G988" s="9" t="str">
        <f>IF(ISBLANK(A988)," ",INDIRECT(ADDRESS(MATCH(A988,'Form Responses 1'!A:A,0),5+MOD(ROW()-2,COUNTA('Form Responses 1'!$1:$1)-4),,TRUE,"Form Responses 1")))</f>
        <v>BAIK</v>
      </c>
      <c r="H988" s="12" t="str">
        <f t="shared" si="3"/>
        <v>PUSFATJA  - Gedung D Lt. 2</v>
      </c>
      <c r="I988" s="12" t="str">
        <f t="shared" si="4"/>
        <v>CLEANING SERVICE</v>
      </c>
      <c r="J988" s="12">
        <f t="array" ref="J988">IFERROR(INDEX(MASTER!B:B,MATCH(G988,MASTER!A:A,0))/100," ")</f>
        <v>0.95</v>
      </c>
      <c r="K988" s="9">
        <f t="shared" si="5"/>
        <v>12</v>
      </c>
      <c r="L988" s="9" t="str">
        <f t="shared" si="6"/>
        <v>2023 - WEEK 12</v>
      </c>
      <c r="M988" s="9" t="str">
        <f t="shared" si="7"/>
        <v>2023 - MONTH 03</v>
      </c>
      <c r="N988" s="12">
        <f t="shared" ref="N988:O988" si="997">IFERROR(AVERAGEIF(L:L,L988,$J:$J)," ")</f>
        <v>0.95</v>
      </c>
      <c r="O988" s="12">
        <f t="shared" si="997"/>
        <v>0.9711252654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45026.49033</v>
      </c>
      <c r="B989" s="9" t="str">
        <f>INDIRECT(ADDRESS(2+QUOTIENT(ROW()-2,COUNTA('Form Responses 1'!$1:$1)-4),2,,TRUE,"Form Responses 1"))</f>
        <v>suha025@brin.go.id</v>
      </c>
      <c r="C989" s="9" t="str">
        <f>INDIRECT(ADDRESS(2+QUOTIENT(ROW()-2,COUNTA('Form Responses 1'!$1:$1)-4),3,,TRUE,"Form Responses 1"))</f>
        <v>Suhartono</v>
      </c>
      <c r="D989" s="10">
        <f>INDIRECT(ADDRESS(2+QUOTIENT(ROW()-2,COUNTA('Form Responses 1'!$1:$1)-4),4,,TRUE,"Form Responses 1"))</f>
        <v>45009</v>
      </c>
      <c r="E989" s="11">
        <f t="shared" si="2"/>
        <v>5</v>
      </c>
      <c r="F989" s="9" t="str">
        <f>IF(ISBLANK(A989)," ",INDIRECT(ADDRESS(1,5+MOD(ROW()-2,COUNTA('Form Responses 1'!$1:$1)-4),,TRUE,"Form Responses 1")))</f>
        <v>PUSFATJA  - Gedung D Lt. 2 [Ruang Staff Propas]</v>
      </c>
      <c r="G989" s="9" t="str">
        <f>IF(ISBLANK(A989)," ",INDIRECT(ADDRESS(MATCH(A989,'Form Responses 1'!A:A,0),5+MOD(ROW()-2,COUNTA('Form Responses 1'!$1:$1)-4),,TRUE,"Form Responses 1")))</f>
        <v>BAIK</v>
      </c>
      <c r="H989" s="12" t="str">
        <f t="shared" si="3"/>
        <v>PUSFATJA  - Gedung D Lt. 2</v>
      </c>
      <c r="I989" s="12" t="str">
        <f t="shared" si="4"/>
        <v>CLEANING SERVICE</v>
      </c>
      <c r="J989" s="12">
        <f t="array" ref="J989">IFERROR(INDEX(MASTER!B:B,MATCH(G989,MASTER!A:A,0))/100," ")</f>
        <v>0.95</v>
      </c>
      <c r="K989" s="9">
        <f t="shared" si="5"/>
        <v>12</v>
      </c>
      <c r="L989" s="9" t="str">
        <f t="shared" si="6"/>
        <v>2023 - WEEK 12</v>
      </c>
      <c r="M989" s="9" t="str">
        <f t="shared" si="7"/>
        <v>2023 - MONTH 03</v>
      </c>
      <c r="N989" s="12">
        <f t="shared" ref="N989:O989" si="998">IFERROR(AVERAGEIF(L:L,L989,$J:$J)," ")</f>
        <v>0.95</v>
      </c>
      <c r="O989" s="12">
        <f t="shared" si="998"/>
        <v>0.9711252654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45026.49033</v>
      </c>
      <c r="B990" s="9" t="str">
        <f>INDIRECT(ADDRESS(2+QUOTIENT(ROW()-2,COUNTA('Form Responses 1'!$1:$1)-4),2,,TRUE,"Form Responses 1"))</f>
        <v>suha025@brin.go.id</v>
      </c>
      <c r="C990" s="9" t="str">
        <f>INDIRECT(ADDRESS(2+QUOTIENT(ROW()-2,COUNTA('Form Responses 1'!$1:$1)-4),3,,TRUE,"Form Responses 1"))</f>
        <v>Suhartono</v>
      </c>
      <c r="D990" s="10">
        <f>INDIRECT(ADDRESS(2+QUOTIENT(ROW()-2,COUNTA('Form Responses 1'!$1:$1)-4),4,,TRUE,"Form Responses 1"))</f>
        <v>45009</v>
      </c>
      <c r="E990" s="11">
        <f t="shared" si="2"/>
        <v>5</v>
      </c>
      <c r="F990" s="9" t="str">
        <f>IF(ISBLANK(A990)," ",INDIRECT(ADDRESS(1,5+MOD(ROW()-2,COUNTA('Form Responses 1'!$1:$1)-4),,TRUE,"Form Responses 1")))</f>
        <v>PUSFATJA  - Gedung D Lt. 2 [Toilet pria/wanita]</v>
      </c>
      <c r="G990" s="9" t="str">
        <f>IF(ISBLANK(A990)," ",INDIRECT(ADDRESS(MATCH(A990,'Form Responses 1'!A:A,0),5+MOD(ROW()-2,COUNTA('Form Responses 1'!$1:$1)-4),,TRUE,"Form Responses 1")))</f>
        <v>BAIK</v>
      </c>
      <c r="H990" s="12" t="str">
        <f t="shared" si="3"/>
        <v>PUSFATJA  - Gedung D Lt. 2</v>
      </c>
      <c r="I990" s="12" t="str">
        <f t="shared" si="4"/>
        <v>CLEANING SERVICE</v>
      </c>
      <c r="J990" s="12">
        <f t="array" ref="J990">IFERROR(INDEX(MASTER!B:B,MATCH(G990,MASTER!A:A,0))/100," ")</f>
        <v>0.95</v>
      </c>
      <c r="K990" s="9">
        <f t="shared" si="5"/>
        <v>12</v>
      </c>
      <c r="L990" s="9" t="str">
        <f t="shared" si="6"/>
        <v>2023 - WEEK 12</v>
      </c>
      <c r="M990" s="9" t="str">
        <f t="shared" si="7"/>
        <v>2023 - MONTH 03</v>
      </c>
      <c r="N990" s="12">
        <f t="shared" ref="N990:O990" si="999">IFERROR(AVERAGEIF(L:L,L990,$J:$J)," ")</f>
        <v>0.95</v>
      </c>
      <c r="O990" s="12">
        <f t="shared" si="999"/>
        <v>0.9711252654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45026.49033</v>
      </c>
      <c r="B991" s="9" t="str">
        <f>INDIRECT(ADDRESS(2+QUOTIENT(ROW()-2,COUNTA('Form Responses 1'!$1:$1)-4),2,,TRUE,"Form Responses 1"))</f>
        <v>suha025@brin.go.id</v>
      </c>
      <c r="C991" s="9" t="str">
        <f>INDIRECT(ADDRESS(2+QUOTIENT(ROW()-2,COUNTA('Form Responses 1'!$1:$1)-4),3,,TRUE,"Form Responses 1"))</f>
        <v>Suhartono</v>
      </c>
      <c r="D991" s="10">
        <f>INDIRECT(ADDRESS(2+QUOTIENT(ROW()-2,COUNTA('Form Responses 1'!$1:$1)-4),4,,TRUE,"Form Responses 1"))</f>
        <v>45009</v>
      </c>
      <c r="E991" s="11">
        <f t="shared" si="2"/>
        <v>5</v>
      </c>
      <c r="F991" s="9" t="str">
        <f>IF(ISBLANK(A991)," ",INDIRECT(ADDRESS(1,5+MOD(ROW()-2,COUNTA('Form Responses 1'!$1:$1)-4),,TRUE,"Form Responses 1")))</f>
        <v>PUSFATJA  - Gedung D Lt. 2 [Pantry]</v>
      </c>
      <c r="G991" s="9" t="str">
        <f>IF(ISBLANK(A991)," ",INDIRECT(ADDRESS(MATCH(A991,'Form Responses 1'!A:A,0),5+MOD(ROW()-2,COUNTA('Form Responses 1'!$1:$1)-4),,TRUE,"Form Responses 1")))</f>
        <v>BAIK</v>
      </c>
      <c r="H991" s="12" t="str">
        <f t="shared" si="3"/>
        <v>PUSFATJA  - Gedung D Lt. 2</v>
      </c>
      <c r="I991" s="12" t="str">
        <f t="shared" si="4"/>
        <v>CLEANING SERVICE</v>
      </c>
      <c r="J991" s="12">
        <f t="array" ref="J991">IFERROR(INDEX(MASTER!B:B,MATCH(G991,MASTER!A:A,0))/100," ")</f>
        <v>0.95</v>
      </c>
      <c r="K991" s="9">
        <f t="shared" si="5"/>
        <v>12</v>
      </c>
      <c r="L991" s="9" t="str">
        <f t="shared" si="6"/>
        <v>2023 - WEEK 12</v>
      </c>
      <c r="M991" s="9" t="str">
        <f t="shared" si="7"/>
        <v>2023 - MONTH 03</v>
      </c>
      <c r="N991" s="12">
        <f t="shared" ref="N991:O991" si="1000">IFERROR(AVERAGEIF(L:L,L991,$J:$J)," ")</f>
        <v>0.95</v>
      </c>
      <c r="O991" s="12">
        <f t="shared" si="1000"/>
        <v>0.9711252654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45026.49033</v>
      </c>
      <c r="B992" s="9" t="str">
        <f>INDIRECT(ADDRESS(2+QUOTIENT(ROW()-2,COUNTA('Form Responses 1'!$1:$1)-4),2,,TRUE,"Form Responses 1"))</f>
        <v>suha025@brin.go.id</v>
      </c>
      <c r="C992" s="9" t="str">
        <f>INDIRECT(ADDRESS(2+QUOTIENT(ROW()-2,COUNTA('Form Responses 1'!$1:$1)-4),3,,TRUE,"Form Responses 1"))</f>
        <v>Suhartono</v>
      </c>
      <c r="D992" s="10">
        <f>INDIRECT(ADDRESS(2+QUOTIENT(ROW()-2,COUNTA('Form Responses 1'!$1:$1)-4),4,,TRUE,"Form Responses 1"))</f>
        <v>45009</v>
      </c>
      <c r="E992" s="11">
        <f t="shared" si="2"/>
        <v>5</v>
      </c>
      <c r="F992" s="9" t="str">
        <f>IF(ISBLANK(A992)," ",INDIRECT(ADDRESS(1,5+MOD(ROW()-2,COUNTA('Form Responses 1'!$1:$1)-4),,TRUE,"Form Responses 1")))</f>
        <v>PUSFATJA  - Gedung D Lt. 2 [Lift]</v>
      </c>
      <c r="G992" s="9" t="str">
        <f>IF(ISBLANK(A992)," ",INDIRECT(ADDRESS(MATCH(A992,'Form Responses 1'!A:A,0),5+MOD(ROW()-2,COUNTA('Form Responses 1'!$1:$1)-4),,TRUE,"Form Responses 1")))</f>
        <v>BAIK</v>
      </c>
      <c r="H992" s="12" t="str">
        <f t="shared" si="3"/>
        <v>PUSFATJA  - Gedung D Lt. 2</v>
      </c>
      <c r="I992" s="12" t="str">
        <f t="shared" si="4"/>
        <v>CLEANING SERVICE</v>
      </c>
      <c r="J992" s="12">
        <f t="array" ref="J992">IFERROR(INDEX(MASTER!B:B,MATCH(G992,MASTER!A:A,0))/100," ")</f>
        <v>0.95</v>
      </c>
      <c r="K992" s="9">
        <f t="shared" si="5"/>
        <v>12</v>
      </c>
      <c r="L992" s="9" t="str">
        <f t="shared" si="6"/>
        <v>2023 - WEEK 12</v>
      </c>
      <c r="M992" s="9" t="str">
        <f t="shared" si="7"/>
        <v>2023 - MONTH 03</v>
      </c>
      <c r="N992" s="12">
        <f t="shared" ref="N992:O992" si="1001">IFERROR(AVERAGEIF(L:L,L992,$J:$J)," ")</f>
        <v>0.95</v>
      </c>
      <c r="O992" s="12">
        <f t="shared" si="1001"/>
        <v>0.9711252654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45026.49033</v>
      </c>
      <c r="B993" s="9" t="str">
        <f>INDIRECT(ADDRESS(2+QUOTIENT(ROW()-2,COUNTA('Form Responses 1'!$1:$1)-4),2,,TRUE,"Form Responses 1"))</f>
        <v>suha025@brin.go.id</v>
      </c>
      <c r="C993" s="9" t="str">
        <f>INDIRECT(ADDRESS(2+QUOTIENT(ROW()-2,COUNTA('Form Responses 1'!$1:$1)-4),3,,TRUE,"Form Responses 1"))</f>
        <v>Suhartono</v>
      </c>
      <c r="D993" s="10">
        <f>INDIRECT(ADDRESS(2+QUOTIENT(ROW()-2,COUNTA('Form Responses 1'!$1:$1)-4),4,,TRUE,"Form Responses 1"))</f>
        <v>45009</v>
      </c>
      <c r="E993" s="11">
        <f t="shared" si="2"/>
        <v>5</v>
      </c>
      <c r="F993" s="9" t="str">
        <f>IF(ISBLANK(A993)," ",INDIRECT(ADDRESS(1,5+MOD(ROW()-2,COUNTA('Form Responses 1'!$1:$1)-4),,TRUE,"Form Responses 1")))</f>
        <v>PUSFATJA  - Gedung D Lt. 2 [Tangga]</v>
      </c>
      <c r="G993" s="9" t="str">
        <f>IF(ISBLANK(A993)," ",INDIRECT(ADDRESS(MATCH(A993,'Form Responses 1'!A:A,0),5+MOD(ROW()-2,COUNTA('Form Responses 1'!$1:$1)-4),,TRUE,"Form Responses 1")))</f>
        <v>BAIK</v>
      </c>
      <c r="H993" s="12" t="str">
        <f t="shared" si="3"/>
        <v>PUSFATJA  - Gedung D Lt. 2</v>
      </c>
      <c r="I993" s="12" t="str">
        <f t="shared" si="4"/>
        <v>CLEANING SERVICE</v>
      </c>
      <c r="J993" s="12">
        <f t="array" ref="J993">IFERROR(INDEX(MASTER!B:B,MATCH(G993,MASTER!A:A,0))/100," ")</f>
        <v>0.95</v>
      </c>
      <c r="K993" s="9">
        <f t="shared" si="5"/>
        <v>12</v>
      </c>
      <c r="L993" s="9" t="str">
        <f t="shared" si="6"/>
        <v>2023 - WEEK 12</v>
      </c>
      <c r="M993" s="9" t="str">
        <f t="shared" si="7"/>
        <v>2023 - MONTH 03</v>
      </c>
      <c r="N993" s="12">
        <f t="shared" ref="N993:O993" si="1002">IFERROR(AVERAGEIF(L:L,L993,$J:$J)," ")</f>
        <v>0.95</v>
      </c>
      <c r="O993" s="12">
        <f t="shared" si="1002"/>
        <v>0.9711252654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45026.49033</v>
      </c>
      <c r="B994" s="9" t="str">
        <f>INDIRECT(ADDRESS(2+QUOTIENT(ROW()-2,COUNTA('Form Responses 1'!$1:$1)-4),2,,TRUE,"Form Responses 1"))</f>
        <v>suha025@brin.go.id</v>
      </c>
      <c r="C994" s="9" t="str">
        <f>INDIRECT(ADDRESS(2+QUOTIENT(ROW()-2,COUNTA('Form Responses 1'!$1:$1)-4),3,,TRUE,"Form Responses 1"))</f>
        <v>Suhartono</v>
      </c>
      <c r="D994" s="10">
        <f>INDIRECT(ADDRESS(2+QUOTIENT(ROW()-2,COUNTA('Form Responses 1'!$1:$1)-4),4,,TRUE,"Form Responses 1"))</f>
        <v>45009</v>
      </c>
      <c r="E994" s="11">
        <f t="shared" si="2"/>
        <v>5</v>
      </c>
      <c r="F994" s="9" t="str">
        <f>IF(ISBLANK(A994)," ",INDIRECT(ADDRESS(1,5+MOD(ROW()-2,COUNTA('Form Responses 1'!$1:$1)-4),,TRUE,"Form Responses 1")))</f>
        <v>PUSFATJA  - Gedung D Lt. 1 [Basement]</v>
      </c>
      <c r="G994" s="9" t="str">
        <f>IF(ISBLANK(A994)," ",INDIRECT(ADDRESS(MATCH(A994,'Form Responses 1'!A:A,0),5+MOD(ROW()-2,COUNTA('Form Responses 1'!$1:$1)-4),,TRUE,"Form Responses 1")))</f>
        <v>BAIK</v>
      </c>
      <c r="H994" s="12" t="str">
        <f t="shared" si="3"/>
        <v>PUSFATJA  - Gedung D Lt. 1</v>
      </c>
      <c r="I994" s="12" t="str">
        <f t="shared" si="4"/>
        <v>CLEANING SERVICE</v>
      </c>
      <c r="J994" s="12">
        <f t="array" ref="J994">IFERROR(INDEX(MASTER!B:B,MATCH(G994,MASTER!A:A,0))/100," ")</f>
        <v>0.95</v>
      </c>
      <c r="K994" s="9">
        <f t="shared" si="5"/>
        <v>12</v>
      </c>
      <c r="L994" s="9" t="str">
        <f t="shared" si="6"/>
        <v>2023 - WEEK 12</v>
      </c>
      <c r="M994" s="9" t="str">
        <f t="shared" si="7"/>
        <v>2023 - MONTH 03</v>
      </c>
      <c r="N994" s="12">
        <f t="shared" ref="N994:O994" si="1003">IFERROR(AVERAGEIF(L:L,L994,$J:$J)," ")</f>
        <v>0.95</v>
      </c>
      <c r="O994" s="12">
        <f t="shared" si="1003"/>
        <v>0.9711252654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45026.49033</v>
      </c>
      <c r="B995" s="9" t="str">
        <f>INDIRECT(ADDRESS(2+QUOTIENT(ROW()-2,COUNTA('Form Responses 1'!$1:$1)-4),2,,TRUE,"Form Responses 1"))</f>
        <v>suha025@brin.go.id</v>
      </c>
      <c r="C995" s="9" t="str">
        <f>INDIRECT(ADDRESS(2+QUOTIENT(ROW()-2,COUNTA('Form Responses 1'!$1:$1)-4),3,,TRUE,"Form Responses 1"))</f>
        <v>Suhartono</v>
      </c>
      <c r="D995" s="10">
        <f>INDIRECT(ADDRESS(2+QUOTIENT(ROW()-2,COUNTA('Form Responses 1'!$1:$1)-4),4,,TRUE,"Form Responses 1"))</f>
        <v>45009</v>
      </c>
      <c r="E995" s="11">
        <f t="shared" si="2"/>
        <v>5</v>
      </c>
      <c r="F995" s="9" t="str">
        <f>IF(ISBLANK(A995)," ",INDIRECT(ADDRESS(1,5+MOD(ROW()-2,COUNTA('Form Responses 1'!$1:$1)-4),,TRUE,"Form Responses 1")))</f>
        <v>PUSFATJA  - Gedung D Lt. 1 [Musholla]</v>
      </c>
      <c r="G995" s="9" t="str">
        <f>IF(ISBLANK(A995)," ",INDIRECT(ADDRESS(MATCH(A995,'Form Responses 1'!A:A,0),5+MOD(ROW()-2,COUNTA('Form Responses 1'!$1:$1)-4),,TRUE,"Form Responses 1")))</f>
        <v>BAIK</v>
      </c>
      <c r="H995" s="12" t="str">
        <f t="shared" si="3"/>
        <v>PUSFATJA  - Gedung D Lt. 1</v>
      </c>
      <c r="I995" s="12" t="str">
        <f t="shared" si="4"/>
        <v>CLEANING SERVICE</v>
      </c>
      <c r="J995" s="12">
        <f t="array" ref="J995">IFERROR(INDEX(MASTER!B:B,MATCH(G995,MASTER!A:A,0))/100," ")</f>
        <v>0.95</v>
      </c>
      <c r="K995" s="9">
        <f t="shared" si="5"/>
        <v>12</v>
      </c>
      <c r="L995" s="9" t="str">
        <f t="shared" si="6"/>
        <v>2023 - WEEK 12</v>
      </c>
      <c r="M995" s="9" t="str">
        <f t="shared" si="7"/>
        <v>2023 - MONTH 03</v>
      </c>
      <c r="N995" s="12">
        <f t="shared" ref="N995:O995" si="1004">IFERROR(AVERAGEIF(L:L,L995,$J:$J)," ")</f>
        <v>0.95</v>
      </c>
      <c r="O995" s="12">
        <f t="shared" si="1004"/>
        <v>0.9711252654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45026.49033</v>
      </c>
      <c r="B996" s="9" t="str">
        <f>INDIRECT(ADDRESS(2+QUOTIENT(ROW()-2,COUNTA('Form Responses 1'!$1:$1)-4),2,,TRUE,"Form Responses 1"))</f>
        <v>suha025@brin.go.id</v>
      </c>
      <c r="C996" s="9" t="str">
        <f>INDIRECT(ADDRESS(2+QUOTIENT(ROW()-2,COUNTA('Form Responses 1'!$1:$1)-4),3,,TRUE,"Form Responses 1"))</f>
        <v>Suhartono</v>
      </c>
      <c r="D996" s="10">
        <f>INDIRECT(ADDRESS(2+QUOTIENT(ROW()-2,COUNTA('Form Responses 1'!$1:$1)-4),4,,TRUE,"Form Responses 1"))</f>
        <v>45009</v>
      </c>
      <c r="E996" s="11">
        <f t="shared" si="2"/>
        <v>5</v>
      </c>
      <c r="F996" s="9" t="str">
        <f>IF(ISBLANK(A996)," ",INDIRECT(ADDRESS(1,5+MOD(ROW()-2,COUNTA('Form Responses 1'!$1:$1)-4),,TRUE,"Form Responses 1")))</f>
        <v>PUSFATJA  - Gedung D Lt. 1 [Pantry]</v>
      </c>
      <c r="G996" s="9" t="str">
        <f>IF(ISBLANK(A996)," ",INDIRECT(ADDRESS(MATCH(A996,'Form Responses 1'!A:A,0),5+MOD(ROW()-2,COUNTA('Form Responses 1'!$1:$1)-4),,TRUE,"Form Responses 1")))</f>
        <v>BAIK</v>
      </c>
      <c r="H996" s="12" t="str">
        <f t="shared" si="3"/>
        <v>PUSFATJA  - Gedung D Lt. 1</v>
      </c>
      <c r="I996" s="12" t="str">
        <f t="shared" si="4"/>
        <v>CLEANING SERVICE</v>
      </c>
      <c r="J996" s="12">
        <f t="array" ref="J996">IFERROR(INDEX(MASTER!B:B,MATCH(G996,MASTER!A:A,0))/100," ")</f>
        <v>0.95</v>
      </c>
      <c r="K996" s="9">
        <f t="shared" si="5"/>
        <v>12</v>
      </c>
      <c r="L996" s="9" t="str">
        <f t="shared" si="6"/>
        <v>2023 - WEEK 12</v>
      </c>
      <c r="M996" s="9" t="str">
        <f t="shared" si="7"/>
        <v>2023 - MONTH 03</v>
      </c>
      <c r="N996" s="12">
        <f t="shared" ref="N996:O996" si="1005">IFERROR(AVERAGEIF(L:L,L996,$J:$J)," ")</f>
        <v>0.95</v>
      </c>
      <c r="O996" s="12">
        <f t="shared" si="1005"/>
        <v>0.9711252654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45026.49033</v>
      </c>
      <c r="B997" s="9" t="str">
        <f>INDIRECT(ADDRESS(2+QUOTIENT(ROW()-2,COUNTA('Form Responses 1'!$1:$1)-4),2,,TRUE,"Form Responses 1"))</f>
        <v>suha025@brin.go.id</v>
      </c>
      <c r="C997" s="9" t="str">
        <f>INDIRECT(ADDRESS(2+QUOTIENT(ROW()-2,COUNTA('Form Responses 1'!$1:$1)-4),3,,TRUE,"Form Responses 1"))</f>
        <v>Suhartono</v>
      </c>
      <c r="D997" s="10">
        <f>INDIRECT(ADDRESS(2+QUOTIENT(ROW()-2,COUNTA('Form Responses 1'!$1:$1)-4),4,,TRUE,"Form Responses 1"))</f>
        <v>45009</v>
      </c>
      <c r="E997" s="11">
        <f t="shared" si="2"/>
        <v>5</v>
      </c>
      <c r="F997" s="9" t="str">
        <f>IF(ISBLANK(A997)," ",INDIRECT(ADDRESS(1,5+MOD(ROW()-2,COUNTA('Form Responses 1'!$1:$1)-4),,TRUE,"Form Responses 1")))</f>
        <v>PUSFATJA  - Gedung D Lt. 1 [Toilet pria/wanita]</v>
      </c>
      <c r="G997" s="9" t="str">
        <f>IF(ISBLANK(A997)," ",INDIRECT(ADDRESS(MATCH(A997,'Form Responses 1'!A:A,0),5+MOD(ROW()-2,COUNTA('Form Responses 1'!$1:$1)-4),,TRUE,"Form Responses 1")))</f>
        <v>BAIK</v>
      </c>
      <c r="H997" s="12" t="str">
        <f t="shared" si="3"/>
        <v>PUSFATJA  - Gedung D Lt. 1</v>
      </c>
      <c r="I997" s="12" t="str">
        <f t="shared" si="4"/>
        <v>CLEANING SERVICE</v>
      </c>
      <c r="J997" s="12">
        <f t="array" ref="J997">IFERROR(INDEX(MASTER!B:B,MATCH(G997,MASTER!A:A,0))/100," ")</f>
        <v>0.95</v>
      </c>
      <c r="K997" s="9">
        <f t="shared" si="5"/>
        <v>12</v>
      </c>
      <c r="L997" s="9" t="str">
        <f t="shared" si="6"/>
        <v>2023 - WEEK 12</v>
      </c>
      <c r="M997" s="9" t="str">
        <f t="shared" si="7"/>
        <v>2023 - MONTH 03</v>
      </c>
      <c r="N997" s="12">
        <f t="shared" ref="N997:O997" si="1006">IFERROR(AVERAGEIF(L:L,L997,$J:$J)," ")</f>
        <v>0.95</v>
      </c>
      <c r="O997" s="12">
        <f t="shared" si="1006"/>
        <v>0.9711252654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45026.49033</v>
      </c>
      <c r="B998" s="9" t="str">
        <f>INDIRECT(ADDRESS(2+QUOTIENT(ROW()-2,COUNTA('Form Responses 1'!$1:$1)-4),2,,TRUE,"Form Responses 1"))</f>
        <v>suha025@brin.go.id</v>
      </c>
      <c r="C998" s="9" t="str">
        <f>INDIRECT(ADDRESS(2+QUOTIENT(ROW()-2,COUNTA('Form Responses 1'!$1:$1)-4),3,,TRUE,"Form Responses 1"))</f>
        <v>Suhartono</v>
      </c>
      <c r="D998" s="10">
        <f>INDIRECT(ADDRESS(2+QUOTIENT(ROW()-2,COUNTA('Form Responses 1'!$1:$1)-4),4,,TRUE,"Form Responses 1"))</f>
        <v>45009</v>
      </c>
      <c r="E998" s="11">
        <f t="shared" si="2"/>
        <v>5</v>
      </c>
      <c r="F998" s="9" t="str">
        <f>IF(ISBLANK(A998)," ",INDIRECT(ADDRESS(1,5+MOD(ROW()-2,COUNTA('Form Responses 1'!$1:$1)-4),,TRUE,"Form Responses 1")))</f>
        <v>PUSFATJA  - Gedung D Lt. 1 [Ruang Arsip]</v>
      </c>
      <c r="G998" s="9" t="str">
        <f>IF(ISBLANK(A998)," ",INDIRECT(ADDRESS(MATCH(A998,'Form Responses 1'!A:A,0),5+MOD(ROW()-2,COUNTA('Form Responses 1'!$1:$1)-4),,TRUE,"Form Responses 1")))</f>
        <v>BAIK</v>
      </c>
      <c r="H998" s="12" t="str">
        <f t="shared" si="3"/>
        <v>PUSFATJA  - Gedung D Lt. 1</v>
      </c>
      <c r="I998" s="12" t="str">
        <f t="shared" si="4"/>
        <v>CLEANING SERVICE</v>
      </c>
      <c r="J998" s="12">
        <f t="array" ref="J998">IFERROR(INDEX(MASTER!B:B,MATCH(G998,MASTER!A:A,0))/100," ")</f>
        <v>0.95</v>
      </c>
      <c r="K998" s="9">
        <f t="shared" si="5"/>
        <v>12</v>
      </c>
      <c r="L998" s="9" t="str">
        <f t="shared" si="6"/>
        <v>2023 - WEEK 12</v>
      </c>
      <c r="M998" s="9" t="str">
        <f t="shared" si="7"/>
        <v>2023 - MONTH 03</v>
      </c>
      <c r="N998" s="12">
        <f t="shared" ref="N998:O998" si="1007">IFERROR(AVERAGEIF(L:L,L998,$J:$J)," ")</f>
        <v>0.95</v>
      </c>
      <c r="O998" s="12">
        <f t="shared" si="1007"/>
        <v>0.9711252654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45026.49033</v>
      </c>
      <c r="B999" s="9" t="str">
        <f>INDIRECT(ADDRESS(2+QUOTIENT(ROW()-2,COUNTA('Form Responses 1'!$1:$1)-4),2,,TRUE,"Form Responses 1"))</f>
        <v>suha025@brin.go.id</v>
      </c>
      <c r="C999" s="9" t="str">
        <f>INDIRECT(ADDRESS(2+QUOTIENT(ROW()-2,COUNTA('Form Responses 1'!$1:$1)-4),3,,TRUE,"Form Responses 1"))</f>
        <v>Suhartono</v>
      </c>
      <c r="D999" s="10">
        <f>INDIRECT(ADDRESS(2+QUOTIENT(ROW()-2,COUNTA('Form Responses 1'!$1:$1)-4),4,,TRUE,"Form Responses 1"))</f>
        <v>45009</v>
      </c>
      <c r="E999" s="11">
        <f t="shared" si="2"/>
        <v>5</v>
      </c>
      <c r="F999" s="9" t="str">
        <f>IF(ISBLANK(A999)," ",INDIRECT(ADDRESS(1,5+MOD(ROW()-2,COUNTA('Form Responses 1'!$1:$1)-4),,TRUE,"Form Responses 1")))</f>
        <v>PUSFATJA  - Gedung D Lt. 1 [Lift]</v>
      </c>
      <c r="G999" s="9" t="str">
        <f>IF(ISBLANK(A999)," ",INDIRECT(ADDRESS(MATCH(A999,'Form Responses 1'!A:A,0),5+MOD(ROW()-2,COUNTA('Form Responses 1'!$1:$1)-4),,TRUE,"Form Responses 1")))</f>
        <v>BAIK</v>
      </c>
      <c r="H999" s="12" t="str">
        <f t="shared" si="3"/>
        <v>PUSFATJA  - Gedung D Lt. 1</v>
      </c>
      <c r="I999" s="12" t="str">
        <f t="shared" si="4"/>
        <v>CLEANING SERVICE</v>
      </c>
      <c r="J999" s="12">
        <f t="array" ref="J999">IFERROR(INDEX(MASTER!B:B,MATCH(G999,MASTER!A:A,0))/100," ")</f>
        <v>0.95</v>
      </c>
      <c r="K999" s="9">
        <f t="shared" si="5"/>
        <v>12</v>
      </c>
      <c r="L999" s="9" t="str">
        <f t="shared" si="6"/>
        <v>2023 - WEEK 12</v>
      </c>
      <c r="M999" s="9" t="str">
        <f t="shared" si="7"/>
        <v>2023 - MONTH 03</v>
      </c>
      <c r="N999" s="12">
        <f t="shared" ref="N999:O999" si="1008">IFERROR(AVERAGEIF(L:L,L999,$J:$J)," ")</f>
        <v>0.95</v>
      </c>
      <c r="O999" s="12">
        <f t="shared" si="1008"/>
        <v>0.9711252654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45026.49033</v>
      </c>
      <c r="B1000" s="9" t="str">
        <f>INDIRECT(ADDRESS(2+QUOTIENT(ROW()-2,COUNTA('Form Responses 1'!$1:$1)-4),2,,TRUE,"Form Responses 1"))</f>
        <v>suha025@brin.go.id</v>
      </c>
      <c r="C1000" s="9" t="str">
        <f>INDIRECT(ADDRESS(2+QUOTIENT(ROW()-2,COUNTA('Form Responses 1'!$1:$1)-4),3,,TRUE,"Form Responses 1"))</f>
        <v>Suhartono</v>
      </c>
      <c r="D1000" s="10">
        <f>INDIRECT(ADDRESS(2+QUOTIENT(ROW()-2,COUNTA('Form Responses 1'!$1:$1)-4),4,,TRUE,"Form Responses 1"))</f>
        <v>45009</v>
      </c>
      <c r="E1000" s="11">
        <f t="shared" si="2"/>
        <v>5</v>
      </c>
      <c r="F1000" s="9" t="str">
        <f>IF(ISBLANK(A1000)," ",INDIRECT(ADDRESS(1,5+MOD(ROW()-2,COUNTA('Form Responses 1'!$1:$1)-4),,TRUE,"Form Responses 1")))</f>
        <v>PUSFATJA  - Gedung D Lt. 1 [Tangga]</v>
      </c>
      <c r="G1000" s="9" t="str">
        <f>IF(ISBLANK(A1000)," ",INDIRECT(ADDRESS(MATCH(A1000,'Form Responses 1'!A:A,0),5+MOD(ROW()-2,COUNTA('Form Responses 1'!$1:$1)-4),,TRUE,"Form Responses 1")))</f>
        <v>BAIK</v>
      </c>
      <c r="H1000" s="12" t="str">
        <f t="shared" si="3"/>
        <v>PUSFATJA  - Gedung D Lt. 1</v>
      </c>
      <c r="I1000" s="12" t="str">
        <f t="shared" si="4"/>
        <v>CLEANING SERVICE</v>
      </c>
      <c r="J1000" s="12">
        <f t="array" ref="J1000">IFERROR(INDEX(MASTER!B:B,MATCH(G1000,MASTER!A:A,0))/100," ")</f>
        <v>0.95</v>
      </c>
      <c r="K1000" s="9">
        <f t="shared" si="5"/>
        <v>12</v>
      </c>
      <c r="L1000" s="9" t="str">
        <f t="shared" si="6"/>
        <v>2023 - WEEK 12</v>
      </c>
      <c r="M1000" s="9" t="str">
        <f t="shared" si="7"/>
        <v>2023 - MONTH 03</v>
      </c>
      <c r="N1000" s="12">
        <f t="shared" ref="N1000:O1000" si="1009">IFERROR(AVERAGEIF(L:L,L1000,$J:$J)," ")</f>
        <v>0.95</v>
      </c>
      <c r="O1000" s="12">
        <f t="shared" si="1009"/>
        <v>0.9711252654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H1" s="5"/>
      <c r="I1" s="5"/>
      <c r="J1" s="5"/>
      <c r="K1" s="5"/>
    </row>
    <row r="2">
      <c r="H2" s="5"/>
      <c r="I2" s="5"/>
      <c r="J2" s="5"/>
      <c r="K2" s="5"/>
    </row>
    <row r="3">
      <c r="H3" s="5"/>
      <c r="I3" s="5"/>
      <c r="J3" s="5"/>
      <c r="K3" s="5"/>
    </row>
    <row r="4">
      <c r="H4" s="5"/>
      <c r="I4" s="5"/>
      <c r="J4" s="5"/>
      <c r="K4" s="5"/>
    </row>
    <row r="5">
      <c r="H5" s="5"/>
      <c r="I5" s="5"/>
      <c r="J5" s="5"/>
      <c r="K5" s="5"/>
    </row>
    <row r="6">
      <c r="H6" s="5"/>
      <c r="I6" s="5"/>
      <c r="J6" s="5"/>
      <c r="K6" s="5"/>
    </row>
    <row r="7">
      <c r="H7" s="5"/>
      <c r="I7" s="5"/>
      <c r="J7" s="5"/>
      <c r="K7" s="5"/>
    </row>
    <row r="8">
      <c r="H8" s="5"/>
      <c r="I8" s="5"/>
      <c r="J8" s="5"/>
      <c r="K8" s="5"/>
    </row>
    <row r="9">
      <c r="H9" s="5"/>
      <c r="I9" s="5"/>
      <c r="J9" s="5"/>
      <c r="K9" s="5"/>
    </row>
    <row r="10">
      <c r="H10" s="5"/>
      <c r="I10" s="5"/>
      <c r="J10" s="5"/>
      <c r="K10" s="5"/>
    </row>
    <row r="11">
      <c r="H11" s="5"/>
      <c r="I11" s="5"/>
      <c r="J11" s="5"/>
      <c r="K11" s="5"/>
    </row>
    <row r="12">
      <c r="H12" s="5"/>
      <c r="I12" s="5"/>
      <c r="J12" s="5"/>
      <c r="K12" s="5"/>
    </row>
    <row r="13">
      <c r="H13" s="5"/>
      <c r="I13" s="5"/>
      <c r="J13" s="5"/>
      <c r="K13" s="5"/>
    </row>
    <row r="14">
      <c r="H14" s="5"/>
      <c r="I14" s="5"/>
      <c r="J14" s="5"/>
      <c r="K14" s="5"/>
    </row>
    <row r="15">
      <c r="H15" s="5"/>
      <c r="I15" s="5"/>
      <c r="J15" s="5"/>
      <c r="K15" s="5"/>
    </row>
    <row r="16">
      <c r="H16" s="5"/>
      <c r="I16" s="5"/>
      <c r="J16" s="5"/>
      <c r="K16" s="5"/>
    </row>
    <row r="17">
      <c r="H17" s="5"/>
      <c r="I17" s="5"/>
      <c r="J17" s="5"/>
      <c r="K17" s="5"/>
    </row>
    <row r="18">
      <c r="H18" s="5"/>
      <c r="I18" s="5"/>
      <c r="J18" s="5"/>
      <c r="K18" s="5"/>
    </row>
    <row r="19">
      <c r="H19" s="5"/>
      <c r="I19" s="5"/>
      <c r="J19" s="5"/>
      <c r="K19" s="5"/>
    </row>
    <row r="20">
      <c r="H20" s="5"/>
      <c r="I20" s="5"/>
      <c r="J20" s="5"/>
      <c r="K20" s="5"/>
    </row>
    <row r="21">
      <c r="H21" s="5"/>
      <c r="I21" s="5"/>
      <c r="J21" s="5"/>
      <c r="K21" s="5"/>
    </row>
    <row r="22">
      <c r="H22" s="5"/>
      <c r="I22" s="5"/>
      <c r="J22" s="5"/>
      <c r="K22" s="5"/>
    </row>
    <row r="23">
      <c r="H23" s="5"/>
      <c r="I23" s="5"/>
      <c r="J23" s="5"/>
      <c r="K23" s="5"/>
    </row>
    <row r="24">
      <c r="H24" s="5"/>
      <c r="I24" s="5"/>
      <c r="J24" s="5"/>
      <c r="K24" s="5"/>
    </row>
    <row r="25">
      <c r="H25" s="5"/>
      <c r="I25" s="5"/>
      <c r="J25" s="5"/>
      <c r="K25" s="5"/>
    </row>
    <row r="26">
      <c r="H26" s="5"/>
      <c r="I26" s="5"/>
      <c r="J26" s="5"/>
      <c r="K26" s="5"/>
    </row>
    <row r="27">
      <c r="H27" s="5"/>
      <c r="I27" s="5"/>
      <c r="J27" s="5"/>
      <c r="K27" s="5"/>
    </row>
    <row r="28">
      <c r="H28" s="5"/>
      <c r="I28" s="5"/>
      <c r="J28" s="5"/>
      <c r="K28" s="5"/>
    </row>
    <row r="29">
      <c r="H29" s="5"/>
      <c r="I29" s="5"/>
      <c r="J29" s="5"/>
      <c r="K29" s="5"/>
    </row>
    <row r="30">
      <c r="H30" s="5"/>
      <c r="I30" s="5"/>
      <c r="J30" s="5"/>
      <c r="K30" s="5"/>
    </row>
    <row r="31">
      <c r="H31" s="5"/>
      <c r="I31" s="5"/>
      <c r="J31" s="5"/>
      <c r="K31" s="5"/>
    </row>
    <row r="32">
      <c r="H32" s="5"/>
      <c r="I32" s="5"/>
      <c r="J32" s="5"/>
      <c r="K32" s="5"/>
    </row>
    <row r="33">
      <c r="H33" s="5"/>
      <c r="I33" s="5"/>
      <c r="J33" s="5"/>
      <c r="K33" s="5"/>
    </row>
    <row r="34">
      <c r="H34" s="5"/>
      <c r="I34" s="5"/>
      <c r="J34" s="5"/>
      <c r="K34" s="5"/>
    </row>
    <row r="35">
      <c r="H35" s="5"/>
      <c r="I35" s="5"/>
      <c r="J35" s="5"/>
      <c r="K35" s="5"/>
    </row>
    <row r="36">
      <c r="H36" s="5"/>
      <c r="I36" s="5"/>
      <c r="J36" s="5"/>
      <c r="K36" s="5"/>
    </row>
    <row r="37">
      <c r="H37" s="5"/>
      <c r="I37" s="5"/>
      <c r="J37" s="5"/>
      <c r="K37" s="5"/>
    </row>
    <row r="38">
      <c r="H38" s="5"/>
      <c r="I38" s="5"/>
      <c r="J38" s="5"/>
      <c r="K38" s="5"/>
    </row>
    <row r="39">
      <c r="H39" s="5"/>
      <c r="I39" s="5"/>
      <c r="J39" s="5"/>
      <c r="K39" s="5"/>
    </row>
    <row r="40">
      <c r="H40" s="5"/>
      <c r="I40" s="5"/>
      <c r="J40" s="5"/>
      <c r="K40" s="5"/>
    </row>
    <row r="41">
      <c r="H41" s="5"/>
      <c r="I41" s="5"/>
      <c r="J41" s="5"/>
      <c r="K41" s="5"/>
    </row>
    <row r="42">
      <c r="H42" s="5"/>
      <c r="I42" s="5"/>
      <c r="J42" s="5"/>
      <c r="K42" s="5"/>
    </row>
    <row r="43">
      <c r="H43" s="5"/>
      <c r="I43" s="5"/>
      <c r="J43" s="5"/>
      <c r="K43" s="5"/>
    </row>
    <row r="44">
      <c r="H44" s="5"/>
      <c r="I44" s="5"/>
      <c r="J44" s="5"/>
      <c r="K44" s="5"/>
    </row>
    <row r="45">
      <c r="H45" s="5"/>
      <c r="I45" s="5"/>
      <c r="J45" s="5"/>
      <c r="K45" s="5"/>
    </row>
    <row r="46">
      <c r="H46" s="5"/>
      <c r="I46" s="5"/>
      <c r="J46" s="5"/>
      <c r="K46" s="5"/>
    </row>
    <row r="47">
      <c r="H47" s="5"/>
      <c r="I47" s="5"/>
      <c r="J47" s="5"/>
      <c r="K47" s="5"/>
    </row>
    <row r="48">
      <c r="H48" s="5"/>
      <c r="I48" s="5"/>
      <c r="J48" s="5"/>
      <c r="K48" s="5"/>
    </row>
    <row r="49">
      <c r="H49" s="5"/>
      <c r="I49" s="5"/>
      <c r="J49" s="5"/>
      <c r="K49" s="5"/>
    </row>
    <row r="50">
      <c r="H50" s="5"/>
      <c r="I50" s="5"/>
      <c r="J50" s="5"/>
      <c r="K50" s="5"/>
    </row>
    <row r="51">
      <c r="H51" s="5"/>
      <c r="I51" s="5"/>
      <c r="J51" s="5"/>
      <c r="K51" s="5"/>
    </row>
    <row r="52">
      <c r="H52" s="5"/>
      <c r="I52" s="5"/>
      <c r="J52" s="5"/>
      <c r="K52" s="5"/>
    </row>
    <row r="53">
      <c r="H53" s="5"/>
      <c r="I53" s="5"/>
      <c r="J53" s="5"/>
      <c r="K53" s="5"/>
    </row>
    <row r="54">
      <c r="H54" s="5"/>
      <c r="I54" s="5"/>
      <c r="J54" s="5"/>
      <c r="K54" s="5"/>
    </row>
    <row r="55">
      <c r="H55" s="5"/>
      <c r="I55" s="5"/>
      <c r="J55" s="5"/>
      <c r="K55" s="5"/>
    </row>
    <row r="56">
      <c r="H56" s="5"/>
      <c r="I56" s="5"/>
      <c r="J56" s="5"/>
      <c r="K56" s="5"/>
    </row>
    <row r="57">
      <c r="H57" s="5"/>
      <c r="I57" s="5"/>
      <c r="J57" s="5"/>
      <c r="K57" s="5"/>
    </row>
    <row r="58">
      <c r="H58" s="5"/>
      <c r="I58" s="5"/>
      <c r="J58" s="5"/>
      <c r="K58" s="5"/>
    </row>
    <row r="59">
      <c r="H59" s="5"/>
      <c r="I59" s="5"/>
      <c r="J59" s="5"/>
      <c r="K59" s="5"/>
    </row>
    <row r="60">
      <c r="H60" s="5"/>
      <c r="I60" s="5"/>
      <c r="J60" s="5"/>
      <c r="K60" s="5"/>
    </row>
    <row r="61">
      <c r="H61" s="5"/>
      <c r="I61" s="5"/>
      <c r="J61" s="5"/>
      <c r="K61" s="5"/>
    </row>
    <row r="62">
      <c r="H62" s="5"/>
      <c r="I62" s="5"/>
      <c r="J62" s="5"/>
      <c r="K62" s="5"/>
    </row>
    <row r="63">
      <c r="H63" s="5"/>
      <c r="I63" s="5"/>
      <c r="J63" s="5"/>
      <c r="K63" s="5"/>
    </row>
    <row r="64">
      <c r="H64" s="5"/>
      <c r="I64" s="5"/>
      <c r="J64" s="5"/>
      <c r="K64" s="5"/>
    </row>
    <row r="65">
      <c r="H65" s="5"/>
      <c r="I65" s="5"/>
      <c r="J65" s="5"/>
      <c r="K65" s="5"/>
    </row>
    <row r="66">
      <c r="H66" s="5"/>
      <c r="I66" s="5"/>
      <c r="J66" s="5"/>
      <c r="K66" s="5"/>
    </row>
    <row r="67">
      <c r="H67" s="5"/>
      <c r="I67" s="5"/>
      <c r="J67" s="5"/>
      <c r="K67" s="5"/>
    </row>
    <row r="68">
      <c r="H68" s="5"/>
      <c r="I68" s="5"/>
      <c r="J68" s="5"/>
      <c r="K68" s="5"/>
    </row>
    <row r="69">
      <c r="H69" s="5"/>
      <c r="I69" s="5"/>
      <c r="J69" s="5"/>
      <c r="K69" s="5"/>
    </row>
    <row r="70">
      <c r="H70" s="5"/>
      <c r="I70" s="5"/>
      <c r="J70" s="5"/>
      <c r="K70" s="5"/>
    </row>
    <row r="71">
      <c r="H71" s="5"/>
      <c r="I71" s="5"/>
      <c r="J71" s="5"/>
      <c r="K71" s="5"/>
    </row>
    <row r="72">
      <c r="H72" s="5"/>
      <c r="I72" s="5"/>
      <c r="J72" s="5"/>
      <c r="K72" s="5"/>
    </row>
    <row r="73">
      <c r="H73" s="5"/>
      <c r="I73" s="5"/>
      <c r="J73" s="5"/>
      <c r="K73" s="5"/>
    </row>
    <row r="74">
      <c r="H74" s="5"/>
      <c r="I74" s="5"/>
      <c r="J74" s="5"/>
      <c r="K74" s="5"/>
    </row>
    <row r="75">
      <c r="H75" s="5"/>
      <c r="I75" s="5"/>
      <c r="J75" s="5"/>
      <c r="K75" s="5"/>
    </row>
    <row r="76">
      <c r="H76" s="5"/>
      <c r="I76" s="5"/>
      <c r="J76" s="5"/>
      <c r="K76" s="5"/>
    </row>
    <row r="77">
      <c r="H77" s="5"/>
      <c r="I77" s="5"/>
      <c r="J77" s="5"/>
      <c r="K77" s="5"/>
    </row>
    <row r="78">
      <c r="H78" s="5"/>
      <c r="I78" s="5"/>
      <c r="J78" s="5"/>
      <c r="K78" s="5"/>
    </row>
    <row r="79">
      <c r="H79" s="5"/>
      <c r="I79" s="5"/>
      <c r="J79" s="5"/>
      <c r="K79" s="5"/>
    </row>
    <row r="80">
      <c r="H80" s="5"/>
      <c r="I80" s="5"/>
      <c r="J80" s="5"/>
      <c r="K80" s="5"/>
    </row>
    <row r="81">
      <c r="H81" s="5"/>
      <c r="I81" s="5"/>
      <c r="J81" s="5"/>
      <c r="K81" s="5"/>
    </row>
    <row r="82">
      <c r="H82" s="5"/>
      <c r="I82" s="5"/>
      <c r="J82" s="5"/>
      <c r="K82" s="5"/>
    </row>
    <row r="83">
      <c r="H83" s="5"/>
      <c r="I83" s="5"/>
      <c r="J83" s="5"/>
      <c r="K83" s="5"/>
    </row>
    <row r="84">
      <c r="H84" s="5"/>
      <c r="I84" s="5"/>
      <c r="J84" s="5"/>
      <c r="K84" s="5"/>
    </row>
    <row r="85">
      <c r="H85" s="5"/>
      <c r="I85" s="5"/>
      <c r="J85" s="5"/>
      <c r="K85" s="5"/>
    </row>
    <row r="86">
      <c r="H86" s="5"/>
      <c r="I86" s="5"/>
      <c r="J86" s="5"/>
      <c r="K86" s="5"/>
    </row>
    <row r="87">
      <c r="H87" s="5"/>
      <c r="I87" s="5"/>
      <c r="J87" s="5"/>
      <c r="K87" s="5"/>
    </row>
    <row r="88">
      <c r="H88" s="5"/>
      <c r="I88" s="5"/>
      <c r="J88" s="5"/>
      <c r="K88" s="5"/>
    </row>
    <row r="89">
      <c r="H89" s="5"/>
      <c r="I89" s="5"/>
      <c r="J89" s="5"/>
      <c r="K89" s="5"/>
    </row>
    <row r="90">
      <c r="H90" s="5"/>
      <c r="I90" s="5"/>
      <c r="J90" s="5"/>
      <c r="K90" s="5"/>
    </row>
    <row r="91">
      <c r="H91" s="5"/>
      <c r="I91" s="5"/>
      <c r="J91" s="5"/>
      <c r="K91" s="5"/>
    </row>
    <row r="92">
      <c r="H92" s="5"/>
      <c r="I92" s="5"/>
      <c r="J92" s="5"/>
      <c r="K92" s="5"/>
    </row>
    <row r="93">
      <c r="H93" s="5"/>
      <c r="I93" s="5"/>
      <c r="J93" s="5"/>
      <c r="K93" s="5"/>
    </row>
    <row r="94">
      <c r="H94" s="5"/>
      <c r="I94" s="5"/>
      <c r="J94" s="5"/>
      <c r="K94" s="5"/>
    </row>
    <row r="95">
      <c r="H95" s="5"/>
      <c r="I95" s="5"/>
      <c r="J95" s="5"/>
      <c r="K95" s="5"/>
    </row>
    <row r="96">
      <c r="H96" s="5"/>
      <c r="I96" s="5"/>
      <c r="J96" s="5"/>
      <c r="K96" s="5"/>
    </row>
    <row r="97">
      <c r="H97" s="5"/>
      <c r="I97" s="5"/>
      <c r="J97" s="5"/>
      <c r="K97" s="5"/>
    </row>
    <row r="98">
      <c r="H98" s="5"/>
      <c r="I98" s="5"/>
      <c r="J98" s="5"/>
      <c r="K98" s="5"/>
    </row>
    <row r="99">
      <c r="H99" s="5"/>
      <c r="I99" s="5"/>
      <c r="J99" s="5"/>
      <c r="K99" s="5"/>
    </row>
    <row r="100">
      <c r="H100" s="5"/>
      <c r="I100" s="5"/>
      <c r="J100" s="5"/>
      <c r="K100" s="5"/>
    </row>
    <row r="101">
      <c r="H101" s="5"/>
      <c r="I101" s="5"/>
      <c r="J101" s="5"/>
      <c r="K101" s="5"/>
    </row>
    <row r="102">
      <c r="H102" s="5"/>
      <c r="I102" s="5"/>
      <c r="J102" s="5"/>
      <c r="K102" s="5"/>
    </row>
    <row r="103">
      <c r="H103" s="5"/>
      <c r="I103" s="5"/>
      <c r="J103" s="5"/>
      <c r="K103" s="5"/>
    </row>
    <row r="104">
      <c r="H104" s="5"/>
      <c r="I104" s="5"/>
      <c r="J104" s="5"/>
      <c r="K104" s="5"/>
    </row>
    <row r="105">
      <c r="H105" s="5"/>
      <c r="I105" s="5"/>
      <c r="J105" s="5"/>
      <c r="K105" s="5"/>
    </row>
    <row r="106">
      <c r="H106" s="5"/>
      <c r="I106" s="5"/>
      <c r="J106" s="5"/>
      <c r="K106" s="5"/>
    </row>
    <row r="107">
      <c r="H107" s="5"/>
      <c r="I107" s="5"/>
      <c r="J107" s="5"/>
      <c r="K107" s="5"/>
    </row>
    <row r="108">
      <c r="H108" s="5"/>
      <c r="I108" s="5"/>
      <c r="J108" s="5"/>
      <c r="K108" s="5"/>
    </row>
    <row r="109">
      <c r="H109" s="5"/>
      <c r="I109" s="5"/>
      <c r="J109" s="5"/>
      <c r="K109" s="5"/>
    </row>
    <row r="110">
      <c r="H110" s="5"/>
      <c r="I110" s="5"/>
      <c r="J110" s="5"/>
      <c r="K110" s="5"/>
    </row>
    <row r="111">
      <c r="H111" s="5"/>
      <c r="I111" s="5"/>
      <c r="J111" s="5"/>
      <c r="K111" s="5"/>
    </row>
    <row r="112">
      <c r="H112" s="5"/>
      <c r="I112" s="5"/>
      <c r="J112" s="5"/>
      <c r="K112" s="5"/>
    </row>
    <row r="113">
      <c r="H113" s="5"/>
      <c r="I113" s="5"/>
      <c r="J113" s="5"/>
      <c r="K113" s="5"/>
    </row>
    <row r="114">
      <c r="H114" s="5"/>
      <c r="I114" s="5"/>
      <c r="J114" s="5"/>
      <c r="K114" s="5"/>
    </row>
    <row r="115">
      <c r="H115" s="5"/>
      <c r="I115" s="5"/>
      <c r="J115" s="5"/>
      <c r="K115" s="5"/>
    </row>
    <row r="116">
      <c r="H116" s="5"/>
      <c r="I116" s="5"/>
      <c r="J116" s="5"/>
      <c r="K116" s="5"/>
    </row>
    <row r="117">
      <c r="H117" s="5"/>
      <c r="I117" s="5"/>
      <c r="J117" s="5"/>
      <c r="K117" s="5"/>
    </row>
    <row r="118">
      <c r="H118" s="5"/>
      <c r="I118" s="5"/>
      <c r="J118" s="5"/>
      <c r="K118" s="5"/>
    </row>
    <row r="119">
      <c r="H119" s="5"/>
      <c r="I119" s="5"/>
      <c r="J119" s="5"/>
      <c r="K119" s="5"/>
    </row>
    <row r="120">
      <c r="H120" s="5"/>
      <c r="I120" s="5"/>
      <c r="J120" s="5"/>
      <c r="K120" s="5"/>
    </row>
    <row r="121">
      <c r="H121" s="5"/>
      <c r="I121" s="5"/>
      <c r="J121" s="5"/>
      <c r="K121" s="5"/>
    </row>
    <row r="122">
      <c r="H122" s="5"/>
      <c r="I122" s="5"/>
      <c r="J122" s="5"/>
      <c r="K122" s="5"/>
    </row>
    <row r="123">
      <c r="H123" s="5"/>
      <c r="I123" s="5"/>
      <c r="J123" s="5"/>
      <c r="K123" s="5"/>
    </row>
    <row r="124">
      <c r="H124" s="5"/>
      <c r="I124" s="5"/>
      <c r="J124" s="5"/>
      <c r="K124" s="5"/>
    </row>
    <row r="125">
      <c r="H125" s="5"/>
      <c r="I125" s="5"/>
      <c r="J125" s="5"/>
      <c r="K125" s="5"/>
    </row>
    <row r="126">
      <c r="H126" s="5"/>
      <c r="I126" s="5"/>
      <c r="J126" s="5"/>
      <c r="K126" s="5"/>
    </row>
    <row r="127">
      <c r="H127" s="5"/>
      <c r="I127" s="5"/>
      <c r="J127" s="5"/>
      <c r="K127" s="5"/>
    </row>
    <row r="128">
      <c r="H128" s="5"/>
      <c r="I128" s="5"/>
      <c r="J128" s="5"/>
      <c r="K128" s="5"/>
    </row>
    <row r="129">
      <c r="H129" s="5"/>
      <c r="I129" s="5"/>
      <c r="J129" s="5"/>
      <c r="K129" s="5"/>
    </row>
    <row r="130">
      <c r="H130" s="5"/>
      <c r="I130" s="5"/>
      <c r="J130" s="5"/>
      <c r="K130" s="5"/>
    </row>
    <row r="131">
      <c r="H131" s="5"/>
      <c r="I131" s="5"/>
      <c r="J131" s="5"/>
      <c r="K131" s="5"/>
    </row>
    <row r="132">
      <c r="H132" s="5"/>
      <c r="I132" s="5"/>
      <c r="J132" s="5"/>
      <c r="K132" s="5"/>
    </row>
    <row r="133">
      <c r="H133" s="5"/>
      <c r="I133" s="5"/>
      <c r="J133" s="5"/>
      <c r="K133" s="5"/>
    </row>
    <row r="134">
      <c r="H134" s="5"/>
      <c r="I134" s="5"/>
      <c r="J134" s="5"/>
      <c r="K134" s="5"/>
    </row>
    <row r="135">
      <c r="H135" s="5"/>
      <c r="I135" s="5"/>
      <c r="J135" s="5"/>
      <c r="K135" s="5"/>
    </row>
    <row r="136">
      <c r="H136" s="5"/>
      <c r="I136" s="5"/>
      <c r="J136" s="5"/>
      <c r="K136" s="5"/>
    </row>
    <row r="137">
      <c r="H137" s="5"/>
      <c r="I137" s="5"/>
      <c r="J137" s="5"/>
      <c r="K137" s="5"/>
    </row>
    <row r="138">
      <c r="H138" s="5"/>
      <c r="I138" s="5"/>
      <c r="J138" s="5"/>
      <c r="K138" s="5"/>
    </row>
    <row r="139">
      <c r="H139" s="5"/>
      <c r="I139" s="5"/>
      <c r="J139" s="5"/>
      <c r="K139" s="5"/>
    </row>
    <row r="140">
      <c r="H140" s="5"/>
      <c r="I140" s="5"/>
      <c r="J140" s="5"/>
      <c r="K140" s="5"/>
    </row>
    <row r="141">
      <c r="H141" s="5"/>
      <c r="I141" s="5"/>
      <c r="J141" s="5"/>
      <c r="K141" s="5"/>
    </row>
    <row r="142">
      <c r="H142" s="5"/>
      <c r="I142" s="5"/>
      <c r="J142" s="5"/>
      <c r="K142" s="5"/>
    </row>
    <row r="143">
      <c r="H143" s="5"/>
      <c r="I143" s="5"/>
      <c r="J143" s="5"/>
      <c r="K143" s="5"/>
    </row>
    <row r="144">
      <c r="H144" s="5"/>
      <c r="I144" s="5"/>
      <c r="J144" s="5"/>
      <c r="K144" s="5"/>
    </row>
    <row r="145">
      <c r="H145" s="5"/>
      <c r="I145" s="5"/>
      <c r="J145" s="5"/>
      <c r="K145" s="5"/>
    </row>
    <row r="146">
      <c r="H146" s="5"/>
      <c r="I146" s="5"/>
      <c r="J146" s="5"/>
      <c r="K146" s="5"/>
    </row>
    <row r="147">
      <c r="H147" s="5"/>
      <c r="I147" s="5"/>
      <c r="J147" s="5"/>
      <c r="K147" s="5"/>
    </row>
    <row r="148">
      <c r="H148" s="5"/>
      <c r="I148" s="5"/>
      <c r="J148" s="5"/>
      <c r="K148" s="5"/>
    </row>
    <row r="149">
      <c r="H149" s="5"/>
      <c r="I149" s="5"/>
      <c r="J149" s="5"/>
      <c r="K149" s="5"/>
    </row>
    <row r="150">
      <c r="H150" s="5"/>
      <c r="I150" s="5"/>
      <c r="J150" s="5"/>
      <c r="K150" s="5"/>
    </row>
    <row r="151">
      <c r="H151" s="5"/>
      <c r="I151" s="5"/>
      <c r="J151" s="5"/>
      <c r="K151" s="5"/>
    </row>
    <row r="152">
      <c r="H152" s="5"/>
      <c r="I152" s="5"/>
      <c r="J152" s="5"/>
      <c r="K152" s="5"/>
    </row>
    <row r="153">
      <c r="H153" s="5"/>
      <c r="I153" s="5"/>
      <c r="J153" s="5"/>
      <c r="K153" s="5"/>
    </row>
    <row r="154">
      <c r="H154" s="5"/>
      <c r="I154" s="5"/>
      <c r="J154" s="5"/>
      <c r="K154" s="5"/>
    </row>
    <row r="155">
      <c r="H155" s="5"/>
      <c r="I155" s="5"/>
      <c r="J155" s="5"/>
      <c r="K155" s="5"/>
    </row>
    <row r="156">
      <c r="H156" s="5"/>
      <c r="I156" s="5"/>
      <c r="J156" s="5"/>
      <c r="K156" s="5"/>
    </row>
    <row r="157">
      <c r="H157" s="5"/>
      <c r="I157" s="5"/>
      <c r="J157" s="5"/>
      <c r="K157" s="5"/>
    </row>
    <row r="158">
      <c r="H158" s="5"/>
      <c r="I158" s="5"/>
      <c r="J158" s="5"/>
      <c r="K158" s="5"/>
    </row>
    <row r="159">
      <c r="H159" s="5"/>
      <c r="I159" s="5"/>
      <c r="J159" s="5"/>
      <c r="K159" s="5"/>
    </row>
    <row r="160">
      <c r="H160" s="5"/>
      <c r="I160" s="5"/>
      <c r="J160" s="5"/>
      <c r="K160" s="5"/>
    </row>
    <row r="161">
      <c r="H161" s="5"/>
      <c r="I161" s="5"/>
      <c r="J161" s="5"/>
      <c r="K161" s="5"/>
    </row>
    <row r="162">
      <c r="H162" s="5"/>
      <c r="I162" s="5"/>
      <c r="J162" s="5"/>
      <c r="K162" s="5"/>
    </row>
    <row r="163">
      <c r="H163" s="5"/>
      <c r="I163" s="5"/>
      <c r="J163" s="5"/>
      <c r="K163" s="5"/>
    </row>
    <row r="164">
      <c r="H164" s="5"/>
      <c r="I164" s="5"/>
      <c r="J164" s="5"/>
      <c r="K164" s="5"/>
    </row>
    <row r="165">
      <c r="H165" s="5"/>
      <c r="I165" s="5"/>
      <c r="J165" s="5"/>
      <c r="K165" s="5"/>
    </row>
    <row r="166">
      <c r="H166" s="5"/>
      <c r="I166" s="5"/>
      <c r="J166" s="5"/>
      <c r="K166" s="5"/>
    </row>
    <row r="167">
      <c r="H167" s="5"/>
      <c r="I167" s="5"/>
      <c r="J167" s="5"/>
      <c r="K167" s="5"/>
    </row>
    <row r="168">
      <c r="H168" s="5"/>
      <c r="I168" s="5"/>
      <c r="J168" s="5"/>
      <c r="K168" s="5"/>
    </row>
    <row r="169">
      <c r="H169" s="5"/>
      <c r="I169" s="5"/>
      <c r="J169" s="5"/>
      <c r="K169" s="5"/>
    </row>
    <row r="170">
      <c r="H170" s="5"/>
      <c r="I170" s="5"/>
      <c r="J170" s="5"/>
      <c r="K170" s="5"/>
    </row>
    <row r="171"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288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289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290</v>
      </c>
      <c r="E3" s="20"/>
      <c r="F3" s="21">
        <v>2023.0</v>
      </c>
      <c r="G3" s="22"/>
      <c r="H3" s="20" t="s">
        <v>183</v>
      </c>
      <c r="I3" s="20"/>
      <c r="J3" s="21" t="s">
        <v>197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291</v>
      </c>
      <c r="E4" s="20"/>
      <c r="F4" s="25">
        <f t="array" ref="F4">DATE(F3,INDEX(MASTER!G:G,MATCH(J3,MASTER!F:F,0)),1)</f>
        <v>44986</v>
      </c>
      <c r="G4" s="26"/>
      <c r="H4" s="20" t="s">
        <v>292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293</v>
      </c>
      <c r="E5" s="20"/>
      <c r="F5" s="25">
        <f>EOMONTH(F4,0)</f>
        <v>45016</v>
      </c>
      <c r="G5" s="26"/>
      <c r="H5" s="20" t="s">
        <v>294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295</v>
      </c>
      <c r="E6" s="20"/>
      <c r="F6" s="27">
        <f>NETWORKDAYS(F4,F5)</f>
        <v>23</v>
      </c>
      <c r="G6" s="30"/>
      <c r="H6" s="20" t="s">
        <v>296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286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297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0.975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0.9666666667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284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297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8">
        <v>44999.0</v>
      </c>
      <c r="AK18" s="29">
        <v>2.0</v>
      </c>
      <c r="AL18" s="24">
        <v>11.0</v>
      </c>
      <c r="AM18" s="24" t="s">
        <v>196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8">
        <v>45004.0</v>
      </c>
      <c r="AK19" s="29">
        <v>7.0</v>
      </c>
      <c r="AL19" s="24">
        <v>12.0</v>
      </c>
      <c r="AM19" s="24" t="s">
        <v>196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0.9783236994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0.9712121212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298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297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8">
        <v>44999.0</v>
      </c>
      <c r="AK25" s="29">
        <v>2.0</v>
      </c>
      <c r="AL25" s="24">
        <v>11.0</v>
      </c>
      <c r="AM25" s="24" t="s">
        <v>196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8">
        <v>45004.0</v>
      </c>
      <c r="AK26" s="29">
        <v>7.0</v>
      </c>
      <c r="AL26" s="24">
        <v>12.0</v>
      </c>
      <c r="AM26" s="24" t="s">
        <v>196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299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299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300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290</v>
      </c>
      <c r="E3" s="20"/>
      <c r="F3" s="21">
        <f>DASHBOARD!F3</f>
        <v>2023</v>
      </c>
      <c r="G3" s="22"/>
      <c r="H3" s="20" t="s">
        <v>183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291</v>
      </c>
      <c r="E4" s="20"/>
      <c r="F4" s="25">
        <f t="array" ref="F4">DATE(F3,INDEX(MASTER!G:G,MATCH(J3,MASTER!F:F,0)),1)</f>
        <v>44986</v>
      </c>
      <c r="G4" s="26"/>
      <c r="H4" s="20" t="s">
        <v>292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293</v>
      </c>
      <c r="E5" s="20"/>
      <c r="F5" s="25">
        <f>EOMONTH(F4,0)</f>
        <v>45016</v>
      </c>
      <c r="G5" s="26"/>
      <c r="H5" s="20" t="s">
        <v>294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295</v>
      </c>
      <c r="E6" s="20"/>
      <c r="F6" s="27">
        <f>NETWORKDAYS(F4,F5)</f>
        <v>23</v>
      </c>
      <c r="G6" s="30"/>
      <c r="H6" s="20" t="s">
        <v>296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0.9711252654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286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6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 t="s">
        <v>5</v>
      </c>
      <c r="C12" s="42"/>
      <c r="D12" s="43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SB</v>
      </c>
      <c r="E12" s="43"/>
      <c r="F12" s="43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3"/>
      <c r="H12" s="43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43"/>
      <c r="J12" s="43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B</v>
      </c>
      <c r="K12" s="43"/>
      <c r="L12" s="43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44"/>
      <c r="N12" s="43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 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 t="s">
        <v>4</v>
      </c>
      <c r="C13" s="42"/>
      <c r="D13" s="43" t="str">
        <f>IFERROR(IF(AVERAGEIFS(DATA!$J:$J,DATA!$F:$F,$B13,DATA!$L:$L,D$9,DATA!$M:$M,$L$1,DATA!$E:$E,"&lt;=7")&gt;MASTER!$B$3/100,"SB",IF(AVERAGEIFS(DATA!$J:$J,DATA!$F:$F,$B13,DATA!$L:$L,D$9,DATA!$M:$M,$L$1,DATA!$E:$E,"&lt;=7")&gt;MASTER!$B$4/100,"B",IF(AVERAGEIFS(DATA!$J:$J,DATA!$F:$F,$B13,DATA!$L:$L,D$9,DATA!$M:$M,$L$1,DATA!$E:$E,"&lt;=7")&gt;MASTER!$B$5/100,"C","K")))," ")</f>
        <v>SB</v>
      </c>
      <c r="E13" s="43"/>
      <c r="F13" s="43" t="str">
        <f>IFERROR(IF(AVERAGEIFS(DATA!$J:$J,DATA!$F:$F,$B13,DATA!$L:$L,F$9,DATA!$M:$M,$L$1,DATA!$E:$E,"&lt;=7")&gt;MASTER!$B$3/100,"SB",IF(AVERAGEIFS(DATA!$J:$J,DATA!$F:$F,$B13,DATA!$L:$L,F$9,DATA!$M:$M,$L$1,DATA!$E:$E,"&lt;=7")&gt;MASTER!$B$4/100,"B",IF(AVERAGEIFS(DATA!$J:$J,DATA!$F:$F,$B13,DATA!$L:$L,F$9,DATA!$M:$M,$L$1,DATA!$E:$E,"&lt;=7")&gt;MASTER!$B$5/100,"C","K")))," ")</f>
        <v> </v>
      </c>
      <c r="G13" s="43"/>
      <c r="H13" s="43" t="str">
        <f>IFERROR(IF(AVERAGEIFS(DATA!$J:$J,DATA!$F:$F,$B13,DATA!$L:$L,H$9,DATA!$M:$M,$L$1,DATA!$E:$E,"&lt;=7")&gt;MASTER!$B$3/100,"SB",IF(AVERAGEIFS(DATA!$J:$J,DATA!$F:$F,$B13,DATA!$L:$L,H$9,DATA!$M:$M,$L$1,DATA!$E:$E,"&lt;=7")&gt;MASTER!$B$4/100,"B",IF(AVERAGEIFS(DATA!$J:$J,DATA!$F:$F,$B13,DATA!$L:$L,H$9,DATA!$M:$M,$L$1,DATA!$E:$E,"&lt;=7")&gt;MASTER!$B$5/100,"C","K")))," ")</f>
        <v> </v>
      </c>
      <c r="I13" s="43"/>
      <c r="J13" s="43" t="str">
        <f>IFERROR(IF(AVERAGEIFS(DATA!$J:$J,DATA!$F:$F,$B13,DATA!$L:$L,J$9,DATA!$M:$M,$L$1,DATA!$E:$E,"&lt;=7")&gt;MASTER!$B$3/100,"SB",IF(AVERAGEIFS(DATA!$J:$J,DATA!$F:$F,$B13,DATA!$L:$L,J$9,DATA!$M:$M,$L$1,DATA!$E:$E,"&lt;=7")&gt;MASTER!$B$4/100,"B",IF(AVERAGEIFS(DATA!$J:$J,DATA!$F:$F,$B13,DATA!$L:$L,J$9,DATA!$M:$M,$L$1,DATA!$E:$E,"&lt;=7")&gt;MASTER!$B$5/100,"C","K")))," ")</f>
        <v>B</v>
      </c>
      <c r="K13" s="43"/>
      <c r="L13" s="43" t="str">
        <f>IFERROR(IF(AVERAGEIFS(DATA!$J:$J,DATA!$F:$F,$B13,DATA!$L:$L,L$9,DATA!$M:$M,$L$1,DATA!$E:$E,"&lt;=7")&gt;MASTER!$B$3/100,"SB",IF(AVERAGEIFS(DATA!$J:$J,DATA!$F:$F,$B13,DATA!$L:$L,L$9,DATA!$M:$M,$L$1,DATA!$E:$E,"&lt;=7")&gt;MASTER!$B$4/100,"B",IF(AVERAGEIFS(DATA!$J:$J,DATA!$F:$F,$B13,DATA!$L:$L,L$9,DATA!$M:$M,$L$1,DATA!$E:$E,"&lt;=7")&gt;MASTER!$B$5/100,"C","K")))," ")</f>
        <v> </v>
      </c>
      <c r="M13" s="44"/>
      <c r="N13" s="43" t="str">
        <f>IFERROR(IF(AVERAGEIFS(DATA!$J:$J,DATA!$F:$F,$B13,DATA!$L:$L,N$9,DATA!$M:$M,$L$1,DATA!$E:$E,"&lt;=7")&gt;MASTER!$B$3/100,"SB",IF(AVERAGEIFS(DATA!$J:$J,DATA!$F:$F,$B13,DATA!$L:$L,N$9,DATA!$M:$M,$L$1,DATA!$E:$E,"&lt;=7")&gt;MASTER!$B$4/100,"B",IF(AVERAGEIFS(DATA!$J:$J,DATA!$F:$F,$B13,DATA!$L:$L,N$9,DATA!$M:$M,$L$1,DATA!$E:$E,"&lt;=7")&gt;MASTER!$B$5/100,"C","K")))," ")</f>
        <v> 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46"/>
      <c r="C14" s="47"/>
      <c r="D14" s="48"/>
      <c r="E14" s="47"/>
      <c r="F14" s="49"/>
      <c r="G14" s="47"/>
      <c r="H14" s="49"/>
      <c r="I14" s="47"/>
      <c r="J14" s="49"/>
      <c r="K14" s="47"/>
      <c r="L14" s="49"/>
      <c r="M14" s="15"/>
      <c r="N14" s="50"/>
      <c r="O14" s="15"/>
      <c r="P14" s="15"/>
      <c r="Q14" s="15"/>
      <c r="R14" s="15"/>
      <c r="S14" s="15"/>
      <c r="T14" s="15"/>
      <c r="U14" s="15"/>
      <c r="V14" s="15"/>
      <c r="W14" s="15"/>
      <c r="X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15"/>
      <c r="B15" s="51" t="s">
        <v>298</v>
      </c>
      <c r="C15" s="47"/>
      <c r="D15" s="48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35"/>
      <c r="B16" s="41"/>
      <c r="C16" s="52"/>
      <c r="D16" s="43" t="str">
        <f>IFERROR(IF(AVERAGEIFS(DATA!$J:$J,DATA!$F:$F,$B16,DATA!$L:$L,D$9,DATA!$M:$M,$L$1,DATA!$E:$E,"&lt;=7")&gt;MASTER!$B$3/100,"SB",IF(AVERAGEIFS(DATA!$J:$J,DATA!$F:$F,$B16,DATA!$L:$L,D$9,DATA!$M:$M,$L$1,DATA!$E:$E,"&lt;=7")&gt;MASTER!$B$4/100,"B",IF(AVERAGEIFS(DATA!$J:$J,DATA!$F:$F,$B16,DATA!$L:$L,D$9,DATA!$M:$M,$L$1,DATA!$E:$E,"&lt;=7")&gt;MASTER!$B$5/100,"C","K")))," ")</f>
        <v> </v>
      </c>
      <c r="E16" s="43"/>
      <c r="F16" s="43" t="str">
        <f>IFERROR(IF(AVERAGEIFS(DATA!$J:$J,DATA!$F:$F,$B16,DATA!$L:$L,F$9,DATA!$M:$M,$L$1,DATA!$E:$E,"&lt;=7")&gt;MASTER!$B$3/100,"SB",IF(AVERAGEIFS(DATA!$J:$J,DATA!$F:$F,$B16,DATA!$L:$L,F$9,DATA!$M:$M,$L$1,DATA!$E:$E,"&lt;=7")&gt;MASTER!$B$4/100,"B",IF(AVERAGEIFS(DATA!$J:$J,DATA!$F:$F,$B16,DATA!$L:$L,F$9,DATA!$M:$M,$L$1,DATA!$E:$E,"&lt;=7")&gt;MASTER!$B$5/100,"C","K")))," ")</f>
        <v> </v>
      </c>
      <c r="G16" s="43"/>
      <c r="H16" s="43" t="str">
        <f>IFERROR(IF(AVERAGEIFS(DATA!$J:$J,DATA!$F:$F,$B16,DATA!$L:$L,H$9,DATA!$M:$M,$L$1,DATA!$E:$E,"&lt;=7")&gt;MASTER!$B$3/100,"SB",IF(AVERAGEIFS(DATA!$J:$J,DATA!$F:$F,$B16,DATA!$L:$L,H$9,DATA!$M:$M,$L$1,DATA!$E:$E,"&lt;=7")&gt;MASTER!$B$4/100,"B",IF(AVERAGEIFS(DATA!$J:$J,DATA!$F:$F,$B16,DATA!$L:$L,H$9,DATA!$M:$M,$L$1,DATA!$E:$E,"&lt;=7")&gt;MASTER!$B$5/100,"C","K")))," ")</f>
        <v> </v>
      </c>
      <c r="I16" s="43"/>
      <c r="J16" s="43" t="str">
        <f>IFERROR(IF(AVERAGEIFS(DATA!$J:$J,DATA!$F:$F,$B16,DATA!$L:$L,J$9,DATA!$M:$M,$L$1,DATA!$E:$E,"&lt;=7")&gt;MASTER!$B$3/100,"SB",IF(AVERAGEIFS(DATA!$J:$J,DATA!$F:$F,$B16,DATA!$L:$L,J$9,DATA!$M:$M,$L$1,DATA!$E:$E,"&lt;=7")&gt;MASTER!$B$4/100,"B",IF(AVERAGEIFS(DATA!$J:$J,DATA!$F:$F,$B16,DATA!$L:$L,J$9,DATA!$M:$M,$L$1,DATA!$E:$E,"&lt;=7")&gt;MASTER!$B$5/100,"C","K")))," ")</f>
        <v> </v>
      </c>
      <c r="K16" s="43"/>
      <c r="L16" s="43" t="str">
        <f>IFERROR(IF(AVERAGEIFS(DATA!$J:$J,DATA!$F:$F,$B16,DATA!$L:$L,L$9,DATA!$M:$M,$L$1,DATA!$E:$E,"&lt;=7")&gt;MASTER!$B$3/100,"SB",IF(AVERAGEIFS(DATA!$J:$J,DATA!$F:$F,$B16,DATA!$L:$L,L$9,DATA!$M:$M,$L$1,DATA!$E:$E,"&lt;=7")&gt;MASTER!$B$4/100,"B",IF(AVERAGEIFS(DATA!$J:$J,DATA!$F:$F,$B16,DATA!$L:$L,L$9,DATA!$M:$M,$L$1,DATA!$E:$E,"&lt;=7")&gt;MASTER!$B$5/100,"C","K")))," ")</f>
        <v> </v>
      </c>
      <c r="M16" s="44"/>
      <c r="N16" s="43" t="str">
        <f>IFERROR(IF(AVERAGEIFS(DATA!$J:$J,DATA!$F:$F,$B16,DATA!$L:$L,N$9,DATA!$M:$M,$L$1,DATA!$E:$E,"&lt;=7")&gt;MASTER!$B$3/100,"SB",IF(AVERAGEIFS(DATA!$J:$J,DATA!$F:$F,$B16,DATA!$L:$L,N$9,DATA!$M:$M,$L$1,DATA!$E:$E,"&lt;=7")&gt;MASTER!$B$4/100,"B",IF(AVERAGEIFS(DATA!$J:$J,DATA!$F:$F,$B16,DATA!$L:$L,N$9,DATA!$M:$M,$L$1,DATA!$E:$E,"&lt;=7")&gt;MASTER!$B$5/100,"C","K")))," ")</f>
        <v> 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284</v>
      </c>
      <c r="C18" s="5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41" t="s">
        <v>156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45" t="s">
        <v>164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4" t="s">
        <v>160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45" t="s">
        <v>163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45" t="s">
        <v>162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5" t="s">
        <v>157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5" t="s">
        <v>159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5" t="s">
        <v>161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5" t="s">
        <v>158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5" t="s">
        <v>168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5" t="s">
        <v>167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5" t="s">
        <v>166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5" t="s">
        <v>165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5" t="s">
        <v>169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5" t="s">
        <v>144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5" t="s">
        <v>146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5" t="s">
        <v>145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5" t="s">
        <v>147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5" t="s">
        <v>149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5" t="s">
        <v>150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5" t="s">
        <v>148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5" t="s">
        <v>142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5" t="s">
        <v>138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45" t="s">
        <v>140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45" t="s">
        <v>139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45" t="s">
        <v>143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45" t="s">
        <v>141</v>
      </c>
      <c r="C45" s="42"/>
      <c r="D45" s="43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3"/>
      <c r="F45" s="43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3"/>
      <c r="H45" s="43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3"/>
      <c r="J45" s="43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3"/>
      <c r="L45" s="43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4"/>
      <c r="N45" s="43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45" t="s">
        <v>133</v>
      </c>
      <c r="C46" s="42"/>
      <c r="D46" s="43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3"/>
      <c r="F46" s="43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3"/>
      <c r="H46" s="43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3"/>
      <c r="J46" s="43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3"/>
      <c r="L46" s="43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4"/>
      <c r="N46" s="43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45" t="s">
        <v>134</v>
      </c>
      <c r="C47" s="42"/>
      <c r="D47" s="43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3"/>
      <c r="F47" s="43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3"/>
      <c r="H47" s="43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3"/>
      <c r="J47" s="43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3"/>
      <c r="L47" s="43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4"/>
      <c r="N47" s="43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45" t="s">
        <v>132</v>
      </c>
      <c r="C48" s="42"/>
      <c r="D48" s="43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SB</v>
      </c>
      <c r="E48" s="43"/>
      <c r="F48" s="43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3"/>
      <c r="H48" s="43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3"/>
      <c r="J48" s="43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3"/>
      <c r="L48" s="43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4"/>
      <c r="N48" s="43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45" t="s">
        <v>136</v>
      </c>
      <c r="C49" s="42"/>
      <c r="D49" s="43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SB</v>
      </c>
      <c r="E49" s="43"/>
      <c r="F49" s="43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3"/>
      <c r="H49" s="43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3"/>
      <c r="J49" s="43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3"/>
      <c r="L49" s="43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4"/>
      <c r="N49" s="43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45" t="s">
        <v>137</v>
      </c>
      <c r="C50" s="42"/>
      <c r="D50" s="43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SB</v>
      </c>
      <c r="E50" s="43"/>
      <c r="F50" s="43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3"/>
      <c r="H50" s="43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3"/>
      <c r="J50" s="43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3"/>
      <c r="L50" s="43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4"/>
      <c r="N50" s="43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45" t="s">
        <v>135</v>
      </c>
      <c r="C51" s="42"/>
      <c r="D51" s="43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3"/>
      <c r="F51" s="43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3"/>
      <c r="H51" s="43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3"/>
      <c r="J51" s="43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3"/>
      <c r="L51" s="43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4"/>
      <c r="N51" s="43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45" t="s">
        <v>123</v>
      </c>
      <c r="C52" s="42"/>
      <c r="D52" s="43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3"/>
      <c r="F52" s="43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3"/>
      <c r="H52" s="43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3"/>
      <c r="J52" s="43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3"/>
      <c r="L52" s="43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4"/>
      <c r="N52" s="43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45" t="s">
        <v>129</v>
      </c>
      <c r="C53" s="42"/>
      <c r="D53" s="43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3"/>
      <c r="F53" s="43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3"/>
      <c r="H53" s="43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3"/>
      <c r="J53" s="43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3"/>
      <c r="L53" s="43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4"/>
      <c r="N53" s="43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45" t="s">
        <v>127</v>
      </c>
      <c r="C54" s="42"/>
      <c r="D54" s="43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43"/>
      <c r="F54" s="43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3"/>
      <c r="H54" s="43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3"/>
      <c r="J54" s="43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3"/>
      <c r="L54" s="43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4"/>
      <c r="N54" s="43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45" t="s">
        <v>125</v>
      </c>
      <c r="C55" s="42"/>
      <c r="D55" s="43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SB</v>
      </c>
      <c r="E55" s="43"/>
      <c r="F55" s="43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3"/>
      <c r="H55" s="43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3"/>
      <c r="J55" s="43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3"/>
      <c r="L55" s="43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4"/>
      <c r="N55" s="43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45" t="s">
        <v>130</v>
      </c>
      <c r="C56" s="42"/>
      <c r="D56" s="43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43"/>
      <c r="F56" s="43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3"/>
      <c r="H56" s="43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3"/>
      <c r="J56" s="43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3"/>
      <c r="L56" s="43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4"/>
      <c r="N56" s="43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45" t="s">
        <v>126</v>
      </c>
      <c r="C57" s="42"/>
      <c r="D57" s="43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43"/>
      <c r="F57" s="43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3"/>
      <c r="H57" s="43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3"/>
      <c r="J57" s="43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3"/>
      <c r="L57" s="43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4"/>
      <c r="N57" s="43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45" t="s">
        <v>124</v>
      </c>
      <c r="C58" s="42"/>
      <c r="D58" s="43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SB</v>
      </c>
      <c r="E58" s="43"/>
      <c r="F58" s="43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3"/>
      <c r="H58" s="43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3"/>
      <c r="J58" s="43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3"/>
      <c r="L58" s="43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4"/>
      <c r="N58" s="43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45" t="s">
        <v>131</v>
      </c>
      <c r="C59" s="42"/>
      <c r="D59" s="43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3"/>
      <c r="F59" s="43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3"/>
      <c r="H59" s="43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3"/>
      <c r="J59" s="43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3"/>
      <c r="L59" s="43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4"/>
      <c r="N59" s="43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45" t="s">
        <v>128</v>
      </c>
      <c r="C60" s="42"/>
      <c r="D60" s="43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SB</v>
      </c>
      <c r="E60" s="43"/>
      <c r="F60" s="43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3"/>
      <c r="H60" s="43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3"/>
      <c r="J60" s="43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3"/>
      <c r="L60" s="43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4"/>
      <c r="N60" s="43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45" t="s">
        <v>121</v>
      </c>
      <c r="C61" s="42"/>
      <c r="D61" s="43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SB</v>
      </c>
      <c r="E61" s="43"/>
      <c r="F61" s="43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3"/>
      <c r="H61" s="43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3"/>
      <c r="J61" s="43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3"/>
      <c r="L61" s="43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4"/>
      <c r="N61" s="43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45" t="s">
        <v>116</v>
      </c>
      <c r="C62" s="42"/>
      <c r="D62" s="43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3"/>
      <c r="F62" s="43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3"/>
      <c r="H62" s="43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3"/>
      <c r="J62" s="43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3"/>
      <c r="L62" s="43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4"/>
      <c r="N62" s="43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45" t="s">
        <v>119</v>
      </c>
      <c r="C63" s="42"/>
      <c r="D63" s="43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3"/>
      <c r="F63" s="43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3"/>
      <c r="H63" s="43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3"/>
      <c r="J63" s="43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3"/>
      <c r="L63" s="43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4"/>
      <c r="N63" s="43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45" t="s">
        <v>118</v>
      </c>
      <c r="C64" s="42"/>
      <c r="D64" s="43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SB</v>
      </c>
      <c r="E64" s="43"/>
      <c r="F64" s="43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3"/>
      <c r="H64" s="43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3"/>
      <c r="J64" s="43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3"/>
      <c r="L64" s="43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4"/>
      <c r="N64" s="43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45" t="s">
        <v>117</v>
      </c>
      <c r="C65" s="42"/>
      <c r="D65" s="43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SB</v>
      </c>
      <c r="E65" s="43"/>
      <c r="F65" s="43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3"/>
      <c r="H65" s="43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3"/>
      <c r="J65" s="43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3"/>
      <c r="L65" s="43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4"/>
      <c r="N65" s="43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45" t="s">
        <v>122</v>
      </c>
      <c r="C66" s="42"/>
      <c r="D66" s="43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SB</v>
      </c>
      <c r="E66" s="43"/>
      <c r="F66" s="43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3"/>
      <c r="H66" s="43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3"/>
      <c r="J66" s="43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3"/>
      <c r="L66" s="43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4"/>
      <c r="N66" s="43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45" t="s">
        <v>120</v>
      </c>
      <c r="C67" s="42"/>
      <c r="D67" s="43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SB</v>
      </c>
      <c r="E67" s="43"/>
      <c r="F67" s="43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3"/>
      <c r="H67" s="43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3"/>
      <c r="J67" s="43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3"/>
      <c r="L67" s="43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4"/>
      <c r="N67" s="43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45" t="s">
        <v>109</v>
      </c>
      <c r="C68" s="42"/>
      <c r="D68" s="43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SB</v>
      </c>
      <c r="E68" s="43"/>
      <c r="F68" s="43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3"/>
      <c r="H68" s="43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3"/>
      <c r="J68" s="43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3"/>
      <c r="L68" s="43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4"/>
      <c r="N68" s="43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45" t="s">
        <v>114</v>
      </c>
      <c r="C69" s="42"/>
      <c r="D69" s="43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3"/>
      <c r="F69" s="43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3"/>
      <c r="H69" s="43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3"/>
      <c r="J69" s="43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3"/>
      <c r="L69" s="43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4"/>
      <c r="N69" s="43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45" t="s">
        <v>110</v>
      </c>
      <c r="C70" s="42"/>
      <c r="D70" s="43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3"/>
      <c r="F70" s="43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3"/>
      <c r="H70" s="43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3"/>
      <c r="J70" s="43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3"/>
      <c r="L70" s="43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4"/>
      <c r="N70" s="43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45" t="s">
        <v>111</v>
      </c>
      <c r="C71" s="42"/>
      <c r="D71" s="43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SB</v>
      </c>
      <c r="E71" s="43"/>
      <c r="F71" s="43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3"/>
      <c r="H71" s="43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3"/>
      <c r="J71" s="43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3"/>
      <c r="L71" s="43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4"/>
      <c r="N71" s="43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45" t="s">
        <v>113</v>
      </c>
      <c r="C72" s="42"/>
      <c r="D72" s="43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3"/>
      <c r="F72" s="43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3"/>
      <c r="H72" s="43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3"/>
      <c r="J72" s="43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3"/>
      <c r="L72" s="43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4"/>
      <c r="N72" s="43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45" t="s">
        <v>115</v>
      </c>
      <c r="C73" s="42"/>
      <c r="D73" s="43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SB</v>
      </c>
      <c r="E73" s="43"/>
      <c r="F73" s="43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3"/>
      <c r="H73" s="43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3"/>
      <c r="J73" s="43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3"/>
      <c r="L73" s="43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4"/>
      <c r="N73" s="43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45" t="s">
        <v>112</v>
      </c>
      <c r="C74" s="42"/>
      <c r="D74" s="43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3"/>
      <c r="F74" s="43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3"/>
      <c r="H74" s="43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3"/>
      <c r="J74" s="43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3"/>
      <c r="L74" s="43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4"/>
      <c r="N74" s="43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45" t="s">
        <v>107</v>
      </c>
      <c r="C75" s="42"/>
      <c r="D75" s="43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SB</v>
      </c>
      <c r="E75" s="43"/>
      <c r="F75" s="43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3"/>
      <c r="H75" s="43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3"/>
      <c r="J75" s="43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3"/>
      <c r="L75" s="43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4"/>
      <c r="N75" s="43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45" t="s">
        <v>106</v>
      </c>
      <c r="C76" s="42"/>
      <c r="D76" s="43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SB</v>
      </c>
      <c r="E76" s="43"/>
      <c r="F76" s="43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3"/>
      <c r="H76" s="43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3"/>
      <c r="J76" s="43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3"/>
      <c r="L76" s="43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4"/>
      <c r="N76" s="43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45" t="s">
        <v>100</v>
      </c>
      <c r="C77" s="42"/>
      <c r="D77" s="43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SB</v>
      </c>
      <c r="E77" s="43"/>
      <c r="F77" s="43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3"/>
      <c r="H77" s="43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3"/>
      <c r="J77" s="43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3"/>
      <c r="L77" s="43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4"/>
      <c r="N77" s="43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45" t="s">
        <v>103</v>
      </c>
      <c r="C78" s="42"/>
      <c r="D78" s="43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SB</v>
      </c>
      <c r="E78" s="43"/>
      <c r="F78" s="43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3"/>
      <c r="H78" s="43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3"/>
      <c r="J78" s="43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3"/>
      <c r="L78" s="43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4"/>
      <c r="N78" s="43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45" t="s">
        <v>101</v>
      </c>
      <c r="C79" s="42"/>
      <c r="D79" s="43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SB</v>
      </c>
      <c r="E79" s="43"/>
      <c r="F79" s="43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3"/>
      <c r="H79" s="43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3"/>
      <c r="J79" s="43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3"/>
      <c r="L79" s="43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4"/>
      <c r="N79" s="43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45" t="s">
        <v>104</v>
      </c>
      <c r="C80" s="42"/>
      <c r="D80" s="43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SB</v>
      </c>
      <c r="E80" s="43"/>
      <c r="F80" s="43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3"/>
      <c r="H80" s="43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3"/>
      <c r="J80" s="43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3"/>
      <c r="L80" s="43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4"/>
      <c r="N80" s="43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45" t="s">
        <v>102</v>
      </c>
      <c r="C81" s="42"/>
      <c r="D81" s="43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SB</v>
      </c>
      <c r="E81" s="43"/>
      <c r="F81" s="43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3"/>
      <c r="H81" s="43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3"/>
      <c r="J81" s="43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3"/>
      <c r="L81" s="43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4"/>
      <c r="N81" s="43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45" t="s">
        <v>108</v>
      </c>
      <c r="C82" s="42"/>
      <c r="D82" s="43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SB</v>
      </c>
      <c r="E82" s="43"/>
      <c r="F82" s="43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3"/>
      <c r="H82" s="43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3"/>
      <c r="J82" s="43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3"/>
      <c r="L82" s="43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4"/>
      <c r="N82" s="43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45" t="s">
        <v>105</v>
      </c>
      <c r="C83" s="42"/>
      <c r="D83" s="43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SB</v>
      </c>
      <c r="E83" s="43"/>
      <c r="F83" s="43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3"/>
      <c r="H83" s="43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3"/>
      <c r="J83" s="43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3"/>
      <c r="L83" s="43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4"/>
      <c r="N83" s="43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45" t="s">
        <v>97</v>
      </c>
      <c r="C84" s="42"/>
      <c r="D84" s="43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SB</v>
      </c>
      <c r="E84" s="43"/>
      <c r="F84" s="43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3"/>
      <c r="H84" s="43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3"/>
      <c r="J84" s="43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3"/>
      <c r="L84" s="43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4"/>
      <c r="N84" s="43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45" t="s">
        <v>98</v>
      </c>
      <c r="C85" s="42"/>
      <c r="D85" s="43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SB</v>
      </c>
      <c r="E85" s="43"/>
      <c r="F85" s="43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3"/>
      <c r="H85" s="43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3"/>
      <c r="J85" s="43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3"/>
      <c r="L85" s="43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4"/>
      <c r="N85" s="43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45" t="s">
        <v>87</v>
      </c>
      <c r="C86" s="42"/>
      <c r="D86" s="43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SB</v>
      </c>
      <c r="E86" s="43"/>
      <c r="F86" s="43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3"/>
      <c r="H86" s="43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3"/>
      <c r="J86" s="43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3"/>
      <c r="L86" s="43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4"/>
      <c r="N86" s="43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45" t="s">
        <v>90</v>
      </c>
      <c r="C87" s="42"/>
      <c r="D87" s="43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SB</v>
      </c>
      <c r="E87" s="43"/>
      <c r="F87" s="43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3"/>
      <c r="H87" s="43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3"/>
      <c r="J87" s="43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3"/>
      <c r="L87" s="43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4"/>
      <c r="N87" s="43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45" t="s">
        <v>92</v>
      </c>
      <c r="C88" s="42"/>
      <c r="D88" s="43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SB</v>
      </c>
      <c r="E88" s="43"/>
      <c r="F88" s="43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3"/>
      <c r="H88" s="43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3"/>
      <c r="J88" s="43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3"/>
      <c r="L88" s="43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4"/>
      <c r="N88" s="43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45" t="s">
        <v>93</v>
      </c>
      <c r="C89" s="42"/>
      <c r="D89" s="43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SB</v>
      </c>
      <c r="E89" s="43"/>
      <c r="F89" s="43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3"/>
      <c r="H89" s="43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3"/>
      <c r="J89" s="43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3"/>
      <c r="L89" s="43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4"/>
      <c r="N89" s="43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45" t="s">
        <v>94</v>
      </c>
      <c r="C90" s="42"/>
      <c r="D90" s="43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SB</v>
      </c>
      <c r="E90" s="43"/>
      <c r="F90" s="43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3"/>
      <c r="H90" s="43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3"/>
      <c r="J90" s="43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3"/>
      <c r="L90" s="43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4"/>
      <c r="N90" s="43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45" t="s">
        <v>89</v>
      </c>
      <c r="C91" s="42"/>
      <c r="D91" s="43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SB</v>
      </c>
      <c r="E91" s="43"/>
      <c r="F91" s="43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3"/>
      <c r="H91" s="43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3"/>
      <c r="J91" s="43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B</v>
      </c>
      <c r="K91" s="43"/>
      <c r="L91" s="43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4"/>
      <c r="N91" s="43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45" t="s">
        <v>95</v>
      </c>
      <c r="C92" s="42"/>
      <c r="D92" s="43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SB</v>
      </c>
      <c r="E92" s="43"/>
      <c r="F92" s="43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43"/>
      <c r="H92" s="43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43"/>
      <c r="J92" s="43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B</v>
      </c>
      <c r="K92" s="43"/>
      <c r="L92" s="43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4"/>
      <c r="N92" s="43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45" t="s">
        <v>96</v>
      </c>
      <c r="C93" s="42"/>
      <c r="D93" s="43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SB</v>
      </c>
      <c r="E93" s="43"/>
      <c r="F93" s="43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43"/>
      <c r="H93" s="43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43"/>
      <c r="J93" s="43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B</v>
      </c>
      <c r="K93" s="43"/>
      <c r="L93" s="43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4"/>
      <c r="N93" s="43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45" t="s">
        <v>88</v>
      </c>
      <c r="C94" s="42"/>
      <c r="D94" s="43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SB</v>
      </c>
      <c r="E94" s="43"/>
      <c r="F94" s="43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43"/>
      <c r="H94" s="43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43"/>
      <c r="J94" s="43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B</v>
      </c>
      <c r="K94" s="43"/>
      <c r="L94" s="43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4"/>
      <c r="N94" s="43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45" t="s">
        <v>99</v>
      </c>
      <c r="C95" s="42"/>
      <c r="D95" s="43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SB</v>
      </c>
      <c r="E95" s="43"/>
      <c r="F95" s="43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43"/>
      <c r="H95" s="43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43"/>
      <c r="J95" s="43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B</v>
      </c>
      <c r="K95" s="43"/>
      <c r="L95" s="43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4"/>
      <c r="N95" s="43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45" t="s">
        <v>91</v>
      </c>
      <c r="C96" s="42"/>
      <c r="D96" s="43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SB</v>
      </c>
      <c r="E96" s="43"/>
      <c r="F96" s="43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43"/>
      <c r="H96" s="43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43"/>
      <c r="J96" s="43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B</v>
      </c>
      <c r="K96" s="43"/>
      <c r="L96" s="43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4"/>
      <c r="N96" s="43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45" t="s">
        <v>84</v>
      </c>
      <c r="C97" s="42"/>
      <c r="D97" s="43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SB</v>
      </c>
      <c r="E97" s="43"/>
      <c r="F97" s="43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43"/>
      <c r="H97" s="43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43"/>
      <c r="J97" s="43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B</v>
      </c>
      <c r="K97" s="43"/>
      <c r="L97" s="43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4"/>
      <c r="N97" s="43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45" t="s">
        <v>85</v>
      </c>
      <c r="C98" s="42"/>
      <c r="D98" s="43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SB</v>
      </c>
      <c r="E98" s="43"/>
      <c r="F98" s="43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43"/>
      <c r="H98" s="43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43"/>
      <c r="J98" s="43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B</v>
      </c>
      <c r="K98" s="43"/>
      <c r="L98" s="43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4"/>
      <c r="N98" s="43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45" t="s">
        <v>72</v>
      </c>
      <c r="C99" s="42"/>
      <c r="D99" s="43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B</v>
      </c>
      <c r="E99" s="43"/>
      <c r="F99" s="43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43"/>
      <c r="H99" s="43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43"/>
      <c r="J99" s="43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B</v>
      </c>
      <c r="K99" s="43"/>
      <c r="L99" s="43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4"/>
      <c r="N99" s="43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45" t="s">
        <v>75</v>
      </c>
      <c r="C100" s="42"/>
      <c r="D100" s="43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B</v>
      </c>
      <c r="E100" s="43"/>
      <c r="F100" s="43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43"/>
      <c r="H100" s="43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43"/>
      <c r="J100" s="43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B</v>
      </c>
      <c r="K100" s="43"/>
      <c r="L100" s="43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4"/>
      <c r="N100" s="43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45" t="s">
        <v>79</v>
      </c>
      <c r="C101" s="42"/>
      <c r="D101" s="43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SB</v>
      </c>
      <c r="E101" s="43"/>
      <c r="F101" s="43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43"/>
      <c r="H101" s="43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43"/>
      <c r="J101" s="43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B</v>
      </c>
      <c r="K101" s="43"/>
      <c r="L101" s="43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4"/>
      <c r="N101" s="43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45" t="s">
        <v>78</v>
      </c>
      <c r="C102" s="42"/>
      <c r="D102" s="43" t="str">
        <f>IFERROR(IF(AVERAGEIFS(DATA!$J:$J,DATA!$F:$F,$B102,DATA!$L:$L,D$9,DATA!$M:$M,$L$1,DATA!$E:$E,"&lt;=7")&gt;MASTER!$B$3/100,"SB",IF(AVERAGEIFS(DATA!$J:$J,DATA!$F:$F,$B102,DATA!$L:$L,D$9,DATA!$M:$M,$L$1,DATA!$E:$E,"&lt;=7")&gt;MASTER!$B$4/100,"B",IF(AVERAGEIFS(DATA!$J:$J,DATA!$F:$F,$B102,DATA!$L:$L,D$9,DATA!$M:$M,$L$1,DATA!$E:$E,"&lt;=7")&gt;MASTER!$B$5/100,"C","K")))," ")</f>
        <v>SB</v>
      </c>
      <c r="E102" s="43"/>
      <c r="F102" s="43" t="str">
        <f>IFERROR(IF(AVERAGEIFS(DATA!$J:$J,DATA!$F:$F,$B102,DATA!$L:$L,F$9,DATA!$M:$M,$L$1,DATA!$E:$E,"&lt;=7")&gt;MASTER!$B$3/100,"SB",IF(AVERAGEIFS(DATA!$J:$J,DATA!$F:$F,$B102,DATA!$L:$L,F$9,DATA!$M:$M,$L$1,DATA!$E:$E,"&lt;=7")&gt;MASTER!$B$4/100,"B",IF(AVERAGEIFS(DATA!$J:$J,DATA!$F:$F,$B102,DATA!$L:$L,F$9,DATA!$M:$M,$L$1,DATA!$E:$E,"&lt;=7")&gt;MASTER!$B$5/100,"C","K")))," ")</f>
        <v> </v>
      </c>
      <c r="G102" s="43"/>
      <c r="H102" s="43" t="str">
        <f>IFERROR(IF(AVERAGEIFS(DATA!$J:$J,DATA!$F:$F,$B102,DATA!$L:$L,H$9,DATA!$M:$M,$L$1,DATA!$E:$E,"&lt;=7")&gt;MASTER!$B$3/100,"SB",IF(AVERAGEIFS(DATA!$J:$J,DATA!$F:$F,$B102,DATA!$L:$L,H$9,DATA!$M:$M,$L$1,DATA!$E:$E,"&lt;=7")&gt;MASTER!$B$4/100,"B",IF(AVERAGEIFS(DATA!$J:$J,DATA!$F:$F,$B102,DATA!$L:$L,H$9,DATA!$M:$M,$L$1,DATA!$E:$E,"&lt;=7")&gt;MASTER!$B$5/100,"C","K")))," ")</f>
        <v> </v>
      </c>
      <c r="I102" s="43"/>
      <c r="J102" s="43" t="str">
        <f>IFERROR(IF(AVERAGEIFS(DATA!$J:$J,DATA!$F:$F,$B102,DATA!$L:$L,J$9,DATA!$M:$M,$L$1,DATA!$E:$E,"&lt;=7")&gt;MASTER!$B$3/100,"SB",IF(AVERAGEIFS(DATA!$J:$J,DATA!$F:$F,$B102,DATA!$L:$L,J$9,DATA!$M:$M,$L$1,DATA!$E:$E,"&lt;=7")&gt;MASTER!$B$4/100,"B",IF(AVERAGEIFS(DATA!$J:$J,DATA!$F:$F,$B102,DATA!$L:$L,J$9,DATA!$M:$M,$L$1,DATA!$E:$E,"&lt;=7")&gt;MASTER!$B$5/100,"C","K")))," ")</f>
        <v>B</v>
      </c>
      <c r="K102" s="43"/>
      <c r="L102" s="43" t="str">
        <f>IFERROR(IF(AVERAGEIFS(DATA!$J:$J,DATA!$F:$F,$B102,DATA!$L:$L,L$9,DATA!$M:$M,$L$1,DATA!$E:$E,"&lt;=7")&gt;MASTER!$B$3/100,"SB",IF(AVERAGEIFS(DATA!$J:$J,DATA!$F:$F,$B102,DATA!$L:$L,L$9,DATA!$M:$M,$L$1,DATA!$E:$E,"&lt;=7")&gt;MASTER!$B$4/100,"B",IF(AVERAGEIFS(DATA!$J:$J,DATA!$F:$F,$B102,DATA!$L:$L,L$9,DATA!$M:$M,$L$1,DATA!$E:$E,"&lt;=7")&gt;MASTER!$B$5/100,"C","K")))," ")</f>
        <v> </v>
      </c>
      <c r="M102" s="44"/>
      <c r="N102" s="43" t="str">
        <f>IFERROR(IF(AVERAGEIFS(DATA!$J:$J,DATA!$F:$F,$B102,DATA!$L:$L,N$9,DATA!$M:$M,$L$1,DATA!$E:$E,"&lt;=7")&gt;MASTER!$B$3/100,"SB",IF(AVERAGEIFS(DATA!$J:$J,DATA!$F:$F,$B102,DATA!$L:$L,N$9,DATA!$M:$M,$L$1,DATA!$E:$E,"&lt;=7")&gt;MASTER!$B$4/100,"B",IF(AVERAGEIFS(DATA!$J:$J,DATA!$F:$F,$B102,DATA!$L:$L,N$9,DATA!$M:$M,$L$1,DATA!$E:$E,"&lt;=7")&gt;MASTER!$B$5/100,"C","K")))," ")</f>
        <v> 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45" t="s">
        <v>77</v>
      </c>
      <c r="C103" s="42"/>
      <c r="D103" s="43" t="str">
        <f>IFERROR(IF(AVERAGEIFS(DATA!$J:$J,DATA!$F:$F,$B103,DATA!$L:$L,D$9,DATA!$M:$M,$L$1,DATA!$E:$E,"&lt;=7")&gt;MASTER!$B$3/100,"SB",IF(AVERAGEIFS(DATA!$J:$J,DATA!$F:$F,$B103,DATA!$L:$L,D$9,DATA!$M:$M,$L$1,DATA!$E:$E,"&lt;=7")&gt;MASTER!$B$4/100,"B",IF(AVERAGEIFS(DATA!$J:$J,DATA!$F:$F,$B103,DATA!$L:$L,D$9,DATA!$M:$M,$L$1,DATA!$E:$E,"&lt;=7")&gt;MASTER!$B$5/100,"C","K")))," ")</f>
        <v>B</v>
      </c>
      <c r="E103" s="43"/>
      <c r="F103" s="43" t="str">
        <f>IFERROR(IF(AVERAGEIFS(DATA!$J:$J,DATA!$F:$F,$B103,DATA!$L:$L,F$9,DATA!$M:$M,$L$1,DATA!$E:$E,"&lt;=7")&gt;MASTER!$B$3/100,"SB",IF(AVERAGEIFS(DATA!$J:$J,DATA!$F:$F,$B103,DATA!$L:$L,F$9,DATA!$M:$M,$L$1,DATA!$E:$E,"&lt;=7")&gt;MASTER!$B$4/100,"B",IF(AVERAGEIFS(DATA!$J:$J,DATA!$F:$F,$B103,DATA!$L:$L,F$9,DATA!$M:$M,$L$1,DATA!$E:$E,"&lt;=7")&gt;MASTER!$B$5/100,"C","K")))," ")</f>
        <v> </v>
      </c>
      <c r="G103" s="43"/>
      <c r="H103" s="43" t="str">
        <f>IFERROR(IF(AVERAGEIFS(DATA!$J:$J,DATA!$F:$F,$B103,DATA!$L:$L,H$9,DATA!$M:$M,$L$1,DATA!$E:$E,"&lt;=7")&gt;MASTER!$B$3/100,"SB",IF(AVERAGEIFS(DATA!$J:$J,DATA!$F:$F,$B103,DATA!$L:$L,H$9,DATA!$M:$M,$L$1,DATA!$E:$E,"&lt;=7")&gt;MASTER!$B$4/100,"B",IF(AVERAGEIFS(DATA!$J:$J,DATA!$F:$F,$B103,DATA!$L:$L,H$9,DATA!$M:$M,$L$1,DATA!$E:$E,"&lt;=7")&gt;MASTER!$B$5/100,"C","K")))," ")</f>
        <v> </v>
      </c>
      <c r="I103" s="43"/>
      <c r="J103" s="43" t="str">
        <f>IFERROR(IF(AVERAGEIFS(DATA!$J:$J,DATA!$F:$F,$B103,DATA!$L:$L,J$9,DATA!$M:$M,$L$1,DATA!$E:$E,"&lt;=7")&gt;MASTER!$B$3/100,"SB",IF(AVERAGEIFS(DATA!$J:$J,DATA!$F:$F,$B103,DATA!$L:$L,J$9,DATA!$M:$M,$L$1,DATA!$E:$E,"&lt;=7")&gt;MASTER!$B$4/100,"B",IF(AVERAGEIFS(DATA!$J:$J,DATA!$F:$F,$B103,DATA!$L:$L,J$9,DATA!$M:$M,$L$1,DATA!$E:$E,"&lt;=7")&gt;MASTER!$B$5/100,"C","K")))," ")</f>
        <v>B</v>
      </c>
      <c r="K103" s="43"/>
      <c r="L103" s="43" t="str">
        <f>IFERROR(IF(AVERAGEIFS(DATA!$J:$J,DATA!$F:$F,$B103,DATA!$L:$L,L$9,DATA!$M:$M,$L$1,DATA!$E:$E,"&lt;=7")&gt;MASTER!$B$3/100,"SB",IF(AVERAGEIFS(DATA!$J:$J,DATA!$F:$F,$B103,DATA!$L:$L,L$9,DATA!$M:$M,$L$1,DATA!$E:$E,"&lt;=7")&gt;MASTER!$B$4/100,"B",IF(AVERAGEIFS(DATA!$J:$J,DATA!$F:$F,$B103,DATA!$L:$L,L$9,DATA!$M:$M,$L$1,DATA!$E:$E,"&lt;=7")&gt;MASTER!$B$5/100,"C","K")))," ")</f>
        <v> </v>
      </c>
      <c r="M103" s="44"/>
      <c r="N103" s="43" t="str">
        <f>IFERROR(IF(AVERAGEIFS(DATA!$J:$J,DATA!$F:$F,$B103,DATA!$L:$L,N$9,DATA!$M:$M,$L$1,DATA!$E:$E,"&lt;=7")&gt;MASTER!$B$3/100,"SB",IF(AVERAGEIFS(DATA!$J:$J,DATA!$F:$F,$B103,DATA!$L:$L,N$9,DATA!$M:$M,$L$1,DATA!$E:$E,"&lt;=7")&gt;MASTER!$B$4/100,"B",IF(AVERAGEIFS(DATA!$J:$J,DATA!$F:$F,$B103,DATA!$L:$L,N$9,DATA!$M:$M,$L$1,DATA!$E:$E,"&lt;=7")&gt;MASTER!$B$5/100,"C","K")))," ")</f>
        <v> 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45" t="s">
        <v>80</v>
      </c>
      <c r="C104" s="42"/>
      <c r="D104" s="43" t="str">
        <f>IFERROR(IF(AVERAGEIFS(DATA!$J:$J,DATA!$F:$F,$B104,DATA!$L:$L,D$9,DATA!$M:$M,$L$1,DATA!$E:$E,"&lt;=7")&gt;MASTER!$B$3/100,"SB",IF(AVERAGEIFS(DATA!$J:$J,DATA!$F:$F,$B104,DATA!$L:$L,D$9,DATA!$M:$M,$L$1,DATA!$E:$E,"&lt;=7")&gt;MASTER!$B$4/100,"B",IF(AVERAGEIFS(DATA!$J:$J,DATA!$F:$F,$B104,DATA!$L:$L,D$9,DATA!$M:$M,$L$1,DATA!$E:$E,"&lt;=7")&gt;MASTER!$B$5/100,"C","K")))," ")</f>
        <v>SB</v>
      </c>
      <c r="E104" s="43"/>
      <c r="F104" s="43" t="str">
        <f>IFERROR(IF(AVERAGEIFS(DATA!$J:$J,DATA!$F:$F,$B104,DATA!$L:$L,F$9,DATA!$M:$M,$L$1,DATA!$E:$E,"&lt;=7")&gt;MASTER!$B$3/100,"SB",IF(AVERAGEIFS(DATA!$J:$J,DATA!$F:$F,$B104,DATA!$L:$L,F$9,DATA!$M:$M,$L$1,DATA!$E:$E,"&lt;=7")&gt;MASTER!$B$4/100,"B",IF(AVERAGEIFS(DATA!$J:$J,DATA!$F:$F,$B104,DATA!$L:$L,F$9,DATA!$M:$M,$L$1,DATA!$E:$E,"&lt;=7")&gt;MASTER!$B$5/100,"C","K")))," ")</f>
        <v> </v>
      </c>
      <c r="G104" s="43"/>
      <c r="H104" s="43" t="str">
        <f>IFERROR(IF(AVERAGEIFS(DATA!$J:$J,DATA!$F:$F,$B104,DATA!$L:$L,H$9,DATA!$M:$M,$L$1,DATA!$E:$E,"&lt;=7")&gt;MASTER!$B$3/100,"SB",IF(AVERAGEIFS(DATA!$J:$J,DATA!$F:$F,$B104,DATA!$L:$L,H$9,DATA!$M:$M,$L$1,DATA!$E:$E,"&lt;=7")&gt;MASTER!$B$4/100,"B",IF(AVERAGEIFS(DATA!$J:$J,DATA!$F:$F,$B104,DATA!$L:$L,H$9,DATA!$M:$M,$L$1,DATA!$E:$E,"&lt;=7")&gt;MASTER!$B$5/100,"C","K")))," ")</f>
        <v> </v>
      </c>
      <c r="I104" s="43"/>
      <c r="J104" s="43" t="str">
        <f>IFERROR(IF(AVERAGEIFS(DATA!$J:$J,DATA!$F:$F,$B104,DATA!$L:$L,J$9,DATA!$M:$M,$L$1,DATA!$E:$E,"&lt;=7")&gt;MASTER!$B$3/100,"SB",IF(AVERAGEIFS(DATA!$J:$J,DATA!$F:$F,$B104,DATA!$L:$L,J$9,DATA!$M:$M,$L$1,DATA!$E:$E,"&lt;=7")&gt;MASTER!$B$4/100,"B",IF(AVERAGEIFS(DATA!$J:$J,DATA!$F:$F,$B104,DATA!$L:$L,J$9,DATA!$M:$M,$L$1,DATA!$E:$E,"&lt;=7")&gt;MASTER!$B$5/100,"C","K")))," ")</f>
        <v>B</v>
      </c>
      <c r="K104" s="43"/>
      <c r="L104" s="43" t="str">
        <f>IFERROR(IF(AVERAGEIFS(DATA!$J:$J,DATA!$F:$F,$B104,DATA!$L:$L,L$9,DATA!$M:$M,$L$1,DATA!$E:$E,"&lt;=7")&gt;MASTER!$B$3/100,"SB",IF(AVERAGEIFS(DATA!$J:$J,DATA!$F:$F,$B104,DATA!$L:$L,L$9,DATA!$M:$M,$L$1,DATA!$E:$E,"&lt;=7")&gt;MASTER!$B$4/100,"B",IF(AVERAGEIFS(DATA!$J:$J,DATA!$F:$F,$B104,DATA!$L:$L,L$9,DATA!$M:$M,$L$1,DATA!$E:$E,"&lt;=7")&gt;MASTER!$B$5/100,"C","K")))," ")</f>
        <v> </v>
      </c>
      <c r="M104" s="44"/>
      <c r="N104" s="43" t="str">
        <f>IFERROR(IF(AVERAGEIFS(DATA!$J:$J,DATA!$F:$F,$B104,DATA!$L:$L,N$9,DATA!$M:$M,$L$1,DATA!$E:$E,"&lt;=7")&gt;MASTER!$B$3/100,"SB",IF(AVERAGEIFS(DATA!$J:$J,DATA!$F:$F,$B104,DATA!$L:$L,N$9,DATA!$M:$M,$L$1,DATA!$E:$E,"&lt;=7")&gt;MASTER!$B$4/100,"B",IF(AVERAGEIFS(DATA!$J:$J,DATA!$F:$F,$B104,DATA!$L:$L,N$9,DATA!$M:$M,$L$1,DATA!$E:$E,"&lt;=7")&gt;MASTER!$B$5/100,"C","K")))," ")</f>
        <v> 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45" t="s">
        <v>73</v>
      </c>
      <c r="C105" s="42"/>
      <c r="D105" s="43" t="str">
        <f>IFERROR(IF(AVERAGEIFS(DATA!$J:$J,DATA!$F:$F,$B105,DATA!$L:$L,D$9,DATA!$M:$M,$L$1,DATA!$E:$E,"&lt;=7")&gt;MASTER!$B$3/100,"SB",IF(AVERAGEIFS(DATA!$J:$J,DATA!$F:$F,$B105,DATA!$L:$L,D$9,DATA!$M:$M,$L$1,DATA!$E:$E,"&lt;=7")&gt;MASTER!$B$4/100,"B",IF(AVERAGEIFS(DATA!$J:$J,DATA!$F:$F,$B105,DATA!$L:$L,D$9,DATA!$M:$M,$L$1,DATA!$E:$E,"&lt;=7")&gt;MASTER!$B$5/100,"C","K")))," ")</f>
        <v>B</v>
      </c>
      <c r="E105" s="43"/>
      <c r="F105" s="43" t="str">
        <f>IFERROR(IF(AVERAGEIFS(DATA!$J:$J,DATA!$F:$F,$B105,DATA!$L:$L,F$9,DATA!$M:$M,$L$1,DATA!$E:$E,"&lt;=7")&gt;MASTER!$B$3/100,"SB",IF(AVERAGEIFS(DATA!$J:$J,DATA!$F:$F,$B105,DATA!$L:$L,F$9,DATA!$M:$M,$L$1,DATA!$E:$E,"&lt;=7")&gt;MASTER!$B$4/100,"B",IF(AVERAGEIFS(DATA!$J:$J,DATA!$F:$F,$B105,DATA!$L:$L,F$9,DATA!$M:$M,$L$1,DATA!$E:$E,"&lt;=7")&gt;MASTER!$B$5/100,"C","K")))," ")</f>
        <v> </v>
      </c>
      <c r="G105" s="43"/>
      <c r="H105" s="43" t="str">
        <f>IFERROR(IF(AVERAGEIFS(DATA!$J:$J,DATA!$F:$F,$B105,DATA!$L:$L,H$9,DATA!$M:$M,$L$1,DATA!$E:$E,"&lt;=7")&gt;MASTER!$B$3/100,"SB",IF(AVERAGEIFS(DATA!$J:$J,DATA!$F:$F,$B105,DATA!$L:$L,H$9,DATA!$M:$M,$L$1,DATA!$E:$E,"&lt;=7")&gt;MASTER!$B$4/100,"B",IF(AVERAGEIFS(DATA!$J:$J,DATA!$F:$F,$B105,DATA!$L:$L,H$9,DATA!$M:$M,$L$1,DATA!$E:$E,"&lt;=7")&gt;MASTER!$B$5/100,"C","K")))," ")</f>
        <v> </v>
      </c>
      <c r="I105" s="43"/>
      <c r="J105" s="43" t="str">
        <f>IFERROR(IF(AVERAGEIFS(DATA!$J:$J,DATA!$F:$F,$B105,DATA!$L:$L,J$9,DATA!$M:$M,$L$1,DATA!$E:$E,"&lt;=7")&gt;MASTER!$B$3/100,"SB",IF(AVERAGEIFS(DATA!$J:$J,DATA!$F:$F,$B105,DATA!$L:$L,J$9,DATA!$M:$M,$L$1,DATA!$E:$E,"&lt;=7")&gt;MASTER!$B$4/100,"B",IF(AVERAGEIFS(DATA!$J:$J,DATA!$F:$F,$B105,DATA!$L:$L,J$9,DATA!$M:$M,$L$1,DATA!$E:$E,"&lt;=7")&gt;MASTER!$B$5/100,"C","K")))," ")</f>
        <v>B</v>
      </c>
      <c r="K105" s="43"/>
      <c r="L105" s="43" t="str">
        <f>IFERROR(IF(AVERAGEIFS(DATA!$J:$J,DATA!$F:$F,$B105,DATA!$L:$L,L$9,DATA!$M:$M,$L$1,DATA!$E:$E,"&lt;=7")&gt;MASTER!$B$3/100,"SB",IF(AVERAGEIFS(DATA!$J:$J,DATA!$F:$F,$B105,DATA!$L:$L,L$9,DATA!$M:$M,$L$1,DATA!$E:$E,"&lt;=7")&gt;MASTER!$B$4/100,"B",IF(AVERAGEIFS(DATA!$J:$J,DATA!$F:$F,$B105,DATA!$L:$L,L$9,DATA!$M:$M,$L$1,DATA!$E:$E,"&lt;=7")&gt;MASTER!$B$5/100,"C","K")))," ")</f>
        <v> </v>
      </c>
      <c r="M105" s="44"/>
      <c r="N105" s="43" t="str">
        <f>IFERROR(IF(AVERAGEIFS(DATA!$J:$J,DATA!$F:$F,$B105,DATA!$L:$L,N$9,DATA!$M:$M,$L$1,DATA!$E:$E,"&lt;=7")&gt;MASTER!$B$3/100,"SB",IF(AVERAGEIFS(DATA!$J:$J,DATA!$F:$F,$B105,DATA!$L:$L,N$9,DATA!$M:$M,$L$1,DATA!$E:$E,"&lt;=7")&gt;MASTER!$B$4/100,"B",IF(AVERAGEIFS(DATA!$J:$J,DATA!$F:$F,$B105,DATA!$L:$L,N$9,DATA!$M:$M,$L$1,DATA!$E:$E,"&lt;=7")&gt;MASTER!$B$5/100,"C","K")))," ")</f>
        <v> 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45" t="s">
        <v>81</v>
      </c>
      <c r="C106" s="42"/>
      <c r="D106" s="43" t="str">
        <f>IFERROR(IF(AVERAGEIFS(DATA!$J:$J,DATA!$F:$F,$B106,DATA!$L:$L,D$9,DATA!$M:$M,$L$1,DATA!$E:$E,"&lt;=7")&gt;MASTER!$B$3/100,"SB",IF(AVERAGEIFS(DATA!$J:$J,DATA!$F:$F,$B106,DATA!$L:$L,D$9,DATA!$M:$M,$L$1,DATA!$E:$E,"&lt;=7")&gt;MASTER!$B$4/100,"B",IF(AVERAGEIFS(DATA!$J:$J,DATA!$F:$F,$B106,DATA!$L:$L,D$9,DATA!$M:$M,$L$1,DATA!$E:$E,"&lt;=7")&gt;MASTER!$B$5/100,"C","K")))," ")</f>
        <v>SB</v>
      </c>
      <c r="E106" s="43"/>
      <c r="F106" s="43" t="str">
        <f>IFERROR(IF(AVERAGEIFS(DATA!$J:$J,DATA!$F:$F,$B106,DATA!$L:$L,F$9,DATA!$M:$M,$L$1,DATA!$E:$E,"&lt;=7")&gt;MASTER!$B$3/100,"SB",IF(AVERAGEIFS(DATA!$J:$J,DATA!$F:$F,$B106,DATA!$L:$L,F$9,DATA!$M:$M,$L$1,DATA!$E:$E,"&lt;=7")&gt;MASTER!$B$4/100,"B",IF(AVERAGEIFS(DATA!$J:$J,DATA!$F:$F,$B106,DATA!$L:$L,F$9,DATA!$M:$M,$L$1,DATA!$E:$E,"&lt;=7")&gt;MASTER!$B$5/100,"C","K")))," ")</f>
        <v> </v>
      </c>
      <c r="G106" s="43"/>
      <c r="H106" s="43" t="str">
        <f>IFERROR(IF(AVERAGEIFS(DATA!$J:$J,DATA!$F:$F,$B106,DATA!$L:$L,H$9,DATA!$M:$M,$L$1,DATA!$E:$E,"&lt;=7")&gt;MASTER!$B$3/100,"SB",IF(AVERAGEIFS(DATA!$J:$J,DATA!$F:$F,$B106,DATA!$L:$L,H$9,DATA!$M:$M,$L$1,DATA!$E:$E,"&lt;=7")&gt;MASTER!$B$4/100,"B",IF(AVERAGEIFS(DATA!$J:$J,DATA!$F:$F,$B106,DATA!$L:$L,H$9,DATA!$M:$M,$L$1,DATA!$E:$E,"&lt;=7")&gt;MASTER!$B$5/100,"C","K")))," ")</f>
        <v> </v>
      </c>
      <c r="I106" s="43"/>
      <c r="J106" s="43" t="str">
        <f>IFERROR(IF(AVERAGEIFS(DATA!$J:$J,DATA!$F:$F,$B106,DATA!$L:$L,J$9,DATA!$M:$M,$L$1,DATA!$E:$E,"&lt;=7")&gt;MASTER!$B$3/100,"SB",IF(AVERAGEIFS(DATA!$J:$J,DATA!$F:$F,$B106,DATA!$L:$L,J$9,DATA!$M:$M,$L$1,DATA!$E:$E,"&lt;=7")&gt;MASTER!$B$4/100,"B",IF(AVERAGEIFS(DATA!$J:$J,DATA!$F:$F,$B106,DATA!$L:$L,J$9,DATA!$M:$M,$L$1,DATA!$E:$E,"&lt;=7")&gt;MASTER!$B$5/100,"C","K")))," ")</f>
        <v>B</v>
      </c>
      <c r="K106" s="43"/>
      <c r="L106" s="43" t="str">
        <f>IFERROR(IF(AVERAGEIFS(DATA!$J:$J,DATA!$F:$F,$B106,DATA!$L:$L,L$9,DATA!$M:$M,$L$1,DATA!$E:$E,"&lt;=7")&gt;MASTER!$B$3/100,"SB",IF(AVERAGEIFS(DATA!$J:$J,DATA!$F:$F,$B106,DATA!$L:$L,L$9,DATA!$M:$M,$L$1,DATA!$E:$E,"&lt;=7")&gt;MASTER!$B$4/100,"B",IF(AVERAGEIFS(DATA!$J:$J,DATA!$F:$F,$B106,DATA!$L:$L,L$9,DATA!$M:$M,$L$1,DATA!$E:$E,"&lt;=7")&gt;MASTER!$B$5/100,"C","K")))," ")</f>
        <v> </v>
      </c>
      <c r="M106" s="44"/>
      <c r="N106" s="43" t="str">
        <f>IFERROR(IF(AVERAGEIFS(DATA!$J:$J,DATA!$F:$F,$B106,DATA!$L:$L,N$9,DATA!$M:$M,$L$1,DATA!$E:$E,"&lt;=7")&gt;MASTER!$B$3/100,"SB",IF(AVERAGEIFS(DATA!$J:$J,DATA!$F:$F,$B106,DATA!$L:$L,N$9,DATA!$M:$M,$L$1,DATA!$E:$E,"&lt;=7")&gt;MASTER!$B$4/100,"B",IF(AVERAGEIFS(DATA!$J:$J,DATA!$F:$F,$B106,DATA!$L:$L,N$9,DATA!$M:$M,$L$1,DATA!$E:$E,"&lt;=7")&gt;MASTER!$B$5/100,"C","K")))," ")</f>
        <v> 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45" t="s">
        <v>82</v>
      </c>
      <c r="C107" s="42"/>
      <c r="D107" s="43" t="str">
        <f>IFERROR(IF(AVERAGEIFS(DATA!$J:$J,DATA!$F:$F,$B107,DATA!$L:$L,D$9,DATA!$M:$M,$L$1,DATA!$E:$E,"&lt;=7")&gt;MASTER!$B$3/100,"SB",IF(AVERAGEIFS(DATA!$J:$J,DATA!$F:$F,$B107,DATA!$L:$L,D$9,DATA!$M:$M,$L$1,DATA!$E:$E,"&lt;=7")&gt;MASTER!$B$4/100,"B",IF(AVERAGEIFS(DATA!$J:$J,DATA!$F:$F,$B107,DATA!$L:$L,D$9,DATA!$M:$M,$L$1,DATA!$E:$E,"&lt;=7")&gt;MASTER!$B$5/100,"C","K")))," ")</f>
        <v>SB</v>
      </c>
      <c r="E107" s="43"/>
      <c r="F107" s="43" t="str">
        <f>IFERROR(IF(AVERAGEIFS(DATA!$J:$J,DATA!$F:$F,$B107,DATA!$L:$L,F$9,DATA!$M:$M,$L$1,DATA!$E:$E,"&lt;=7")&gt;MASTER!$B$3/100,"SB",IF(AVERAGEIFS(DATA!$J:$J,DATA!$F:$F,$B107,DATA!$L:$L,F$9,DATA!$M:$M,$L$1,DATA!$E:$E,"&lt;=7")&gt;MASTER!$B$4/100,"B",IF(AVERAGEIFS(DATA!$J:$J,DATA!$F:$F,$B107,DATA!$L:$L,F$9,DATA!$M:$M,$L$1,DATA!$E:$E,"&lt;=7")&gt;MASTER!$B$5/100,"C","K")))," ")</f>
        <v> </v>
      </c>
      <c r="G107" s="43"/>
      <c r="H107" s="43" t="str">
        <f>IFERROR(IF(AVERAGEIFS(DATA!$J:$J,DATA!$F:$F,$B107,DATA!$L:$L,H$9,DATA!$M:$M,$L$1,DATA!$E:$E,"&lt;=7")&gt;MASTER!$B$3/100,"SB",IF(AVERAGEIFS(DATA!$J:$J,DATA!$F:$F,$B107,DATA!$L:$L,H$9,DATA!$M:$M,$L$1,DATA!$E:$E,"&lt;=7")&gt;MASTER!$B$4/100,"B",IF(AVERAGEIFS(DATA!$J:$J,DATA!$F:$F,$B107,DATA!$L:$L,H$9,DATA!$M:$M,$L$1,DATA!$E:$E,"&lt;=7")&gt;MASTER!$B$5/100,"C","K")))," ")</f>
        <v> </v>
      </c>
      <c r="I107" s="43"/>
      <c r="J107" s="43" t="str">
        <f>IFERROR(IF(AVERAGEIFS(DATA!$J:$J,DATA!$F:$F,$B107,DATA!$L:$L,J$9,DATA!$M:$M,$L$1,DATA!$E:$E,"&lt;=7")&gt;MASTER!$B$3/100,"SB",IF(AVERAGEIFS(DATA!$J:$J,DATA!$F:$F,$B107,DATA!$L:$L,J$9,DATA!$M:$M,$L$1,DATA!$E:$E,"&lt;=7")&gt;MASTER!$B$4/100,"B",IF(AVERAGEIFS(DATA!$J:$J,DATA!$F:$F,$B107,DATA!$L:$L,J$9,DATA!$M:$M,$L$1,DATA!$E:$E,"&lt;=7")&gt;MASTER!$B$5/100,"C","K")))," ")</f>
        <v>B</v>
      </c>
      <c r="K107" s="43"/>
      <c r="L107" s="43" t="str">
        <f>IFERROR(IF(AVERAGEIFS(DATA!$J:$J,DATA!$F:$F,$B107,DATA!$L:$L,L$9,DATA!$M:$M,$L$1,DATA!$E:$E,"&lt;=7")&gt;MASTER!$B$3/100,"SB",IF(AVERAGEIFS(DATA!$J:$J,DATA!$F:$F,$B107,DATA!$L:$L,L$9,DATA!$M:$M,$L$1,DATA!$E:$E,"&lt;=7")&gt;MASTER!$B$4/100,"B",IF(AVERAGEIFS(DATA!$J:$J,DATA!$F:$F,$B107,DATA!$L:$L,L$9,DATA!$M:$M,$L$1,DATA!$E:$E,"&lt;=7")&gt;MASTER!$B$5/100,"C","K")))," ")</f>
        <v> </v>
      </c>
      <c r="M107" s="44"/>
      <c r="N107" s="43" t="str">
        <f>IFERROR(IF(AVERAGEIFS(DATA!$J:$J,DATA!$F:$F,$B107,DATA!$L:$L,N$9,DATA!$M:$M,$L$1,DATA!$E:$E,"&lt;=7")&gt;MASTER!$B$3/100,"SB",IF(AVERAGEIFS(DATA!$J:$J,DATA!$F:$F,$B107,DATA!$L:$L,N$9,DATA!$M:$M,$L$1,DATA!$E:$E,"&lt;=7")&gt;MASTER!$B$4/100,"B",IF(AVERAGEIFS(DATA!$J:$J,DATA!$F:$F,$B107,DATA!$L:$L,N$9,DATA!$M:$M,$L$1,DATA!$E:$E,"&lt;=7")&gt;MASTER!$B$5/100,"C","K")))," ")</f>
        <v> 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45" t="s">
        <v>76</v>
      </c>
      <c r="C108" s="42"/>
      <c r="D108" s="43" t="str">
        <f>IFERROR(IF(AVERAGEIFS(DATA!$J:$J,DATA!$F:$F,$B108,DATA!$L:$L,D$9,DATA!$M:$M,$L$1,DATA!$E:$E,"&lt;=7")&gt;MASTER!$B$3/100,"SB",IF(AVERAGEIFS(DATA!$J:$J,DATA!$F:$F,$B108,DATA!$L:$L,D$9,DATA!$M:$M,$L$1,DATA!$E:$E,"&lt;=7")&gt;MASTER!$B$4/100,"B",IF(AVERAGEIFS(DATA!$J:$J,DATA!$F:$F,$B108,DATA!$L:$L,D$9,DATA!$M:$M,$L$1,DATA!$E:$E,"&lt;=7")&gt;MASTER!$B$5/100,"C","K")))," ")</f>
        <v>B</v>
      </c>
      <c r="E108" s="43"/>
      <c r="F108" s="43" t="str">
        <f>IFERROR(IF(AVERAGEIFS(DATA!$J:$J,DATA!$F:$F,$B108,DATA!$L:$L,F$9,DATA!$M:$M,$L$1,DATA!$E:$E,"&lt;=7")&gt;MASTER!$B$3/100,"SB",IF(AVERAGEIFS(DATA!$J:$J,DATA!$F:$F,$B108,DATA!$L:$L,F$9,DATA!$M:$M,$L$1,DATA!$E:$E,"&lt;=7")&gt;MASTER!$B$4/100,"B",IF(AVERAGEIFS(DATA!$J:$J,DATA!$F:$F,$B108,DATA!$L:$L,F$9,DATA!$M:$M,$L$1,DATA!$E:$E,"&lt;=7")&gt;MASTER!$B$5/100,"C","K")))," ")</f>
        <v> </v>
      </c>
      <c r="G108" s="43"/>
      <c r="H108" s="43" t="str">
        <f>IFERROR(IF(AVERAGEIFS(DATA!$J:$J,DATA!$F:$F,$B108,DATA!$L:$L,H$9,DATA!$M:$M,$L$1,DATA!$E:$E,"&lt;=7")&gt;MASTER!$B$3/100,"SB",IF(AVERAGEIFS(DATA!$J:$J,DATA!$F:$F,$B108,DATA!$L:$L,H$9,DATA!$M:$M,$L$1,DATA!$E:$E,"&lt;=7")&gt;MASTER!$B$4/100,"B",IF(AVERAGEIFS(DATA!$J:$J,DATA!$F:$F,$B108,DATA!$L:$L,H$9,DATA!$M:$M,$L$1,DATA!$E:$E,"&lt;=7")&gt;MASTER!$B$5/100,"C","K")))," ")</f>
        <v> </v>
      </c>
      <c r="I108" s="43"/>
      <c r="J108" s="43" t="str">
        <f>IFERROR(IF(AVERAGEIFS(DATA!$J:$J,DATA!$F:$F,$B108,DATA!$L:$L,J$9,DATA!$M:$M,$L$1,DATA!$E:$E,"&lt;=7")&gt;MASTER!$B$3/100,"SB",IF(AVERAGEIFS(DATA!$J:$J,DATA!$F:$F,$B108,DATA!$L:$L,J$9,DATA!$M:$M,$L$1,DATA!$E:$E,"&lt;=7")&gt;MASTER!$B$4/100,"B",IF(AVERAGEIFS(DATA!$J:$J,DATA!$F:$F,$B108,DATA!$L:$L,J$9,DATA!$M:$M,$L$1,DATA!$E:$E,"&lt;=7")&gt;MASTER!$B$5/100,"C","K")))," ")</f>
        <v>B</v>
      </c>
      <c r="K108" s="43"/>
      <c r="L108" s="43" t="str">
        <f>IFERROR(IF(AVERAGEIFS(DATA!$J:$J,DATA!$F:$F,$B108,DATA!$L:$L,L$9,DATA!$M:$M,$L$1,DATA!$E:$E,"&lt;=7")&gt;MASTER!$B$3/100,"SB",IF(AVERAGEIFS(DATA!$J:$J,DATA!$F:$F,$B108,DATA!$L:$L,L$9,DATA!$M:$M,$L$1,DATA!$E:$E,"&lt;=7")&gt;MASTER!$B$4/100,"B",IF(AVERAGEIFS(DATA!$J:$J,DATA!$F:$F,$B108,DATA!$L:$L,L$9,DATA!$M:$M,$L$1,DATA!$E:$E,"&lt;=7")&gt;MASTER!$B$5/100,"C","K")))," ")</f>
        <v> </v>
      </c>
      <c r="M108" s="44"/>
      <c r="N108" s="43" t="str">
        <f>IFERROR(IF(AVERAGEIFS(DATA!$J:$J,DATA!$F:$F,$B108,DATA!$L:$L,N$9,DATA!$M:$M,$L$1,DATA!$E:$E,"&lt;=7")&gt;MASTER!$B$3/100,"SB",IF(AVERAGEIFS(DATA!$J:$J,DATA!$F:$F,$B108,DATA!$L:$L,N$9,DATA!$M:$M,$L$1,DATA!$E:$E,"&lt;=7")&gt;MASTER!$B$4/100,"B",IF(AVERAGEIFS(DATA!$J:$J,DATA!$F:$F,$B108,DATA!$L:$L,N$9,DATA!$M:$M,$L$1,DATA!$E:$E,"&lt;=7")&gt;MASTER!$B$5/100,"C","K")))," ")</f>
        <v> 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45" t="s">
        <v>86</v>
      </c>
      <c r="C109" s="42"/>
      <c r="D109" s="43" t="str">
        <f>IFERROR(IF(AVERAGEIFS(DATA!$J:$J,DATA!$F:$F,$B109,DATA!$L:$L,D$9,DATA!$M:$M,$L$1,DATA!$E:$E,"&lt;=7")&gt;MASTER!$B$3/100,"SB",IF(AVERAGEIFS(DATA!$J:$J,DATA!$F:$F,$B109,DATA!$L:$L,D$9,DATA!$M:$M,$L$1,DATA!$E:$E,"&lt;=7")&gt;MASTER!$B$4/100,"B",IF(AVERAGEIFS(DATA!$J:$J,DATA!$F:$F,$B109,DATA!$L:$L,D$9,DATA!$M:$M,$L$1,DATA!$E:$E,"&lt;=7")&gt;MASTER!$B$5/100,"C","K")))," ")</f>
        <v>SB</v>
      </c>
      <c r="E109" s="43"/>
      <c r="F109" s="43" t="str">
        <f>IFERROR(IF(AVERAGEIFS(DATA!$J:$J,DATA!$F:$F,$B109,DATA!$L:$L,F$9,DATA!$M:$M,$L$1,DATA!$E:$E,"&lt;=7")&gt;MASTER!$B$3/100,"SB",IF(AVERAGEIFS(DATA!$J:$J,DATA!$F:$F,$B109,DATA!$L:$L,F$9,DATA!$M:$M,$L$1,DATA!$E:$E,"&lt;=7")&gt;MASTER!$B$4/100,"B",IF(AVERAGEIFS(DATA!$J:$J,DATA!$F:$F,$B109,DATA!$L:$L,F$9,DATA!$M:$M,$L$1,DATA!$E:$E,"&lt;=7")&gt;MASTER!$B$5/100,"C","K")))," ")</f>
        <v> </v>
      </c>
      <c r="G109" s="43"/>
      <c r="H109" s="43" t="str">
        <f>IFERROR(IF(AVERAGEIFS(DATA!$J:$J,DATA!$F:$F,$B109,DATA!$L:$L,H$9,DATA!$M:$M,$L$1,DATA!$E:$E,"&lt;=7")&gt;MASTER!$B$3/100,"SB",IF(AVERAGEIFS(DATA!$J:$J,DATA!$F:$F,$B109,DATA!$L:$L,H$9,DATA!$M:$M,$L$1,DATA!$E:$E,"&lt;=7")&gt;MASTER!$B$4/100,"B",IF(AVERAGEIFS(DATA!$J:$J,DATA!$F:$F,$B109,DATA!$L:$L,H$9,DATA!$M:$M,$L$1,DATA!$E:$E,"&lt;=7")&gt;MASTER!$B$5/100,"C","K")))," ")</f>
        <v> </v>
      </c>
      <c r="I109" s="43"/>
      <c r="J109" s="43" t="str">
        <f>IFERROR(IF(AVERAGEIFS(DATA!$J:$J,DATA!$F:$F,$B109,DATA!$L:$L,J$9,DATA!$M:$M,$L$1,DATA!$E:$E,"&lt;=7")&gt;MASTER!$B$3/100,"SB",IF(AVERAGEIFS(DATA!$J:$J,DATA!$F:$F,$B109,DATA!$L:$L,J$9,DATA!$M:$M,$L$1,DATA!$E:$E,"&lt;=7")&gt;MASTER!$B$4/100,"B",IF(AVERAGEIFS(DATA!$J:$J,DATA!$F:$F,$B109,DATA!$L:$L,J$9,DATA!$M:$M,$L$1,DATA!$E:$E,"&lt;=7")&gt;MASTER!$B$5/100,"C","K")))," ")</f>
        <v>B</v>
      </c>
      <c r="K109" s="43"/>
      <c r="L109" s="43" t="str">
        <f>IFERROR(IF(AVERAGEIFS(DATA!$J:$J,DATA!$F:$F,$B109,DATA!$L:$L,L$9,DATA!$M:$M,$L$1,DATA!$E:$E,"&lt;=7")&gt;MASTER!$B$3/100,"SB",IF(AVERAGEIFS(DATA!$J:$J,DATA!$F:$F,$B109,DATA!$L:$L,L$9,DATA!$M:$M,$L$1,DATA!$E:$E,"&lt;=7")&gt;MASTER!$B$4/100,"B",IF(AVERAGEIFS(DATA!$J:$J,DATA!$F:$F,$B109,DATA!$L:$L,L$9,DATA!$M:$M,$L$1,DATA!$E:$E,"&lt;=7")&gt;MASTER!$B$5/100,"C","K")))," ")</f>
        <v> </v>
      </c>
      <c r="M109" s="44"/>
      <c r="N109" s="43" t="str">
        <f>IFERROR(IF(AVERAGEIFS(DATA!$J:$J,DATA!$F:$F,$B109,DATA!$L:$L,N$9,DATA!$M:$M,$L$1,DATA!$E:$E,"&lt;=7")&gt;MASTER!$B$3/100,"SB",IF(AVERAGEIFS(DATA!$J:$J,DATA!$F:$F,$B109,DATA!$L:$L,N$9,DATA!$M:$M,$L$1,DATA!$E:$E,"&lt;=7")&gt;MASTER!$B$4/100,"B",IF(AVERAGEIFS(DATA!$J:$J,DATA!$F:$F,$B109,DATA!$L:$L,N$9,DATA!$M:$M,$L$1,DATA!$E:$E,"&lt;=7")&gt;MASTER!$B$5/100,"C","K")))," ")</f>
        <v> 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45" t="s">
        <v>83</v>
      </c>
      <c r="C110" s="42"/>
      <c r="D110" s="43" t="str">
        <f>IFERROR(IF(AVERAGEIFS(DATA!$J:$J,DATA!$F:$F,$B110,DATA!$L:$L,D$9,DATA!$M:$M,$L$1,DATA!$E:$E,"&lt;=7")&gt;MASTER!$B$3/100,"SB",IF(AVERAGEIFS(DATA!$J:$J,DATA!$F:$F,$B110,DATA!$L:$L,D$9,DATA!$M:$M,$L$1,DATA!$E:$E,"&lt;=7")&gt;MASTER!$B$4/100,"B",IF(AVERAGEIFS(DATA!$J:$J,DATA!$F:$F,$B110,DATA!$L:$L,D$9,DATA!$M:$M,$L$1,DATA!$E:$E,"&lt;=7")&gt;MASTER!$B$5/100,"C","K")))," ")</f>
        <v>SB</v>
      </c>
      <c r="E110" s="43"/>
      <c r="F110" s="43" t="str">
        <f>IFERROR(IF(AVERAGEIFS(DATA!$J:$J,DATA!$F:$F,$B110,DATA!$L:$L,F$9,DATA!$M:$M,$L$1,DATA!$E:$E,"&lt;=7")&gt;MASTER!$B$3/100,"SB",IF(AVERAGEIFS(DATA!$J:$J,DATA!$F:$F,$B110,DATA!$L:$L,F$9,DATA!$M:$M,$L$1,DATA!$E:$E,"&lt;=7")&gt;MASTER!$B$4/100,"B",IF(AVERAGEIFS(DATA!$J:$J,DATA!$F:$F,$B110,DATA!$L:$L,F$9,DATA!$M:$M,$L$1,DATA!$E:$E,"&lt;=7")&gt;MASTER!$B$5/100,"C","K")))," ")</f>
        <v> </v>
      </c>
      <c r="G110" s="43"/>
      <c r="H110" s="43" t="str">
        <f>IFERROR(IF(AVERAGEIFS(DATA!$J:$J,DATA!$F:$F,$B110,DATA!$L:$L,H$9,DATA!$M:$M,$L$1,DATA!$E:$E,"&lt;=7")&gt;MASTER!$B$3/100,"SB",IF(AVERAGEIFS(DATA!$J:$J,DATA!$F:$F,$B110,DATA!$L:$L,H$9,DATA!$M:$M,$L$1,DATA!$E:$E,"&lt;=7")&gt;MASTER!$B$4/100,"B",IF(AVERAGEIFS(DATA!$J:$J,DATA!$F:$F,$B110,DATA!$L:$L,H$9,DATA!$M:$M,$L$1,DATA!$E:$E,"&lt;=7")&gt;MASTER!$B$5/100,"C","K")))," ")</f>
        <v> </v>
      </c>
      <c r="I110" s="43"/>
      <c r="J110" s="43" t="str">
        <f>IFERROR(IF(AVERAGEIFS(DATA!$J:$J,DATA!$F:$F,$B110,DATA!$L:$L,J$9,DATA!$M:$M,$L$1,DATA!$E:$E,"&lt;=7")&gt;MASTER!$B$3/100,"SB",IF(AVERAGEIFS(DATA!$J:$J,DATA!$F:$F,$B110,DATA!$L:$L,J$9,DATA!$M:$M,$L$1,DATA!$E:$E,"&lt;=7")&gt;MASTER!$B$4/100,"B",IF(AVERAGEIFS(DATA!$J:$J,DATA!$F:$F,$B110,DATA!$L:$L,J$9,DATA!$M:$M,$L$1,DATA!$E:$E,"&lt;=7")&gt;MASTER!$B$5/100,"C","K")))," ")</f>
        <v>B</v>
      </c>
      <c r="K110" s="43"/>
      <c r="L110" s="43" t="str">
        <f>IFERROR(IF(AVERAGEIFS(DATA!$J:$J,DATA!$F:$F,$B110,DATA!$L:$L,L$9,DATA!$M:$M,$L$1,DATA!$E:$E,"&lt;=7")&gt;MASTER!$B$3/100,"SB",IF(AVERAGEIFS(DATA!$J:$J,DATA!$F:$F,$B110,DATA!$L:$L,L$9,DATA!$M:$M,$L$1,DATA!$E:$E,"&lt;=7")&gt;MASTER!$B$4/100,"B",IF(AVERAGEIFS(DATA!$J:$J,DATA!$F:$F,$B110,DATA!$L:$L,L$9,DATA!$M:$M,$L$1,DATA!$E:$E,"&lt;=7")&gt;MASTER!$B$5/100,"C","K")))," ")</f>
        <v> </v>
      </c>
      <c r="M110" s="44"/>
      <c r="N110" s="43" t="str">
        <f>IFERROR(IF(AVERAGEIFS(DATA!$J:$J,DATA!$F:$F,$B110,DATA!$L:$L,N$9,DATA!$M:$M,$L$1,DATA!$E:$E,"&lt;=7")&gt;MASTER!$B$3/100,"SB",IF(AVERAGEIFS(DATA!$J:$J,DATA!$F:$F,$B110,DATA!$L:$L,N$9,DATA!$M:$M,$L$1,DATA!$E:$E,"&lt;=7")&gt;MASTER!$B$4/100,"B",IF(AVERAGEIFS(DATA!$J:$J,DATA!$F:$F,$B110,DATA!$L:$L,N$9,DATA!$M:$M,$L$1,DATA!$E:$E,"&lt;=7")&gt;MASTER!$B$5/100,"C","K")))," ")</f>
        <v> 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45" t="s">
        <v>74</v>
      </c>
      <c r="C111" s="42"/>
      <c r="D111" s="43" t="str">
        <f>IFERROR(IF(AVERAGEIFS(DATA!$J:$J,DATA!$F:$F,$B111,DATA!$L:$L,D$9,DATA!$M:$M,$L$1,DATA!$E:$E,"&lt;=7")&gt;MASTER!$B$3/100,"SB",IF(AVERAGEIFS(DATA!$J:$J,DATA!$F:$F,$B111,DATA!$L:$L,D$9,DATA!$M:$M,$L$1,DATA!$E:$E,"&lt;=7")&gt;MASTER!$B$4/100,"B",IF(AVERAGEIFS(DATA!$J:$J,DATA!$F:$F,$B111,DATA!$L:$L,D$9,DATA!$M:$M,$L$1,DATA!$E:$E,"&lt;=7")&gt;MASTER!$B$5/100,"C","K")))," ")</f>
        <v>B</v>
      </c>
      <c r="E111" s="43"/>
      <c r="F111" s="43" t="str">
        <f>IFERROR(IF(AVERAGEIFS(DATA!$J:$J,DATA!$F:$F,$B111,DATA!$L:$L,F$9,DATA!$M:$M,$L$1,DATA!$E:$E,"&lt;=7")&gt;MASTER!$B$3/100,"SB",IF(AVERAGEIFS(DATA!$J:$J,DATA!$F:$F,$B111,DATA!$L:$L,F$9,DATA!$M:$M,$L$1,DATA!$E:$E,"&lt;=7")&gt;MASTER!$B$4/100,"B",IF(AVERAGEIFS(DATA!$J:$J,DATA!$F:$F,$B111,DATA!$L:$L,F$9,DATA!$M:$M,$L$1,DATA!$E:$E,"&lt;=7")&gt;MASTER!$B$5/100,"C","K")))," ")</f>
        <v> </v>
      </c>
      <c r="G111" s="43"/>
      <c r="H111" s="43" t="str">
        <f>IFERROR(IF(AVERAGEIFS(DATA!$J:$J,DATA!$F:$F,$B111,DATA!$L:$L,H$9,DATA!$M:$M,$L$1,DATA!$E:$E,"&lt;=7")&gt;MASTER!$B$3/100,"SB",IF(AVERAGEIFS(DATA!$J:$J,DATA!$F:$F,$B111,DATA!$L:$L,H$9,DATA!$M:$M,$L$1,DATA!$E:$E,"&lt;=7")&gt;MASTER!$B$4/100,"B",IF(AVERAGEIFS(DATA!$J:$J,DATA!$F:$F,$B111,DATA!$L:$L,H$9,DATA!$M:$M,$L$1,DATA!$E:$E,"&lt;=7")&gt;MASTER!$B$5/100,"C","K")))," ")</f>
        <v> </v>
      </c>
      <c r="I111" s="43"/>
      <c r="J111" s="43" t="str">
        <f>IFERROR(IF(AVERAGEIFS(DATA!$J:$J,DATA!$F:$F,$B111,DATA!$L:$L,J$9,DATA!$M:$M,$L$1,DATA!$E:$E,"&lt;=7")&gt;MASTER!$B$3/100,"SB",IF(AVERAGEIFS(DATA!$J:$J,DATA!$F:$F,$B111,DATA!$L:$L,J$9,DATA!$M:$M,$L$1,DATA!$E:$E,"&lt;=7")&gt;MASTER!$B$4/100,"B",IF(AVERAGEIFS(DATA!$J:$J,DATA!$F:$F,$B111,DATA!$L:$L,J$9,DATA!$M:$M,$L$1,DATA!$E:$E,"&lt;=7")&gt;MASTER!$B$5/100,"C","K")))," ")</f>
        <v>B</v>
      </c>
      <c r="K111" s="43"/>
      <c r="L111" s="43" t="str">
        <f>IFERROR(IF(AVERAGEIFS(DATA!$J:$J,DATA!$F:$F,$B111,DATA!$L:$L,L$9,DATA!$M:$M,$L$1,DATA!$E:$E,"&lt;=7")&gt;MASTER!$B$3/100,"SB",IF(AVERAGEIFS(DATA!$J:$J,DATA!$F:$F,$B111,DATA!$L:$L,L$9,DATA!$M:$M,$L$1,DATA!$E:$E,"&lt;=7")&gt;MASTER!$B$4/100,"B",IF(AVERAGEIFS(DATA!$J:$J,DATA!$F:$F,$B111,DATA!$L:$L,L$9,DATA!$M:$M,$L$1,DATA!$E:$E,"&lt;=7")&gt;MASTER!$B$5/100,"C","K")))," ")</f>
        <v> </v>
      </c>
      <c r="M111" s="44"/>
      <c r="N111" s="43" t="str">
        <f>IFERROR(IF(AVERAGEIFS(DATA!$J:$J,DATA!$F:$F,$B111,DATA!$L:$L,N$9,DATA!$M:$M,$L$1,DATA!$E:$E,"&lt;=7")&gt;MASTER!$B$3/100,"SB",IF(AVERAGEIFS(DATA!$J:$J,DATA!$F:$F,$B111,DATA!$L:$L,N$9,DATA!$M:$M,$L$1,DATA!$E:$E,"&lt;=7")&gt;MASTER!$B$4/100,"B",IF(AVERAGEIFS(DATA!$J:$J,DATA!$F:$F,$B111,DATA!$L:$L,N$9,DATA!$M:$M,$L$1,DATA!$E:$E,"&lt;=7")&gt;MASTER!$B$5/100,"C","K")))," ")</f>
        <v> 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45" t="s">
        <v>154</v>
      </c>
      <c r="C112" s="42"/>
      <c r="D112" s="43" t="str">
        <f>IFERROR(IF(AVERAGEIFS(DATA!$J:$J,DATA!$F:$F,$B112,DATA!$L:$L,D$9,DATA!$M:$M,$L$1,DATA!$E:$E,"&lt;=7")&gt;MASTER!$B$3/100,"SB",IF(AVERAGEIFS(DATA!$J:$J,DATA!$F:$F,$B112,DATA!$L:$L,D$9,DATA!$M:$M,$L$1,DATA!$E:$E,"&lt;=7")&gt;MASTER!$B$4/100,"B",IF(AVERAGEIFS(DATA!$J:$J,DATA!$F:$F,$B112,DATA!$L:$L,D$9,DATA!$M:$M,$L$1,DATA!$E:$E,"&lt;=7")&gt;MASTER!$B$5/100,"C","K")))," ")</f>
        <v>SB</v>
      </c>
      <c r="E112" s="43"/>
      <c r="F112" s="43" t="str">
        <f>IFERROR(IF(AVERAGEIFS(DATA!$J:$J,DATA!$F:$F,$B112,DATA!$L:$L,F$9,DATA!$M:$M,$L$1,DATA!$E:$E,"&lt;=7")&gt;MASTER!$B$3/100,"SB",IF(AVERAGEIFS(DATA!$J:$J,DATA!$F:$F,$B112,DATA!$L:$L,F$9,DATA!$M:$M,$L$1,DATA!$E:$E,"&lt;=7")&gt;MASTER!$B$4/100,"B",IF(AVERAGEIFS(DATA!$J:$J,DATA!$F:$F,$B112,DATA!$L:$L,F$9,DATA!$M:$M,$L$1,DATA!$E:$E,"&lt;=7")&gt;MASTER!$B$5/100,"C","K")))," ")</f>
        <v> </v>
      </c>
      <c r="G112" s="43"/>
      <c r="H112" s="43" t="str">
        <f>IFERROR(IF(AVERAGEIFS(DATA!$J:$J,DATA!$F:$F,$B112,DATA!$L:$L,H$9,DATA!$M:$M,$L$1,DATA!$E:$E,"&lt;=7")&gt;MASTER!$B$3/100,"SB",IF(AVERAGEIFS(DATA!$J:$J,DATA!$F:$F,$B112,DATA!$L:$L,H$9,DATA!$M:$M,$L$1,DATA!$E:$E,"&lt;=7")&gt;MASTER!$B$4/100,"B",IF(AVERAGEIFS(DATA!$J:$J,DATA!$F:$F,$B112,DATA!$L:$L,H$9,DATA!$M:$M,$L$1,DATA!$E:$E,"&lt;=7")&gt;MASTER!$B$5/100,"C","K")))," ")</f>
        <v> </v>
      </c>
      <c r="I112" s="43"/>
      <c r="J112" s="43" t="str">
        <f>IFERROR(IF(AVERAGEIFS(DATA!$J:$J,DATA!$F:$F,$B112,DATA!$L:$L,J$9,DATA!$M:$M,$L$1,DATA!$E:$E,"&lt;=7")&gt;MASTER!$B$3/100,"SB",IF(AVERAGEIFS(DATA!$J:$J,DATA!$F:$F,$B112,DATA!$L:$L,J$9,DATA!$M:$M,$L$1,DATA!$E:$E,"&lt;=7")&gt;MASTER!$B$4/100,"B",IF(AVERAGEIFS(DATA!$J:$J,DATA!$F:$F,$B112,DATA!$L:$L,J$9,DATA!$M:$M,$L$1,DATA!$E:$E,"&lt;=7")&gt;MASTER!$B$5/100,"C","K")))," ")</f>
        <v> </v>
      </c>
      <c r="K112" s="43"/>
      <c r="L112" s="43" t="str">
        <f>IFERROR(IF(AVERAGEIFS(DATA!$J:$J,DATA!$F:$F,$B112,DATA!$L:$L,L$9,DATA!$M:$M,$L$1,DATA!$E:$E,"&lt;=7")&gt;MASTER!$B$3/100,"SB",IF(AVERAGEIFS(DATA!$J:$J,DATA!$F:$F,$B112,DATA!$L:$L,L$9,DATA!$M:$M,$L$1,DATA!$E:$E,"&lt;=7")&gt;MASTER!$B$4/100,"B",IF(AVERAGEIFS(DATA!$J:$J,DATA!$F:$F,$B112,DATA!$L:$L,L$9,DATA!$M:$M,$L$1,DATA!$E:$E,"&lt;=7")&gt;MASTER!$B$5/100,"C","K")))," ")</f>
        <v> </v>
      </c>
      <c r="M112" s="44"/>
      <c r="N112" s="43" t="str">
        <f>IFERROR(IF(AVERAGEIFS(DATA!$J:$J,DATA!$F:$F,$B112,DATA!$L:$L,N$9,DATA!$M:$M,$L$1,DATA!$E:$E,"&lt;=7")&gt;MASTER!$B$3/100,"SB",IF(AVERAGEIFS(DATA!$J:$J,DATA!$F:$F,$B112,DATA!$L:$L,N$9,DATA!$M:$M,$L$1,DATA!$E:$E,"&lt;=7")&gt;MASTER!$B$4/100,"B",IF(AVERAGEIFS(DATA!$J:$J,DATA!$F:$F,$B112,DATA!$L:$L,N$9,DATA!$M:$M,$L$1,DATA!$E:$E,"&lt;=7")&gt;MASTER!$B$5/100,"C","K")))," ")</f>
        <v> 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45" t="s">
        <v>153</v>
      </c>
      <c r="C113" s="42"/>
      <c r="D113" s="43" t="str">
        <f>IFERROR(IF(AVERAGEIFS(DATA!$J:$J,DATA!$F:$F,$B113,DATA!$L:$L,D$9,DATA!$M:$M,$L$1,DATA!$E:$E,"&lt;=7")&gt;MASTER!$B$3/100,"SB",IF(AVERAGEIFS(DATA!$J:$J,DATA!$F:$F,$B113,DATA!$L:$L,D$9,DATA!$M:$M,$L$1,DATA!$E:$E,"&lt;=7")&gt;MASTER!$B$4/100,"B",IF(AVERAGEIFS(DATA!$J:$J,DATA!$F:$F,$B113,DATA!$L:$L,D$9,DATA!$M:$M,$L$1,DATA!$E:$E,"&lt;=7")&gt;MASTER!$B$5/100,"C","K")))," ")</f>
        <v>B</v>
      </c>
      <c r="E113" s="43"/>
      <c r="F113" s="43" t="str">
        <f>IFERROR(IF(AVERAGEIFS(DATA!$J:$J,DATA!$F:$F,$B113,DATA!$L:$L,F$9,DATA!$M:$M,$L$1,DATA!$E:$E,"&lt;=7")&gt;MASTER!$B$3/100,"SB",IF(AVERAGEIFS(DATA!$J:$J,DATA!$F:$F,$B113,DATA!$L:$L,F$9,DATA!$M:$M,$L$1,DATA!$E:$E,"&lt;=7")&gt;MASTER!$B$4/100,"B",IF(AVERAGEIFS(DATA!$J:$J,DATA!$F:$F,$B113,DATA!$L:$L,F$9,DATA!$M:$M,$L$1,DATA!$E:$E,"&lt;=7")&gt;MASTER!$B$5/100,"C","K")))," ")</f>
        <v> </v>
      </c>
      <c r="G113" s="43"/>
      <c r="H113" s="43" t="str">
        <f>IFERROR(IF(AVERAGEIFS(DATA!$J:$J,DATA!$F:$F,$B113,DATA!$L:$L,H$9,DATA!$M:$M,$L$1,DATA!$E:$E,"&lt;=7")&gt;MASTER!$B$3/100,"SB",IF(AVERAGEIFS(DATA!$J:$J,DATA!$F:$F,$B113,DATA!$L:$L,H$9,DATA!$M:$M,$L$1,DATA!$E:$E,"&lt;=7")&gt;MASTER!$B$4/100,"B",IF(AVERAGEIFS(DATA!$J:$J,DATA!$F:$F,$B113,DATA!$L:$L,H$9,DATA!$M:$M,$L$1,DATA!$E:$E,"&lt;=7")&gt;MASTER!$B$5/100,"C","K")))," ")</f>
        <v> </v>
      </c>
      <c r="I113" s="43"/>
      <c r="J113" s="43" t="str">
        <f>IFERROR(IF(AVERAGEIFS(DATA!$J:$J,DATA!$F:$F,$B113,DATA!$L:$L,J$9,DATA!$M:$M,$L$1,DATA!$E:$E,"&lt;=7")&gt;MASTER!$B$3/100,"SB",IF(AVERAGEIFS(DATA!$J:$J,DATA!$F:$F,$B113,DATA!$L:$L,J$9,DATA!$M:$M,$L$1,DATA!$E:$E,"&lt;=7")&gt;MASTER!$B$4/100,"B",IF(AVERAGEIFS(DATA!$J:$J,DATA!$F:$F,$B113,DATA!$L:$L,J$9,DATA!$M:$M,$L$1,DATA!$E:$E,"&lt;=7")&gt;MASTER!$B$5/100,"C","K")))," ")</f>
        <v> </v>
      </c>
      <c r="K113" s="43"/>
      <c r="L113" s="43" t="str">
        <f>IFERROR(IF(AVERAGEIFS(DATA!$J:$J,DATA!$F:$F,$B113,DATA!$L:$L,L$9,DATA!$M:$M,$L$1,DATA!$E:$E,"&lt;=7")&gt;MASTER!$B$3/100,"SB",IF(AVERAGEIFS(DATA!$J:$J,DATA!$F:$F,$B113,DATA!$L:$L,L$9,DATA!$M:$M,$L$1,DATA!$E:$E,"&lt;=7")&gt;MASTER!$B$4/100,"B",IF(AVERAGEIFS(DATA!$J:$J,DATA!$F:$F,$B113,DATA!$L:$L,L$9,DATA!$M:$M,$L$1,DATA!$E:$E,"&lt;=7")&gt;MASTER!$B$5/100,"C","K")))," ")</f>
        <v> </v>
      </c>
      <c r="M113" s="44"/>
      <c r="N113" s="43" t="str">
        <f>IFERROR(IF(AVERAGEIFS(DATA!$J:$J,DATA!$F:$F,$B113,DATA!$L:$L,N$9,DATA!$M:$M,$L$1,DATA!$E:$E,"&lt;=7")&gt;MASTER!$B$3/100,"SB",IF(AVERAGEIFS(DATA!$J:$J,DATA!$F:$F,$B113,DATA!$L:$L,N$9,DATA!$M:$M,$L$1,DATA!$E:$E,"&lt;=7")&gt;MASTER!$B$4/100,"B",IF(AVERAGEIFS(DATA!$J:$J,DATA!$F:$F,$B113,DATA!$L:$L,N$9,DATA!$M:$M,$L$1,DATA!$E:$E,"&lt;=7")&gt;MASTER!$B$5/100,"C","K")))," ")</f>
        <v> 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45" t="s">
        <v>152</v>
      </c>
      <c r="C114" s="42"/>
      <c r="D114" s="43" t="str">
        <f>IFERROR(IF(AVERAGEIFS(DATA!$J:$J,DATA!$F:$F,$B114,DATA!$L:$L,D$9,DATA!$M:$M,$L$1,DATA!$E:$E,"&lt;=7")&gt;MASTER!$B$3/100,"SB",IF(AVERAGEIFS(DATA!$J:$J,DATA!$F:$F,$B114,DATA!$L:$L,D$9,DATA!$M:$M,$L$1,DATA!$E:$E,"&lt;=7")&gt;MASTER!$B$4/100,"B",IF(AVERAGEIFS(DATA!$J:$J,DATA!$F:$F,$B114,DATA!$L:$L,D$9,DATA!$M:$M,$L$1,DATA!$E:$E,"&lt;=7")&gt;MASTER!$B$5/100,"C","K")))," ")</f>
        <v>B</v>
      </c>
      <c r="E114" s="43"/>
      <c r="F114" s="43" t="str">
        <f>IFERROR(IF(AVERAGEIFS(DATA!$J:$J,DATA!$F:$F,$B114,DATA!$L:$L,F$9,DATA!$M:$M,$L$1,DATA!$E:$E,"&lt;=7")&gt;MASTER!$B$3/100,"SB",IF(AVERAGEIFS(DATA!$J:$J,DATA!$F:$F,$B114,DATA!$L:$L,F$9,DATA!$M:$M,$L$1,DATA!$E:$E,"&lt;=7")&gt;MASTER!$B$4/100,"B",IF(AVERAGEIFS(DATA!$J:$J,DATA!$F:$F,$B114,DATA!$L:$L,F$9,DATA!$M:$M,$L$1,DATA!$E:$E,"&lt;=7")&gt;MASTER!$B$5/100,"C","K")))," ")</f>
        <v> </v>
      </c>
      <c r="G114" s="43"/>
      <c r="H114" s="43" t="str">
        <f>IFERROR(IF(AVERAGEIFS(DATA!$J:$J,DATA!$F:$F,$B114,DATA!$L:$L,H$9,DATA!$M:$M,$L$1,DATA!$E:$E,"&lt;=7")&gt;MASTER!$B$3/100,"SB",IF(AVERAGEIFS(DATA!$J:$J,DATA!$F:$F,$B114,DATA!$L:$L,H$9,DATA!$M:$M,$L$1,DATA!$E:$E,"&lt;=7")&gt;MASTER!$B$4/100,"B",IF(AVERAGEIFS(DATA!$J:$J,DATA!$F:$F,$B114,DATA!$L:$L,H$9,DATA!$M:$M,$L$1,DATA!$E:$E,"&lt;=7")&gt;MASTER!$B$5/100,"C","K")))," ")</f>
        <v> </v>
      </c>
      <c r="I114" s="43"/>
      <c r="J114" s="43" t="str">
        <f>IFERROR(IF(AVERAGEIFS(DATA!$J:$J,DATA!$F:$F,$B114,DATA!$L:$L,J$9,DATA!$M:$M,$L$1,DATA!$E:$E,"&lt;=7")&gt;MASTER!$B$3/100,"SB",IF(AVERAGEIFS(DATA!$J:$J,DATA!$F:$F,$B114,DATA!$L:$L,J$9,DATA!$M:$M,$L$1,DATA!$E:$E,"&lt;=7")&gt;MASTER!$B$4/100,"B",IF(AVERAGEIFS(DATA!$J:$J,DATA!$F:$F,$B114,DATA!$L:$L,J$9,DATA!$M:$M,$L$1,DATA!$E:$E,"&lt;=7")&gt;MASTER!$B$5/100,"C","K")))," ")</f>
        <v> </v>
      </c>
      <c r="K114" s="43"/>
      <c r="L114" s="43" t="str">
        <f>IFERROR(IF(AVERAGEIFS(DATA!$J:$J,DATA!$F:$F,$B114,DATA!$L:$L,L$9,DATA!$M:$M,$L$1,DATA!$E:$E,"&lt;=7")&gt;MASTER!$B$3/100,"SB",IF(AVERAGEIFS(DATA!$J:$J,DATA!$F:$F,$B114,DATA!$L:$L,L$9,DATA!$M:$M,$L$1,DATA!$E:$E,"&lt;=7")&gt;MASTER!$B$4/100,"B",IF(AVERAGEIFS(DATA!$J:$J,DATA!$F:$F,$B114,DATA!$L:$L,L$9,DATA!$M:$M,$L$1,DATA!$E:$E,"&lt;=7")&gt;MASTER!$B$5/100,"C","K")))," ")</f>
        <v> </v>
      </c>
      <c r="M114" s="44"/>
      <c r="N114" s="43" t="str">
        <f>IFERROR(IF(AVERAGEIFS(DATA!$J:$J,DATA!$F:$F,$B114,DATA!$L:$L,N$9,DATA!$M:$M,$L$1,DATA!$E:$E,"&lt;=7")&gt;MASTER!$B$3/100,"SB",IF(AVERAGEIFS(DATA!$J:$J,DATA!$F:$F,$B114,DATA!$L:$L,N$9,DATA!$M:$M,$L$1,DATA!$E:$E,"&lt;=7")&gt;MASTER!$B$4/100,"B",IF(AVERAGEIFS(DATA!$J:$J,DATA!$F:$F,$B114,DATA!$L:$L,N$9,DATA!$M:$M,$L$1,DATA!$E:$E,"&lt;=7")&gt;MASTER!$B$5/100,"C","K")))," ")</f>
        <v> 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45" t="s">
        <v>151</v>
      </c>
      <c r="C115" s="42"/>
      <c r="D115" s="43" t="str">
        <f>IFERROR(IF(AVERAGEIFS(DATA!$J:$J,DATA!$F:$F,$B115,DATA!$L:$L,D$9,DATA!$M:$M,$L$1,DATA!$E:$E,"&lt;=7")&gt;MASTER!$B$3/100,"SB",IF(AVERAGEIFS(DATA!$J:$J,DATA!$F:$F,$B115,DATA!$L:$L,D$9,DATA!$M:$M,$L$1,DATA!$E:$E,"&lt;=7")&gt;MASTER!$B$4/100,"B",IF(AVERAGEIFS(DATA!$J:$J,DATA!$F:$F,$B115,DATA!$L:$L,D$9,DATA!$M:$M,$L$1,DATA!$E:$E,"&lt;=7")&gt;MASTER!$B$5/100,"C","K")))," ")</f>
        <v>B</v>
      </c>
      <c r="E115" s="43"/>
      <c r="F115" s="43" t="str">
        <f>IFERROR(IF(AVERAGEIFS(DATA!$J:$J,DATA!$F:$F,$B115,DATA!$L:$L,F$9,DATA!$M:$M,$L$1,DATA!$E:$E,"&lt;=7")&gt;MASTER!$B$3/100,"SB",IF(AVERAGEIFS(DATA!$J:$J,DATA!$F:$F,$B115,DATA!$L:$L,F$9,DATA!$M:$M,$L$1,DATA!$E:$E,"&lt;=7")&gt;MASTER!$B$4/100,"B",IF(AVERAGEIFS(DATA!$J:$J,DATA!$F:$F,$B115,DATA!$L:$L,F$9,DATA!$M:$M,$L$1,DATA!$E:$E,"&lt;=7")&gt;MASTER!$B$5/100,"C","K")))," ")</f>
        <v> </v>
      </c>
      <c r="G115" s="43"/>
      <c r="H115" s="43" t="str">
        <f>IFERROR(IF(AVERAGEIFS(DATA!$J:$J,DATA!$F:$F,$B115,DATA!$L:$L,H$9,DATA!$M:$M,$L$1,DATA!$E:$E,"&lt;=7")&gt;MASTER!$B$3/100,"SB",IF(AVERAGEIFS(DATA!$J:$J,DATA!$F:$F,$B115,DATA!$L:$L,H$9,DATA!$M:$M,$L$1,DATA!$E:$E,"&lt;=7")&gt;MASTER!$B$4/100,"B",IF(AVERAGEIFS(DATA!$J:$J,DATA!$F:$F,$B115,DATA!$L:$L,H$9,DATA!$M:$M,$L$1,DATA!$E:$E,"&lt;=7")&gt;MASTER!$B$5/100,"C","K")))," ")</f>
        <v> </v>
      </c>
      <c r="I115" s="43"/>
      <c r="J115" s="43" t="str">
        <f>IFERROR(IF(AVERAGEIFS(DATA!$J:$J,DATA!$F:$F,$B115,DATA!$L:$L,J$9,DATA!$M:$M,$L$1,DATA!$E:$E,"&lt;=7")&gt;MASTER!$B$3/100,"SB",IF(AVERAGEIFS(DATA!$J:$J,DATA!$F:$F,$B115,DATA!$L:$L,J$9,DATA!$M:$M,$L$1,DATA!$E:$E,"&lt;=7")&gt;MASTER!$B$4/100,"B",IF(AVERAGEIFS(DATA!$J:$J,DATA!$F:$F,$B115,DATA!$L:$L,J$9,DATA!$M:$M,$L$1,DATA!$E:$E,"&lt;=7")&gt;MASTER!$B$5/100,"C","K")))," ")</f>
        <v> </v>
      </c>
      <c r="K115" s="43"/>
      <c r="L115" s="43" t="str">
        <f>IFERROR(IF(AVERAGEIFS(DATA!$J:$J,DATA!$F:$F,$B115,DATA!$L:$L,L$9,DATA!$M:$M,$L$1,DATA!$E:$E,"&lt;=7")&gt;MASTER!$B$3/100,"SB",IF(AVERAGEIFS(DATA!$J:$J,DATA!$F:$F,$B115,DATA!$L:$L,L$9,DATA!$M:$M,$L$1,DATA!$E:$E,"&lt;=7")&gt;MASTER!$B$4/100,"B",IF(AVERAGEIFS(DATA!$J:$J,DATA!$F:$F,$B115,DATA!$L:$L,L$9,DATA!$M:$M,$L$1,DATA!$E:$E,"&lt;=7")&gt;MASTER!$B$5/100,"C","K")))," ")</f>
        <v> </v>
      </c>
      <c r="M115" s="44"/>
      <c r="N115" s="43" t="str">
        <f>IFERROR(IF(AVERAGEIFS(DATA!$J:$J,DATA!$F:$F,$B115,DATA!$L:$L,N$9,DATA!$M:$M,$L$1,DATA!$E:$E,"&lt;=7")&gt;MASTER!$B$3/100,"SB",IF(AVERAGEIFS(DATA!$J:$J,DATA!$F:$F,$B115,DATA!$L:$L,N$9,DATA!$M:$M,$L$1,DATA!$E:$E,"&lt;=7")&gt;MASTER!$B$4/100,"B",IF(AVERAGEIFS(DATA!$J:$J,DATA!$F:$F,$B115,DATA!$L:$L,N$9,DATA!$M:$M,$L$1,DATA!$E:$E,"&lt;=7")&gt;MASTER!$B$5/100,"C","K")))," ")</f>
        <v> 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45" t="s">
        <v>155</v>
      </c>
      <c r="C116" s="42"/>
      <c r="D116" s="43" t="str">
        <f>IFERROR(IF(AVERAGEIFS(DATA!$J:$J,DATA!$F:$F,$B116,DATA!$L:$L,D$9,DATA!$M:$M,$L$1,DATA!$E:$E,"&lt;=7")&gt;MASTER!$B$3/100,"SB",IF(AVERAGEIFS(DATA!$J:$J,DATA!$F:$F,$B116,DATA!$L:$L,D$9,DATA!$M:$M,$L$1,DATA!$E:$E,"&lt;=7")&gt;MASTER!$B$4/100,"B",IF(AVERAGEIFS(DATA!$J:$J,DATA!$F:$F,$B116,DATA!$L:$L,D$9,DATA!$M:$M,$L$1,DATA!$E:$E,"&lt;=7")&gt;MASTER!$B$5/100,"C","K")))," ")</f>
        <v>SB</v>
      </c>
      <c r="E116" s="43"/>
      <c r="F116" s="43" t="str">
        <f>IFERROR(IF(AVERAGEIFS(DATA!$J:$J,DATA!$F:$F,$B116,DATA!$L:$L,F$9,DATA!$M:$M,$L$1,DATA!$E:$E,"&lt;=7")&gt;MASTER!$B$3/100,"SB",IF(AVERAGEIFS(DATA!$J:$J,DATA!$F:$F,$B116,DATA!$L:$L,F$9,DATA!$M:$M,$L$1,DATA!$E:$E,"&lt;=7")&gt;MASTER!$B$4/100,"B",IF(AVERAGEIFS(DATA!$J:$J,DATA!$F:$F,$B116,DATA!$L:$L,F$9,DATA!$M:$M,$L$1,DATA!$E:$E,"&lt;=7")&gt;MASTER!$B$5/100,"C","K")))," ")</f>
        <v> </v>
      </c>
      <c r="G116" s="43"/>
      <c r="H116" s="43" t="str">
        <f>IFERROR(IF(AVERAGEIFS(DATA!$J:$J,DATA!$F:$F,$B116,DATA!$L:$L,H$9,DATA!$M:$M,$L$1,DATA!$E:$E,"&lt;=7")&gt;MASTER!$B$3/100,"SB",IF(AVERAGEIFS(DATA!$J:$J,DATA!$F:$F,$B116,DATA!$L:$L,H$9,DATA!$M:$M,$L$1,DATA!$E:$E,"&lt;=7")&gt;MASTER!$B$4/100,"B",IF(AVERAGEIFS(DATA!$J:$J,DATA!$F:$F,$B116,DATA!$L:$L,H$9,DATA!$M:$M,$L$1,DATA!$E:$E,"&lt;=7")&gt;MASTER!$B$5/100,"C","K")))," ")</f>
        <v> </v>
      </c>
      <c r="I116" s="43"/>
      <c r="J116" s="43" t="str">
        <f>IFERROR(IF(AVERAGEIFS(DATA!$J:$J,DATA!$F:$F,$B116,DATA!$L:$L,J$9,DATA!$M:$M,$L$1,DATA!$E:$E,"&lt;=7")&gt;MASTER!$B$3/100,"SB",IF(AVERAGEIFS(DATA!$J:$J,DATA!$F:$F,$B116,DATA!$L:$L,J$9,DATA!$M:$M,$L$1,DATA!$E:$E,"&lt;=7")&gt;MASTER!$B$4/100,"B",IF(AVERAGEIFS(DATA!$J:$J,DATA!$F:$F,$B116,DATA!$L:$L,J$9,DATA!$M:$M,$L$1,DATA!$E:$E,"&lt;=7")&gt;MASTER!$B$5/100,"C","K")))," ")</f>
        <v> </v>
      </c>
      <c r="K116" s="43"/>
      <c r="L116" s="43" t="str">
        <f>IFERROR(IF(AVERAGEIFS(DATA!$J:$J,DATA!$F:$F,$B116,DATA!$L:$L,L$9,DATA!$M:$M,$L$1,DATA!$E:$E,"&lt;=7")&gt;MASTER!$B$3/100,"SB",IF(AVERAGEIFS(DATA!$J:$J,DATA!$F:$F,$B116,DATA!$L:$L,L$9,DATA!$M:$M,$L$1,DATA!$E:$E,"&lt;=7")&gt;MASTER!$B$4/100,"B",IF(AVERAGEIFS(DATA!$J:$J,DATA!$F:$F,$B116,DATA!$L:$L,L$9,DATA!$M:$M,$L$1,DATA!$E:$E,"&lt;=7")&gt;MASTER!$B$5/100,"C","K")))," ")</f>
        <v> </v>
      </c>
      <c r="M116" s="44"/>
      <c r="N116" s="43" t="str">
        <f>IFERROR(IF(AVERAGEIFS(DATA!$J:$J,DATA!$F:$F,$B116,DATA!$L:$L,N$9,DATA!$M:$M,$L$1,DATA!$E:$E,"&lt;=7")&gt;MASTER!$B$3/100,"SB",IF(AVERAGEIFS(DATA!$J:$J,DATA!$F:$F,$B116,DATA!$L:$L,N$9,DATA!$M:$M,$L$1,DATA!$E:$E,"&lt;=7")&gt;MASTER!$B$4/100,"B",IF(AVERAGEIFS(DATA!$J:$J,DATA!$F:$F,$B116,DATA!$L:$L,N$9,DATA!$M:$M,$L$1,DATA!$E:$E,"&lt;=7")&gt;MASTER!$B$5/100,"C","K")))," ")</f>
        <v> 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45" t="s">
        <v>64</v>
      </c>
      <c r="C117" s="42"/>
      <c r="D117" s="43" t="str">
        <f>IFERROR(IF(AVERAGEIFS(DATA!$J:$J,DATA!$F:$F,$B117,DATA!$L:$L,D$9,DATA!$M:$M,$L$1,DATA!$E:$E,"&lt;=7")&gt;MASTER!$B$3/100,"SB",IF(AVERAGEIFS(DATA!$J:$J,DATA!$F:$F,$B117,DATA!$L:$L,D$9,DATA!$M:$M,$L$1,DATA!$E:$E,"&lt;=7")&gt;MASTER!$B$4/100,"B",IF(AVERAGEIFS(DATA!$J:$J,DATA!$F:$F,$B117,DATA!$L:$L,D$9,DATA!$M:$M,$L$1,DATA!$E:$E,"&lt;=7")&gt;MASTER!$B$5/100,"C","K")))," ")</f>
        <v>SB</v>
      </c>
      <c r="E117" s="43"/>
      <c r="F117" s="43" t="str">
        <f>IFERROR(IF(AVERAGEIFS(DATA!$J:$J,DATA!$F:$F,$B117,DATA!$L:$L,F$9,DATA!$M:$M,$L$1,DATA!$E:$E,"&lt;=7")&gt;MASTER!$B$3/100,"SB",IF(AVERAGEIFS(DATA!$J:$J,DATA!$F:$F,$B117,DATA!$L:$L,F$9,DATA!$M:$M,$L$1,DATA!$E:$E,"&lt;=7")&gt;MASTER!$B$4/100,"B",IF(AVERAGEIFS(DATA!$J:$J,DATA!$F:$F,$B117,DATA!$L:$L,F$9,DATA!$M:$M,$L$1,DATA!$E:$E,"&lt;=7")&gt;MASTER!$B$5/100,"C","K")))," ")</f>
        <v> </v>
      </c>
      <c r="G117" s="43"/>
      <c r="H117" s="43" t="str">
        <f>IFERROR(IF(AVERAGEIFS(DATA!$J:$J,DATA!$F:$F,$B117,DATA!$L:$L,H$9,DATA!$M:$M,$L$1,DATA!$E:$E,"&lt;=7")&gt;MASTER!$B$3/100,"SB",IF(AVERAGEIFS(DATA!$J:$J,DATA!$F:$F,$B117,DATA!$L:$L,H$9,DATA!$M:$M,$L$1,DATA!$E:$E,"&lt;=7")&gt;MASTER!$B$4/100,"B",IF(AVERAGEIFS(DATA!$J:$J,DATA!$F:$F,$B117,DATA!$L:$L,H$9,DATA!$M:$M,$L$1,DATA!$E:$E,"&lt;=7")&gt;MASTER!$B$5/100,"C","K")))," ")</f>
        <v> </v>
      </c>
      <c r="I117" s="43"/>
      <c r="J117" s="43" t="str">
        <f>IFERROR(IF(AVERAGEIFS(DATA!$J:$J,DATA!$F:$F,$B117,DATA!$L:$L,J$9,DATA!$M:$M,$L$1,DATA!$E:$E,"&lt;=7")&gt;MASTER!$B$3/100,"SB",IF(AVERAGEIFS(DATA!$J:$J,DATA!$F:$F,$B117,DATA!$L:$L,J$9,DATA!$M:$M,$L$1,DATA!$E:$E,"&lt;=7")&gt;MASTER!$B$4/100,"B",IF(AVERAGEIFS(DATA!$J:$J,DATA!$F:$F,$B117,DATA!$L:$L,J$9,DATA!$M:$M,$L$1,DATA!$E:$E,"&lt;=7")&gt;MASTER!$B$5/100,"C","K")))," ")</f>
        <v>B</v>
      </c>
      <c r="K117" s="43"/>
      <c r="L117" s="43" t="str">
        <f>IFERROR(IF(AVERAGEIFS(DATA!$J:$J,DATA!$F:$F,$B117,DATA!$L:$L,L$9,DATA!$M:$M,$L$1,DATA!$E:$E,"&lt;=7")&gt;MASTER!$B$3/100,"SB",IF(AVERAGEIFS(DATA!$J:$J,DATA!$F:$F,$B117,DATA!$L:$L,L$9,DATA!$M:$M,$L$1,DATA!$E:$E,"&lt;=7")&gt;MASTER!$B$4/100,"B",IF(AVERAGEIFS(DATA!$J:$J,DATA!$F:$F,$B117,DATA!$L:$L,L$9,DATA!$M:$M,$L$1,DATA!$E:$E,"&lt;=7")&gt;MASTER!$B$5/100,"C","K")))," ")</f>
        <v> </v>
      </c>
      <c r="M117" s="44"/>
      <c r="N117" s="43" t="str">
        <f>IFERROR(IF(AVERAGEIFS(DATA!$J:$J,DATA!$F:$F,$B117,DATA!$L:$L,N$9,DATA!$M:$M,$L$1,DATA!$E:$E,"&lt;=7")&gt;MASTER!$B$3/100,"SB",IF(AVERAGEIFS(DATA!$J:$J,DATA!$F:$F,$B117,DATA!$L:$L,N$9,DATA!$M:$M,$L$1,DATA!$E:$E,"&lt;=7")&gt;MASTER!$B$4/100,"B",IF(AVERAGEIFS(DATA!$J:$J,DATA!$F:$F,$B117,DATA!$L:$L,N$9,DATA!$M:$M,$L$1,DATA!$E:$E,"&lt;=7")&gt;MASTER!$B$5/100,"C","K")))," ")</f>
        <v> 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45" t="s">
        <v>53</v>
      </c>
      <c r="C118" s="42"/>
      <c r="D118" s="43" t="str">
        <f>IFERROR(IF(AVERAGEIFS(DATA!$J:$J,DATA!$F:$F,$B118,DATA!$L:$L,D$9,DATA!$M:$M,$L$1,DATA!$E:$E,"&lt;=7")&gt;MASTER!$B$3/100,"SB",IF(AVERAGEIFS(DATA!$J:$J,DATA!$F:$F,$B118,DATA!$L:$L,D$9,DATA!$M:$M,$L$1,DATA!$E:$E,"&lt;=7")&gt;MASTER!$B$4/100,"B",IF(AVERAGEIFS(DATA!$J:$J,DATA!$F:$F,$B118,DATA!$L:$L,D$9,DATA!$M:$M,$L$1,DATA!$E:$E,"&lt;=7")&gt;MASTER!$B$5/100,"C","K")))," ")</f>
        <v>SB</v>
      </c>
      <c r="E118" s="43"/>
      <c r="F118" s="43" t="str">
        <f>IFERROR(IF(AVERAGEIFS(DATA!$J:$J,DATA!$F:$F,$B118,DATA!$L:$L,F$9,DATA!$M:$M,$L$1,DATA!$E:$E,"&lt;=7")&gt;MASTER!$B$3/100,"SB",IF(AVERAGEIFS(DATA!$J:$J,DATA!$F:$F,$B118,DATA!$L:$L,F$9,DATA!$M:$M,$L$1,DATA!$E:$E,"&lt;=7")&gt;MASTER!$B$4/100,"B",IF(AVERAGEIFS(DATA!$J:$J,DATA!$F:$F,$B118,DATA!$L:$L,F$9,DATA!$M:$M,$L$1,DATA!$E:$E,"&lt;=7")&gt;MASTER!$B$5/100,"C","K")))," ")</f>
        <v> </v>
      </c>
      <c r="G118" s="43"/>
      <c r="H118" s="43" t="str">
        <f>IFERROR(IF(AVERAGEIFS(DATA!$J:$J,DATA!$F:$F,$B118,DATA!$L:$L,H$9,DATA!$M:$M,$L$1,DATA!$E:$E,"&lt;=7")&gt;MASTER!$B$3/100,"SB",IF(AVERAGEIFS(DATA!$J:$J,DATA!$F:$F,$B118,DATA!$L:$L,H$9,DATA!$M:$M,$L$1,DATA!$E:$E,"&lt;=7")&gt;MASTER!$B$4/100,"B",IF(AVERAGEIFS(DATA!$J:$J,DATA!$F:$F,$B118,DATA!$L:$L,H$9,DATA!$M:$M,$L$1,DATA!$E:$E,"&lt;=7")&gt;MASTER!$B$5/100,"C","K")))," ")</f>
        <v> </v>
      </c>
      <c r="I118" s="43"/>
      <c r="J118" s="43" t="str">
        <f>IFERROR(IF(AVERAGEIFS(DATA!$J:$J,DATA!$F:$F,$B118,DATA!$L:$L,J$9,DATA!$M:$M,$L$1,DATA!$E:$E,"&lt;=7")&gt;MASTER!$B$3/100,"SB",IF(AVERAGEIFS(DATA!$J:$J,DATA!$F:$F,$B118,DATA!$L:$L,J$9,DATA!$M:$M,$L$1,DATA!$E:$E,"&lt;=7")&gt;MASTER!$B$4/100,"B",IF(AVERAGEIFS(DATA!$J:$J,DATA!$F:$F,$B118,DATA!$L:$L,J$9,DATA!$M:$M,$L$1,DATA!$E:$E,"&lt;=7")&gt;MASTER!$B$5/100,"C","K")))," ")</f>
        <v>B</v>
      </c>
      <c r="K118" s="43"/>
      <c r="L118" s="43" t="str">
        <f>IFERROR(IF(AVERAGEIFS(DATA!$J:$J,DATA!$F:$F,$B118,DATA!$L:$L,L$9,DATA!$M:$M,$L$1,DATA!$E:$E,"&lt;=7")&gt;MASTER!$B$3/100,"SB",IF(AVERAGEIFS(DATA!$J:$J,DATA!$F:$F,$B118,DATA!$L:$L,L$9,DATA!$M:$M,$L$1,DATA!$E:$E,"&lt;=7")&gt;MASTER!$B$4/100,"B",IF(AVERAGEIFS(DATA!$J:$J,DATA!$F:$F,$B118,DATA!$L:$L,L$9,DATA!$M:$M,$L$1,DATA!$E:$E,"&lt;=7")&gt;MASTER!$B$5/100,"C","K")))," ")</f>
        <v> </v>
      </c>
      <c r="M118" s="44"/>
      <c r="N118" s="43" t="str">
        <f>IFERROR(IF(AVERAGEIFS(DATA!$J:$J,DATA!$F:$F,$B118,DATA!$L:$L,N$9,DATA!$M:$M,$L$1,DATA!$E:$E,"&lt;=7")&gt;MASTER!$B$3/100,"SB",IF(AVERAGEIFS(DATA!$J:$J,DATA!$F:$F,$B118,DATA!$L:$L,N$9,DATA!$M:$M,$L$1,DATA!$E:$E,"&lt;=7")&gt;MASTER!$B$4/100,"B",IF(AVERAGEIFS(DATA!$J:$J,DATA!$F:$F,$B118,DATA!$L:$L,N$9,DATA!$M:$M,$L$1,DATA!$E:$E,"&lt;=7")&gt;MASTER!$B$5/100,"C","K")))," ")</f>
        <v> 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45" t="s">
        <v>65</v>
      </c>
      <c r="C119" s="42"/>
      <c r="D119" s="43" t="str">
        <f>IFERROR(IF(AVERAGEIFS(DATA!$J:$J,DATA!$F:$F,$B119,DATA!$L:$L,D$9,DATA!$M:$M,$L$1,DATA!$E:$E,"&lt;=7")&gt;MASTER!$B$3/100,"SB",IF(AVERAGEIFS(DATA!$J:$J,DATA!$F:$F,$B119,DATA!$L:$L,D$9,DATA!$M:$M,$L$1,DATA!$E:$E,"&lt;=7")&gt;MASTER!$B$4/100,"B",IF(AVERAGEIFS(DATA!$J:$J,DATA!$F:$F,$B119,DATA!$L:$L,D$9,DATA!$M:$M,$L$1,DATA!$E:$E,"&lt;=7")&gt;MASTER!$B$5/100,"C","K")))," ")</f>
        <v>SB</v>
      </c>
      <c r="E119" s="43"/>
      <c r="F119" s="43" t="str">
        <f>IFERROR(IF(AVERAGEIFS(DATA!$J:$J,DATA!$F:$F,$B119,DATA!$L:$L,F$9,DATA!$M:$M,$L$1,DATA!$E:$E,"&lt;=7")&gt;MASTER!$B$3/100,"SB",IF(AVERAGEIFS(DATA!$J:$J,DATA!$F:$F,$B119,DATA!$L:$L,F$9,DATA!$M:$M,$L$1,DATA!$E:$E,"&lt;=7")&gt;MASTER!$B$4/100,"B",IF(AVERAGEIFS(DATA!$J:$J,DATA!$F:$F,$B119,DATA!$L:$L,F$9,DATA!$M:$M,$L$1,DATA!$E:$E,"&lt;=7")&gt;MASTER!$B$5/100,"C","K")))," ")</f>
        <v> </v>
      </c>
      <c r="G119" s="43"/>
      <c r="H119" s="43" t="str">
        <f>IFERROR(IF(AVERAGEIFS(DATA!$J:$J,DATA!$F:$F,$B119,DATA!$L:$L,H$9,DATA!$M:$M,$L$1,DATA!$E:$E,"&lt;=7")&gt;MASTER!$B$3/100,"SB",IF(AVERAGEIFS(DATA!$J:$J,DATA!$F:$F,$B119,DATA!$L:$L,H$9,DATA!$M:$M,$L$1,DATA!$E:$E,"&lt;=7")&gt;MASTER!$B$4/100,"B",IF(AVERAGEIFS(DATA!$J:$J,DATA!$F:$F,$B119,DATA!$L:$L,H$9,DATA!$M:$M,$L$1,DATA!$E:$E,"&lt;=7")&gt;MASTER!$B$5/100,"C","K")))," ")</f>
        <v> </v>
      </c>
      <c r="I119" s="43"/>
      <c r="J119" s="43" t="str">
        <f>IFERROR(IF(AVERAGEIFS(DATA!$J:$J,DATA!$F:$F,$B119,DATA!$L:$L,J$9,DATA!$M:$M,$L$1,DATA!$E:$E,"&lt;=7")&gt;MASTER!$B$3/100,"SB",IF(AVERAGEIFS(DATA!$J:$J,DATA!$F:$F,$B119,DATA!$L:$L,J$9,DATA!$M:$M,$L$1,DATA!$E:$E,"&lt;=7")&gt;MASTER!$B$4/100,"B",IF(AVERAGEIFS(DATA!$J:$J,DATA!$F:$F,$B119,DATA!$L:$L,J$9,DATA!$M:$M,$L$1,DATA!$E:$E,"&lt;=7")&gt;MASTER!$B$5/100,"C","K")))," ")</f>
        <v>B</v>
      </c>
      <c r="K119" s="43"/>
      <c r="L119" s="43" t="str">
        <f>IFERROR(IF(AVERAGEIFS(DATA!$J:$J,DATA!$F:$F,$B119,DATA!$L:$L,L$9,DATA!$M:$M,$L$1,DATA!$E:$E,"&lt;=7")&gt;MASTER!$B$3/100,"SB",IF(AVERAGEIFS(DATA!$J:$J,DATA!$F:$F,$B119,DATA!$L:$L,L$9,DATA!$M:$M,$L$1,DATA!$E:$E,"&lt;=7")&gt;MASTER!$B$4/100,"B",IF(AVERAGEIFS(DATA!$J:$J,DATA!$F:$F,$B119,DATA!$L:$L,L$9,DATA!$M:$M,$L$1,DATA!$E:$E,"&lt;=7")&gt;MASTER!$B$5/100,"C","K")))," ")</f>
        <v> </v>
      </c>
      <c r="M119" s="44"/>
      <c r="N119" s="43" t="str">
        <f>IFERROR(IF(AVERAGEIFS(DATA!$J:$J,DATA!$F:$F,$B119,DATA!$L:$L,N$9,DATA!$M:$M,$L$1,DATA!$E:$E,"&lt;=7")&gt;MASTER!$B$3/100,"SB",IF(AVERAGEIFS(DATA!$J:$J,DATA!$F:$F,$B119,DATA!$L:$L,N$9,DATA!$M:$M,$L$1,DATA!$E:$E,"&lt;=7")&gt;MASTER!$B$4/100,"B",IF(AVERAGEIFS(DATA!$J:$J,DATA!$F:$F,$B119,DATA!$L:$L,N$9,DATA!$M:$M,$L$1,DATA!$E:$E,"&lt;=7")&gt;MASTER!$B$5/100,"C","K")))," ")</f>
        <v> 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45" t="s">
        <v>63</v>
      </c>
      <c r="C120" s="42"/>
      <c r="D120" s="43" t="str">
        <f>IFERROR(IF(AVERAGEIFS(DATA!$J:$J,DATA!$F:$F,$B120,DATA!$L:$L,D$9,DATA!$M:$M,$L$1,DATA!$E:$E,"&lt;=7")&gt;MASTER!$B$3/100,"SB",IF(AVERAGEIFS(DATA!$J:$J,DATA!$F:$F,$B120,DATA!$L:$L,D$9,DATA!$M:$M,$L$1,DATA!$E:$E,"&lt;=7")&gt;MASTER!$B$4/100,"B",IF(AVERAGEIFS(DATA!$J:$J,DATA!$F:$F,$B120,DATA!$L:$L,D$9,DATA!$M:$M,$L$1,DATA!$E:$E,"&lt;=7")&gt;MASTER!$B$5/100,"C","K")))," ")</f>
        <v>SB</v>
      </c>
      <c r="E120" s="43"/>
      <c r="F120" s="43" t="str">
        <f>IFERROR(IF(AVERAGEIFS(DATA!$J:$J,DATA!$F:$F,$B120,DATA!$L:$L,F$9,DATA!$M:$M,$L$1,DATA!$E:$E,"&lt;=7")&gt;MASTER!$B$3/100,"SB",IF(AVERAGEIFS(DATA!$J:$J,DATA!$F:$F,$B120,DATA!$L:$L,F$9,DATA!$M:$M,$L$1,DATA!$E:$E,"&lt;=7")&gt;MASTER!$B$4/100,"B",IF(AVERAGEIFS(DATA!$J:$J,DATA!$F:$F,$B120,DATA!$L:$L,F$9,DATA!$M:$M,$L$1,DATA!$E:$E,"&lt;=7")&gt;MASTER!$B$5/100,"C","K")))," ")</f>
        <v> </v>
      </c>
      <c r="G120" s="43"/>
      <c r="H120" s="43" t="str">
        <f>IFERROR(IF(AVERAGEIFS(DATA!$J:$J,DATA!$F:$F,$B120,DATA!$L:$L,H$9,DATA!$M:$M,$L$1,DATA!$E:$E,"&lt;=7")&gt;MASTER!$B$3/100,"SB",IF(AVERAGEIFS(DATA!$J:$J,DATA!$F:$F,$B120,DATA!$L:$L,H$9,DATA!$M:$M,$L$1,DATA!$E:$E,"&lt;=7")&gt;MASTER!$B$4/100,"B",IF(AVERAGEIFS(DATA!$J:$J,DATA!$F:$F,$B120,DATA!$L:$L,H$9,DATA!$M:$M,$L$1,DATA!$E:$E,"&lt;=7")&gt;MASTER!$B$5/100,"C","K")))," ")</f>
        <v> </v>
      </c>
      <c r="I120" s="43"/>
      <c r="J120" s="43" t="str">
        <f>IFERROR(IF(AVERAGEIFS(DATA!$J:$J,DATA!$F:$F,$B120,DATA!$L:$L,J$9,DATA!$M:$M,$L$1,DATA!$E:$E,"&lt;=7")&gt;MASTER!$B$3/100,"SB",IF(AVERAGEIFS(DATA!$J:$J,DATA!$F:$F,$B120,DATA!$L:$L,J$9,DATA!$M:$M,$L$1,DATA!$E:$E,"&lt;=7")&gt;MASTER!$B$4/100,"B",IF(AVERAGEIFS(DATA!$J:$J,DATA!$F:$F,$B120,DATA!$L:$L,J$9,DATA!$M:$M,$L$1,DATA!$E:$E,"&lt;=7")&gt;MASTER!$B$5/100,"C","K")))," ")</f>
        <v>B</v>
      </c>
      <c r="K120" s="43"/>
      <c r="L120" s="43" t="str">
        <f>IFERROR(IF(AVERAGEIFS(DATA!$J:$J,DATA!$F:$F,$B120,DATA!$L:$L,L$9,DATA!$M:$M,$L$1,DATA!$E:$E,"&lt;=7")&gt;MASTER!$B$3/100,"SB",IF(AVERAGEIFS(DATA!$J:$J,DATA!$F:$F,$B120,DATA!$L:$L,L$9,DATA!$M:$M,$L$1,DATA!$E:$E,"&lt;=7")&gt;MASTER!$B$4/100,"B",IF(AVERAGEIFS(DATA!$J:$J,DATA!$F:$F,$B120,DATA!$L:$L,L$9,DATA!$M:$M,$L$1,DATA!$E:$E,"&lt;=7")&gt;MASTER!$B$5/100,"C","K")))," ")</f>
        <v> </v>
      </c>
      <c r="M120" s="44"/>
      <c r="N120" s="43" t="str">
        <f>IFERROR(IF(AVERAGEIFS(DATA!$J:$J,DATA!$F:$F,$B120,DATA!$L:$L,N$9,DATA!$M:$M,$L$1,DATA!$E:$E,"&lt;=7")&gt;MASTER!$B$3/100,"SB",IF(AVERAGEIFS(DATA!$J:$J,DATA!$F:$F,$B120,DATA!$L:$L,N$9,DATA!$M:$M,$L$1,DATA!$E:$E,"&lt;=7")&gt;MASTER!$B$4/100,"B",IF(AVERAGEIFS(DATA!$J:$J,DATA!$F:$F,$B120,DATA!$L:$L,N$9,DATA!$M:$M,$L$1,DATA!$E:$E,"&lt;=7")&gt;MASTER!$B$5/100,"C","K")))," ")</f>
        <v> 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45" t="s">
        <v>55</v>
      </c>
      <c r="C121" s="42"/>
      <c r="D121" s="43" t="str">
        <f>IFERROR(IF(AVERAGEIFS(DATA!$J:$J,DATA!$F:$F,$B121,DATA!$L:$L,D$9,DATA!$M:$M,$L$1,DATA!$E:$E,"&lt;=7")&gt;MASTER!$B$3/100,"SB",IF(AVERAGEIFS(DATA!$J:$J,DATA!$F:$F,$B121,DATA!$L:$L,D$9,DATA!$M:$M,$L$1,DATA!$E:$E,"&lt;=7")&gt;MASTER!$B$4/100,"B",IF(AVERAGEIFS(DATA!$J:$J,DATA!$F:$F,$B121,DATA!$L:$L,D$9,DATA!$M:$M,$L$1,DATA!$E:$E,"&lt;=7")&gt;MASTER!$B$5/100,"C","K")))," ")</f>
        <v>SB</v>
      </c>
      <c r="E121" s="43"/>
      <c r="F121" s="43" t="str">
        <f>IFERROR(IF(AVERAGEIFS(DATA!$J:$J,DATA!$F:$F,$B121,DATA!$L:$L,F$9,DATA!$M:$M,$L$1,DATA!$E:$E,"&lt;=7")&gt;MASTER!$B$3/100,"SB",IF(AVERAGEIFS(DATA!$J:$J,DATA!$F:$F,$B121,DATA!$L:$L,F$9,DATA!$M:$M,$L$1,DATA!$E:$E,"&lt;=7")&gt;MASTER!$B$4/100,"B",IF(AVERAGEIFS(DATA!$J:$J,DATA!$F:$F,$B121,DATA!$L:$L,F$9,DATA!$M:$M,$L$1,DATA!$E:$E,"&lt;=7")&gt;MASTER!$B$5/100,"C","K")))," ")</f>
        <v> </v>
      </c>
      <c r="G121" s="43"/>
      <c r="H121" s="43" t="str">
        <f>IFERROR(IF(AVERAGEIFS(DATA!$J:$J,DATA!$F:$F,$B121,DATA!$L:$L,H$9,DATA!$M:$M,$L$1,DATA!$E:$E,"&lt;=7")&gt;MASTER!$B$3/100,"SB",IF(AVERAGEIFS(DATA!$J:$J,DATA!$F:$F,$B121,DATA!$L:$L,H$9,DATA!$M:$M,$L$1,DATA!$E:$E,"&lt;=7")&gt;MASTER!$B$4/100,"B",IF(AVERAGEIFS(DATA!$J:$J,DATA!$F:$F,$B121,DATA!$L:$L,H$9,DATA!$M:$M,$L$1,DATA!$E:$E,"&lt;=7")&gt;MASTER!$B$5/100,"C","K")))," ")</f>
        <v> </v>
      </c>
      <c r="I121" s="43"/>
      <c r="J121" s="43" t="str">
        <f>IFERROR(IF(AVERAGEIFS(DATA!$J:$J,DATA!$F:$F,$B121,DATA!$L:$L,J$9,DATA!$M:$M,$L$1,DATA!$E:$E,"&lt;=7")&gt;MASTER!$B$3/100,"SB",IF(AVERAGEIFS(DATA!$J:$J,DATA!$F:$F,$B121,DATA!$L:$L,J$9,DATA!$M:$M,$L$1,DATA!$E:$E,"&lt;=7")&gt;MASTER!$B$4/100,"B",IF(AVERAGEIFS(DATA!$J:$J,DATA!$F:$F,$B121,DATA!$L:$L,J$9,DATA!$M:$M,$L$1,DATA!$E:$E,"&lt;=7")&gt;MASTER!$B$5/100,"C","K")))," ")</f>
        <v>B</v>
      </c>
      <c r="K121" s="43"/>
      <c r="L121" s="43" t="str">
        <f>IFERROR(IF(AVERAGEIFS(DATA!$J:$J,DATA!$F:$F,$B121,DATA!$L:$L,L$9,DATA!$M:$M,$L$1,DATA!$E:$E,"&lt;=7")&gt;MASTER!$B$3/100,"SB",IF(AVERAGEIFS(DATA!$J:$J,DATA!$F:$F,$B121,DATA!$L:$L,L$9,DATA!$M:$M,$L$1,DATA!$E:$E,"&lt;=7")&gt;MASTER!$B$4/100,"B",IF(AVERAGEIFS(DATA!$J:$J,DATA!$F:$F,$B121,DATA!$L:$L,L$9,DATA!$M:$M,$L$1,DATA!$E:$E,"&lt;=7")&gt;MASTER!$B$5/100,"C","K")))," ")</f>
        <v> </v>
      </c>
      <c r="M121" s="44"/>
      <c r="N121" s="43" t="str">
        <f>IFERROR(IF(AVERAGEIFS(DATA!$J:$J,DATA!$F:$F,$B121,DATA!$L:$L,N$9,DATA!$M:$M,$L$1,DATA!$E:$E,"&lt;=7")&gt;MASTER!$B$3/100,"SB",IF(AVERAGEIFS(DATA!$J:$J,DATA!$F:$F,$B121,DATA!$L:$L,N$9,DATA!$M:$M,$L$1,DATA!$E:$E,"&lt;=7")&gt;MASTER!$B$4/100,"B",IF(AVERAGEIFS(DATA!$J:$J,DATA!$F:$F,$B121,DATA!$L:$L,N$9,DATA!$M:$M,$L$1,DATA!$E:$E,"&lt;=7")&gt;MASTER!$B$5/100,"C","K")))," ")</f>
        <v> 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45" t="s">
        <v>52</v>
      </c>
      <c r="C122" s="42"/>
      <c r="D122" s="43" t="str">
        <f>IFERROR(IF(AVERAGEIFS(DATA!$J:$J,DATA!$F:$F,$B122,DATA!$L:$L,D$9,DATA!$M:$M,$L$1,DATA!$E:$E,"&lt;=7")&gt;MASTER!$B$3/100,"SB",IF(AVERAGEIFS(DATA!$J:$J,DATA!$F:$F,$B122,DATA!$L:$L,D$9,DATA!$M:$M,$L$1,DATA!$E:$E,"&lt;=7")&gt;MASTER!$B$4/100,"B",IF(AVERAGEIFS(DATA!$J:$J,DATA!$F:$F,$B122,DATA!$L:$L,D$9,DATA!$M:$M,$L$1,DATA!$E:$E,"&lt;=7")&gt;MASTER!$B$5/100,"C","K")))," ")</f>
        <v>SB</v>
      </c>
      <c r="E122" s="43"/>
      <c r="F122" s="43" t="str">
        <f>IFERROR(IF(AVERAGEIFS(DATA!$J:$J,DATA!$F:$F,$B122,DATA!$L:$L,F$9,DATA!$M:$M,$L$1,DATA!$E:$E,"&lt;=7")&gt;MASTER!$B$3/100,"SB",IF(AVERAGEIFS(DATA!$J:$J,DATA!$F:$F,$B122,DATA!$L:$L,F$9,DATA!$M:$M,$L$1,DATA!$E:$E,"&lt;=7")&gt;MASTER!$B$4/100,"B",IF(AVERAGEIFS(DATA!$J:$J,DATA!$F:$F,$B122,DATA!$L:$L,F$9,DATA!$M:$M,$L$1,DATA!$E:$E,"&lt;=7")&gt;MASTER!$B$5/100,"C","K")))," ")</f>
        <v> </v>
      </c>
      <c r="G122" s="43"/>
      <c r="H122" s="43" t="str">
        <f>IFERROR(IF(AVERAGEIFS(DATA!$J:$J,DATA!$F:$F,$B122,DATA!$L:$L,H$9,DATA!$M:$M,$L$1,DATA!$E:$E,"&lt;=7")&gt;MASTER!$B$3/100,"SB",IF(AVERAGEIFS(DATA!$J:$J,DATA!$F:$F,$B122,DATA!$L:$L,H$9,DATA!$M:$M,$L$1,DATA!$E:$E,"&lt;=7")&gt;MASTER!$B$4/100,"B",IF(AVERAGEIFS(DATA!$J:$J,DATA!$F:$F,$B122,DATA!$L:$L,H$9,DATA!$M:$M,$L$1,DATA!$E:$E,"&lt;=7")&gt;MASTER!$B$5/100,"C","K")))," ")</f>
        <v> </v>
      </c>
      <c r="I122" s="43"/>
      <c r="J122" s="43" t="str">
        <f>IFERROR(IF(AVERAGEIFS(DATA!$J:$J,DATA!$F:$F,$B122,DATA!$L:$L,J$9,DATA!$M:$M,$L$1,DATA!$E:$E,"&lt;=7")&gt;MASTER!$B$3/100,"SB",IF(AVERAGEIFS(DATA!$J:$J,DATA!$F:$F,$B122,DATA!$L:$L,J$9,DATA!$M:$M,$L$1,DATA!$E:$E,"&lt;=7")&gt;MASTER!$B$4/100,"B",IF(AVERAGEIFS(DATA!$J:$J,DATA!$F:$F,$B122,DATA!$L:$L,J$9,DATA!$M:$M,$L$1,DATA!$E:$E,"&lt;=7")&gt;MASTER!$B$5/100,"C","K")))," ")</f>
        <v>B</v>
      </c>
      <c r="K122" s="43"/>
      <c r="L122" s="43" t="str">
        <f>IFERROR(IF(AVERAGEIFS(DATA!$J:$J,DATA!$F:$F,$B122,DATA!$L:$L,L$9,DATA!$M:$M,$L$1,DATA!$E:$E,"&lt;=7")&gt;MASTER!$B$3/100,"SB",IF(AVERAGEIFS(DATA!$J:$J,DATA!$F:$F,$B122,DATA!$L:$L,L$9,DATA!$M:$M,$L$1,DATA!$E:$E,"&lt;=7")&gt;MASTER!$B$4/100,"B",IF(AVERAGEIFS(DATA!$J:$J,DATA!$F:$F,$B122,DATA!$L:$L,L$9,DATA!$M:$M,$L$1,DATA!$E:$E,"&lt;=7")&gt;MASTER!$B$5/100,"C","K")))," ")</f>
        <v> </v>
      </c>
      <c r="M122" s="44"/>
      <c r="N122" s="43" t="str">
        <f>IFERROR(IF(AVERAGEIFS(DATA!$J:$J,DATA!$F:$F,$B122,DATA!$L:$L,N$9,DATA!$M:$M,$L$1,DATA!$E:$E,"&lt;=7")&gt;MASTER!$B$3/100,"SB",IF(AVERAGEIFS(DATA!$J:$J,DATA!$F:$F,$B122,DATA!$L:$L,N$9,DATA!$M:$M,$L$1,DATA!$E:$E,"&lt;=7")&gt;MASTER!$B$4/100,"B",IF(AVERAGEIFS(DATA!$J:$J,DATA!$F:$F,$B122,DATA!$L:$L,N$9,DATA!$M:$M,$L$1,DATA!$E:$E,"&lt;=7")&gt;MASTER!$B$5/100,"C","K")))," ")</f>
        <v> 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45" t="s">
        <v>61</v>
      </c>
      <c r="C123" s="42"/>
      <c r="D123" s="43" t="str">
        <f>IFERROR(IF(AVERAGEIFS(DATA!$J:$J,DATA!$F:$F,$B123,DATA!$L:$L,D$9,DATA!$M:$M,$L$1,DATA!$E:$E,"&lt;=7")&gt;MASTER!$B$3/100,"SB",IF(AVERAGEIFS(DATA!$J:$J,DATA!$F:$F,$B123,DATA!$L:$L,D$9,DATA!$M:$M,$L$1,DATA!$E:$E,"&lt;=7")&gt;MASTER!$B$4/100,"B",IF(AVERAGEIFS(DATA!$J:$J,DATA!$F:$F,$B123,DATA!$L:$L,D$9,DATA!$M:$M,$L$1,DATA!$E:$E,"&lt;=7")&gt;MASTER!$B$5/100,"C","K")))," ")</f>
        <v>SB</v>
      </c>
      <c r="E123" s="43"/>
      <c r="F123" s="43" t="str">
        <f>IFERROR(IF(AVERAGEIFS(DATA!$J:$J,DATA!$F:$F,$B123,DATA!$L:$L,F$9,DATA!$M:$M,$L$1,DATA!$E:$E,"&lt;=7")&gt;MASTER!$B$3/100,"SB",IF(AVERAGEIFS(DATA!$J:$J,DATA!$F:$F,$B123,DATA!$L:$L,F$9,DATA!$M:$M,$L$1,DATA!$E:$E,"&lt;=7")&gt;MASTER!$B$4/100,"B",IF(AVERAGEIFS(DATA!$J:$J,DATA!$F:$F,$B123,DATA!$L:$L,F$9,DATA!$M:$M,$L$1,DATA!$E:$E,"&lt;=7")&gt;MASTER!$B$5/100,"C","K")))," ")</f>
        <v> </v>
      </c>
      <c r="G123" s="43"/>
      <c r="H123" s="43" t="str">
        <f>IFERROR(IF(AVERAGEIFS(DATA!$J:$J,DATA!$F:$F,$B123,DATA!$L:$L,H$9,DATA!$M:$M,$L$1,DATA!$E:$E,"&lt;=7")&gt;MASTER!$B$3/100,"SB",IF(AVERAGEIFS(DATA!$J:$J,DATA!$F:$F,$B123,DATA!$L:$L,H$9,DATA!$M:$M,$L$1,DATA!$E:$E,"&lt;=7")&gt;MASTER!$B$4/100,"B",IF(AVERAGEIFS(DATA!$J:$J,DATA!$F:$F,$B123,DATA!$L:$L,H$9,DATA!$M:$M,$L$1,DATA!$E:$E,"&lt;=7")&gt;MASTER!$B$5/100,"C","K")))," ")</f>
        <v> </v>
      </c>
      <c r="I123" s="43"/>
      <c r="J123" s="43" t="str">
        <f>IFERROR(IF(AVERAGEIFS(DATA!$J:$J,DATA!$F:$F,$B123,DATA!$L:$L,J$9,DATA!$M:$M,$L$1,DATA!$E:$E,"&lt;=7")&gt;MASTER!$B$3/100,"SB",IF(AVERAGEIFS(DATA!$J:$J,DATA!$F:$F,$B123,DATA!$L:$L,J$9,DATA!$M:$M,$L$1,DATA!$E:$E,"&lt;=7")&gt;MASTER!$B$4/100,"B",IF(AVERAGEIFS(DATA!$J:$J,DATA!$F:$F,$B123,DATA!$L:$L,J$9,DATA!$M:$M,$L$1,DATA!$E:$E,"&lt;=7")&gt;MASTER!$B$5/100,"C","K")))," ")</f>
        <v>B</v>
      </c>
      <c r="K123" s="43"/>
      <c r="L123" s="43" t="str">
        <f>IFERROR(IF(AVERAGEIFS(DATA!$J:$J,DATA!$F:$F,$B123,DATA!$L:$L,L$9,DATA!$M:$M,$L$1,DATA!$E:$E,"&lt;=7")&gt;MASTER!$B$3/100,"SB",IF(AVERAGEIFS(DATA!$J:$J,DATA!$F:$F,$B123,DATA!$L:$L,L$9,DATA!$M:$M,$L$1,DATA!$E:$E,"&lt;=7")&gt;MASTER!$B$4/100,"B",IF(AVERAGEIFS(DATA!$J:$J,DATA!$F:$F,$B123,DATA!$L:$L,L$9,DATA!$M:$M,$L$1,DATA!$E:$E,"&lt;=7")&gt;MASTER!$B$5/100,"C","K")))," ")</f>
        <v> </v>
      </c>
      <c r="M123" s="44"/>
      <c r="N123" s="43" t="str">
        <f>IFERROR(IF(AVERAGEIFS(DATA!$J:$J,DATA!$F:$F,$B123,DATA!$L:$L,N$9,DATA!$M:$M,$L$1,DATA!$E:$E,"&lt;=7")&gt;MASTER!$B$3/100,"SB",IF(AVERAGEIFS(DATA!$J:$J,DATA!$F:$F,$B123,DATA!$L:$L,N$9,DATA!$M:$M,$L$1,DATA!$E:$E,"&lt;=7")&gt;MASTER!$B$4/100,"B",IF(AVERAGEIFS(DATA!$J:$J,DATA!$F:$F,$B123,DATA!$L:$L,N$9,DATA!$M:$M,$L$1,DATA!$E:$E,"&lt;=7")&gt;MASTER!$B$5/100,"C","K")))," ")</f>
        <v> 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45" t="s">
        <v>58</v>
      </c>
      <c r="C124" s="42"/>
      <c r="D124" s="43" t="str">
        <f>IFERROR(IF(AVERAGEIFS(DATA!$J:$J,DATA!$F:$F,$B124,DATA!$L:$L,D$9,DATA!$M:$M,$L$1,DATA!$E:$E,"&lt;=7")&gt;MASTER!$B$3/100,"SB",IF(AVERAGEIFS(DATA!$J:$J,DATA!$F:$F,$B124,DATA!$L:$L,D$9,DATA!$M:$M,$L$1,DATA!$E:$E,"&lt;=7")&gt;MASTER!$B$4/100,"B",IF(AVERAGEIFS(DATA!$J:$J,DATA!$F:$F,$B124,DATA!$L:$L,D$9,DATA!$M:$M,$L$1,DATA!$E:$E,"&lt;=7")&gt;MASTER!$B$5/100,"C","K")))," ")</f>
        <v>SB</v>
      </c>
      <c r="E124" s="43"/>
      <c r="F124" s="43" t="str">
        <f>IFERROR(IF(AVERAGEIFS(DATA!$J:$J,DATA!$F:$F,$B124,DATA!$L:$L,F$9,DATA!$M:$M,$L$1,DATA!$E:$E,"&lt;=7")&gt;MASTER!$B$3/100,"SB",IF(AVERAGEIFS(DATA!$J:$J,DATA!$F:$F,$B124,DATA!$L:$L,F$9,DATA!$M:$M,$L$1,DATA!$E:$E,"&lt;=7")&gt;MASTER!$B$4/100,"B",IF(AVERAGEIFS(DATA!$J:$J,DATA!$F:$F,$B124,DATA!$L:$L,F$9,DATA!$M:$M,$L$1,DATA!$E:$E,"&lt;=7")&gt;MASTER!$B$5/100,"C","K")))," ")</f>
        <v> </v>
      </c>
      <c r="G124" s="43"/>
      <c r="H124" s="43" t="str">
        <f>IFERROR(IF(AVERAGEIFS(DATA!$J:$J,DATA!$F:$F,$B124,DATA!$L:$L,H$9,DATA!$M:$M,$L$1,DATA!$E:$E,"&lt;=7")&gt;MASTER!$B$3/100,"SB",IF(AVERAGEIFS(DATA!$J:$J,DATA!$F:$F,$B124,DATA!$L:$L,H$9,DATA!$M:$M,$L$1,DATA!$E:$E,"&lt;=7")&gt;MASTER!$B$4/100,"B",IF(AVERAGEIFS(DATA!$J:$J,DATA!$F:$F,$B124,DATA!$L:$L,H$9,DATA!$M:$M,$L$1,DATA!$E:$E,"&lt;=7")&gt;MASTER!$B$5/100,"C","K")))," ")</f>
        <v> </v>
      </c>
      <c r="I124" s="43"/>
      <c r="J124" s="43" t="str">
        <f>IFERROR(IF(AVERAGEIFS(DATA!$J:$J,DATA!$F:$F,$B124,DATA!$L:$L,J$9,DATA!$M:$M,$L$1,DATA!$E:$E,"&lt;=7")&gt;MASTER!$B$3/100,"SB",IF(AVERAGEIFS(DATA!$J:$J,DATA!$F:$F,$B124,DATA!$L:$L,J$9,DATA!$M:$M,$L$1,DATA!$E:$E,"&lt;=7")&gt;MASTER!$B$4/100,"B",IF(AVERAGEIFS(DATA!$J:$J,DATA!$F:$F,$B124,DATA!$L:$L,J$9,DATA!$M:$M,$L$1,DATA!$E:$E,"&lt;=7")&gt;MASTER!$B$5/100,"C","K")))," ")</f>
        <v>B</v>
      </c>
      <c r="K124" s="43"/>
      <c r="L124" s="43" t="str">
        <f>IFERROR(IF(AVERAGEIFS(DATA!$J:$J,DATA!$F:$F,$B124,DATA!$L:$L,L$9,DATA!$M:$M,$L$1,DATA!$E:$E,"&lt;=7")&gt;MASTER!$B$3/100,"SB",IF(AVERAGEIFS(DATA!$J:$J,DATA!$F:$F,$B124,DATA!$L:$L,L$9,DATA!$M:$M,$L$1,DATA!$E:$E,"&lt;=7")&gt;MASTER!$B$4/100,"B",IF(AVERAGEIFS(DATA!$J:$J,DATA!$F:$F,$B124,DATA!$L:$L,L$9,DATA!$M:$M,$L$1,DATA!$E:$E,"&lt;=7")&gt;MASTER!$B$5/100,"C","K")))," ")</f>
        <v> </v>
      </c>
      <c r="M124" s="44"/>
      <c r="N124" s="43" t="str">
        <f>IFERROR(IF(AVERAGEIFS(DATA!$J:$J,DATA!$F:$F,$B124,DATA!$L:$L,N$9,DATA!$M:$M,$L$1,DATA!$E:$E,"&lt;=7")&gt;MASTER!$B$3/100,"SB",IF(AVERAGEIFS(DATA!$J:$J,DATA!$F:$F,$B124,DATA!$L:$L,N$9,DATA!$M:$M,$L$1,DATA!$E:$E,"&lt;=7")&gt;MASTER!$B$4/100,"B",IF(AVERAGEIFS(DATA!$J:$J,DATA!$F:$F,$B124,DATA!$L:$L,N$9,DATA!$M:$M,$L$1,DATA!$E:$E,"&lt;=7")&gt;MASTER!$B$5/100,"C","K")))," ")</f>
        <v> 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45" t="s">
        <v>59</v>
      </c>
      <c r="C125" s="42"/>
      <c r="D125" s="43" t="str">
        <f>IFERROR(IF(AVERAGEIFS(DATA!$J:$J,DATA!$F:$F,$B125,DATA!$L:$L,D$9,DATA!$M:$M,$L$1,DATA!$E:$E,"&lt;=7")&gt;MASTER!$B$3/100,"SB",IF(AVERAGEIFS(DATA!$J:$J,DATA!$F:$F,$B125,DATA!$L:$L,D$9,DATA!$M:$M,$L$1,DATA!$E:$E,"&lt;=7")&gt;MASTER!$B$4/100,"B",IF(AVERAGEIFS(DATA!$J:$J,DATA!$F:$F,$B125,DATA!$L:$L,D$9,DATA!$M:$M,$L$1,DATA!$E:$E,"&lt;=7")&gt;MASTER!$B$5/100,"C","K")))," ")</f>
        <v>SB</v>
      </c>
      <c r="E125" s="43"/>
      <c r="F125" s="43" t="str">
        <f>IFERROR(IF(AVERAGEIFS(DATA!$J:$J,DATA!$F:$F,$B125,DATA!$L:$L,F$9,DATA!$M:$M,$L$1,DATA!$E:$E,"&lt;=7")&gt;MASTER!$B$3/100,"SB",IF(AVERAGEIFS(DATA!$J:$J,DATA!$F:$F,$B125,DATA!$L:$L,F$9,DATA!$M:$M,$L$1,DATA!$E:$E,"&lt;=7")&gt;MASTER!$B$4/100,"B",IF(AVERAGEIFS(DATA!$J:$J,DATA!$F:$F,$B125,DATA!$L:$L,F$9,DATA!$M:$M,$L$1,DATA!$E:$E,"&lt;=7")&gt;MASTER!$B$5/100,"C","K")))," ")</f>
        <v> </v>
      </c>
      <c r="G125" s="43"/>
      <c r="H125" s="43" t="str">
        <f>IFERROR(IF(AVERAGEIFS(DATA!$J:$J,DATA!$F:$F,$B125,DATA!$L:$L,H$9,DATA!$M:$M,$L$1,DATA!$E:$E,"&lt;=7")&gt;MASTER!$B$3/100,"SB",IF(AVERAGEIFS(DATA!$J:$J,DATA!$F:$F,$B125,DATA!$L:$L,H$9,DATA!$M:$M,$L$1,DATA!$E:$E,"&lt;=7")&gt;MASTER!$B$4/100,"B",IF(AVERAGEIFS(DATA!$J:$J,DATA!$F:$F,$B125,DATA!$L:$L,H$9,DATA!$M:$M,$L$1,DATA!$E:$E,"&lt;=7")&gt;MASTER!$B$5/100,"C","K")))," ")</f>
        <v> </v>
      </c>
      <c r="I125" s="43"/>
      <c r="J125" s="43" t="str">
        <f>IFERROR(IF(AVERAGEIFS(DATA!$J:$J,DATA!$F:$F,$B125,DATA!$L:$L,J$9,DATA!$M:$M,$L$1,DATA!$E:$E,"&lt;=7")&gt;MASTER!$B$3/100,"SB",IF(AVERAGEIFS(DATA!$J:$J,DATA!$F:$F,$B125,DATA!$L:$L,J$9,DATA!$M:$M,$L$1,DATA!$E:$E,"&lt;=7")&gt;MASTER!$B$4/100,"B",IF(AVERAGEIFS(DATA!$J:$J,DATA!$F:$F,$B125,DATA!$L:$L,J$9,DATA!$M:$M,$L$1,DATA!$E:$E,"&lt;=7")&gt;MASTER!$B$5/100,"C","K")))," ")</f>
        <v>B</v>
      </c>
      <c r="K125" s="43"/>
      <c r="L125" s="43" t="str">
        <f>IFERROR(IF(AVERAGEIFS(DATA!$J:$J,DATA!$F:$F,$B125,DATA!$L:$L,L$9,DATA!$M:$M,$L$1,DATA!$E:$E,"&lt;=7")&gt;MASTER!$B$3/100,"SB",IF(AVERAGEIFS(DATA!$J:$J,DATA!$F:$F,$B125,DATA!$L:$L,L$9,DATA!$M:$M,$L$1,DATA!$E:$E,"&lt;=7")&gt;MASTER!$B$4/100,"B",IF(AVERAGEIFS(DATA!$J:$J,DATA!$F:$F,$B125,DATA!$L:$L,L$9,DATA!$M:$M,$L$1,DATA!$E:$E,"&lt;=7")&gt;MASTER!$B$5/100,"C","K")))," ")</f>
        <v> </v>
      </c>
      <c r="M125" s="44"/>
      <c r="N125" s="43" t="str">
        <f>IFERROR(IF(AVERAGEIFS(DATA!$J:$J,DATA!$F:$F,$B125,DATA!$L:$L,N$9,DATA!$M:$M,$L$1,DATA!$E:$E,"&lt;=7")&gt;MASTER!$B$3/100,"SB",IF(AVERAGEIFS(DATA!$J:$J,DATA!$F:$F,$B125,DATA!$L:$L,N$9,DATA!$M:$M,$L$1,DATA!$E:$E,"&lt;=7")&gt;MASTER!$B$4/100,"B",IF(AVERAGEIFS(DATA!$J:$J,DATA!$F:$F,$B125,DATA!$L:$L,N$9,DATA!$M:$M,$L$1,DATA!$E:$E,"&lt;=7")&gt;MASTER!$B$5/100,"C","K")))," ")</f>
        <v> 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45" t="s">
        <v>54</v>
      </c>
      <c r="C126" s="42"/>
      <c r="D126" s="43" t="str">
        <f>IFERROR(IF(AVERAGEIFS(DATA!$J:$J,DATA!$F:$F,$B126,DATA!$L:$L,D$9,DATA!$M:$M,$L$1,DATA!$E:$E,"&lt;=7")&gt;MASTER!$B$3/100,"SB",IF(AVERAGEIFS(DATA!$J:$J,DATA!$F:$F,$B126,DATA!$L:$L,D$9,DATA!$M:$M,$L$1,DATA!$E:$E,"&lt;=7")&gt;MASTER!$B$4/100,"B",IF(AVERAGEIFS(DATA!$J:$J,DATA!$F:$F,$B126,DATA!$L:$L,D$9,DATA!$M:$M,$L$1,DATA!$E:$E,"&lt;=7")&gt;MASTER!$B$5/100,"C","K")))," ")</f>
        <v>SB</v>
      </c>
      <c r="E126" s="43"/>
      <c r="F126" s="43" t="str">
        <f>IFERROR(IF(AVERAGEIFS(DATA!$J:$J,DATA!$F:$F,$B126,DATA!$L:$L,F$9,DATA!$M:$M,$L$1,DATA!$E:$E,"&lt;=7")&gt;MASTER!$B$3/100,"SB",IF(AVERAGEIFS(DATA!$J:$J,DATA!$F:$F,$B126,DATA!$L:$L,F$9,DATA!$M:$M,$L$1,DATA!$E:$E,"&lt;=7")&gt;MASTER!$B$4/100,"B",IF(AVERAGEIFS(DATA!$J:$J,DATA!$F:$F,$B126,DATA!$L:$L,F$9,DATA!$M:$M,$L$1,DATA!$E:$E,"&lt;=7")&gt;MASTER!$B$5/100,"C","K")))," ")</f>
        <v> </v>
      </c>
      <c r="G126" s="43"/>
      <c r="H126" s="43" t="str">
        <f>IFERROR(IF(AVERAGEIFS(DATA!$J:$J,DATA!$F:$F,$B126,DATA!$L:$L,H$9,DATA!$M:$M,$L$1,DATA!$E:$E,"&lt;=7")&gt;MASTER!$B$3/100,"SB",IF(AVERAGEIFS(DATA!$J:$J,DATA!$F:$F,$B126,DATA!$L:$L,H$9,DATA!$M:$M,$L$1,DATA!$E:$E,"&lt;=7")&gt;MASTER!$B$4/100,"B",IF(AVERAGEIFS(DATA!$J:$J,DATA!$F:$F,$B126,DATA!$L:$L,H$9,DATA!$M:$M,$L$1,DATA!$E:$E,"&lt;=7")&gt;MASTER!$B$5/100,"C","K")))," ")</f>
        <v> </v>
      </c>
      <c r="I126" s="43"/>
      <c r="J126" s="43" t="str">
        <f>IFERROR(IF(AVERAGEIFS(DATA!$J:$J,DATA!$F:$F,$B126,DATA!$L:$L,J$9,DATA!$M:$M,$L$1,DATA!$E:$E,"&lt;=7")&gt;MASTER!$B$3/100,"SB",IF(AVERAGEIFS(DATA!$J:$J,DATA!$F:$F,$B126,DATA!$L:$L,J$9,DATA!$M:$M,$L$1,DATA!$E:$E,"&lt;=7")&gt;MASTER!$B$4/100,"B",IF(AVERAGEIFS(DATA!$J:$J,DATA!$F:$F,$B126,DATA!$L:$L,J$9,DATA!$M:$M,$L$1,DATA!$E:$E,"&lt;=7")&gt;MASTER!$B$5/100,"C","K")))," ")</f>
        <v>B</v>
      </c>
      <c r="K126" s="43"/>
      <c r="L126" s="43" t="str">
        <f>IFERROR(IF(AVERAGEIFS(DATA!$J:$J,DATA!$F:$F,$B126,DATA!$L:$L,L$9,DATA!$M:$M,$L$1,DATA!$E:$E,"&lt;=7")&gt;MASTER!$B$3/100,"SB",IF(AVERAGEIFS(DATA!$J:$J,DATA!$F:$F,$B126,DATA!$L:$L,L$9,DATA!$M:$M,$L$1,DATA!$E:$E,"&lt;=7")&gt;MASTER!$B$4/100,"B",IF(AVERAGEIFS(DATA!$J:$J,DATA!$F:$F,$B126,DATA!$L:$L,L$9,DATA!$M:$M,$L$1,DATA!$E:$E,"&lt;=7")&gt;MASTER!$B$5/100,"C","K")))," ")</f>
        <v> </v>
      </c>
      <c r="M126" s="44"/>
      <c r="N126" s="43" t="str">
        <f>IFERROR(IF(AVERAGEIFS(DATA!$J:$J,DATA!$F:$F,$B126,DATA!$L:$L,N$9,DATA!$M:$M,$L$1,DATA!$E:$E,"&lt;=7")&gt;MASTER!$B$3/100,"SB",IF(AVERAGEIFS(DATA!$J:$J,DATA!$F:$F,$B126,DATA!$L:$L,N$9,DATA!$M:$M,$L$1,DATA!$E:$E,"&lt;=7")&gt;MASTER!$B$4/100,"B",IF(AVERAGEIFS(DATA!$J:$J,DATA!$F:$F,$B126,DATA!$L:$L,N$9,DATA!$M:$M,$L$1,DATA!$E:$E,"&lt;=7")&gt;MASTER!$B$5/100,"C","K")))," ")</f>
        <v> 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45" t="s">
        <v>56</v>
      </c>
      <c r="C127" s="42"/>
      <c r="D127" s="43" t="str">
        <f>IFERROR(IF(AVERAGEIFS(DATA!$J:$J,DATA!$F:$F,$B127,DATA!$L:$L,D$9,DATA!$M:$M,$L$1,DATA!$E:$E,"&lt;=7")&gt;MASTER!$B$3/100,"SB",IF(AVERAGEIFS(DATA!$J:$J,DATA!$F:$F,$B127,DATA!$L:$L,D$9,DATA!$M:$M,$L$1,DATA!$E:$E,"&lt;=7")&gt;MASTER!$B$4/100,"B",IF(AVERAGEIFS(DATA!$J:$J,DATA!$F:$F,$B127,DATA!$L:$L,D$9,DATA!$M:$M,$L$1,DATA!$E:$E,"&lt;=7")&gt;MASTER!$B$5/100,"C","K")))," ")</f>
        <v>SB</v>
      </c>
      <c r="E127" s="43"/>
      <c r="F127" s="43" t="str">
        <f>IFERROR(IF(AVERAGEIFS(DATA!$J:$J,DATA!$F:$F,$B127,DATA!$L:$L,F$9,DATA!$M:$M,$L$1,DATA!$E:$E,"&lt;=7")&gt;MASTER!$B$3/100,"SB",IF(AVERAGEIFS(DATA!$J:$J,DATA!$F:$F,$B127,DATA!$L:$L,F$9,DATA!$M:$M,$L$1,DATA!$E:$E,"&lt;=7")&gt;MASTER!$B$4/100,"B",IF(AVERAGEIFS(DATA!$J:$J,DATA!$F:$F,$B127,DATA!$L:$L,F$9,DATA!$M:$M,$L$1,DATA!$E:$E,"&lt;=7")&gt;MASTER!$B$5/100,"C","K")))," ")</f>
        <v> </v>
      </c>
      <c r="G127" s="43"/>
      <c r="H127" s="43" t="str">
        <f>IFERROR(IF(AVERAGEIFS(DATA!$J:$J,DATA!$F:$F,$B127,DATA!$L:$L,H$9,DATA!$M:$M,$L$1,DATA!$E:$E,"&lt;=7")&gt;MASTER!$B$3/100,"SB",IF(AVERAGEIFS(DATA!$J:$J,DATA!$F:$F,$B127,DATA!$L:$L,H$9,DATA!$M:$M,$L$1,DATA!$E:$E,"&lt;=7")&gt;MASTER!$B$4/100,"B",IF(AVERAGEIFS(DATA!$J:$J,DATA!$F:$F,$B127,DATA!$L:$L,H$9,DATA!$M:$M,$L$1,DATA!$E:$E,"&lt;=7")&gt;MASTER!$B$5/100,"C","K")))," ")</f>
        <v> </v>
      </c>
      <c r="I127" s="43"/>
      <c r="J127" s="43" t="str">
        <f>IFERROR(IF(AVERAGEIFS(DATA!$J:$J,DATA!$F:$F,$B127,DATA!$L:$L,J$9,DATA!$M:$M,$L$1,DATA!$E:$E,"&lt;=7")&gt;MASTER!$B$3/100,"SB",IF(AVERAGEIFS(DATA!$J:$J,DATA!$F:$F,$B127,DATA!$L:$L,J$9,DATA!$M:$M,$L$1,DATA!$E:$E,"&lt;=7")&gt;MASTER!$B$4/100,"B",IF(AVERAGEIFS(DATA!$J:$J,DATA!$F:$F,$B127,DATA!$L:$L,J$9,DATA!$M:$M,$L$1,DATA!$E:$E,"&lt;=7")&gt;MASTER!$B$5/100,"C","K")))," ")</f>
        <v>B</v>
      </c>
      <c r="K127" s="43"/>
      <c r="L127" s="43" t="str">
        <f>IFERROR(IF(AVERAGEIFS(DATA!$J:$J,DATA!$F:$F,$B127,DATA!$L:$L,L$9,DATA!$M:$M,$L$1,DATA!$E:$E,"&lt;=7")&gt;MASTER!$B$3/100,"SB",IF(AVERAGEIFS(DATA!$J:$J,DATA!$F:$F,$B127,DATA!$L:$L,L$9,DATA!$M:$M,$L$1,DATA!$E:$E,"&lt;=7")&gt;MASTER!$B$4/100,"B",IF(AVERAGEIFS(DATA!$J:$J,DATA!$F:$F,$B127,DATA!$L:$L,L$9,DATA!$M:$M,$L$1,DATA!$E:$E,"&lt;=7")&gt;MASTER!$B$5/100,"C","K")))," ")</f>
        <v> </v>
      </c>
      <c r="M127" s="44"/>
      <c r="N127" s="43" t="str">
        <f>IFERROR(IF(AVERAGEIFS(DATA!$J:$J,DATA!$F:$F,$B127,DATA!$L:$L,N$9,DATA!$M:$M,$L$1,DATA!$E:$E,"&lt;=7")&gt;MASTER!$B$3/100,"SB",IF(AVERAGEIFS(DATA!$J:$J,DATA!$F:$F,$B127,DATA!$L:$L,N$9,DATA!$M:$M,$L$1,DATA!$E:$E,"&lt;=7")&gt;MASTER!$B$4/100,"B",IF(AVERAGEIFS(DATA!$J:$J,DATA!$F:$F,$B127,DATA!$L:$L,N$9,DATA!$M:$M,$L$1,DATA!$E:$E,"&lt;=7")&gt;MASTER!$B$5/100,"C","K")))," ")</f>
        <v> 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45" t="s">
        <v>60</v>
      </c>
      <c r="C128" s="42"/>
      <c r="D128" s="43" t="str">
        <f>IFERROR(IF(AVERAGEIFS(DATA!$J:$J,DATA!$F:$F,$B128,DATA!$L:$L,D$9,DATA!$M:$M,$L$1,DATA!$E:$E,"&lt;=7")&gt;MASTER!$B$3/100,"SB",IF(AVERAGEIFS(DATA!$J:$J,DATA!$F:$F,$B128,DATA!$L:$L,D$9,DATA!$M:$M,$L$1,DATA!$E:$E,"&lt;=7")&gt;MASTER!$B$4/100,"B",IF(AVERAGEIFS(DATA!$J:$J,DATA!$F:$F,$B128,DATA!$L:$L,D$9,DATA!$M:$M,$L$1,DATA!$E:$E,"&lt;=7")&gt;MASTER!$B$5/100,"C","K")))," ")</f>
        <v>SB</v>
      </c>
      <c r="E128" s="43"/>
      <c r="F128" s="43" t="str">
        <f>IFERROR(IF(AVERAGEIFS(DATA!$J:$J,DATA!$F:$F,$B128,DATA!$L:$L,F$9,DATA!$M:$M,$L$1,DATA!$E:$E,"&lt;=7")&gt;MASTER!$B$3/100,"SB",IF(AVERAGEIFS(DATA!$J:$J,DATA!$F:$F,$B128,DATA!$L:$L,F$9,DATA!$M:$M,$L$1,DATA!$E:$E,"&lt;=7")&gt;MASTER!$B$4/100,"B",IF(AVERAGEIFS(DATA!$J:$J,DATA!$F:$F,$B128,DATA!$L:$L,F$9,DATA!$M:$M,$L$1,DATA!$E:$E,"&lt;=7")&gt;MASTER!$B$5/100,"C","K")))," ")</f>
        <v> </v>
      </c>
      <c r="G128" s="43"/>
      <c r="H128" s="43" t="str">
        <f>IFERROR(IF(AVERAGEIFS(DATA!$J:$J,DATA!$F:$F,$B128,DATA!$L:$L,H$9,DATA!$M:$M,$L$1,DATA!$E:$E,"&lt;=7")&gt;MASTER!$B$3/100,"SB",IF(AVERAGEIFS(DATA!$J:$J,DATA!$F:$F,$B128,DATA!$L:$L,H$9,DATA!$M:$M,$L$1,DATA!$E:$E,"&lt;=7")&gt;MASTER!$B$4/100,"B",IF(AVERAGEIFS(DATA!$J:$J,DATA!$F:$F,$B128,DATA!$L:$L,H$9,DATA!$M:$M,$L$1,DATA!$E:$E,"&lt;=7")&gt;MASTER!$B$5/100,"C","K")))," ")</f>
        <v> </v>
      </c>
      <c r="I128" s="43"/>
      <c r="J128" s="43" t="str">
        <f>IFERROR(IF(AVERAGEIFS(DATA!$J:$J,DATA!$F:$F,$B128,DATA!$L:$L,J$9,DATA!$M:$M,$L$1,DATA!$E:$E,"&lt;=7")&gt;MASTER!$B$3/100,"SB",IF(AVERAGEIFS(DATA!$J:$J,DATA!$F:$F,$B128,DATA!$L:$L,J$9,DATA!$M:$M,$L$1,DATA!$E:$E,"&lt;=7")&gt;MASTER!$B$4/100,"B",IF(AVERAGEIFS(DATA!$J:$J,DATA!$F:$F,$B128,DATA!$L:$L,J$9,DATA!$M:$M,$L$1,DATA!$E:$E,"&lt;=7")&gt;MASTER!$B$5/100,"C","K")))," ")</f>
        <v>B</v>
      </c>
      <c r="K128" s="43"/>
      <c r="L128" s="43" t="str">
        <f>IFERROR(IF(AVERAGEIFS(DATA!$J:$J,DATA!$F:$F,$B128,DATA!$L:$L,L$9,DATA!$M:$M,$L$1,DATA!$E:$E,"&lt;=7")&gt;MASTER!$B$3/100,"SB",IF(AVERAGEIFS(DATA!$J:$J,DATA!$F:$F,$B128,DATA!$L:$L,L$9,DATA!$M:$M,$L$1,DATA!$E:$E,"&lt;=7")&gt;MASTER!$B$4/100,"B",IF(AVERAGEIFS(DATA!$J:$J,DATA!$F:$F,$B128,DATA!$L:$L,L$9,DATA!$M:$M,$L$1,DATA!$E:$E,"&lt;=7")&gt;MASTER!$B$5/100,"C","K")))," ")</f>
        <v> </v>
      </c>
      <c r="M128" s="44"/>
      <c r="N128" s="43" t="str">
        <f>IFERROR(IF(AVERAGEIFS(DATA!$J:$J,DATA!$F:$F,$B128,DATA!$L:$L,N$9,DATA!$M:$M,$L$1,DATA!$E:$E,"&lt;=7")&gt;MASTER!$B$3/100,"SB",IF(AVERAGEIFS(DATA!$J:$J,DATA!$F:$F,$B128,DATA!$L:$L,N$9,DATA!$M:$M,$L$1,DATA!$E:$E,"&lt;=7")&gt;MASTER!$B$4/100,"B",IF(AVERAGEIFS(DATA!$J:$J,DATA!$F:$F,$B128,DATA!$L:$L,N$9,DATA!$M:$M,$L$1,DATA!$E:$E,"&lt;=7")&gt;MASTER!$B$5/100,"C","K")))," ")</f>
        <v> 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45" t="s">
        <v>57</v>
      </c>
      <c r="C129" s="42"/>
      <c r="D129" s="43" t="str">
        <f>IFERROR(IF(AVERAGEIFS(DATA!$J:$J,DATA!$F:$F,$B129,DATA!$L:$L,D$9,DATA!$M:$M,$L$1,DATA!$E:$E,"&lt;=7")&gt;MASTER!$B$3/100,"SB",IF(AVERAGEIFS(DATA!$J:$J,DATA!$F:$F,$B129,DATA!$L:$L,D$9,DATA!$M:$M,$L$1,DATA!$E:$E,"&lt;=7")&gt;MASTER!$B$4/100,"B",IF(AVERAGEIFS(DATA!$J:$J,DATA!$F:$F,$B129,DATA!$L:$L,D$9,DATA!$M:$M,$L$1,DATA!$E:$E,"&lt;=7")&gt;MASTER!$B$5/100,"C","K")))," ")</f>
        <v>SB</v>
      </c>
      <c r="E129" s="43"/>
      <c r="F129" s="43" t="str">
        <f>IFERROR(IF(AVERAGEIFS(DATA!$J:$J,DATA!$F:$F,$B129,DATA!$L:$L,F$9,DATA!$M:$M,$L$1,DATA!$E:$E,"&lt;=7")&gt;MASTER!$B$3/100,"SB",IF(AVERAGEIFS(DATA!$J:$J,DATA!$F:$F,$B129,DATA!$L:$L,F$9,DATA!$M:$M,$L$1,DATA!$E:$E,"&lt;=7")&gt;MASTER!$B$4/100,"B",IF(AVERAGEIFS(DATA!$J:$J,DATA!$F:$F,$B129,DATA!$L:$L,F$9,DATA!$M:$M,$L$1,DATA!$E:$E,"&lt;=7")&gt;MASTER!$B$5/100,"C","K")))," ")</f>
        <v> </v>
      </c>
      <c r="G129" s="43"/>
      <c r="H129" s="43" t="str">
        <f>IFERROR(IF(AVERAGEIFS(DATA!$J:$J,DATA!$F:$F,$B129,DATA!$L:$L,H$9,DATA!$M:$M,$L$1,DATA!$E:$E,"&lt;=7")&gt;MASTER!$B$3/100,"SB",IF(AVERAGEIFS(DATA!$J:$J,DATA!$F:$F,$B129,DATA!$L:$L,H$9,DATA!$M:$M,$L$1,DATA!$E:$E,"&lt;=7")&gt;MASTER!$B$4/100,"B",IF(AVERAGEIFS(DATA!$J:$J,DATA!$F:$F,$B129,DATA!$L:$L,H$9,DATA!$M:$M,$L$1,DATA!$E:$E,"&lt;=7")&gt;MASTER!$B$5/100,"C","K")))," ")</f>
        <v> </v>
      </c>
      <c r="I129" s="43"/>
      <c r="J129" s="43" t="str">
        <f>IFERROR(IF(AVERAGEIFS(DATA!$J:$J,DATA!$F:$F,$B129,DATA!$L:$L,J$9,DATA!$M:$M,$L$1,DATA!$E:$E,"&lt;=7")&gt;MASTER!$B$3/100,"SB",IF(AVERAGEIFS(DATA!$J:$J,DATA!$F:$F,$B129,DATA!$L:$L,J$9,DATA!$M:$M,$L$1,DATA!$E:$E,"&lt;=7")&gt;MASTER!$B$4/100,"B",IF(AVERAGEIFS(DATA!$J:$J,DATA!$F:$F,$B129,DATA!$L:$L,J$9,DATA!$M:$M,$L$1,DATA!$E:$E,"&lt;=7")&gt;MASTER!$B$5/100,"C","K")))," ")</f>
        <v>B</v>
      </c>
      <c r="K129" s="43"/>
      <c r="L129" s="43" t="str">
        <f>IFERROR(IF(AVERAGEIFS(DATA!$J:$J,DATA!$F:$F,$B129,DATA!$L:$L,L$9,DATA!$M:$M,$L$1,DATA!$E:$E,"&lt;=7")&gt;MASTER!$B$3/100,"SB",IF(AVERAGEIFS(DATA!$J:$J,DATA!$F:$F,$B129,DATA!$L:$L,L$9,DATA!$M:$M,$L$1,DATA!$E:$E,"&lt;=7")&gt;MASTER!$B$4/100,"B",IF(AVERAGEIFS(DATA!$J:$J,DATA!$F:$F,$B129,DATA!$L:$L,L$9,DATA!$M:$M,$L$1,DATA!$E:$E,"&lt;=7")&gt;MASTER!$B$5/100,"C","K")))," ")</f>
        <v> </v>
      </c>
      <c r="M129" s="44"/>
      <c r="N129" s="43" t="str">
        <f>IFERROR(IF(AVERAGEIFS(DATA!$J:$J,DATA!$F:$F,$B129,DATA!$L:$L,N$9,DATA!$M:$M,$L$1,DATA!$E:$E,"&lt;=7")&gt;MASTER!$B$3/100,"SB",IF(AVERAGEIFS(DATA!$J:$J,DATA!$F:$F,$B129,DATA!$L:$L,N$9,DATA!$M:$M,$L$1,DATA!$E:$E,"&lt;=7")&gt;MASTER!$B$4/100,"B",IF(AVERAGEIFS(DATA!$J:$J,DATA!$F:$F,$B129,DATA!$L:$L,N$9,DATA!$M:$M,$L$1,DATA!$E:$E,"&lt;=7")&gt;MASTER!$B$5/100,"C","K")))," ")</f>
        <v> 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45" t="s">
        <v>66</v>
      </c>
      <c r="C130" s="42"/>
      <c r="D130" s="43" t="str">
        <f>IFERROR(IF(AVERAGEIFS(DATA!$J:$J,DATA!$F:$F,$B130,DATA!$L:$L,D$9,DATA!$M:$M,$L$1,DATA!$E:$E,"&lt;=7")&gt;MASTER!$B$3/100,"SB",IF(AVERAGEIFS(DATA!$J:$J,DATA!$F:$F,$B130,DATA!$L:$L,D$9,DATA!$M:$M,$L$1,DATA!$E:$E,"&lt;=7")&gt;MASTER!$B$4/100,"B",IF(AVERAGEIFS(DATA!$J:$J,DATA!$F:$F,$B130,DATA!$L:$L,D$9,DATA!$M:$M,$L$1,DATA!$E:$E,"&lt;=7")&gt;MASTER!$B$5/100,"C","K")))," ")</f>
        <v>SB</v>
      </c>
      <c r="E130" s="43"/>
      <c r="F130" s="43" t="str">
        <f>IFERROR(IF(AVERAGEIFS(DATA!$J:$J,DATA!$F:$F,$B130,DATA!$L:$L,F$9,DATA!$M:$M,$L$1,DATA!$E:$E,"&lt;=7")&gt;MASTER!$B$3/100,"SB",IF(AVERAGEIFS(DATA!$J:$J,DATA!$F:$F,$B130,DATA!$L:$L,F$9,DATA!$M:$M,$L$1,DATA!$E:$E,"&lt;=7")&gt;MASTER!$B$4/100,"B",IF(AVERAGEIFS(DATA!$J:$J,DATA!$F:$F,$B130,DATA!$L:$L,F$9,DATA!$M:$M,$L$1,DATA!$E:$E,"&lt;=7")&gt;MASTER!$B$5/100,"C","K")))," ")</f>
        <v> </v>
      </c>
      <c r="G130" s="43"/>
      <c r="H130" s="43" t="str">
        <f>IFERROR(IF(AVERAGEIFS(DATA!$J:$J,DATA!$F:$F,$B130,DATA!$L:$L,H$9,DATA!$M:$M,$L$1,DATA!$E:$E,"&lt;=7")&gt;MASTER!$B$3/100,"SB",IF(AVERAGEIFS(DATA!$J:$J,DATA!$F:$F,$B130,DATA!$L:$L,H$9,DATA!$M:$M,$L$1,DATA!$E:$E,"&lt;=7")&gt;MASTER!$B$4/100,"B",IF(AVERAGEIFS(DATA!$J:$J,DATA!$F:$F,$B130,DATA!$L:$L,H$9,DATA!$M:$M,$L$1,DATA!$E:$E,"&lt;=7")&gt;MASTER!$B$5/100,"C","K")))," ")</f>
        <v> </v>
      </c>
      <c r="I130" s="43"/>
      <c r="J130" s="43" t="str">
        <f>IFERROR(IF(AVERAGEIFS(DATA!$J:$J,DATA!$F:$F,$B130,DATA!$L:$L,J$9,DATA!$M:$M,$L$1,DATA!$E:$E,"&lt;=7")&gt;MASTER!$B$3/100,"SB",IF(AVERAGEIFS(DATA!$J:$J,DATA!$F:$F,$B130,DATA!$L:$L,J$9,DATA!$M:$M,$L$1,DATA!$E:$E,"&lt;=7")&gt;MASTER!$B$4/100,"B",IF(AVERAGEIFS(DATA!$J:$J,DATA!$F:$F,$B130,DATA!$L:$L,J$9,DATA!$M:$M,$L$1,DATA!$E:$E,"&lt;=7")&gt;MASTER!$B$5/100,"C","K")))," ")</f>
        <v>B</v>
      </c>
      <c r="K130" s="43"/>
      <c r="L130" s="43" t="str">
        <f>IFERROR(IF(AVERAGEIFS(DATA!$J:$J,DATA!$F:$F,$B130,DATA!$L:$L,L$9,DATA!$M:$M,$L$1,DATA!$E:$E,"&lt;=7")&gt;MASTER!$B$3/100,"SB",IF(AVERAGEIFS(DATA!$J:$J,DATA!$F:$F,$B130,DATA!$L:$L,L$9,DATA!$M:$M,$L$1,DATA!$E:$E,"&lt;=7")&gt;MASTER!$B$4/100,"B",IF(AVERAGEIFS(DATA!$J:$J,DATA!$F:$F,$B130,DATA!$L:$L,L$9,DATA!$M:$M,$L$1,DATA!$E:$E,"&lt;=7")&gt;MASTER!$B$5/100,"C","K")))," ")</f>
        <v> </v>
      </c>
      <c r="M130" s="44"/>
      <c r="N130" s="43" t="str">
        <f>IFERROR(IF(AVERAGEIFS(DATA!$J:$J,DATA!$F:$F,$B130,DATA!$L:$L,N$9,DATA!$M:$M,$L$1,DATA!$E:$E,"&lt;=7")&gt;MASTER!$B$3/100,"SB",IF(AVERAGEIFS(DATA!$J:$J,DATA!$F:$F,$B130,DATA!$L:$L,N$9,DATA!$M:$M,$L$1,DATA!$E:$E,"&lt;=7")&gt;MASTER!$B$4/100,"B",IF(AVERAGEIFS(DATA!$J:$J,DATA!$F:$F,$B130,DATA!$L:$L,N$9,DATA!$M:$M,$L$1,DATA!$E:$E,"&lt;=7")&gt;MASTER!$B$5/100,"C","K")))," ")</f>
        <v> 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45" t="s">
        <v>62</v>
      </c>
      <c r="C131" s="42"/>
      <c r="D131" s="43" t="str">
        <f>IFERROR(IF(AVERAGEIFS(DATA!$J:$J,DATA!$F:$F,$B131,DATA!$L:$L,D$9,DATA!$M:$M,$L$1,DATA!$E:$E,"&lt;=7")&gt;MASTER!$B$3/100,"SB",IF(AVERAGEIFS(DATA!$J:$J,DATA!$F:$F,$B131,DATA!$L:$L,D$9,DATA!$M:$M,$L$1,DATA!$E:$E,"&lt;=7")&gt;MASTER!$B$4/100,"B",IF(AVERAGEIFS(DATA!$J:$J,DATA!$F:$F,$B131,DATA!$L:$L,D$9,DATA!$M:$M,$L$1,DATA!$E:$E,"&lt;=7")&gt;MASTER!$B$5/100,"C","K")))," ")</f>
        <v>SB</v>
      </c>
      <c r="E131" s="43"/>
      <c r="F131" s="43" t="str">
        <f>IFERROR(IF(AVERAGEIFS(DATA!$J:$J,DATA!$F:$F,$B131,DATA!$L:$L,F$9,DATA!$M:$M,$L$1,DATA!$E:$E,"&lt;=7")&gt;MASTER!$B$3/100,"SB",IF(AVERAGEIFS(DATA!$J:$J,DATA!$F:$F,$B131,DATA!$L:$L,F$9,DATA!$M:$M,$L$1,DATA!$E:$E,"&lt;=7")&gt;MASTER!$B$4/100,"B",IF(AVERAGEIFS(DATA!$J:$J,DATA!$F:$F,$B131,DATA!$L:$L,F$9,DATA!$M:$M,$L$1,DATA!$E:$E,"&lt;=7")&gt;MASTER!$B$5/100,"C","K")))," ")</f>
        <v> </v>
      </c>
      <c r="G131" s="43"/>
      <c r="H131" s="43" t="str">
        <f>IFERROR(IF(AVERAGEIFS(DATA!$J:$J,DATA!$F:$F,$B131,DATA!$L:$L,H$9,DATA!$M:$M,$L$1,DATA!$E:$E,"&lt;=7")&gt;MASTER!$B$3/100,"SB",IF(AVERAGEIFS(DATA!$J:$J,DATA!$F:$F,$B131,DATA!$L:$L,H$9,DATA!$M:$M,$L$1,DATA!$E:$E,"&lt;=7")&gt;MASTER!$B$4/100,"B",IF(AVERAGEIFS(DATA!$J:$J,DATA!$F:$F,$B131,DATA!$L:$L,H$9,DATA!$M:$M,$L$1,DATA!$E:$E,"&lt;=7")&gt;MASTER!$B$5/100,"C","K")))," ")</f>
        <v> </v>
      </c>
      <c r="I131" s="43"/>
      <c r="J131" s="43" t="str">
        <f>IFERROR(IF(AVERAGEIFS(DATA!$J:$J,DATA!$F:$F,$B131,DATA!$L:$L,J$9,DATA!$M:$M,$L$1,DATA!$E:$E,"&lt;=7")&gt;MASTER!$B$3/100,"SB",IF(AVERAGEIFS(DATA!$J:$J,DATA!$F:$F,$B131,DATA!$L:$L,J$9,DATA!$M:$M,$L$1,DATA!$E:$E,"&lt;=7")&gt;MASTER!$B$4/100,"B",IF(AVERAGEIFS(DATA!$J:$J,DATA!$F:$F,$B131,DATA!$L:$L,J$9,DATA!$M:$M,$L$1,DATA!$E:$E,"&lt;=7")&gt;MASTER!$B$5/100,"C","K")))," ")</f>
        <v>B</v>
      </c>
      <c r="K131" s="43"/>
      <c r="L131" s="43" t="str">
        <f>IFERROR(IF(AVERAGEIFS(DATA!$J:$J,DATA!$F:$F,$B131,DATA!$L:$L,L$9,DATA!$M:$M,$L$1,DATA!$E:$E,"&lt;=7")&gt;MASTER!$B$3/100,"SB",IF(AVERAGEIFS(DATA!$J:$J,DATA!$F:$F,$B131,DATA!$L:$L,L$9,DATA!$M:$M,$L$1,DATA!$E:$E,"&lt;=7")&gt;MASTER!$B$4/100,"B",IF(AVERAGEIFS(DATA!$J:$J,DATA!$F:$F,$B131,DATA!$L:$L,L$9,DATA!$M:$M,$L$1,DATA!$E:$E,"&lt;=7")&gt;MASTER!$B$5/100,"C","K")))," ")</f>
        <v> </v>
      </c>
      <c r="M131" s="44"/>
      <c r="N131" s="43" t="str">
        <f>IFERROR(IF(AVERAGEIFS(DATA!$J:$J,DATA!$F:$F,$B131,DATA!$L:$L,N$9,DATA!$M:$M,$L$1,DATA!$E:$E,"&lt;=7")&gt;MASTER!$B$3/100,"SB",IF(AVERAGEIFS(DATA!$J:$J,DATA!$F:$F,$B131,DATA!$L:$L,N$9,DATA!$M:$M,$L$1,DATA!$E:$E,"&lt;=7")&gt;MASTER!$B$4/100,"B",IF(AVERAGEIFS(DATA!$J:$J,DATA!$F:$F,$B131,DATA!$L:$L,N$9,DATA!$M:$M,$L$1,DATA!$E:$E,"&lt;=7")&gt;MASTER!$B$5/100,"C","K")))," ")</f>
        <v> 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45" t="s">
        <v>49</v>
      </c>
      <c r="C132" s="42"/>
      <c r="D132" s="43" t="str">
        <f>IFERROR(IF(AVERAGEIFS(DATA!$J:$J,DATA!$F:$F,$B132,DATA!$L:$L,D$9,DATA!$M:$M,$L$1,DATA!$E:$E,"&lt;=7")&gt;MASTER!$B$3/100,"SB",IF(AVERAGEIFS(DATA!$J:$J,DATA!$F:$F,$B132,DATA!$L:$L,D$9,DATA!$M:$M,$L$1,DATA!$E:$E,"&lt;=7")&gt;MASTER!$B$4/100,"B",IF(AVERAGEIFS(DATA!$J:$J,DATA!$F:$F,$B132,DATA!$L:$L,D$9,DATA!$M:$M,$L$1,DATA!$E:$E,"&lt;=7")&gt;MASTER!$B$5/100,"C","K")))," ")</f>
        <v>SB</v>
      </c>
      <c r="E132" s="43"/>
      <c r="F132" s="43" t="str">
        <f>IFERROR(IF(AVERAGEIFS(DATA!$J:$J,DATA!$F:$F,$B132,DATA!$L:$L,F$9,DATA!$M:$M,$L$1,DATA!$E:$E,"&lt;=7")&gt;MASTER!$B$3/100,"SB",IF(AVERAGEIFS(DATA!$J:$J,DATA!$F:$F,$B132,DATA!$L:$L,F$9,DATA!$M:$M,$L$1,DATA!$E:$E,"&lt;=7")&gt;MASTER!$B$4/100,"B",IF(AVERAGEIFS(DATA!$J:$J,DATA!$F:$F,$B132,DATA!$L:$L,F$9,DATA!$M:$M,$L$1,DATA!$E:$E,"&lt;=7")&gt;MASTER!$B$5/100,"C","K")))," ")</f>
        <v> </v>
      </c>
      <c r="G132" s="43"/>
      <c r="H132" s="43" t="str">
        <f>IFERROR(IF(AVERAGEIFS(DATA!$J:$J,DATA!$F:$F,$B132,DATA!$L:$L,H$9,DATA!$M:$M,$L$1,DATA!$E:$E,"&lt;=7")&gt;MASTER!$B$3/100,"SB",IF(AVERAGEIFS(DATA!$J:$J,DATA!$F:$F,$B132,DATA!$L:$L,H$9,DATA!$M:$M,$L$1,DATA!$E:$E,"&lt;=7")&gt;MASTER!$B$4/100,"B",IF(AVERAGEIFS(DATA!$J:$J,DATA!$F:$F,$B132,DATA!$L:$L,H$9,DATA!$M:$M,$L$1,DATA!$E:$E,"&lt;=7")&gt;MASTER!$B$5/100,"C","K")))," ")</f>
        <v> </v>
      </c>
      <c r="I132" s="43"/>
      <c r="J132" s="43" t="str">
        <f>IFERROR(IF(AVERAGEIFS(DATA!$J:$J,DATA!$F:$F,$B132,DATA!$L:$L,J$9,DATA!$M:$M,$L$1,DATA!$E:$E,"&lt;=7")&gt;MASTER!$B$3/100,"SB",IF(AVERAGEIFS(DATA!$J:$J,DATA!$F:$F,$B132,DATA!$L:$L,J$9,DATA!$M:$M,$L$1,DATA!$E:$E,"&lt;=7")&gt;MASTER!$B$4/100,"B",IF(AVERAGEIFS(DATA!$J:$J,DATA!$F:$F,$B132,DATA!$L:$L,J$9,DATA!$M:$M,$L$1,DATA!$E:$E,"&lt;=7")&gt;MASTER!$B$5/100,"C","K")))," ")</f>
        <v>B</v>
      </c>
      <c r="K132" s="43"/>
      <c r="L132" s="43" t="str">
        <f>IFERROR(IF(AVERAGEIFS(DATA!$J:$J,DATA!$F:$F,$B132,DATA!$L:$L,L$9,DATA!$M:$M,$L$1,DATA!$E:$E,"&lt;=7")&gt;MASTER!$B$3/100,"SB",IF(AVERAGEIFS(DATA!$J:$J,DATA!$F:$F,$B132,DATA!$L:$L,L$9,DATA!$M:$M,$L$1,DATA!$E:$E,"&lt;=7")&gt;MASTER!$B$4/100,"B",IF(AVERAGEIFS(DATA!$J:$J,DATA!$F:$F,$B132,DATA!$L:$L,L$9,DATA!$M:$M,$L$1,DATA!$E:$E,"&lt;=7")&gt;MASTER!$B$5/100,"C","K")))," ")</f>
        <v> </v>
      </c>
      <c r="M132" s="44"/>
      <c r="N132" s="43" t="str">
        <f>IFERROR(IF(AVERAGEIFS(DATA!$J:$J,DATA!$F:$F,$B132,DATA!$L:$L,N$9,DATA!$M:$M,$L$1,DATA!$E:$E,"&lt;=7")&gt;MASTER!$B$3/100,"SB",IF(AVERAGEIFS(DATA!$J:$J,DATA!$F:$F,$B132,DATA!$L:$L,N$9,DATA!$M:$M,$L$1,DATA!$E:$E,"&lt;=7")&gt;MASTER!$B$4/100,"B",IF(AVERAGEIFS(DATA!$J:$J,DATA!$F:$F,$B132,DATA!$L:$L,N$9,DATA!$M:$M,$L$1,DATA!$E:$E,"&lt;=7")&gt;MASTER!$B$5/100,"C","K")))," ")</f>
        <v> 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45" t="s">
        <v>46</v>
      </c>
      <c r="C133" s="42"/>
      <c r="D133" s="43" t="str">
        <f>IFERROR(IF(AVERAGEIFS(DATA!$J:$J,DATA!$F:$F,$B133,DATA!$L:$L,D$9,DATA!$M:$M,$L$1,DATA!$E:$E,"&lt;=7")&gt;MASTER!$B$3/100,"SB",IF(AVERAGEIFS(DATA!$J:$J,DATA!$F:$F,$B133,DATA!$L:$L,D$9,DATA!$M:$M,$L$1,DATA!$E:$E,"&lt;=7")&gt;MASTER!$B$4/100,"B",IF(AVERAGEIFS(DATA!$J:$J,DATA!$F:$F,$B133,DATA!$L:$L,D$9,DATA!$M:$M,$L$1,DATA!$E:$E,"&lt;=7")&gt;MASTER!$B$5/100,"C","K")))," ")</f>
        <v>SB</v>
      </c>
      <c r="E133" s="43"/>
      <c r="F133" s="43" t="str">
        <f>IFERROR(IF(AVERAGEIFS(DATA!$J:$J,DATA!$F:$F,$B133,DATA!$L:$L,F$9,DATA!$M:$M,$L$1,DATA!$E:$E,"&lt;=7")&gt;MASTER!$B$3/100,"SB",IF(AVERAGEIFS(DATA!$J:$J,DATA!$F:$F,$B133,DATA!$L:$L,F$9,DATA!$M:$M,$L$1,DATA!$E:$E,"&lt;=7")&gt;MASTER!$B$4/100,"B",IF(AVERAGEIFS(DATA!$J:$J,DATA!$F:$F,$B133,DATA!$L:$L,F$9,DATA!$M:$M,$L$1,DATA!$E:$E,"&lt;=7")&gt;MASTER!$B$5/100,"C","K")))," ")</f>
        <v> </v>
      </c>
      <c r="G133" s="43"/>
      <c r="H133" s="43" t="str">
        <f>IFERROR(IF(AVERAGEIFS(DATA!$J:$J,DATA!$F:$F,$B133,DATA!$L:$L,H$9,DATA!$M:$M,$L$1,DATA!$E:$E,"&lt;=7")&gt;MASTER!$B$3/100,"SB",IF(AVERAGEIFS(DATA!$J:$J,DATA!$F:$F,$B133,DATA!$L:$L,H$9,DATA!$M:$M,$L$1,DATA!$E:$E,"&lt;=7")&gt;MASTER!$B$4/100,"B",IF(AVERAGEIFS(DATA!$J:$J,DATA!$F:$F,$B133,DATA!$L:$L,H$9,DATA!$M:$M,$L$1,DATA!$E:$E,"&lt;=7")&gt;MASTER!$B$5/100,"C","K")))," ")</f>
        <v> </v>
      </c>
      <c r="I133" s="43"/>
      <c r="J133" s="43" t="str">
        <f>IFERROR(IF(AVERAGEIFS(DATA!$J:$J,DATA!$F:$F,$B133,DATA!$L:$L,J$9,DATA!$M:$M,$L$1,DATA!$E:$E,"&lt;=7")&gt;MASTER!$B$3/100,"SB",IF(AVERAGEIFS(DATA!$J:$J,DATA!$F:$F,$B133,DATA!$L:$L,J$9,DATA!$M:$M,$L$1,DATA!$E:$E,"&lt;=7")&gt;MASTER!$B$4/100,"B",IF(AVERAGEIFS(DATA!$J:$J,DATA!$F:$F,$B133,DATA!$L:$L,J$9,DATA!$M:$M,$L$1,DATA!$E:$E,"&lt;=7")&gt;MASTER!$B$5/100,"C","K")))," ")</f>
        <v>B</v>
      </c>
      <c r="K133" s="43"/>
      <c r="L133" s="43" t="str">
        <f>IFERROR(IF(AVERAGEIFS(DATA!$J:$J,DATA!$F:$F,$B133,DATA!$L:$L,L$9,DATA!$M:$M,$L$1,DATA!$E:$E,"&lt;=7")&gt;MASTER!$B$3/100,"SB",IF(AVERAGEIFS(DATA!$J:$J,DATA!$F:$F,$B133,DATA!$L:$L,L$9,DATA!$M:$M,$L$1,DATA!$E:$E,"&lt;=7")&gt;MASTER!$B$4/100,"B",IF(AVERAGEIFS(DATA!$J:$J,DATA!$F:$F,$B133,DATA!$L:$L,L$9,DATA!$M:$M,$L$1,DATA!$E:$E,"&lt;=7")&gt;MASTER!$B$5/100,"C","K")))," ")</f>
        <v> </v>
      </c>
      <c r="M133" s="44"/>
      <c r="N133" s="43" t="str">
        <f>IFERROR(IF(AVERAGEIFS(DATA!$J:$J,DATA!$F:$F,$B133,DATA!$L:$L,N$9,DATA!$M:$M,$L$1,DATA!$E:$E,"&lt;=7")&gt;MASTER!$B$3/100,"SB",IF(AVERAGEIFS(DATA!$J:$J,DATA!$F:$F,$B133,DATA!$L:$L,N$9,DATA!$M:$M,$L$1,DATA!$E:$E,"&lt;=7")&gt;MASTER!$B$4/100,"B",IF(AVERAGEIFS(DATA!$J:$J,DATA!$F:$F,$B133,DATA!$L:$L,N$9,DATA!$M:$M,$L$1,DATA!$E:$E,"&lt;=7")&gt;MASTER!$B$5/100,"C","K")))," ")</f>
        <v> 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45" t="s">
        <v>48</v>
      </c>
      <c r="C134" s="42"/>
      <c r="D134" s="43" t="str">
        <f>IFERROR(IF(AVERAGEIFS(DATA!$J:$J,DATA!$F:$F,$B134,DATA!$L:$L,D$9,DATA!$M:$M,$L$1,DATA!$E:$E,"&lt;=7")&gt;MASTER!$B$3/100,"SB",IF(AVERAGEIFS(DATA!$J:$J,DATA!$F:$F,$B134,DATA!$L:$L,D$9,DATA!$M:$M,$L$1,DATA!$E:$E,"&lt;=7")&gt;MASTER!$B$4/100,"B",IF(AVERAGEIFS(DATA!$J:$J,DATA!$F:$F,$B134,DATA!$L:$L,D$9,DATA!$M:$M,$L$1,DATA!$E:$E,"&lt;=7")&gt;MASTER!$B$5/100,"C","K")))," ")</f>
        <v>SB</v>
      </c>
      <c r="E134" s="43"/>
      <c r="F134" s="43" t="str">
        <f>IFERROR(IF(AVERAGEIFS(DATA!$J:$J,DATA!$F:$F,$B134,DATA!$L:$L,F$9,DATA!$M:$M,$L$1,DATA!$E:$E,"&lt;=7")&gt;MASTER!$B$3/100,"SB",IF(AVERAGEIFS(DATA!$J:$J,DATA!$F:$F,$B134,DATA!$L:$L,F$9,DATA!$M:$M,$L$1,DATA!$E:$E,"&lt;=7")&gt;MASTER!$B$4/100,"B",IF(AVERAGEIFS(DATA!$J:$J,DATA!$F:$F,$B134,DATA!$L:$L,F$9,DATA!$M:$M,$L$1,DATA!$E:$E,"&lt;=7")&gt;MASTER!$B$5/100,"C","K")))," ")</f>
        <v> </v>
      </c>
      <c r="G134" s="43"/>
      <c r="H134" s="43" t="str">
        <f>IFERROR(IF(AVERAGEIFS(DATA!$J:$J,DATA!$F:$F,$B134,DATA!$L:$L,H$9,DATA!$M:$M,$L$1,DATA!$E:$E,"&lt;=7")&gt;MASTER!$B$3/100,"SB",IF(AVERAGEIFS(DATA!$J:$J,DATA!$F:$F,$B134,DATA!$L:$L,H$9,DATA!$M:$M,$L$1,DATA!$E:$E,"&lt;=7")&gt;MASTER!$B$4/100,"B",IF(AVERAGEIFS(DATA!$J:$J,DATA!$F:$F,$B134,DATA!$L:$L,H$9,DATA!$M:$M,$L$1,DATA!$E:$E,"&lt;=7")&gt;MASTER!$B$5/100,"C","K")))," ")</f>
        <v> </v>
      </c>
      <c r="I134" s="43"/>
      <c r="J134" s="43" t="str">
        <f>IFERROR(IF(AVERAGEIFS(DATA!$J:$J,DATA!$F:$F,$B134,DATA!$L:$L,J$9,DATA!$M:$M,$L$1,DATA!$E:$E,"&lt;=7")&gt;MASTER!$B$3/100,"SB",IF(AVERAGEIFS(DATA!$J:$J,DATA!$F:$F,$B134,DATA!$L:$L,J$9,DATA!$M:$M,$L$1,DATA!$E:$E,"&lt;=7")&gt;MASTER!$B$4/100,"B",IF(AVERAGEIFS(DATA!$J:$J,DATA!$F:$F,$B134,DATA!$L:$L,J$9,DATA!$M:$M,$L$1,DATA!$E:$E,"&lt;=7")&gt;MASTER!$B$5/100,"C","K")))," ")</f>
        <v>B</v>
      </c>
      <c r="K134" s="43"/>
      <c r="L134" s="43" t="str">
        <f>IFERROR(IF(AVERAGEIFS(DATA!$J:$J,DATA!$F:$F,$B134,DATA!$L:$L,L$9,DATA!$M:$M,$L$1,DATA!$E:$E,"&lt;=7")&gt;MASTER!$B$3/100,"SB",IF(AVERAGEIFS(DATA!$J:$J,DATA!$F:$F,$B134,DATA!$L:$L,L$9,DATA!$M:$M,$L$1,DATA!$E:$E,"&lt;=7")&gt;MASTER!$B$4/100,"B",IF(AVERAGEIFS(DATA!$J:$J,DATA!$F:$F,$B134,DATA!$L:$L,L$9,DATA!$M:$M,$L$1,DATA!$E:$E,"&lt;=7")&gt;MASTER!$B$5/100,"C","K")))," ")</f>
        <v> </v>
      </c>
      <c r="M134" s="44"/>
      <c r="N134" s="43" t="str">
        <f>IFERROR(IF(AVERAGEIFS(DATA!$J:$J,DATA!$F:$F,$B134,DATA!$L:$L,N$9,DATA!$M:$M,$L$1,DATA!$E:$E,"&lt;=7")&gt;MASTER!$B$3/100,"SB",IF(AVERAGEIFS(DATA!$J:$J,DATA!$F:$F,$B134,DATA!$L:$L,N$9,DATA!$M:$M,$L$1,DATA!$E:$E,"&lt;=7")&gt;MASTER!$B$4/100,"B",IF(AVERAGEIFS(DATA!$J:$J,DATA!$F:$F,$B134,DATA!$L:$L,N$9,DATA!$M:$M,$L$1,DATA!$E:$E,"&lt;=7")&gt;MASTER!$B$5/100,"C","K")))," ")</f>
        <v> 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45" t="s">
        <v>45</v>
      </c>
      <c r="C135" s="42"/>
      <c r="D135" s="43" t="str">
        <f>IFERROR(IF(AVERAGEIFS(DATA!$J:$J,DATA!$F:$F,$B135,DATA!$L:$L,D$9,DATA!$M:$M,$L$1,DATA!$E:$E,"&lt;=7")&gt;MASTER!$B$3/100,"SB",IF(AVERAGEIFS(DATA!$J:$J,DATA!$F:$F,$B135,DATA!$L:$L,D$9,DATA!$M:$M,$L$1,DATA!$E:$E,"&lt;=7")&gt;MASTER!$B$4/100,"B",IF(AVERAGEIFS(DATA!$J:$J,DATA!$F:$F,$B135,DATA!$L:$L,D$9,DATA!$M:$M,$L$1,DATA!$E:$E,"&lt;=7")&gt;MASTER!$B$5/100,"C","K")))," ")</f>
        <v>SB</v>
      </c>
      <c r="E135" s="43"/>
      <c r="F135" s="43" t="str">
        <f>IFERROR(IF(AVERAGEIFS(DATA!$J:$J,DATA!$F:$F,$B135,DATA!$L:$L,F$9,DATA!$M:$M,$L$1,DATA!$E:$E,"&lt;=7")&gt;MASTER!$B$3/100,"SB",IF(AVERAGEIFS(DATA!$J:$J,DATA!$F:$F,$B135,DATA!$L:$L,F$9,DATA!$M:$M,$L$1,DATA!$E:$E,"&lt;=7")&gt;MASTER!$B$4/100,"B",IF(AVERAGEIFS(DATA!$J:$J,DATA!$F:$F,$B135,DATA!$L:$L,F$9,DATA!$M:$M,$L$1,DATA!$E:$E,"&lt;=7")&gt;MASTER!$B$5/100,"C","K")))," ")</f>
        <v> </v>
      </c>
      <c r="G135" s="43"/>
      <c r="H135" s="43" t="str">
        <f>IFERROR(IF(AVERAGEIFS(DATA!$J:$J,DATA!$F:$F,$B135,DATA!$L:$L,H$9,DATA!$M:$M,$L$1,DATA!$E:$E,"&lt;=7")&gt;MASTER!$B$3/100,"SB",IF(AVERAGEIFS(DATA!$J:$J,DATA!$F:$F,$B135,DATA!$L:$L,H$9,DATA!$M:$M,$L$1,DATA!$E:$E,"&lt;=7")&gt;MASTER!$B$4/100,"B",IF(AVERAGEIFS(DATA!$J:$J,DATA!$F:$F,$B135,DATA!$L:$L,H$9,DATA!$M:$M,$L$1,DATA!$E:$E,"&lt;=7")&gt;MASTER!$B$5/100,"C","K")))," ")</f>
        <v> </v>
      </c>
      <c r="I135" s="43"/>
      <c r="J135" s="43" t="str">
        <f>IFERROR(IF(AVERAGEIFS(DATA!$J:$J,DATA!$F:$F,$B135,DATA!$L:$L,J$9,DATA!$M:$M,$L$1,DATA!$E:$E,"&lt;=7")&gt;MASTER!$B$3/100,"SB",IF(AVERAGEIFS(DATA!$J:$J,DATA!$F:$F,$B135,DATA!$L:$L,J$9,DATA!$M:$M,$L$1,DATA!$E:$E,"&lt;=7")&gt;MASTER!$B$4/100,"B",IF(AVERAGEIFS(DATA!$J:$J,DATA!$F:$F,$B135,DATA!$L:$L,J$9,DATA!$M:$M,$L$1,DATA!$E:$E,"&lt;=7")&gt;MASTER!$B$5/100,"C","K")))," ")</f>
        <v>B</v>
      </c>
      <c r="K135" s="43"/>
      <c r="L135" s="43" t="str">
        <f>IFERROR(IF(AVERAGEIFS(DATA!$J:$J,DATA!$F:$F,$B135,DATA!$L:$L,L$9,DATA!$M:$M,$L$1,DATA!$E:$E,"&lt;=7")&gt;MASTER!$B$3/100,"SB",IF(AVERAGEIFS(DATA!$J:$J,DATA!$F:$F,$B135,DATA!$L:$L,L$9,DATA!$M:$M,$L$1,DATA!$E:$E,"&lt;=7")&gt;MASTER!$B$4/100,"B",IF(AVERAGEIFS(DATA!$J:$J,DATA!$F:$F,$B135,DATA!$L:$L,L$9,DATA!$M:$M,$L$1,DATA!$E:$E,"&lt;=7")&gt;MASTER!$B$5/100,"C","K")))," ")</f>
        <v> </v>
      </c>
      <c r="M135" s="44"/>
      <c r="N135" s="43" t="str">
        <f>IFERROR(IF(AVERAGEIFS(DATA!$J:$J,DATA!$F:$F,$B135,DATA!$L:$L,N$9,DATA!$M:$M,$L$1,DATA!$E:$E,"&lt;=7")&gt;MASTER!$B$3/100,"SB",IF(AVERAGEIFS(DATA!$J:$J,DATA!$F:$F,$B135,DATA!$L:$L,N$9,DATA!$M:$M,$L$1,DATA!$E:$E,"&lt;=7")&gt;MASTER!$B$4/100,"B",IF(AVERAGEIFS(DATA!$J:$J,DATA!$F:$F,$B135,DATA!$L:$L,N$9,DATA!$M:$M,$L$1,DATA!$E:$E,"&lt;=7")&gt;MASTER!$B$5/100,"C","K")))," ")</f>
        <v> 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45" t="s">
        <v>44</v>
      </c>
      <c r="C136" s="42"/>
      <c r="D136" s="43" t="str">
        <f>IFERROR(IF(AVERAGEIFS(DATA!$J:$J,DATA!$F:$F,$B136,DATA!$L:$L,D$9,DATA!$M:$M,$L$1,DATA!$E:$E,"&lt;=7")&gt;MASTER!$B$3/100,"SB",IF(AVERAGEIFS(DATA!$J:$J,DATA!$F:$F,$B136,DATA!$L:$L,D$9,DATA!$M:$M,$L$1,DATA!$E:$E,"&lt;=7")&gt;MASTER!$B$4/100,"B",IF(AVERAGEIFS(DATA!$J:$J,DATA!$F:$F,$B136,DATA!$L:$L,D$9,DATA!$M:$M,$L$1,DATA!$E:$E,"&lt;=7")&gt;MASTER!$B$5/100,"C","K")))," ")</f>
        <v>SB</v>
      </c>
      <c r="E136" s="43"/>
      <c r="F136" s="43" t="str">
        <f>IFERROR(IF(AVERAGEIFS(DATA!$J:$J,DATA!$F:$F,$B136,DATA!$L:$L,F$9,DATA!$M:$M,$L$1,DATA!$E:$E,"&lt;=7")&gt;MASTER!$B$3/100,"SB",IF(AVERAGEIFS(DATA!$J:$J,DATA!$F:$F,$B136,DATA!$L:$L,F$9,DATA!$M:$M,$L$1,DATA!$E:$E,"&lt;=7")&gt;MASTER!$B$4/100,"B",IF(AVERAGEIFS(DATA!$J:$J,DATA!$F:$F,$B136,DATA!$L:$L,F$9,DATA!$M:$M,$L$1,DATA!$E:$E,"&lt;=7")&gt;MASTER!$B$5/100,"C","K")))," ")</f>
        <v> </v>
      </c>
      <c r="G136" s="43"/>
      <c r="H136" s="43" t="str">
        <f>IFERROR(IF(AVERAGEIFS(DATA!$J:$J,DATA!$F:$F,$B136,DATA!$L:$L,H$9,DATA!$M:$M,$L$1,DATA!$E:$E,"&lt;=7")&gt;MASTER!$B$3/100,"SB",IF(AVERAGEIFS(DATA!$J:$J,DATA!$F:$F,$B136,DATA!$L:$L,H$9,DATA!$M:$M,$L$1,DATA!$E:$E,"&lt;=7")&gt;MASTER!$B$4/100,"B",IF(AVERAGEIFS(DATA!$J:$J,DATA!$F:$F,$B136,DATA!$L:$L,H$9,DATA!$M:$M,$L$1,DATA!$E:$E,"&lt;=7")&gt;MASTER!$B$5/100,"C","K")))," ")</f>
        <v> </v>
      </c>
      <c r="I136" s="43"/>
      <c r="J136" s="43" t="str">
        <f>IFERROR(IF(AVERAGEIFS(DATA!$J:$J,DATA!$F:$F,$B136,DATA!$L:$L,J$9,DATA!$M:$M,$L$1,DATA!$E:$E,"&lt;=7")&gt;MASTER!$B$3/100,"SB",IF(AVERAGEIFS(DATA!$J:$J,DATA!$F:$F,$B136,DATA!$L:$L,J$9,DATA!$M:$M,$L$1,DATA!$E:$E,"&lt;=7")&gt;MASTER!$B$4/100,"B",IF(AVERAGEIFS(DATA!$J:$J,DATA!$F:$F,$B136,DATA!$L:$L,J$9,DATA!$M:$M,$L$1,DATA!$E:$E,"&lt;=7")&gt;MASTER!$B$5/100,"C","K")))," ")</f>
        <v>B</v>
      </c>
      <c r="K136" s="43"/>
      <c r="L136" s="43" t="str">
        <f>IFERROR(IF(AVERAGEIFS(DATA!$J:$J,DATA!$F:$F,$B136,DATA!$L:$L,L$9,DATA!$M:$M,$L$1,DATA!$E:$E,"&lt;=7")&gt;MASTER!$B$3/100,"SB",IF(AVERAGEIFS(DATA!$J:$J,DATA!$F:$F,$B136,DATA!$L:$L,L$9,DATA!$M:$M,$L$1,DATA!$E:$E,"&lt;=7")&gt;MASTER!$B$4/100,"B",IF(AVERAGEIFS(DATA!$J:$J,DATA!$F:$F,$B136,DATA!$L:$L,L$9,DATA!$M:$M,$L$1,DATA!$E:$E,"&lt;=7")&gt;MASTER!$B$5/100,"C","K")))," ")</f>
        <v> </v>
      </c>
      <c r="M136" s="44"/>
      <c r="N136" s="43" t="str">
        <f>IFERROR(IF(AVERAGEIFS(DATA!$J:$J,DATA!$F:$F,$B136,DATA!$L:$L,N$9,DATA!$M:$M,$L$1,DATA!$E:$E,"&lt;=7")&gt;MASTER!$B$3/100,"SB",IF(AVERAGEIFS(DATA!$J:$J,DATA!$F:$F,$B136,DATA!$L:$L,N$9,DATA!$M:$M,$L$1,DATA!$E:$E,"&lt;=7")&gt;MASTER!$B$4/100,"B",IF(AVERAGEIFS(DATA!$J:$J,DATA!$F:$F,$B136,DATA!$L:$L,N$9,DATA!$M:$M,$L$1,DATA!$E:$E,"&lt;=7")&gt;MASTER!$B$5/100,"C","K")))," ")</f>
        <v> 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45" t="s">
        <v>47</v>
      </c>
      <c r="C137" s="42"/>
      <c r="D137" s="43" t="str">
        <f>IFERROR(IF(AVERAGEIFS(DATA!$J:$J,DATA!$F:$F,$B137,DATA!$L:$L,D$9,DATA!$M:$M,$L$1,DATA!$E:$E,"&lt;=7")&gt;MASTER!$B$3/100,"SB",IF(AVERAGEIFS(DATA!$J:$J,DATA!$F:$F,$B137,DATA!$L:$L,D$9,DATA!$M:$M,$L$1,DATA!$E:$E,"&lt;=7")&gt;MASTER!$B$4/100,"B",IF(AVERAGEIFS(DATA!$J:$J,DATA!$F:$F,$B137,DATA!$L:$L,D$9,DATA!$M:$M,$L$1,DATA!$E:$E,"&lt;=7")&gt;MASTER!$B$5/100,"C","K")))," ")</f>
        <v>SB</v>
      </c>
      <c r="E137" s="43"/>
      <c r="F137" s="43" t="str">
        <f>IFERROR(IF(AVERAGEIFS(DATA!$J:$J,DATA!$F:$F,$B137,DATA!$L:$L,F$9,DATA!$M:$M,$L$1,DATA!$E:$E,"&lt;=7")&gt;MASTER!$B$3/100,"SB",IF(AVERAGEIFS(DATA!$J:$J,DATA!$F:$F,$B137,DATA!$L:$L,F$9,DATA!$M:$M,$L$1,DATA!$E:$E,"&lt;=7")&gt;MASTER!$B$4/100,"B",IF(AVERAGEIFS(DATA!$J:$J,DATA!$F:$F,$B137,DATA!$L:$L,F$9,DATA!$M:$M,$L$1,DATA!$E:$E,"&lt;=7")&gt;MASTER!$B$5/100,"C","K")))," ")</f>
        <v> </v>
      </c>
      <c r="G137" s="43"/>
      <c r="H137" s="43" t="str">
        <f>IFERROR(IF(AVERAGEIFS(DATA!$J:$J,DATA!$F:$F,$B137,DATA!$L:$L,H$9,DATA!$M:$M,$L$1,DATA!$E:$E,"&lt;=7")&gt;MASTER!$B$3/100,"SB",IF(AVERAGEIFS(DATA!$J:$J,DATA!$F:$F,$B137,DATA!$L:$L,H$9,DATA!$M:$M,$L$1,DATA!$E:$E,"&lt;=7")&gt;MASTER!$B$4/100,"B",IF(AVERAGEIFS(DATA!$J:$J,DATA!$F:$F,$B137,DATA!$L:$L,H$9,DATA!$M:$M,$L$1,DATA!$E:$E,"&lt;=7")&gt;MASTER!$B$5/100,"C","K")))," ")</f>
        <v> </v>
      </c>
      <c r="I137" s="43"/>
      <c r="J137" s="43" t="str">
        <f>IFERROR(IF(AVERAGEIFS(DATA!$J:$J,DATA!$F:$F,$B137,DATA!$L:$L,J$9,DATA!$M:$M,$L$1,DATA!$E:$E,"&lt;=7")&gt;MASTER!$B$3/100,"SB",IF(AVERAGEIFS(DATA!$J:$J,DATA!$F:$F,$B137,DATA!$L:$L,J$9,DATA!$M:$M,$L$1,DATA!$E:$E,"&lt;=7")&gt;MASTER!$B$4/100,"B",IF(AVERAGEIFS(DATA!$J:$J,DATA!$F:$F,$B137,DATA!$L:$L,J$9,DATA!$M:$M,$L$1,DATA!$E:$E,"&lt;=7")&gt;MASTER!$B$5/100,"C","K")))," ")</f>
        <v>B</v>
      </c>
      <c r="K137" s="43"/>
      <c r="L137" s="43" t="str">
        <f>IFERROR(IF(AVERAGEIFS(DATA!$J:$J,DATA!$F:$F,$B137,DATA!$L:$L,L$9,DATA!$M:$M,$L$1,DATA!$E:$E,"&lt;=7")&gt;MASTER!$B$3/100,"SB",IF(AVERAGEIFS(DATA!$J:$J,DATA!$F:$F,$B137,DATA!$L:$L,L$9,DATA!$M:$M,$L$1,DATA!$E:$E,"&lt;=7")&gt;MASTER!$B$4/100,"B",IF(AVERAGEIFS(DATA!$J:$J,DATA!$F:$F,$B137,DATA!$L:$L,L$9,DATA!$M:$M,$L$1,DATA!$E:$E,"&lt;=7")&gt;MASTER!$B$5/100,"C","K")))," ")</f>
        <v> </v>
      </c>
      <c r="M137" s="44"/>
      <c r="N137" s="43" t="str">
        <f>IFERROR(IF(AVERAGEIFS(DATA!$J:$J,DATA!$F:$F,$B137,DATA!$L:$L,N$9,DATA!$M:$M,$L$1,DATA!$E:$E,"&lt;=7")&gt;MASTER!$B$3/100,"SB",IF(AVERAGEIFS(DATA!$J:$J,DATA!$F:$F,$B137,DATA!$L:$L,N$9,DATA!$M:$M,$L$1,DATA!$E:$E,"&lt;=7")&gt;MASTER!$B$4/100,"B",IF(AVERAGEIFS(DATA!$J:$J,DATA!$F:$F,$B137,DATA!$L:$L,N$9,DATA!$M:$M,$L$1,DATA!$E:$E,"&lt;=7")&gt;MASTER!$B$5/100,"C","K")))," ")</f>
        <v> 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45" t="s">
        <v>51</v>
      </c>
      <c r="C138" s="42"/>
      <c r="D138" s="43" t="str">
        <f>IFERROR(IF(AVERAGEIFS(DATA!$J:$J,DATA!$F:$F,$B138,DATA!$L:$L,D$9,DATA!$M:$M,$L$1,DATA!$E:$E,"&lt;=7")&gt;MASTER!$B$3/100,"SB",IF(AVERAGEIFS(DATA!$J:$J,DATA!$F:$F,$B138,DATA!$L:$L,D$9,DATA!$M:$M,$L$1,DATA!$E:$E,"&lt;=7")&gt;MASTER!$B$4/100,"B",IF(AVERAGEIFS(DATA!$J:$J,DATA!$F:$F,$B138,DATA!$L:$L,D$9,DATA!$M:$M,$L$1,DATA!$E:$E,"&lt;=7")&gt;MASTER!$B$5/100,"C","K")))," ")</f>
        <v>SB</v>
      </c>
      <c r="E138" s="43"/>
      <c r="F138" s="43" t="str">
        <f>IFERROR(IF(AVERAGEIFS(DATA!$J:$J,DATA!$F:$F,$B138,DATA!$L:$L,F$9,DATA!$M:$M,$L$1,DATA!$E:$E,"&lt;=7")&gt;MASTER!$B$3/100,"SB",IF(AVERAGEIFS(DATA!$J:$J,DATA!$F:$F,$B138,DATA!$L:$L,F$9,DATA!$M:$M,$L$1,DATA!$E:$E,"&lt;=7")&gt;MASTER!$B$4/100,"B",IF(AVERAGEIFS(DATA!$J:$J,DATA!$F:$F,$B138,DATA!$L:$L,F$9,DATA!$M:$M,$L$1,DATA!$E:$E,"&lt;=7")&gt;MASTER!$B$5/100,"C","K")))," ")</f>
        <v> </v>
      </c>
      <c r="G138" s="43"/>
      <c r="H138" s="43" t="str">
        <f>IFERROR(IF(AVERAGEIFS(DATA!$J:$J,DATA!$F:$F,$B138,DATA!$L:$L,H$9,DATA!$M:$M,$L$1,DATA!$E:$E,"&lt;=7")&gt;MASTER!$B$3/100,"SB",IF(AVERAGEIFS(DATA!$J:$J,DATA!$F:$F,$B138,DATA!$L:$L,H$9,DATA!$M:$M,$L$1,DATA!$E:$E,"&lt;=7")&gt;MASTER!$B$4/100,"B",IF(AVERAGEIFS(DATA!$J:$J,DATA!$F:$F,$B138,DATA!$L:$L,H$9,DATA!$M:$M,$L$1,DATA!$E:$E,"&lt;=7")&gt;MASTER!$B$5/100,"C","K")))," ")</f>
        <v> </v>
      </c>
      <c r="I138" s="43"/>
      <c r="J138" s="43" t="str">
        <f>IFERROR(IF(AVERAGEIFS(DATA!$J:$J,DATA!$F:$F,$B138,DATA!$L:$L,J$9,DATA!$M:$M,$L$1,DATA!$E:$E,"&lt;=7")&gt;MASTER!$B$3/100,"SB",IF(AVERAGEIFS(DATA!$J:$J,DATA!$F:$F,$B138,DATA!$L:$L,J$9,DATA!$M:$M,$L$1,DATA!$E:$E,"&lt;=7")&gt;MASTER!$B$4/100,"B",IF(AVERAGEIFS(DATA!$J:$J,DATA!$F:$F,$B138,DATA!$L:$L,J$9,DATA!$M:$M,$L$1,DATA!$E:$E,"&lt;=7")&gt;MASTER!$B$5/100,"C","K")))," ")</f>
        <v>B</v>
      </c>
      <c r="K138" s="43"/>
      <c r="L138" s="43" t="str">
        <f>IFERROR(IF(AVERAGEIFS(DATA!$J:$J,DATA!$F:$F,$B138,DATA!$L:$L,L$9,DATA!$M:$M,$L$1,DATA!$E:$E,"&lt;=7")&gt;MASTER!$B$3/100,"SB",IF(AVERAGEIFS(DATA!$J:$J,DATA!$F:$F,$B138,DATA!$L:$L,L$9,DATA!$M:$M,$L$1,DATA!$E:$E,"&lt;=7")&gt;MASTER!$B$4/100,"B",IF(AVERAGEIFS(DATA!$J:$J,DATA!$F:$F,$B138,DATA!$L:$L,L$9,DATA!$M:$M,$L$1,DATA!$E:$E,"&lt;=7")&gt;MASTER!$B$5/100,"C","K")))," ")</f>
        <v> </v>
      </c>
      <c r="M138" s="44"/>
      <c r="N138" s="43" t="str">
        <f>IFERROR(IF(AVERAGEIFS(DATA!$J:$J,DATA!$F:$F,$B138,DATA!$L:$L,N$9,DATA!$M:$M,$L$1,DATA!$E:$E,"&lt;=7")&gt;MASTER!$B$3/100,"SB",IF(AVERAGEIFS(DATA!$J:$J,DATA!$F:$F,$B138,DATA!$L:$L,N$9,DATA!$M:$M,$L$1,DATA!$E:$E,"&lt;=7")&gt;MASTER!$B$4/100,"B",IF(AVERAGEIFS(DATA!$J:$J,DATA!$F:$F,$B138,DATA!$L:$L,N$9,DATA!$M:$M,$L$1,DATA!$E:$E,"&lt;=7")&gt;MASTER!$B$5/100,"C","K")))," ")</f>
        <v> 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45" t="s">
        <v>50</v>
      </c>
      <c r="C139" s="42"/>
      <c r="D139" s="43" t="str">
        <f>IFERROR(IF(AVERAGEIFS(DATA!$J:$J,DATA!$F:$F,$B139,DATA!$L:$L,D$9,DATA!$M:$M,$L$1,DATA!$E:$E,"&lt;=7")&gt;MASTER!$B$3/100,"SB",IF(AVERAGEIFS(DATA!$J:$J,DATA!$F:$F,$B139,DATA!$L:$L,D$9,DATA!$M:$M,$L$1,DATA!$E:$E,"&lt;=7")&gt;MASTER!$B$4/100,"B",IF(AVERAGEIFS(DATA!$J:$J,DATA!$F:$F,$B139,DATA!$L:$L,D$9,DATA!$M:$M,$L$1,DATA!$E:$E,"&lt;=7")&gt;MASTER!$B$5/100,"C","K")))," ")</f>
        <v>SB</v>
      </c>
      <c r="E139" s="43"/>
      <c r="F139" s="43" t="str">
        <f>IFERROR(IF(AVERAGEIFS(DATA!$J:$J,DATA!$F:$F,$B139,DATA!$L:$L,F$9,DATA!$M:$M,$L$1,DATA!$E:$E,"&lt;=7")&gt;MASTER!$B$3/100,"SB",IF(AVERAGEIFS(DATA!$J:$J,DATA!$F:$F,$B139,DATA!$L:$L,F$9,DATA!$M:$M,$L$1,DATA!$E:$E,"&lt;=7")&gt;MASTER!$B$4/100,"B",IF(AVERAGEIFS(DATA!$J:$J,DATA!$F:$F,$B139,DATA!$L:$L,F$9,DATA!$M:$M,$L$1,DATA!$E:$E,"&lt;=7")&gt;MASTER!$B$5/100,"C","K")))," ")</f>
        <v> </v>
      </c>
      <c r="G139" s="43"/>
      <c r="H139" s="43" t="str">
        <f>IFERROR(IF(AVERAGEIFS(DATA!$J:$J,DATA!$F:$F,$B139,DATA!$L:$L,H$9,DATA!$M:$M,$L$1,DATA!$E:$E,"&lt;=7")&gt;MASTER!$B$3/100,"SB",IF(AVERAGEIFS(DATA!$J:$J,DATA!$F:$F,$B139,DATA!$L:$L,H$9,DATA!$M:$M,$L$1,DATA!$E:$E,"&lt;=7")&gt;MASTER!$B$4/100,"B",IF(AVERAGEIFS(DATA!$J:$J,DATA!$F:$F,$B139,DATA!$L:$L,H$9,DATA!$M:$M,$L$1,DATA!$E:$E,"&lt;=7")&gt;MASTER!$B$5/100,"C","K")))," ")</f>
        <v> </v>
      </c>
      <c r="I139" s="43"/>
      <c r="J139" s="43" t="str">
        <f>IFERROR(IF(AVERAGEIFS(DATA!$J:$J,DATA!$F:$F,$B139,DATA!$L:$L,J$9,DATA!$M:$M,$L$1,DATA!$E:$E,"&lt;=7")&gt;MASTER!$B$3/100,"SB",IF(AVERAGEIFS(DATA!$J:$J,DATA!$F:$F,$B139,DATA!$L:$L,J$9,DATA!$M:$M,$L$1,DATA!$E:$E,"&lt;=7")&gt;MASTER!$B$4/100,"B",IF(AVERAGEIFS(DATA!$J:$J,DATA!$F:$F,$B139,DATA!$L:$L,J$9,DATA!$M:$M,$L$1,DATA!$E:$E,"&lt;=7")&gt;MASTER!$B$5/100,"C","K")))," ")</f>
        <v>B</v>
      </c>
      <c r="K139" s="43"/>
      <c r="L139" s="43" t="str">
        <f>IFERROR(IF(AVERAGEIFS(DATA!$J:$J,DATA!$F:$F,$B139,DATA!$L:$L,L$9,DATA!$M:$M,$L$1,DATA!$E:$E,"&lt;=7")&gt;MASTER!$B$3/100,"SB",IF(AVERAGEIFS(DATA!$J:$J,DATA!$F:$F,$B139,DATA!$L:$L,L$9,DATA!$M:$M,$L$1,DATA!$E:$E,"&lt;=7")&gt;MASTER!$B$4/100,"B",IF(AVERAGEIFS(DATA!$J:$J,DATA!$F:$F,$B139,DATA!$L:$L,L$9,DATA!$M:$M,$L$1,DATA!$E:$E,"&lt;=7")&gt;MASTER!$B$5/100,"C","K")))," ")</f>
        <v> </v>
      </c>
      <c r="M139" s="44"/>
      <c r="N139" s="43" t="str">
        <f>IFERROR(IF(AVERAGEIFS(DATA!$J:$J,DATA!$F:$F,$B139,DATA!$L:$L,N$9,DATA!$M:$M,$L$1,DATA!$E:$E,"&lt;=7")&gt;MASTER!$B$3/100,"SB",IF(AVERAGEIFS(DATA!$J:$J,DATA!$F:$F,$B139,DATA!$L:$L,N$9,DATA!$M:$M,$L$1,DATA!$E:$E,"&lt;=7")&gt;MASTER!$B$4/100,"B",IF(AVERAGEIFS(DATA!$J:$J,DATA!$F:$F,$B139,DATA!$L:$L,N$9,DATA!$M:$M,$L$1,DATA!$E:$E,"&lt;=7")&gt;MASTER!$B$5/100,"C","K")))," ")</f>
        <v> 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45" t="s">
        <v>40</v>
      </c>
      <c r="C140" s="42"/>
      <c r="D140" s="43" t="str">
        <f>IFERROR(IF(AVERAGEIFS(DATA!$J:$J,DATA!$F:$F,$B140,DATA!$L:$L,D$9,DATA!$M:$M,$L$1,DATA!$E:$E,"&lt;=7")&gt;MASTER!$B$3/100,"SB",IF(AVERAGEIFS(DATA!$J:$J,DATA!$F:$F,$B140,DATA!$L:$L,D$9,DATA!$M:$M,$L$1,DATA!$E:$E,"&lt;=7")&gt;MASTER!$B$4/100,"B",IF(AVERAGEIFS(DATA!$J:$J,DATA!$F:$F,$B140,DATA!$L:$L,D$9,DATA!$M:$M,$L$1,DATA!$E:$E,"&lt;=7")&gt;MASTER!$B$5/100,"C","K")))," ")</f>
        <v>SB</v>
      </c>
      <c r="E140" s="43"/>
      <c r="F140" s="43" t="str">
        <f>IFERROR(IF(AVERAGEIFS(DATA!$J:$J,DATA!$F:$F,$B140,DATA!$L:$L,F$9,DATA!$M:$M,$L$1,DATA!$E:$E,"&lt;=7")&gt;MASTER!$B$3/100,"SB",IF(AVERAGEIFS(DATA!$J:$J,DATA!$F:$F,$B140,DATA!$L:$L,F$9,DATA!$M:$M,$L$1,DATA!$E:$E,"&lt;=7")&gt;MASTER!$B$4/100,"B",IF(AVERAGEIFS(DATA!$J:$J,DATA!$F:$F,$B140,DATA!$L:$L,F$9,DATA!$M:$M,$L$1,DATA!$E:$E,"&lt;=7")&gt;MASTER!$B$5/100,"C","K")))," ")</f>
        <v> </v>
      </c>
      <c r="G140" s="43"/>
      <c r="H140" s="43" t="str">
        <f>IFERROR(IF(AVERAGEIFS(DATA!$J:$J,DATA!$F:$F,$B140,DATA!$L:$L,H$9,DATA!$M:$M,$L$1,DATA!$E:$E,"&lt;=7")&gt;MASTER!$B$3/100,"SB",IF(AVERAGEIFS(DATA!$J:$J,DATA!$F:$F,$B140,DATA!$L:$L,H$9,DATA!$M:$M,$L$1,DATA!$E:$E,"&lt;=7")&gt;MASTER!$B$4/100,"B",IF(AVERAGEIFS(DATA!$J:$J,DATA!$F:$F,$B140,DATA!$L:$L,H$9,DATA!$M:$M,$L$1,DATA!$E:$E,"&lt;=7")&gt;MASTER!$B$5/100,"C","K")))," ")</f>
        <v> </v>
      </c>
      <c r="I140" s="43"/>
      <c r="J140" s="43" t="str">
        <f>IFERROR(IF(AVERAGEIFS(DATA!$J:$J,DATA!$F:$F,$B140,DATA!$L:$L,J$9,DATA!$M:$M,$L$1,DATA!$E:$E,"&lt;=7")&gt;MASTER!$B$3/100,"SB",IF(AVERAGEIFS(DATA!$J:$J,DATA!$F:$F,$B140,DATA!$L:$L,J$9,DATA!$M:$M,$L$1,DATA!$E:$E,"&lt;=7")&gt;MASTER!$B$4/100,"B",IF(AVERAGEIFS(DATA!$J:$J,DATA!$F:$F,$B140,DATA!$L:$L,J$9,DATA!$M:$M,$L$1,DATA!$E:$E,"&lt;=7")&gt;MASTER!$B$5/100,"C","K")))," ")</f>
        <v>B</v>
      </c>
      <c r="K140" s="43"/>
      <c r="L140" s="43" t="str">
        <f>IFERROR(IF(AVERAGEIFS(DATA!$J:$J,DATA!$F:$F,$B140,DATA!$L:$L,L$9,DATA!$M:$M,$L$1,DATA!$E:$E,"&lt;=7")&gt;MASTER!$B$3/100,"SB",IF(AVERAGEIFS(DATA!$J:$J,DATA!$F:$F,$B140,DATA!$L:$L,L$9,DATA!$M:$M,$L$1,DATA!$E:$E,"&lt;=7")&gt;MASTER!$B$4/100,"B",IF(AVERAGEIFS(DATA!$J:$J,DATA!$F:$F,$B140,DATA!$L:$L,L$9,DATA!$M:$M,$L$1,DATA!$E:$E,"&lt;=7")&gt;MASTER!$B$5/100,"C","K")))," ")</f>
        <v> </v>
      </c>
      <c r="M140" s="44"/>
      <c r="N140" s="43" t="str">
        <f>IFERROR(IF(AVERAGEIFS(DATA!$J:$J,DATA!$F:$F,$B140,DATA!$L:$L,N$9,DATA!$M:$M,$L$1,DATA!$E:$E,"&lt;=7")&gt;MASTER!$B$3/100,"SB",IF(AVERAGEIFS(DATA!$J:$J,DATA!$F:$F,$B140,DATA!$L:$L,N$9,DATA!$M:$M,$L$1,DATA!$E:$E,"&lt;=7")&gt;MASTER!$B$4/100,"B",IF(AVERAGEIFS(DATA!$J:$J,DATA!$F:$F,$B140,DATA!$L:$L,N$9,DATA!$M:$M,$L$1,DATA!$E:$E,"&lt;=7")&gt;MASTER!$B$5/100,"C","K")))," ")</f>
        <v> 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45" t="s">
        <v>42</v>
      </c>
      <c r="C141" s="42"/>
      <c r="D141" s="43" t="str">
        <f>IFERROR(IF(AVERAGEIFS(DATA!$J:$J,DATA!$F:$F,$B141,DATA!$L:$L,D$9,DATA!$M:$M,$L$1,DATA!$E:$E,"&lt;=7")&gt;MASTER!$B$3/100,"SB",IF(AVERAGEIFS(DATA!$J:$J,DATA!$F:$F,$B141,DATA!$L:$L,D$9,DATA!$M:$M,$L$1,DATA!$E:$E,"&lt;=7")&gt;MASTER!$B$4/100,"B",IF(AVERAGEIFS(DATA!$J:$J,DATA!$F:$F,$B141,DATA!$L:$L,D$9,DATA!$M:$M,$L$1,DATA!$E:$E,"&lt;=7")&gt;MASTER!$B$5/100,"C","K")))," ")</f>
        <v>SB</v>
      </c>
      <c r="E141" s="43"/>
      <c r="F141" s="43" t="str">
        <f>IFERROR(IF(AVERAGEIFS(DATA!$J:$J,DATA!$F:$F,$B141,DATA!$L:$L,F$9,DATA!$M:$M,$L$1,DATA!$E:$E,"&lt;=7")&gt;MASTER!$B$3/100,"SB",IF(AVERAGEIFS(DATA!$J:$J,DATA!$F:$F,$B141,DATA!$L:$L,F$9,DATA!$M:$M,$L$1,DATA!$E:$E,"&lt;=7")&gt;MASTER!$B$4/100,"B",IF(AVERAGEIFS(DATA!$J:$J,DATA!$F:$F,$B141,DATA!$L:$L,F$9,DATA!$M:$M,$L$1,DATA!$E:$E,"&lt;=7")&gt;MASTER!$B$5/100,"C","K")))," ")</f>
        <v> </v>
      </c>
      <c r="G141" s="43"/>
      <c r="H141" s="43" t="str">
        <f>IFERROR(IF(AVERAGEIFS(DATA!$J:$J,DATA!$F:$F,$B141,DATA!$L:$L,H$9,DATA!$M:$M,$L$1,DATA!$E:$E,"&lt;=7")&gt;MASTER!$B$3/100,"SB",IF(AVERAGEIFS(DATA!$J:$J,DATA!$F:$F,$B141,DATA!$L:$L,H$9,DATA!$M:$M,$L$1,DATA!$E:$E,"&lt;=7")&gt;MASTER!$B$4/100,"B",IF(AVERAGEIFS(DATA!$J:$J,DATA!$F:$F,$B141,DATA!$L:$L,H$9,DATA!$M:$M,$L$1,DATA!$E:$E,"&lt;=7")&gt;MASTER!$B$5/100,"C","K")))," ")</f>
        <v> </v>
      </c>
      <c r="I141" s="43"/>
      <c r="J141" s="43" t="str">
        <f>IFERROR(IF(AVERAGEIFS(DATA!$J:$J,DATA!$F:$F,$B141,DATA!$L:$L,J$9,DATA!$M:$M,$L$1,DATA!$E:$E,"&lt;=7")&gt;MASTER!$B$3/100,"SB",IF(AVERAGEIFS(DATA!$J:$J,DATA!$F:$F,$B141,DATA!$L:$L,J$9,DATA!$M:$M,$L$1,DATA!$E:$E,"&lt;=7")&gt;MASTER!$B$4/100,"B",IF(AVERAGEIFS(DATA!$J:$J,DATA!$F:$F,$B141,DATA!$L:$L,J$9,DATA!$M:$M,$L$1,DATA!$E:$E,"&lt;=7")&gt;MASTER!$B$5/100,"C","K")))," ")</f>
        <v>B</v>
      </c>
      <c r="K141" s="43"/>
      <c r="L141" s="43" t="str">
        <f>IFERROR(IF(AVERAGEIFS(DATA!$J:$J,DATA!$F:$F,$B141,DATA!$L:$L,L$9,DATA!$M:$M,$L$1,DATA!$E:$E,"&lt;=7")&gt;MASTER!$B$3/100,"SB",IF(AVERAGEIFS(DATA!$J:$J,DATA!$F:$F,$B141,DATA!$L:$L,L$9,DATA!$M:$M,$L$1,DATA!$E:$E,"&lt;=7")&gt;MASTER!$B$4/100,"B",IF(AVERAGEIFS(DATA!$J:$J,DATA!$F:$F,$B141,DATA!$L:$L,L$9,DATA!$M:$M,$L$1,DATA!$E:$E,"&lt;=7")&gt;MASTER!$B$5/100,"C","K")))," ")</f>
        <v> </v>
      </c>
      <c r="M141" s="44"/>
      <c r="N141" s="43" t="str">
        <f>IFERROR(IF(AVERAGEIFS(DATA!$J:$J,DATA!$F:$F,$B141,DATA!$L:$L,N$9,DATA!$M:$M,$L$1,DATA!$E:$E,"&lt;=7")&gt;MASTER!$B$3/100,"SB",IF(AVERAGEIFS(DATA!$J:$J,DATA!$F:$F,$B141,DATA!$L:$L,N$9,DATA!$M:$M,$L$1,DATA!$E:$E,"&lt;=7")&gt;MASTER!$B$4/100,"B",IF(AVERAGEIFS(DATA!$J:$J,DATA!$F:$F,$B141,DATA!$L:$L,N$9,DATA!$M:$M,$L$1,DATA!$E:$E,"&lt;=7")&gt;MASTER!$B$5/100,"C","K")))," ")</f>
        <v> 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45" t="s">
        <v>41</v>
      </c>
      <c r="C142" s="42"/>
      <c r="D142" s="43" t="str">
        <f>IFERROR(IF(AVERAGEIFS(DATA!$J:$J,DATA!$F:$F,$B142,DATA!$L:$L,D$9,DATA!$M:$M,$L$1,DATA!$E:$E,"&lt;=7")&gt;MASTER!$B$3/100,"SB",IF(AVERAGEIFS(DATA!$J:$J,DATA!$F:$F,$B142,DATA!$L:$L,D$9,DATA!$M:$M,$L$1,DATA!$E:$E,"&lt;=7")&gt;MASTER!$B$4/100,"B",IF(AVERAGEIFS(DATA!$J:$J,DATA!$F:$F,$B142,DATA!$L:$L,D$9,DATA!$M:$M,$L$1,DATA!$E:$E,"&lt;=7")&gt;MASTER!$B$5/100,"C","K")))," ")</f>
        <v>SB</v>
      </c>
      <c r="E142" s="43"/>
      <c r="F142" s="43" t="str">
        <f>IFERROR(IF(AVERAGEIFS(DATA!$J:$J,DATA!$F:$F,$B142,DATA!$L:$L,F$9,DATA!$M:$M,$L$1,DATA!$E:$E,"&lt;=7")&gt;MASTER!$B$3/100,"SB",IF(AVERAGEIFS(DATA!$J:$J,DATA!$F:$F,$B142,DATA!$L:$L,F$9,DATA!$M:$M,$L$1,DATA!$E:$E,"&lt;=7")&gt;MASTER!$B$4/100,"B",IF(AVERAGEIFS(DATA!$J:$J,DATA!$F:$F,$B142,DATA!$L:$L,F$9,DATA!$M:$M,$L$1,DATA!$E:$E,"&lt;=7")&gt;MASTER!$B$5/100,"C","K")))," ")</f>
        <v> </v>
      </c>
      <c r="G142" s="43"/>
      <c r="H142" s="43" t="str">
        <f>IFERROR(IF(AVERAGEIFS(DATA!$J:$J,DATA!$F:$F,$B142,DATA!$L:$L,H$9,DATA!$M:$M,$L$1,DATA!$E:$E,"&lt;=7")&gt;MASTER!$B$3/100,"SB",IF(AVERAGEIFS(DATA!$J:$J,DATA!$F:$F,$B142,DATA!$L:$L,H$9,DATA!$M:$M,$L$1,DATA!$E:$E,"&lt;=7")&gt;MASTER!$B$4/100,"B",IF(AVERAGEIFS(DATA!$J:$J,DATA!$F:$F,$B142,DATA!$L:$L,H$9,DATA!$M:$M,$L$1,DATA!$E:$E,"&lt;=7")&gt;MASTER!$B$5/100,"C","K")))," ")</f>
        <v> </v>
      </c>
      <c r="I142" s="43"/>
      <c r="J142" s="43" t="str">
        <f>IFERROR(IF(AVERAGEIFS(DATA!$J:$J,DATA!$F:$F,$B142,DATA!$L:$L,J$9,DATA!$M:$M,$L$1,DATA!$E:$E,"&lt;=7")&gt;MASTER!$B$3/100,"SB",IF(AVERAGEIFS(DATA!$J:$J,DATA!$F:$F,$B142,DATA!$L:$L,J$9,DATA!$M:$M,$L$1,DATA!$E:$E,"&lt;=7")&gt;MASTER!$B$4/100,"B",IF(AVERAGEIFS(DATA!$J:$J,DATA!$F:$F,$B142,DATA!$L:$L,J$9,DATA!$M:$M,$L$1,DATA!$E:$E,"&lt;=7")&gt;MASTER!$B$5/100,"C","K")))," ")</f>
        <v>B</v>
      </c>
      <c r="K142" s="43"/>
      <c r="L142" s="43" t="str">
        <f>IFERROR(IF(AVERAGEIFS(DATA!$J:$J,DATA!$F:$F,$B142,DATA!$L:$L,L$9,DATA!$M:$M,$L$1,DATA!$E:$E,"&lt;=7")&gt;MASTER!$B$3/100,"SB",IF(AVERAGEIFS(DATA!$J:$J,DATA!$F:$F,$B142,DATA!$L:$L,L$9,DATA!$M:$M,$L$1,DATA!$E:$E,"&lt;=7")&gt;MASTER!$B$4/100,"B",IF(AVERAGEIFS(DATA!$J:$J,DATA!$F:$F,$B142,DATA!$L:$L,L$9,DATA!$M:$M,$L$1,DATA!$E:$E,"&lt;=7")&gt;MASTER!$B$5/100,"C","K")))," ")</f>
        <v> </v>
      </c>
      <c r="M142" s="44"/>
      <c r="N142" s="43" t="str">
        <f>IFERROR(IF(AVERAGEIFS(DATA!$J:$J,DATA!$F:$F,$B142,DATA!$L:$L,N$9,DATA!$M:$M,$L$1,DATA!$E:$E,"&lt;=7")&gt;MASTER!$B$3/100,"SB",IF(AVERAGEIFS(DATA!$J:$J,DATA!$F:$F,$B142,DATA!$L:$L,N$9,DATA!$M:$M,$L$1,DATA!$E:$E,"&lt;=7")&gt;MASTER!$B$4/100,"B",IF(AVERAGEIFS(DATA!$J:$J,DATA!$F:$F,$B142,DATA!$L:$L,N$9,DATA!$M:$M,$L$1,DATA!$E:$E,"&lt;=7")&gt;MASTER!$B$5/100,"C","K")))," ")</f>
        <v> 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45" t="s">
        <v>39</v>
      </c>
      <c r="C143" s="42"/>
      <c r="D143" s="43" t="str">
        <f>IFERROR(IF(AVERAGEIFS(DATA!$J:$J,DATA!$F:$F,$B143,DATA!$L:$L,D$9,DATA!$M:$M,$L$1,DATA!$E:$E,"&lt;=7")&gt;MASTER!$B$3/100,"SB",IF(AVERAGEIFS(DATA!$J:$J,DATA!$F:$F,$B143,DATA!$L:$L,D$9,DATA!$M:$M,$L$1,DATA!$E:$E,"&lt;=7")&gt;MASTER!$B$4/100,"B",IF(AVERAGEIFS(DATA!$J:$J,DATA!$F:$F,$B143,DATA!$L:$L,D$9,DATA!$M:$M,$L$1,DATA!$E:$E,"&lt;=7")&gt;MASTER!$B$5/100,"C","K")))," ")</f>
        <v>SB</v>
      </c>
      <c r="E143" s="43"/>
      <c r="F143" s="43" t="str">
        <f>IFERROR(IF(AVERAGEIFS(DATA!$J:$J,DATA!$F:$F,$B143,DATA!$L:$L,F$9,DATA!$M:$M,$L$1,DATA!$E:$E,"&lt;=7")&gt;MASTER!$B$3/100,"SB",IF(AVERAGEIFS(DATA!$J:$J,DATA!$F:$F,$B143,DATA!$L:$L,F$9,DATA!$M:$M,$L$1,DATA!$E:$E,"&lt;=7")&gt;MASTER!$B$4/100,"B",IF(AVERAGEIFS(DATA!$J:$J,DATA!$F:$F,$B143,DATA!$L:$L,F$9,DATA!$M:$M,$L$1,DATA!$E:$E,"&lt;=7")&gt;MASTER!$B$5/100,"C","K")))," ")</f>
        <v> </v>
      </c>
      <c r="G143" s="43"/>
      <c r="H143" s="43" t="str">
        <f>IFERROR(IF(AVERAGEIFS(DATA!$J:$J,DATA!$F:$F,$B143,DATA!$L:$L,H$9,DATA!$M:$M,$L$1,DATA!$E:$E,"&lt;=7")&gt;MASTER!$B$3/100,"SB",IF(AVERAGEIFS(DATA!$J:$J,DATA!$F:$F,$B143,DATA!$L:$L,H$9,DATA!$M:$M,$L$1,DATA!$E:$E,"&lt;=7")&gt;MASTER!$B$4/100,"B",IF(AVERAGEIFS(DATA!$J:$J,DATA!$F:$F,$B143,DATA!$L:$L,H$9,DATA!$M:$M,$L$1,DATA!$E:$E,"&lt;=7")&gt;MASTER!$B$5/100,"C","K")))," ")</f>
        <v> </v>
      </c>
      <c r="I143" s="43"/>
      <c r="J143" s="43" t="str">
        <f>IFERROR(IF(AVERAGEIFS(DATA!$J:$J,DATA!$F:$F,$B143,DATA!$L:$L,J$9,DATA!$M:$M,$L$1,DATA!$E:$E,"&lt;=7")&gt;MASTER!$B$3/100,"SB",IF(AVERAGEIFS(DATA!$J:$J,DATA!$F:$F,$B143,DATA!$L:$L,J$9,DATA!$M:$M,$L$1,DATA!$E:$E,"&lt;=7")&gt;MASTER!$B$4/100,"B",IF(AVERAGEIFS(DATA!$J:$J,DATA!$F:$F,$B143,DATA!$L:$L,J$9,DATA!$M:$M,$L$1,DATA!$E:$E,"&lt;=7")&gt;MASTER!$B$5/100,"C","K")))," ")</f>
        <v>B</v>
      </c>
      <c r="K143" s="43"/>
      <c r="L143" s="43" t="str">
        <f>IFERROR(IF(AVERAGEIFS(DATA!$J:$J,DATA!$F:$F,$B143,DATA!$L:$L,L$9,DATA!$M:$M,$L$1,DATA!$E:$E,"&lt;=7")&gt;MASTER!$B$3/100,"SB",IF(AVERAGEIFS(DATA!$J:$J,DATA!$F:$F,$B143,DATA!$L:$L,L$9,DATA!$M:$M,$L$1,DATA!$E:$E,"&lt;=7")&gt;MASTER!$B$4/100,"B",IF(AVERAGEIFS(DATA!$J:$J,DATA!$F:$F,$B143,DATA!$L:$L,L$9,DATA!$M:$M,$L$1,DATA!$E:$E,"&lt;=7")&gt;MASTER!$B$5/100,"C","K")))," ")</f>
        <v> </v>
      </c>
      <c r="M143" s="44"/>
      <c r="N143" s="43" t="str">
        <f>IFERROR(IF(AVERAGEIFS(DATA!$J:$J,DATA!$F:$F,$B143,DATA!$L:$L,N$9,DATA!$M:$M,$L$1,DATA!$E:$E,"&lt;=7")&gt;MASTER!$B$3/100,"SB",IF(AVERAGEIFS(DATA!$J:$J,DATA!$F:$F,$B143,DATA!$L:$L,N$9,DATA!$M:$M,$L$1,DATA!$E:$E,"&lt;=7")&gt;MASTER!$B$4/100,"B",IF(AVERAGEIFS(DATA!$J:$J,DATA!$F:$F,$B143,DATA!$L:$L,N$9,DATA!$M:$M,$L$1,DATA!$E:$E,"&lt;=7")&gt;MASTER!$B$5/100,"C","K")))," ")</f>
        <v> 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45" t="s">
        <v>38</v>
      </c>
      <c r="C144" s="42"/>
      <c r="D144" s="43" t="str">
        <f>IFERROR(IF(AVERAGEIFS(DATA!$J:$J,DATA!$F:$F,$B144,DATA!$L:$L,D$9,DATA!$M:$M,$L$1,DATA!$E:$E,"&lt;=7")&gt;MASTER!$B$3/100,"SB",IF(AVERAGEIFS(DATA!$J:$J,DATA!$F:$F,$B144,DATA!$L:$L,D$9,DATA!$M:$M,$L$1,DATA!$E:$E,"&lt;=7")&gt;MASTER!$B$4/100,"B",IF(AVERAGEIFS(DATA!$J:$J,DATA!$F:$F,$B144,DATA!$L:$L,D$9,DATA!$M:$M,$L$1,DATA!$E:$E,"&lt;=7")&gt;MASTER!$B$5/100,"C","K")))," ")</f>
        <v>SB</v>
      </c>
      <c r="E144" s="43"/>
      <c r="F144" s="43" t="str">
        <f>IFERROR(IF(AVERAGEIFS(DATA!$J:$J,DATA!$F:$F,$B144,DATA!$L:$L,F$9,DATA!$M:$M,$L$1,DATA!$E:$E,"&lt;=7")&gt;MASTER!$B$3/100,"SB",IF(AVERAGEIFS(DATA!$J:$J,DATA!$F:$F,$B144,DATA!$L:$L,F$9,DATA!$M:$M,$L$1,DATA!$E:$E,"&lt;=7")&gt;MASTER!$B$4/100,"B",IF(AVERAGEIFS(DATA!$J:$J,DATA!$F:$F,$B144,DATA!$L:$L,F$9,DATA!$M:$M,$L$1,DATA!$E:$E,"&lt;=7")&gt;MASTER!$B$5/100,"C","K")))," ")</f>
        <v> </v>
      </c>
      <c r="G144" s="43"/>
      <c r="H144" s="43" t="str">
        <f>IFERROR(IF(AVERAGEIFS(DATA!$J:$J,DATA!$F:$F,$B144,DATA!$L:$L,H$9,DATA!$M:$M,$L$1,DATA!$E:$E,"&lt;=7")&gt;MASTER!$B$3/100,"SB",IF(AVERAGEIFS(DATA!$J:$J,DATA!$F:$F,$B144,DATA!$L:$L,H$9,DATA!$M:$M,$L$1,DATA!$E:$E,"&lt;=7")&gt;MASTER!$B$4/100,"B",IF(AVERAGEIFS(DATA!$J:$J,DATA!$F:$F,$B144,DATA!$L:$L,H$9,DATA!$M:$M,$L$1,DATA!$E:$E,"&lt;=7")&gt;MASTER!$B$5/100,"C","K")))," ")</f>
        <v> </v>
      </c>
      <c r="I144" s="43"/>
      <c r="J144" s="43" t="str">
        <f>IFERROR(IF(AVERAGEIFS(DATA!$J:$J,DATA!$F:$F,$B144,DATA!$L:$L,J$9,DATA!$M:$M,$L$1,DATA!$E:$E,"&lt;=7")&gt;MASTER!$B$3/100,"SB",IF(AVERAGEIFS(DATA!$J:$J,DATA!$F:$F,$B144,DATA!$L:$L,J$9,DATA!$M:$M,$L$1,DATA!$E:$E,"&lt;=7")&gt;MASTER!$B$4/100,"B",IF(AVERAGEIFS(DATA!$J:$J,DATA!$F:$F,$B144,DATA!$L:$L,J$9,DATA!$M:$M,$L$1,DATA!$E:$E,"&lt;=7")&gt;MASTER!$B$5/100,"C","K")))," ")</f>
        <v>B</v>
      </c>
      <c r="K144" s="43"/>
      <c r="L144" s="43" t="str">
        <f>IFERROR(IF(AVERAGEIFS(DATA!$J:$J,DATA!$F:$F,$B144,DATA!$L:$L,L$9,DATA!$M:$M,$L$1,DATA!$E:$E,"&lt;=7")&gt;MASTER!$B$3/100,"SB",IF(AVERAGEIFS(DATA!$J:$J,DATA!$F:$F,$B144,DATA!$L:$L,L$9,DATA!$M:$M,$L$1,DATA!$E:$E,"&lt;=7")&gt;MASTER!$B$4/100,"B",IF(AVERAGEIFS(DATA!$J:$J,DATA!$F:$F,$B144,DATA!$L:$L,L$9,DATA!$M:$M,$L$1,DATA!$E:$E,"&lt;=7")&gt;MASTER!$B$5/100,"C","K")))," ")</f>
        <v> </v>
      </c>
      <c r="M144" s="44"/>
      <c r="N144" s="43" t="str">
        <f>IFERROR(IF(AVERAGEIFS(DATA!$J:$J,DATA!$F:$F,$B144,DATA!$L:$L,N$9,DATA!$M:$M,$L$1,DATA!$E:$E,"&lt;=7")&gt;MASTER!$B$3/100,"SB",IF(AVERAGEIFS(DATA!$J:$J,DATA!$F:$F,$B144,DATA!$L:$L,N$9,DATA!$M:$M,$L$1,DATA!$E:$E,"&lt;=7")&gt;MASTER!$B$4/100,"B",IF(AVERAGEIFS(DATA!$J:$J,DATA!$F:$F,$B144,DATA!$L:$L,N$9,DATA!$M:$M,$L$1,DATA!$E:$E,"&lt;=7")&gt;MASTER!$B$5/100,"C","K")))," ")</f>
        <v> 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45" t="s">
        <v>37</v>
      </c>
      <c r="C145" s="42"/>
      <c r="D145" s="43" t="str">
        <f>IFERROR(IF(AVERAGEIFS(DATA!$J:$J,DATA!$F:$F,$B145,DATA!$L:$L,D$9,DATA!$M:$M,$L$1,DATA!$E:$E,"&lt;=7")&gt;MASTER!$B$3/100,"SB",IF(AVERAGEIFS(DATA!$J:$J,DATA!$F:$F,$B145,DATA!$L:$L,D$9,DATA!$M:$M,$L$1,DATA!$E:$E,"&lt;=7")&gt;MASTER!$B$4/100,"B",IF(AVERAGEIFS(DATA!$J:$J,DATA!$F:$F,$B145,DATA!$L:$L,D$9,DATA!$M:$M,$L$1,DATA!$E:$E,"&lt;=7")&gt;MASTER!$B$5/100,"C","K")))," ")</f>
        <v>SB</v>
      </c>
      <c r="E145" s="43"/>
      <c r="F145" s="43" t="str">
        <f>IFERROR(IF(AVERAGEIFS(DATA!$J:$J,DATA!$F:$F,$B145,DATA!$L:$L,F$9,DATA!$M:$M,$L$1,DATA!$E:$E,"&lt;=7")&gt;MASTER!$B$3/100,"SB",IF(AVERAGEIFS(DATA!$J:$J,DATA!$F:$F,$B145,DATA!$L:$L,F$9,DATA!$M:$M,$L$1,DATA!$E:$E,"&lt;=7")&gt;MASTER!$B$4/100,"B",IF(AVERAGEIFS(DATA!$J:$J,DATA!$F:$F,$B145,DATA!$L:$L,F$9,DATA!$M:$M,$L$1,DATA!$E:$E,"&lt;=7")&gt;MASTER!$B$5/100,"C","K")))," ")</f>
        <v> </v>
      </c>
      <c r="G145" s="43"/>
      <c r="H145" s="43" t="str">
        <f>IFERROR(IF(AVERAGEIFS(DATA!$J:$J,DATA!$F:$F,$B145,DATA!$L:$L,H$9,DATA!$M:$M,$L$1,DATA!$E:$E,"&lt;=7")&gt;MASTER!$B$3/100,"SB",IF(AVERAGEIFS(DATA!$J:$J,DATA!$F:$F,$B145,DATA!$L:$L,H$9,DATA!$M:$M,$L$1,DATA!$E:$E,"&lt;=7")&gt;MASTER!$B$4/100,"B",IF(AVERAGEIFS(DATA!$J:$J,DATA!$F:$F,$B145,DATA!$L:$L,H$9,DATA!$M:$M,$L$1,DATA!$E:$E,"&lt;=7")&gt;MASTER!$B$5/100,"C","K")))," ")</f>
        <v> </v>
      </c>
      <c r="I145" s="43"/>
      <c r="J145" s="43" t="str">
        <f>IFERROR(IF(AVERAGEIFS(DATA!$J:$J,DATA!$F:$F,$B145,DATA!$L:$L,J$9,DATA!$M:$M,$L$1,DATA!$E:$E,"&lt;=7")&gt;MASTER!$B$3/100,"SB",IF(AVERAGEIFS(DATA!$J:$J,DATA!$F:$F,$B145,DATA!$L:$L,J$9,DATA!$M:$M,$L$1,DATA!$E:$E,"&lt;=7")&gt;MASTER!$B$4/100,"B",IF(AVERAGEIFS(DATA!$J:$J,DATA!$F:$F,$B145,DATA!$L:$L,J$9,DATA!$M:$M,$L$1,DATA!$E:$E,"&lt;=7")&gt;MASTER!$B$5/100,"C","K")))," ")</f>
        <v>B</v>
      </c>
      <c r="K145" s="43"/>
      <c r="L145" s="43" t="str">
        <f>IFERROR(IF(AVERAGEIFS(DATA!$J:$J,DATA!$F:$F,$B145,DATA!$L:$L,L$9,DATA!$M:$M,$L$1,DATA!$E:$E,"&lt;=7")&gt;MASTER!$B$3/100,"SB",IF(AVERAGEIFS(DATA!$J:$J,DATA!$F:$F,$B145,DATA!$L:$L,L$9,DATA!$M:$M,$L$1,DATA!$E:$E,"&lt;=7")&gt;MASTER!$B$4/100,"B",IF(AVERAGEIFS(DATA!$J:$J,DATA!$F:$F,$B145,DATA!$L:$L,L$9,DATA!$M:$M,$L$1,DATA!$E:$E,"&lt;=7")&gt;MASTER!$B$5/100,"C","K")))," ")</f>
        <v> </v>
      </c>
      <c r="M145" s="44"/>
      <c r="N145" s="43" t="str">
        <f>IFERROR(IF(AVERAGEIFS(DATA!$J:$J,DATA!$F:$F,$B145,DATA!$L:$L,N$9,DATA!$M:$M,$L$1,DATA!$E:$E,"&lt;=7")&gt;MASTER!$B$3/100,"SB",IF(AVERAGEIFS(DATA!$J:$J,DATA!$F:$F,$B145,DATA!$L:$L,N$9,DATA!$M:$M,$L$1,DATA!$E:$E,"&lt;=7")&gt;MASTER!$B$4/100,"B",IF(AVERAGEIFS(DATA!$J:$J,DATA!$F:$F,$B145,DATA!$L:$L,N$9,DATA!$M:$M,$L$1,DATA!$E:$E,"&lt;=7")&gt;MASTER!$B$5/100,"C","K")))," ")</f>
        <v> 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45" t="s">
        <v>43</v>
      </c>
      <c r="C146" s="42"/>
      <c r="D146" s="43" t="str">
        <f>IFERROR(IF(AVERAGEIFS(DATA!$J:$J,DATA!$F:$F,$B146,DATA!$L:$L,D$9,DATA!$M:$M,$L$1,DATA!$E:$E,"&lt;=7")&gt;MASTER!$B$3/100,"SB",IF(AVERAGEIFS(DATA!$J:$J,DATA!$F:$F,$B146,DATA!$L:$L,D$9,DATA!$M:$M,$L$1,DATA!$E:$E,"&lt;=7")&gt;MASTER!$B$4/100,"B",IF(AVERAGEIFS(DATA!$J:$J,DATA!$F:$F,$B146,DATA!$L:$L,D$9,DATA!$M:$M,$L$1,DATA!$E:$E,"&lt;=7")&gt;MASTER!$B$5/100,"C","K")))," ")</f>
        <v>SB</v>
      </c>
      <c r="E146" s="43"/>
      <c r="F146" s="43" t="str">
        <f>IFERROR(IF(AVERAGEIFS(DATA!$J:$J,DATA!$F:$F,$B146,DATA!$L:$L,F$9,DATA!$M:$M,$L$1,DATA!$E:$E,"&lt;=7")&gt;MASTER!$B$3/100,"SB",IF(AVERAGEIFS(DATA!$J:$J,DATA!$F:$F,$B146,DATA!$L:$L,F$9,DATA!$M:$M,$L$1,DATA!$E:$E,"&lt;=7")&gt;MASTER!$B$4/100,"B",IF(AVERAGEIFS(DATA!$J:$J,DATA!$F:$F,$B146,DATA!$L:$L,F$9,DATA!$M:$M,$L$1,DATA!$E:$E,"&lt;=7")&gt;MASTER!$B$5/100,"C","K")))," ")</f>
        <v> </v>
      </c>
      <c r="G146" s="43"/>
      <c r="H146" s="43" t="str">
        <f>IFERROR(IF(AVERAGEIFS(DATA!$J:$J,DATA!$F:$F,$B146,DATA!$L:$L,H$9,DATA!$M:$M,$L$1,DATA!$E:$E,"&lt;=7")&gt;MASTER!$B$3/100,"SB",IF(AVERAGEIFS(DATA!$J:$J,DATA!$F:$F,$B146,DATA!$L:$L,H$9,DATA!$M:$M,$L$1,DATA!$E:$E,"&lt;=7")&gt;MASTER!$B$4/100,"B",IF(AVERAGEIFS(DATA!$J:$J,DATA!$F:$F,$B146,DATA!$L:$L,H$9,DATA!$M:$M,$L$1,DATA!$E:$E,"&lt;=7")&gt;MASTER!$B$5/100,"C","K")))," ")</f>
        <v> </v>
      </c>
      <c r="I146" s="43"/>
      <c r="J146" s="43" t="str">
        <f>IFERROR(IF(AVERAGEIFS(DATA!$J:$J,DATA!$F:$F,$B146,DATA!$L:$L,J$9,DATA!$M:$M,$L$1,DATA!$E:$E,"&lt;=7")&gt;MASTER!$B$3/100,"SB",IF(AVERAGEIFS(DATA!$J:$J,DATA!$F:$F,$B146,DATA!$L:$L,J$9,DATA!$M:$M,$L$1,DATA!$E:$E,"&lt;=7")&gt;MASTER!$B$4/100,"B",IF(AVERAGEIFS(DATA!$J:$J,DATA!$F:$F,$B146,DATA!$L:$L,J$9,DATA!$M:$M,$L$1,DATA!$E:$E,"&lt;=7")&gt;MASTER!$B$5/100,"C","K")))," ")</f>
        <v>B</v>
      </c>
      <c r="K146" s="43"/>
      <c r="L146" s="43" t="str">
        <f>IFERROR(IF(AVERAGEIFS(DATA!$J:$J,DATA!$F:$F,$B146,DATA!$L:$L,L$9,DATA!$M:$M,$L$1,DATA!$E:$E,"&lt;=7")&gt;MASTER!$B$3/100,"SB",IF(AVERAGEIFS(DATA!$J:$J,DATA!$F:$F,$B146,DATA!$L:$L,L$9,DATA!$M:$M,$L$1,DATA!$E:$E,"&lt;=7")&gt;MASTER!$B$4/100,"B",IF(AVERAGEIFS(DATA!$J:$J,DATA!$F:$F,$B146,DATA!$L:$L,L$9,DATA!$M:$M,$L$1,DATA!$E:$E,"&lt;=7")&gt;MASTER!$B$5/100,"C","K")))," ")</f>
        <v> </v>
      </c>
      <c r="M146" s="44"/>
      <c r="N146" s="43" t="str">
        <f>IFERROR(IF(AVERAGEIFS(DATA!$J:$J,DATA!$F:$F,$B146,DATA!$L:$L,N$9,DATA!$M:$M,$L$1,DATA!$E:$E,"&lt;=7")&gt;MASTER!$B$3/100,"SB",IF(AVERAGEIFS(DATA!$J:$J,DATA!$F:$F,$B146,DATA!$L:$L,N$9,DATA!$M:$M,$L$1,DATA!$E:$E,"&lt;=7")&gt;MASTER!$B$4/100,"B",IF(AVERAGEIFS(DATA!$J:$J,DATA!$F:$F,$B146,DATA!$L:$L,N$9,DATA!$M:$M,$L$1,DATA!$E:$E,"&lt;=7")&gt;MASTER!$B$5/100,"C","K")))," ")</f>
        <v> 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45" t="s">
        <v>35</v>
      </c>
      <c r="C147" s="42"/>
      <c r="D147" s="43" t="str">
        <f>IFERROR(IF(AVERAGEIFS(DATA!$J:$J,DATA!$F:$F,$B147,DATA!$L:$L,D$9,DATA!$M:$M,$L$1,DATA!$E:$E,"&lt;=7")&gt;MASTER!$B$3/100,"SB",IF(AVERAGEIFS(DATA!$J:$J,DATA!$F:$F,$B147,DATA!$L:$L,D$9,DATA!$M:$M,$L$1,DATA!$E:$E,"&lt;=7")&gt;MASTER!$B$4/100,"B",IF(AVERAGEIFS(DATA!$J:$J,DATA!$F:$F,$B147,DATA!$L:$L,D$9,DATA!$M:$M,$L$1,DATA!$E:$E,"&lt;=7")&gt;MASTER!$B$5/100,"C","K")))," ")</f>
        <v>SB</v>
      </c>
      <c r="E147" s="43"/>
      <c r="F147" s="43" t="str">
        <f>IFERROR(IF(AVERAGEIFS(DATA!$J:$J,DATA!$F:$F,$B147,DATA!$L:$L,F$9,DATA!$M:$M,$L$1,DATA!$E:$E,"&lt;=7")&gt;MASTER!$B$3/100,"SB",IF(AVERAGEIFS(DATA!$J:$J,DATA!$F:$F,$B147,DATA!$L:$L,F$9,DATA!$M:$M,$L$1,DATA!$E:$E,"&lt;=7")&gt;MASTER!$B$4/100,"B",IF(AVERAGEIFS(DATA!$J:$J,DATA!$F:$F,$B147,DATA!$L:$L,F$9,DATA!$M:$M,$L$1,DATA!$E:$E,"&lt;=7")&gt;MASTER!$B$5/100,"C","K")))," ")</f>
        <v> </v>
      </c>
      <c r="G147" s="43"/>
      <c r="H147" s="43" t="str">
        <f>IFERROR(IF(AVERAGEIFS(DATA!$J:$J,DATA!$F:$F,$B147,DATA!$L:$L,H$9,DATA!$M:$M,$L$1,DATA!$E:$E,"&lt;=7")&gt;MASTER!$B$3/100,"SB",IF(AVERAGEIFS(DATA!$J:$J,DATA!$F:$F,$B147,DATA!$L:$L,H$9,DATA!$M:$M,$L$1,DATA!$E:$E,"&lt;=7")&gt;MASTER!$B$4/100,"B",IF(AVERAGEIFS(DATA!$J:$J,DATA!$F:$F,$B147,DATA!$L:$L,H$9,DATA!$M:$M,$L$1,DATA!$E:$E,"&lt;=7")&gt;MASTER!$B$5/100,"C","K")))," ")</f>
        <v> </v>
      </c>
      <c r="I147" s="43"/>
      <c r="J147" s="43" t="str">
        <f>IFERROR(IF(AVERAGEIFS(DATA!$J:$J,DATA!$F:$F,$B147,DATA!$L:$L,J$9,DATA!$M:$M,$L$1,DATA!$E:$E,"&lt;=7")&gt;MASTER!$B$3/100,"SB",IF(AVERAGEIFS(DATA!$J:$J,DATA!$F:$F,$B147,DATA!$L:$L,J$9,DATA!$M:$M,$L$1,DATA!$E:$E,"&lt;=7")&gt;MASTER!$B$4/100,"B",IF(AVERAGEIFS(DATA!$J:$J,DATA!$F:$F,$B147,DATA!$L:$L,J$9,DATA!$M:$M,$L$1,DATA!$E:$E,"&lt;=7")&gt;MASTER!$B$5/100,"C","K")))," ")</f>
        <v>B</v>
      </c>
      <c r="K147" s="43"/>
      <c r="L147" s="43" t="str">
        <f>IFERROR(IF(AVERAGEIFS(DATA!$J:$J,DATA!$F:$F,$B147,DATA!$L:$L,L$9,DATA!$M:$M,$L$1,DATA!$E:$E,"&lt;=7")&gt;MASTER!$B$3/100,"SB",IF(AVERAGEIFS(DATA!$J:$J,DATA!$F:$F,$B147,DATA!$L:$L,L$9,DATA!$M:$M,$L$1,DATA!$E:$E,"&lt;=7")&gt;MASTER!$B$4/100,"B",IF(AVERAGEIFS(DATA!$J:$J,DATA!$F:$F,$B147,DATA!$L:$L,L$9,DATA!$M:$M,$L$1,DATA!$E:$E,"&lt;=7")&gt;MASTER!$B$5/100,"C","K")))," ")</f>
        <v> </v>
      </c>
      <c r="M147" s="44"/>
      <c r="N147" s="43" t="str">
        <f>IFERROR(IF(AVERAGEIFS(DATA!$J:$J,DATA!$F:$F,$B147,DATA!$L:$L,N$9,DATA!$M:$M,$L$1,DATA!$E:$E,"&lt;=7")&gt;MASTER!$B$3/100,"SB",IF(AVERAGEIFS(DATA!$J:$J,DATA!$F:$F,$B147,DATA!$L:$L,N$9,DATA!$M:$M,$L$1,DATA!$E:$E,"&lt;=7")&gt;MASTER!$B$4/100,"B",IF(AVERAGEIFS(DATA!$J:$J,DATA!$F:$F,$B147,DATA!$L:$L,N$9,DATA!$M:$M,$L$1,DATA!$E:$E,"&lt;=7")&gt;MASTER!$B$5/100,"C","K")))," ")</f>
        <v> 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45" t="s">
        <v>30</v>
      </c>
      <c r="C148" s="42"/>
      <c r="D148" s="43" t="str">
        <f>IFERROR(IF(AVERAGEIFS(DATA!$J:$J,DATA!$F:$F,$B148,DATA!$L:$L,D$9,DATA!$M:$M,$L$1,DATA!$E:$E,"&lt;=7")&gt;MASTER!$B$3/100,"SB",IF(AVERAGEIFS(DATA!$J:$J,DATA!$F:$F,$B148,DATA!$L:$L,D$9,DATA!$M:$M,$L$1,DATA!$E:$E,"&lt;=7")&gt;MASTER!$B$4/100,"B",IF(AVERAGEIFS(DATA!$J:$J,DATA!$F:$F,$B148,DATA!$L:$L,D$9,DATA!$M:$M,$L$1,DATA!$E:$E,"&lt;=7")&gt;MASTER!$B$5/100,"C","K")))," ")</f>
        <v>SB</v>
      </c>
      <c r="E148" s="43"/>
      <c r="F148" s="43" t="str">
        <f>IFERROR(IF(AVERAGEIFS(DATA!$J:$J,DATA!$F:$F,$B148,DATA!$L:$L,F$9,DATA!$M:$M,$L$1,DATA!$E:$E,"&lt;=7")&gt;MASTER!$B$3/100,"SB",IF(AVERAGEIFS(DATA!$J:$J,DATA!$F:$F,$B148,DATA!$L:$L,F$9,DATA!$M:$M,$L$1,DATA!$E:$E,"&lt;=7")&gt;MASTER!$B$4/100,"B",IF(AVERAGEIFS(DATA!$J:$J,DATA!$F:$F,$B148,DATA!$L:$L,F$9,DATA!$M:$M,$L$1,DATA!$E:$E,"&lt;=7")&gt;MASTER!$B$5/100,"C","K")))," ")</f>
        <v> </v>
      </c>
      <c r="G148" s="43"/>
      <c r="H148" s="43" t="str">
        <f>IFERROR(IF(AVERAGEIFS(DATA!$J:$J,DATA!$F:$F,$B148,DATA!$L:$L,H$9,DATA!$M:$M,$L$1,DATA!$E:$E,"&lt;=7")&gt;MASTER!$B$3/100,"SB",IF(AVERAGEIFS(DATA!$J:$J,DATA!$F:$F,$B148,DATA!$L:$L,H$9,DATA!$M:$M,$L$1,DATA!$E:$E,"&lt;=7")&gt;MASTER!$B$4/100,"B",IF(AVERAGEIFS(DATA!$J:$J,DATA!$F:$F,$B148,DATA!$L:$L,H$9,DATA!$M:$M,$L$1,DATA!$E:$E,"&lt;=7")&gt;MASTER!$B$5/100,"C","K")))," ")</f>
        <v> </v>
      </c>
      <c r="I148" s="43"/>
      <c r="J148" s="43" t="str">
        <f>IFERROR(IF(AVERAGEIFS(DATA!$J:$J,DATA!$F:$F,$B148,DATA!$L:$L,J$9,DATA!$M:$M,$L$1,DATA!$E:$E,"&lt;=7")&gt;MASTER!$B$3/100,"SB",IF(AVERAGEIFS(DATA!$J:$J,DATA!$F:$F,$B148,DATA!$L:$L,J$9,DATA!$M:$M,$L$1,DATA!$E:$E,"&lt;=7")&gt;MASTER!$B$4/100,"B",IF(AVERAGEIFS(DATA!$J:$J,DATA!$F:$F,$B148,DATA!$L:$L,J$9,DATA!$M:$M,$L$1,DATA!$E:$E,"&lt;=7")&gt;MASTER!$B$5/100,"C","K")))," ")</f>
        <v>B</v>
      </c>
      <c r="K148" s="43"/>
      <c r="L148" s="43" t="str">
        <f>IFERROR(IF(AVERAGEIFS(DATA!$J:$J,DATA!$F:$F,$B148,DATA!$L:$L,L$9,DATA!$M:$M,$L$1,DATA!$E:$E,"&lt;=7")&gt;MASTER!$B$3/100,"SB",IF(AVERAGEIFS(DATA!$J:$J,DATA!$F:$F,$B148,DATA!$L:$L,L$9,DATA!$M:$M,$L$1,DATA!$E:$E,"&lt;=7")&gt;MASTER!$B$4/100,"B",IF(AVERAGEIFS(DATA!$J:$J,DATA!$F:$F,$B148,DATA!$L:$L,L$9,DATA!$M:$M,$L$1,DATA!$E:$E,"&lt;=7")&gt;MASTER!$B$5/100,"C","K")))," ")</f>
        <v> </v>
      </c>
      <c r="M148" s="44"/>
      <c r="N148" s="43" t="str">
        <f>IFERROR(IF(AVERAGEIFS(DATA!$J:$J,DATA!$F:$F,$B148,DATA!$L:$L,N$9,DATA!$M:$M,$L$1,DATA!$E:$E,"&lt;=7")&gt;MASTER!$B$3/100,"SB",IF(AVERAGEIFS(DATA!$J:$J,DATA!$F:$F,$B148,DATA!$L:$L,N$9,DATA!$M:$M,$L$1,DATA!$E:$E,"&lt;=7")&gt;MASTER!$B$4/100,"B",IF(AVERAGEIFS(DATA!$J:$J,DATA!$F:$F,$B148,DATA!$L:$L,N$9,DATA!$M:$M,$L$1,DATA!$E:$E,"&lt;=7")&gt;MASTER!$B$5/100,"C","K")))," ")</f>
        <v> 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45" t="s">
        <v>33</v>
      </c>
      <c r="C149" s="42"/>
      <c r="D149" s="43" t="str">
        <f>IFERROR(IF(AVERAGEIFS(DATA!$J:$J,DATA!$F:$F,$B149,DATA!$L:$L,D$9,DATA!$M:$M,$L$1,DATA!$E:$E,"&lt;=7")&gt;MASTER!$B$3/100,"SB",IF(AVERAGEIFS(DATA!$J:$J,DATA!$F:$F,$B149,DATA!$L:$L,D$9,DATA!$M:$M,$L$1,DATA!$E:$E,"&lt;=7")&gt;MASTER!$B$4/100,"B",IF(AVERAGEIFS(DATA!$J:$J,DATA!$F:$F,$B149,DATA!$L:$L,D$9,DATA!$M:$M,$L$1,DATA!$E:$E,"&lt;=7")&gt;MASTER!$B$5/100,"C","K")))," ")</f>
        <v>SB</v>
      </c>
      <c r="E149" s="43"/>
      <c r="F149" s="43" t="str">
        <f>IFERROR(IF(AVERAGEIFS(DATA!$J:$J,DATA!$F:$F,$B149,DATA!$L:$L,F$9,DATA!$M:$M,$L$1,DATA!$E:$E,"&lt;=7")&gt;MASTER!$B$3/100,"SB",IF(AVERAGEIFS(DATA!$J:$J,DATA!$F:$F,$B149,DATA!$L:$L,F$9,DATA!$M:$M,$L$1,DATA!$E:$E,"&lt;=7")&gt;MASTER!$B$4/100,"B",IF(AVERAGEIFS(DATA!$J:$J,DATA!$F:$F,$B149,DATA!$L:$L,F$9,DATA!$M:$M,$L$1,DATA!$E:$E,"&lt;=7")&gt;MASTER!$B$5/100,"C","K")))," ")</f>
        <v> </v>
      </c>
      <c r="G149" s="43"/>
      <c r="H149" s="43" t="str">
        <f>IFERROR(IF(AVERAGEIFS(DATA!$J:$J,DATA!$F:$F,$B149,DATA!$L:$L,H$9,DATA!$M:$M,$L$1,DATA!$E:$E,"&lt;=7")&gt;MASTER!$B$3/100,"SB",IF(AVERAGEIFS(DATA!$J:$J,DATA!$F:$F,$B149,DATA!$L:$L,H$9,DATA!$M:$M,$L$1,DATA!$E:$E,"&lt;=7")&gt;MASTER!$B$4/100,"B",IF(AVERAGEIFS(DATA!$J:$J,DATA!$F:$F,$B149,DATA!$L:$L,H$9,DATA!$M:$M,$L$1,DATA!$E:$E,"&lt;=7")&gt;MASTER!$B$5/100,"C","K")))," ")</f>
        <v> </v>
      </c>
      <c r="I149" s="43"/>
      <c r="J149" s="43" t="str">
        <f>IFERROR(IF(AVERAGEIFS(DATA!$J:$J,DATA!$F:$F,$B149,DATA!$L:$L,J$9,DATA!$M:$M,$L$1,DATA!$E:$E,"&lt;=7")&gt;MASTER!$B$3/100,"SB",IF(AVERAGEIFS(DATA!$J:$J,DATA!$F:$F,$B149,DATA!$L:$L,J$9,DATA!$M:$M,$L$1,DATA!$E:$E,"&lt;=7")&gt;MASTER!$B$4/100,"B",IF(AVERAGEIFS(DATA!$J:$J,DATA!$F:$F,$B149,DATA!$L:$L,J$9,DATA!$M:$M,$L$1,DATA!$E:$E,"&lt;=7")&gt;MASTER!$B$5/100,"C","K")))," ")</f>
        <v>B</v>
      </c>
      <c r="K149" s="43"/>
      <c r="L149" s="43" t="str">
        <f>IFERROR(IF(AVERAGEIFS(DATA!$J:$J,DATA!$F:$F,$B149,DATA!$L:$L,L$9,DATA!$M:$M,$L$1,DATA!$E:$E,"&lt;=7")&gt;MASTER!$B$3/100,"SB",IF(AVERAGEIFS(DATA!$J:$J,DATA!$F:$F,$B149,DATA!$L:$L,L$9,DATA!$M:$M,$L$1,DATA!$E:$E,"&lt;=7")&gt;MASTER!$B$4/100,"B",IF(AVERAGEIFS(DATA!$J:$J,DATA!$F:$F,$B149,DATA!$L:$L,L$9,DATA!$M:$M,$L$1,DATA!$E:$E,"&lt;=7")&gt;MASTER!$B$5/100,"C","K")))," ")</f>
        <v> </v>
      </c>
      <c r="M149" s="44"/>
      <c r="N149" s="43" t="str">
        <f>IFERROR(IF(AVERAGEIFS(DATA!$J:$J,DATA!$F:$F,$B149,DATA!$L:$L,N$9,DATA!$M:$M,$L$1,DATA!$E:$E,"&lt;=7")&gt;MASTER!$B$3/100,"SB",IF(AVERAGEIFS(DATA!$J:$J,DATA!$F:$F,$B149,DATA!$L:$L,N$9,DATA!$M:$M,$L$1,DATA!$E:$E,"&lt;=7")&gt;MASTER!$B$4/100,"B",IF(AVERAGEIFS(DATA!$J:$J,DATA!$F:$F,$B149,DATA!$L:$L,N$9,DATA!$M:$M,$L$1,DATA!$E:$E,"&lt;=7")&gt;MASTER!$B$5/100,"C","K")))," ")</f>
        <v> 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45" t="s">
        <v>34</v>
      </c>
      <c r="C150" s="42"/>
      <c r="D150" s="43" t="str">
        <f>IFERROR(IF(AVERAGEIFS(DATA!$J:$J,DATA!$F:$F,$B150,DATA!$L:$L,D$9,DATA!$M:$M,$L$1,DATA!$E:$E,"&lt;=7")&gt;MASTER!$B$3/100,"SB",IF(AVERAGEIFS(DATA!$J:$J,DATA!$F:$F,$B150,DATA!$L:$L,D$9,DATA!$M:$M,$L$1,DATA!$E:$E,"&lt;=7")&gt;MASTER!$B$4/100,"B",IF(AVERAGEIFS(DATA!$J:$J,DATA!$F:$F,$B150,DATA!$L:$L,D$9,DATA!$M:$M,$L$1,DATA!$E:$E,"&lt;=7")&gt;MASTER!$B$5/100,"C","K")))," ")</f>
        <v>SB</v>
      </c>
      <c r="E150" s="43"/>
      <c r="F150" s="43" t="str">
        <f>IFERROR(IF(AVERAGEIFS(DATA!$J:$J,DATA!$F:$F,$B150,DATA!$L:$L,F$9,DATA!$M:$M,$L$1,DATA!$E:$E,"&lt;=7")&gt;MASTER!$B$3/100,"SB",IF(AVERAGEIFS(DATA!$J:$J,DATA!$F:$F,$B150,DATA!$L:$L,F$9,DATA!$M:$M,$L$1,DATA!$E:$E,"&lt;=7")&gt;MASTER!$B$4/100,"B",IF(AVERAGEIFS(DATA!$J:$J,DATA!$F:$F,$B150,DATA!$L:$L,F$9,DATA!$M:$M,$L$1,DATA!$E:$E,"&lt;=7")&gt;MASTER!$B$5/100,"C","K")))," ")</f>
        <v> </v>
      </c>
      <c r="G150" s="43"/>
      <c r="H150" s="43" t="str">
        <f>IFERROR(IF(AVERAGEIFS(DATA!$J:$J,DATA!$F:$F,$B150,DATA!$L:$L,H$9,DATA!$M:$M,$L$1,DATA!$E:$E,"&lt;=7")&gt;MASTER!$B$3/100,"SB",IF(AVERAGEIFS(DATA!$J:$J,DATA!$F:$F,$B150,DATA!$L:$L,H$9,DATA!$M:$M,$L$1,DATA!$E:$E,"&lt;=7")&gt;MASTER!$B$4/100,"B",IF(AVERAGEIFS(DATA!$J:$J,DATA!$F:$F,$B150,DATA!$L:$L,H$9,DATA!$M:$M,$L$1,DATA!$E:$E,"&lt;=7")&gt;MASTER!$B$5/100,"C","K")))," ")</f>
        <v> </v>
      </c>
      <c r="I150" s="43"/>
      <c r="J150" s="43" t="str">
        <f>IFERROR(IF(AVERAGEIFS(DATA!$J:$J,DATA!$F:$F,$B150,DATA!$L:$L,J$9,DATA!$M:$M,$L$1,DATA!$E:$E,"&lt;=7")&gt;MASTER!$B$3/100,"SB",IF(AVERAGEIFS(DATA!$J:$J,DATA!$F:$F,$B150,DATA!$L:$L,J$9,DATA!$M:$M,$L$1,DATA!$E:$E,"&lt;=7")&gt;MASTER!$B$4/100,"B",IF(AVERAGEIFS(DATA!$J:$J,DATA!$F:$F,$B150,DATA!$L:$L,J$9,DATA!$M:$M,$L$1,DATA!$E:$E,"&lt;=7")&gt;MASTER!$B$5/100,"C","K")))," ")</f>
        <v>B</v>
      </c>
      <c r="K150" s="43"/>
      <c r="L150" s="43" t="str">
        <f>IFERROR(IF(AVERAGEIFS(DATA!$J:$J,DATA!$F:$F,$B150,DATA!$L:$L,L$9,DATA!$M:$M,$L$1,DATA!$E:$E,"&lt;=7")&gt;MASTER!$B$3/100,"SB",IF(AVERAGEIFS(DATA!$J:$J,DATA!$F:$F,$B150,DATA!$L:$L,L$9,DATA!$M:$M,$L$1,DATA!$E:$E,"&lt;=7")&gt;MASTER!$B$4/100,"B",IF(AVERAGEIFS(DATA!$J:$J,DATA!$F:$F,$B150,DATA!$L:$L,L$9,DATA!$M:$M,$L$1,DATA!$E:$E,"&lt;=7")&gt;MASTER!$B$5/100,"C","K")))," ")</f>
        <v> </v>
      </c>
      <c r="M150" s="44"/>
      <c r="N150" s="43" t="str">
        <f>IFERROR(IF(AVERAGEIFS(DATA!$J:$J,DATA!$F:$F,$B150,DATA!$L:$L,N$9,DATA!$M:$M,$L$1,DATA!$E:$E,"&lt;=7")&gt;MASTER!$B$3/100,"SB",IF(AVERAGEIFS(DATA!$J:$J,DATA!$F:$F,$B150,DATA!$L:$L,N$9,DATA!$M:$M,$L$1,DATA!$E:$E,"&lt;=7")&gt;MASTER!$B$4/100,"B",IF(AVERAGEIFS(DATA!$J:$J,DATA!$F:$F,$B150,DATA!$L:$L,N$9,DATA!$M:$M,$L$1,DATA!$E:$E,"&lt;=7")&gt;MASTER!$B$5/100,"C","K")))," ")</f>
        <v> 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45" t="s">
        <v>32</v>
      </c>
      <c r="C151" s="42"/>
      <c r="D151" s="43" t="str">
        <f>IFERROR(IF(AVERAGEIFS(DATA!$J:$J,DATA!$F:$F,$B151,DATA!$L:$L,D$9,DATA!$M:$M,$L$1,DATA!$E:$E,"&lt;=7")&gt;MASTER!$B$3/100,"SB",IF(AVERAGEIFS(DATA!$J:$J,DATA!$F:$F,$B151,DATA!$L:$L,D$9,DATA!$M:$M,$L$1,DATA!$E:$E,"&lt;=7")&gt;MASTER!$B$4/100,"B",IF(AVERAGEIFS(DATA!$J:$J,DATA!$F:$F,$B151,DATA!$L:$L,D$9,DATA!$M:$M,$L$1,DATA!$E:$E,"&lt;=7")&gt;MASTER!$B$5/100,"C","K")))," ")</f>
        <v>SB</v>
      </c>
      <c r="E151" s="43"/>
      <c r="F151" s="43" t="str">
        <f>IFERROR(IF(AVERAGEIFS(DATA!$J:$J,DATA!$F:$F,$B151,DATA!$L:$L,F$9,DATA!$M:$M,$L$1,DATA!$E:$E,"&lt;=7")&gt;MASTER!$B$3/100,"SB",IF(AVERAGEIFS(DATA!$J:$J,DATA!$F:$F,$B151,DATA!$L:$L,F$9,DATA!$M:$M,$L$1,DATA!$E:$E,"&lt;=7")&gt;MASTER!$B$4/100,"B",IF(AVERAGEIFS(DATA!$J:$J,DATA!$F:$F,$B151,DATA!$L:$L,F$9,DATA!$M:$M,$L$1,DATA!$E:$E,"&lt;=7")&gt;MASTER!$B$5/100,"C","K")))," ")</f>
        <v> </v>
      </c>
      <c r="G151" s="43"/>
      <c r="H151" s="43" t="str">
        <f>IFERROR(IF(AVERAGEIFS(DATA!$J:$J,DATA!$F:$F,$B151,DATA!$L:$L,H$9,DATA!$M:$M,$L$1,DATA!$E:$E,"&lt;=7")&gt;MASTER!$B$3/100,"SB",IF(AVERAGEIFS(DATA!$J:$J,DATA!$F:$F,$B151,DATA!$L:$L,H$9,DATA!$M:$M,$L$1,DATA!$E:$E,"&lt;=7")&gt;MASTER!$B$4/100,"B",IF(AVERAGEIFS(DATA!$J:$J,DATA!$F:$F,$B151,DATA!$L:$L,H$9,DATA!$M:$M,$L$1,DATA!$E:$E,"&lt;=7")&gt;MASTER!$B$5/100,"C","K")))," ")</f>
        <v> </v>
      </c>
      <c r="I151" s="43"/>
      <c r="J151" s="43" t="str">
        <f>IFERROR(IF(AVERAGEIFS(DATA!$J:$J,DATA!$F:$F,$B151,DATA!$L:$L,J$9,DATA!$M:$M,$L$1,DATA!$E:$E,"&lt;=7")&gt;MASTER!$B$3/100,"SB",IF(AVERAGEIFS(DATA!$J:$J,DATA!$F:$F,$B151,DATA!$L:$L,J$9,DATA!$M:$M,$L$1,DATA!$E:$E,"&lt;=7")&gt;MASTER!$B$4/100,"B",IF(AVERAGEIFS(DATA!$J:$J,DATA!$F:$F,$B151,DATA!$L:$L,J$9,DATA!$M:$M,$L$1,DATA!$E:$E,"&lt;=7")&gt;MASTER!$B$5/100,"C","K")))," ")</f>
        <v>B</v>
      </c>
      <c r="K151" s="43"/>
      <c r="L151" s="43" t="str">
        <f>IFERROR(IF(AVERAGEIFS(DATA!$J:$J,DATA!$F:$F,$B151,DATA!$L:$L,L$9,DATA!$M:$M,$L$1,DATA!$E:$E,"&lt;=7")&gt;MASTER!$B$3/100,"SB",IF(AVERAGEIFS(DATA!$J:$J,DATA!$F:$F,$B151,DATA!$L:$L,L$9,DATA!$M:$M,$L$1,DATA!$E:$E,"&lt;=7")&gt;MASTER!$B$4/100,"B",IF(AVERAGEIFS(DATA!$J:$J,DATA!$F:$F,$B151,DATA!$L:$L,L$9,DATA!$M:$M,$L$1,DATA!$E:$E,"&lt;=7")&gt;MASTER!$B$5/100,"C","K")))," ")</f>
        <v> </v>
      </c>
      <c r="M151" s="44"/>
      <c r="N151" s="43" t="str">
        <f>IFERROR(IF(AVERAGEIFS(DATA!$J:$J,DATA!$F:$F,$B151,DATA!$L:$L,N$9,DATA!$M:$M,$L$1,DATA!$E:$E,"&lt;=7")&gt;MASTER!$B$3/100,"SB",IF(AVERAGEIFS(DATA!$J:$J,DATA!$F:$F,$B151,DATA!$L:$L,N$9,DATA!$M:$M,$L$1,DATA!$E:$E,"&lt;=7")&gt;MASTER!$B$4/100,"B",IF(AVERAGEIFS(DATA!$J:$J,DATA!$F:$F,$B151,DATA!$L:$L,N$9,DATA!$M:$M,$L$1,DATA!$E:$E,"&lt;=7")&gt;MASTER!$B$5/100,"C","K")))," ")</f>
        <v> 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45" t="s">
        <v>36</v>
      </c>
      <c r="C152" s="42"/>
      <c r="D152" s="43" t="str">
        <f>IFERROR(IF(AVERAGEIFS(DATA!$J:$J,DATA!$F:$F,$B152,DATA!$L:$L,D$9,DATA!$M:$M,$L$1,DATA!$E:$E,"&lt;=7")&gt;MASTER!$B$3/100,"SB",IF(AVERAGEIFS(DATA!$J:$J,DATA!$F:$F,$B152,DATA!$L:$L,D$9,DATA!$M:$M,$L$1,DATA!$E:$E,"&lt;=7")&gt;MASTER!$B$4/100,"B",IF(AVERAGEIFS(DATA!$J:$J,DATA!$F:$F,$B152,DATA!$L:$L,D$9,DATA!$M:$M,$L$1,DATA!$E:$E,"&lt;=7")&gt;MASTER!$B$5/100,"C","K")))," ")</f>
        <v>SB</v>
      </c>
      <c r="E152" s="43"/>
      <c r="F152" s="43" t="str">
        <f>IFERROR(IF(AVERAGEIFS(DATA!$J:$J,DATA!$F:$F,$B152,DATA!$L:$L,F$9,DATA!$M:$M,$L$1,DATA!$E:$E,"&lt;=7")&gt;MASTER!$B$3/100,"SB",IF(AVERAGEIFS(DATA!$J:$J,DATA!$F:$F,$B152,DATA!$L:$L,F$9,DATA!$M:$M,$L$1,DATA!$E:$E,"&lt;=7")&gt;MASTER!$B$4/100,"B",IF(AVERAGEIFS(DATA!$J:$J,DATA!$F:$F,$B152,DATA!$L:$L,F$9,DATA!$M:$M,$L$1,DATA!$E:$E,"&lt;=7")&gt;MASTER!$B$5/100,"C","K")))," ")</f>
        <v> </v>
      </c>
      <c r="G152" s="43"/>
      <c r="H152" s="43" t="str">
        <f>IFERROR(IF(AVERAGEIFS(DATA!$J:$J,DATA!$F:$F,$B152,DATA!$L:$L,H$9,DATA!$M:$M,$L$1,DATA!$E:$E,"&lt;=7")&gt;MASTER!$B$3/100,"SB",IF(AVERAGEIFS(DATA!$J:$J,DATA!$F:$F,$B152,DATA!$L:$L,H$9,DATA!$M:$M,$L$1,DATA!$E:$E,"&lt;=7")&gt;MASTER!$B$4/100,"B",IF(AVERAGEIFS(DATA!$J:$J,DATA!$F:$F,$B152,DATA!$L:$L,H$9,DATA!$M:$M,$L$1,DATA!$E:$E,"&lt;=7")&gt;MASTER!$B$5/100,"C","K")))," ")</f>
        <v> </v>
      </c>
      <c r="I152" s="43"/>
      <c r="J152" s="43" t="str">
        <f>IFERROR(IF(AVERAGEIFS(DATA!$J:$J,DATA!$F:$F,$B152,DATA!$L:$L,J$9,DATA!$M:$M,$L$1,DATA!$E:$E,"&lt;=7")&gt;MASTER!$B$3/100,"SB",IF(AVERAGEIFS(DATA!$J:$J,DATA!$F:$F,$B152,DATA!$L:$L,J$9,DATA!$M:$M,$L$1,DATA!$E:$E,"&lt;=7")&gt;MASTER!$B$4/100,"B",IF(AVERAGEIFS(DATA!$J:$J,DATA!$F:$F,$B152,DATA!$L:$L,J$9,DATA!$M:$M,$L$1,DATA!$E:$E,"&lt;=7")&gt;MASTER!$B$5/100,"C","K")))," ")</f>
        <v>B</v>
      </c>
      <c r="K152" s="43"/>
      <c r="L152" s="43" t="str">
        <f>IFERROR(IF(AVERAGEIFS(DATA!$J:$J,DATA!$F:$F,$B152,DATA!$L:$L,L$9,DATA!$M:$M,$L$1,DATA!$E:$E,"&lt;=7")&gt;MASTER!$B$3/100,"SB",IF(AVERAGEIFS(DATA!$J:$J,DATA!$F:$F,$B152,DATA!$L:$L,L$9,DATA!$M:$M,$L$1,DATA!$E:$E,"&lt;=7")&gt;MASTER!$B$4/100,"B",IF(AVERAGEIFS(DATA!$J:$J,DATA!$F:$F,$B152,DATA!$L:$L,L$9,DATA!$M:$M,$L$1,DATA!$E:$E,"&lt;=7")&gt;MASTER!$B$5/100,"C","K")))," ")</f>
        <v> </v>
      </c>
      <c r="M152" s="44"/>
      <c r="N152" s="43" t="str">
        <f>IFERROR(IF(AVERAGEIFS(DATA!$J:$J,DATA!$F:$F,$B152,DATA!$L:$L,N$9,DATA!$M:$M,$L$1,DATA!$E:$E,"&lt;=7")&gt;MASTER!$B$3/100,"SB",IF(AVERAGEIFS(DATA!$J:$J,DATA!$F:$F,$B152,DATA!$L:$L,N$9,DATA!$M:$M,$L$1,DATA!$E:$E,"&lt;=7")&gt;MASTER!$B$4/100,"B",IF(AVERAGEIFS(DATA!$J:$J,DATA!$F:$F,$B152,DATA!$L:$L,N$9,DATA!$M:$M,$L$1,DATA!$E:$E,"&lt;=7")&gt;MASTER!$B$5/100,"C","K")))," ")</f>
        <v> 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45" t="s">
        <v>29</v>
      </c>
      <c r="C153" s="42"/>
      <c r="D153" s="43" t="str">
        <f>IFERROR(IF(AVERAGEIFS(DATA!$J:$J,DATA!$F:$F,$B153,DATA!$L:$L,D$9,DATA!$M:$M,$L$1,DATA!$E:$E,"&lt;=7")&gt;MASTER!$B$3/100,"SB",IF(AVERAGEIFS(DATA!$J:$J,DATA!$F:$F,$B153,DATA!$L:$L,D$9,DATA!$M:$M,$L$1,DATA!$E:$E,"&lt;=7")&gt;MASTER!$B$4/100,"B",IF(AVERAGEIFS(DATA!$J:$J,DATA!$F:$F,$B153,DATA!$L:$L,D$9,DATA!$M:$M,$L$1,DATA!$E:$E,"&lt;=7")&gt;MASTER!$B$5/100,"C","K")))," ")</f>
        <v>SB</v>
      </c>
      <c r="E153" s="43"/>
      <c r="F153" s="43" t="str">
        <f>IFERROR(IF(AVERAGEIFS(DATA!$J:$J,DATA!$F:$F,$B153,DATA!$L:$L,F$9,DATA!$M:$M,$L$1,DATA!$E:$E,"&lt;=7")&gt;MASTER!$B$3/100,"SB",IF(AVERAGEIFS(DATA!$J:$J,DATA!$F:$F,$B153,DATA!$L:$L,F$9,DATA!$M:$M,$L$1,DATA!$E:$E,"&lt;=7")&gt;MASTER!$B$4/100,"B",IF(AVERAGEIFS(DATA!$J:$J,DATA!$F:$F,$B153,DATA!$L:$L,F$9,DATA!$M:$M,$L$1,DATA!$E:$E,"&lt;=7")&gt;MASTER!$B$5/100,"C","K")))," ")</f>
        <v> </v>
      </c>
      <c r="G153" s="43"/>
      <c r="H153" s="43" t="str">
        <f>IFERROR(IF(AVERAGEIFS(DATA!$J:$J,DATA!$F:$F,$B153,DATA!$L:$L,H$9,DATA!$M:$M,$L$1,DATA!$E:$E,"&lt;=7")&gt;MASTER!$B$3/100,"SB",IF(AVERAGEIFS(DATA!$J:$J,DATA!$F:$F,$B153,DATA!$L:$L,H$9,DATA!$M:$M,$L$1,DATA!$E:$E,"&lt;=7")&gt;MASTER!$B$4/100,"B",IF(AVERAGEIFS(DATA!$J:$J,DATA!$F:$F,$B153,DATA!$L:$L,H$9,DATA!$M:$M,$L$1,DATA!$E:$E,"&lt;=7")&gt;MASTER!$B$5/100,"C","K")))," ")</f>
        <v> </v>
      </c>
      <c r="I153" s="43"/>
      <c r="J153" s="43" t="str">
        <f>IFERROR(IF(AVERAGEIFS(DATA!$J:$J,DATA!$F:$F,$B153,DATA!$L:$L,J$9,DATA!$M:$M,$L$1,DATA!$E:$E,"&lt;=7")&gt;MASTER!$B$3/100,"SB",IF(AVERAGEIFS(DATA!$J:$J,DATA!$F:$F,$B153,DATA!$L:$L,J$9,DATA!$M:$M,$L$1,DATA!$E:$E,"&lt;=7")&gt;MASTER!$B$4/100,"B",IF(AVERAGEIFS(DATA!$J:$J,DATA!$F:$F,$B153,DATA!$L:$L,J$9,DATA!$M:$M,$L$1,DATA!$E:$E,"&lt;=7")&gt;MASTER!$B$5/100,"C","K")))," ")</f>
        <v>B</v>
      </c>
      <c r="K153" s="43"/>
      <c r="L153" s="43" t="str">
        <f>IFERROR(IF(AVERAGEIFS(DATA!$J:$J,DATA!$F:$F,$B153,DATA!$L:$L,L$9,DATA!$M:$M,$L$1,DATA!$E:$E,"&lt;=7")&gt;MASTER!$B$3/100,"SB",IF(AVERAGEIFS(DATA!$J:$J,DATA!$F:$F,$B153,DATA!$L:$L,L$9,DATA!$M:$M,$L$1,DATA!$E:$E,"&lt;=7")&gt;MASTER!$B$4/100,"B",IF(AVERAGEIFS(DATA!$J:$J,DATA!$F:$F,$B153,DATA!$L:$L,L$9,DATA!$M:$M,$L$1,DATA!$E:$E,"&lt;=7")&gt;MASTER!$B$5/100,"C","K")))," ")</f>
        <v> </v>
      </c>
      <c r="M153" s="44"/>
      <c r="N153" s="43" t="str">
        <f>IFERROR(IF(AVERAGEIFS(DATA!$J:$J,DATA!$F:$F,$B153,DATA!$L:$L,N$9,DATA!$M:$M,$L$1,DATA!$E:$E,"&lt;=7")&gt;MASTER!$B$3/100,"SB",IF(AVERAGEIFS(DATA!$J:$J,DATA!$F:$F,$B153,DATA!$L:$L,N$9,DATA!$M:$M,$L$1,DATA!$E:$E,"&lt;=7")&gt;MASTER!$B$4/100,"B",IF(AVERAGEIFS(DATA!$J:$J,DATA!$F:$F,$B153,DATA!$L:$L,N$9,DATA!$M:$M,$L$1,DATA!$E:$E,"&lt;=7")&gt;MASTER!$B$5/100,"C","K")))," ")</f>
        <v> 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45" t="s">
        <v>31</v>
      </c>
      <c r="C154" s="42"/>
      <c r="D154" s="43" t="str">
        <f>IFERROR(IF(AVERAGEIFS(DATA!$J:$J,DATA!$F:$F,$B154,DATA!$L:$L,D$9,DATA!$M:$M,$L$1,DATA!$E:$E,"&lt;=7")&gt;MASTER!$B$3/100,"SB",IF(AVERAGEIFS(DATA!$J:$J,DATA!$F:$F,$B154,DATA!$L:$L,D$9,DATA!$M:$M,$L$1,DATA!$E:$E,"&lt;=7")&gt;MASTER!$B$4/100,"B",IF(AVERAGEIFS(DATA!$J:$J,DATA!$F:$F,$B154,DATA!$L:$L,D$9,DATA!$M:$M,$L$1,DATA!$E:$E,"&lt;=7")&gt;MASTER!$B$5/100,"C","K")))," ")</f>
        <v>SB</v>
      </c>
      <c r="E154" s="43"/>
      <c r="F154" s="43" t="str">
        <f>IFERROR(IF(AVERAGEIFS(DATA!$J:$J,DATA!$F:$F,$B154,DATA!$L:$L,F$9,DATA!$M:$M,$L$1,DATA!$E:$E,"&lt;=7")&gt;MASTER!$B$3/100,"SB",IF(AVERAGEIFS(DATA!$J:$J,DATA!$F:$F,$B154,DATA!$L:$L,F$9,DATA!$M:$M,$L$1,DATA!$E:$E,"&lt;=7")&gt;MASTER!$B$4/100,"B",IF(AVERAGEIFS(DATA!$J:$J,DATA!$F:$F,$B154,DATA!$L:$L,F$9,DATA!$M:$M,$L$1,DATA!$E:$E,"&lt;=7")&gt;MASTER!$B$5/100,"C","K")))," ")</f>
        <v> </v>
      </c>
      <c r="G154" s="43"/>
      <c r="H154" s="43" t="str">
        <f>IFERROR(IF(AVERAGEIFS(DATA!$J:$J,DATA!$F:$F,$B154,DATA!$L:$L,H$9,DATA!$M:$M,$L$1,DATA!$E:$E,"&lt;=7")&gt;MASTER!$B$3/100,"SB",IF(AVERAGEIFS(DATA!$J:$J,DATA!$F:$F,$B154,DATA!$L:$L,H$9,DATA!$M:$M,$L$1,DATA!$E:$E,"&lt;=7")&gt;MASTER!$B$4/100,"B",IF(AVERAGEIFS(DATA!$J:$J,DATA!$F:$F,$B154,DATA!$L:$L,H$9,DATA!$M:$M,$L$1,DATA!$E:$E,"&lt;=7")&gt;MASTER!$B$5/100,"C","K")))," ")</f>
        <v> </v>
      </c>
      <c r="I154" s="43"/>
      <c r="J154" s="43" t="str">
        <f>IFERROR(IF(AVERAGEIFS(DATA!$J:$J,DATA!$F:$F,$B154,DATA!$L:$L,J$9,DATA!$M:$M,$L$1,DATA!$E:$E,"&lt;=7")&gt;MASTER!$B$3/100,"SB",IF(AVERAGEIFS(DATA!$J:$J,DATA!$F:$F,$B154,DATA!$L:$L,J$9,DATA!$M:$M,$L$1,DATA!$E:$E,"&lt;=7")&gt;MASTER!$B$4/100,"B",IF(AVERAGEIFS(DATA!$J:$J,DATA!$F:$F,$B154,DATA!$L:$L,J$9,DATA!$M:$M,$L$1,DATA!$E:$E,"&lt;=7")&gt;MASTER!$B$5/100,"C","K")))," ")</f>
        <v>B</v>
      </c>
      <c r="K154" s="43"/>
      <c r="L154" s="43" t="str">
        <f>IFERROR(IF(AVERAGEIFS(DATA!$J:$J,DATA!$F:$F,$B154,DATA!$L:$L,L$9,DATA!$M:$M,$L$1,DATA!$E:$E,"&lt;=7")&gt;MASTER!$B$3/100,"SB",IF(AVERAGEIFS(DATA!$J:$J,DATA!$F:$F,$B154,DATA!$L:$L,L$9,DATA!$M:$M,$L$1,DATA!$E:$E,"&lt;=7")&gt;MASTER!$B$4/100,"B",IF(AVERAGEIFS(DATA!$J:$J,DATA!$F:$F,$B154,DATA!$L:$L,L$9,DATA!$M:$M,$L$1,DATA!$E:$E,"&lt;=7")&gt;MASTER!$B$5/100,"C","K")))," ")</f>
        <v> </v>
      </c>
      <c r="M154" s="44"/>
      <c r="N154" s="43" t="str">
        <f>IFERROR(IF(AVERAGEIFS(DATA!$J:$J,DATA!$F:$F,$B154,DATA!$L:$L,N$9,DATA!$M:$M,$L$1,DATA!$E:$E,"&lt;=7")&gt;MASTER!$B$3/100,"SB",IF(AVERAGEIFS(DATA!$J:$J,DATA!$F:$F,$B154,DATA!$L:$L,N$9,DATA!$M:$M,$L$1,DATA!$E:$E,"&lt;=7")&gt;MASTER!$B$4/100,"B",IF(AVERAGEIFS(DATA!$J:$J,DATA!$F:$F,$B154,DATA!$L:$L,N$9,DATA!$M:$M,$L$1,DATA!$E:$E,"&lt;=7")&gt;MASTER!$B$5/100,"C","K")))," ")</f>
        <v> 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45" t="s">
        <v>20</v>
      </c>
      <c r="C155" s="42"/>
      <c r="D155" s="43" t="str">
        <f>IFERROR(IF(AVERAGEIFS(DATA!$J:$J,DATA!$F:$F,$B155,DATA!$L:$L,D$9,DATA!$M:$M,$L$1,DATA!$E:$E,"&lt;=7")&gt;MASTER!$B$3/100,"SB",IF(AVERAGEIFS(DATA!$J:$J,DATA!$F:$F,$B155,DATA!$L:$L,D$9,DATA!$M:$M,$L$1,DATA!$E:$E,"&lt;=7")&gt;MASTER!$B$4/100,"B",IF(AVERAGEIFS(DATA!$J:$J,DATA!$F:$F,$B155,DATA!$L:$L,D$9,DATA!$M:$M,$L$1,DATA!$E:$E,"&lt;=7")&gt;MASTER!$B$5/100,"C","K")))," ")</f>
        <v>SB</v>
      </c>
      <c r="E155" s="43"/>
      <c r="F155" s="43" t="str">
        <f>IFERROR(IF(AVERAGEIFS(DATA!$J:$J,DATA!$F:$F,$B155,DATA!$L:$L,F$9,DATA!$M:$M,$L$1,DATA!$E:$E,"&lt;=7")&gt;MASTER!$B$3/100,"SB",IF(AVERAGEIFS(DATA!$J:$J,DATA!$F:$F,$B155,DATA!$L:$L,F$9,DATA!$M:$M,$L$1,DATA!$E:$E,"&lt;=7")&gt;MASTER!$B$4/100,"B",IF(AVERAGEIFS(DATA!$J:$J,DATA!$F:$F,$B155,DATA!$L:$L,F$9,DATA!$M:$M,$L$1,DATA!$E:$E,"&lt;=7")&gt;MASTER!$B$5/100,"C","K")))," ")</f>
        <v> </v>
      </c>
      <c r="G155" s="43"/>
      <c r="H155" s="43" t="str">
        <f>IFERROR(IF(AVERAGEIFS(DATA!$J:$J,DATA!$F:$F,$B155,DATA!$L:$L,H$9,DATA!$M:$M,$L$1,DATA!$E:$E,"&lt;=7")&gt;MASTER!$B$3/100,"SB",IF(AVERAGEIFS(DATA!$J:$J,DATA!$F:$F,$B155,DATA!$L:$L,H$9,DATA!$M:$M,$L$1,DATA!$E:$E,"&lt;=7")&gt;MASTER!$B$4/100,"B",IF(AVERAGEIFS(DATA!$J:$J,DATA!$F:$F,$B155,DATA!$L:$L,H$9,DATA!$M:$M,$L$1,DATA!$E:$E,"&lt;=7")&gt;MASTER!$B$5/100,"C","K")))," ")</f>
        <v> </v>
      </c>
      <c r="I155" s="43"/>
      <c r="J155" s="43" t="str">
        <f>IFERROR(IF(AVERAGEIFS(DATA!$J:$J,DATA!$F:$F,$B155,DATA!$L:$L,J$9,DATA!$M:$M,$L$1,DATA!$E:$E,"&lt;=7")&gt;MASTER!$B$3/100,"SB",IF(AVERAGEIFS(DATA!$J:$J,DATA!$F:$F,$B155,DATA!$L:$L,J$9,DATA!$M:$M,$L$1,DATA!$E:$E,"&lt;=7")&gt;MASTER!$B$4/100,"B",IF(AVERAGEIFS(DATA!$J:$J,DATA!$F:$F,$B155,DATA!$L:$L,J$9,DATA!$M:$M,$L$1,DATA!$E:$E,"&lt;=7")&gt;MASTER!$B$5/100,"C","K")))," ")</f>
        <v>B</v>
      </c>
      <c r="K155" s="43"/>
      <c r="L155" s="43" t="str">
        <f>IFERROR(IF(AVERAGEIFS(DATA!$J:$J,DATA!$F:$F,$B155,DATA!$L:$L,L$9,DATA!$M:$M,$L$1,DATA!$E:$E,"&lt;=7")&gt;MASTER!$B$3/100,"SB",IF(AVERAGEIFS(DATA!$J:$J,DATA!$F:$F,$B155,DATA!$L:$L,L$9,DATA!$M:$M,$L$1,DATA!$E:$E,"&lt;=7")&gt;MASTER!$B$4/100,"B",IF(AVERAGEIFS(DATA!$J:$J,DATA!$F:$F,$B155,DATA!$L:$L,L$9,DATA!$M:$M,$L$1,DATA!$E:$E,"&lt;=7")&gt;MASTER!$B$5/100,"C","K")))," ")</f>
        <v> </v>
      </c>
      <c r="M155" s="44"/>
      <c r="N155" s="43" t="str">
        <f>IFERROR(IF(AVERAGEIFS(DATA!$J:$J,DATA!$F:$F,$B155,DATA!$L:$L,N$9,DATA!$M:$M,$L$1,DATA!$E:$E,"&lt;=7")&gt;MASTER!$B$3/100,"SB",IF(AVERAGEIFS(DATA!$J:$J,DATA!$F:$F,$B155,DATA!$L:$L,N$9,DATA!$M:$M,$L$1,DATA!$E:$E,"&lt;=7")&gt;MASTER!$B$4/100,"B",IF(AVERAGEIFS(DATA!$J:$J,DATA!$F:$F,$B155,DATA!$L:$L,N$9,DATA!$M:$M,$L$1,DATA!$E:$E,"&lt;=7")&gt;MASTER!$B$5/100,"C","K")))," ")</f>
        <v> 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45" t="s">
        <v>15</v>
      </c>
      <c r="C156" s="42"/>
      <c r="D156" s="43" t="str">
        <f>IFERROR(IF(AVERAGEIFS(DATA!$J:$J,DATA!$F:$F,$B156,DATA!$L:$L,D$9,DATA!$M:$M,$L$1,DATA!$E:$E,"&lt;=7")&gt;MASTER!$B$3/100,"SB",IF(AVERAGEIFS(DATA!$J:$J,DATA!$F:$F,$B156,DATA!$L:$L,D$9,DATA!$M:$M,$L$1,DATA!$E:$E,"&lt;=7")&gt;MASTER!$B$4/100,"B",IF(AVERAGEIFS(DATA!$J:$J,DATA!$F:$F,$B156,DATA!$L:$L,D$9,DATA!$M:$M,$L$1,DATA!$E:$E,"&lt;=7")&gt;MASTER!$B$5/100,"C","K")))," ")</f>
        <v>SB</v>
      </c>
      <c r="E156" s="43"/>
      <c r="F156" s="43" t="str">
        <f>IFERROR(IF(AVERAGEIFS(DATA!$J:$J,DATA!$F:$F,$B156,DATA!$L:$L,F$9,DATA!$M:$M,$L$1,DATA!$E:$E,"&lt;=7")&gt;MASTER!$B$3/100,"SB",IF(AVERAGEIFS(DATA!$J:$J,DATA!$F:$F,$B156,DATA!$L:$L,F$9,DATA!$M:$M,$L$1,DATA!$E:$E,"&lt;=7")&gt;MASTER!$B$4/100,"B",IF(AVERAGEIFS(DATA!$J:$J,DATA!$F:$F,$B156,DATA!$L:$L,F$9,DATA!$M:$M,$L$1,DATA!$E:$E,"&lt;=7")&gt;MASTER!$B$5/100,"C","K")))," ")</f>
        <v> </v>
      </c>
      <c r="G156" s="43"/>
      <c r="H156" s="43" t="str">
        <f>IFERROR(IF(AVERAGEIFS(DATA!$J:$J,DATA!$F:$F,$B156,DATA!$L:$L,H$9,DATA!$M:$M,$L$1,DATA!$E:$E,"&lt;=7")&gt;MASTER!$B$3/100,"SB",IF(AVERAGEIFS(DATA!$J:$J,DATA!$F:$F,$B156,DATA!$L:$L,H$9,DATA!$M:$M,$L$1,DATA!$E:$E,"&lt;=7")&gt;MASTER!$B$4/100,"B",IF(AVERAGEIFS(DATA!$J:$J,DATA!$F:$F,$B156,DATA!$L:$L,H$9,DATA!$M:$M,$L$1,DATA!$E:$E,"&lt;=7")&gt;MASTER!$B$5/100,"C","K")))," ")</f>
        <v> </v>
      </c>
      <c r="I156" s="43"/>
      <c r="J156" s="43" t="str">
        <f>IFERROR(IF(AVERAGEIFS(DATA!$J:$J,DATA!$F:$F,$B156,DATA!$L:$L,J$9,DATA!$M:$M,$L$1,DATA!$E:$E,"&lt;=7")&gt;MASTER!$B$3/100,"SB",IF(AVERAGEIFS(DATA!$J:$J,DATA!$F:$F,$B156,DATA!$L:$L,J$9,DATA!$M:$M,$L$1,DATA!$E:$E,"&lt;=7")&gt;MASTER!$B$4/100,"B",IF(AVERAGEIFS(DATA!$J:$J,DATA!$F:$F,$B156,DATA!$L:$L,J$9,DATA!$M:$M,$L$1,DATA!$E:$E,"&lt;=7")&gt;MASTER!$B$5/100,"C","K")))," ")</f>
        <v>B</v>
      </c>
      <c r="K156" s="43"/>
      <c r="L156" s="43" t="str">
        <f>IFERROR(IF(AVERAGEIFS(DATA!$J:$J,DATA!$F:$F,$B156,DATA!$L:$L,L$9,DATA!$M:$M,$L$1,DATA!$E:$E,"&lt;=7")&gt;MASTER!$B$3/100,"SB",IF(AVERAGEIFS(DATA!$J:$J,DATA!$F:$F,$B156,DATA!$L:$L,L$9,DATA!$M:$M,$L$1,DATA!$E:$E,"&lt;=7")&gt;MASTER!$B$4/100,"B",IF(AVERAGEIFS(DATA!$J:$J,DATA!$F:$F,$B156,DATA!$L:$L,L$9,DATA!$M:$M,$L$1,DATA!$E:$E,"&lt;=7")&gt;MASTER!$B$5/100,"C","K")))," ")</f>
        <v> </v>
      </c>
      <c r="M156" s="44"/>
      <c r="N156" s="43" t="str">
        <f>IFERROR(IF(AVERAGEIFS(DATA!$J:$J,DATA!$F:$F,$B156,DATA!$L:$L,N$9,DATA!$M:$M,$L$1,DATA!$E:$E,"&lt;=7")&gt;MASTER!$B$3/100,"SB",IF(AVERAGEIFS(DATA!$J:$J,DATA!$F:$F,$B156,DATA!$L:$L,N$9,DATA!$M:$M,$L$1,DATA!$E:$E,"&lt;=7")&gt;MASTER!$B$4/100,"B",IF(AVERAGEIFS(DATA!$J:$J,DATA!$F:$F,$B156,DATA!$L:$L,N$9,DATA!$M:$M,$L$1,DATA!$E:$E,"&lt;=7")&gt;MASTER!$B$5/100,"C","K")))," ")</f>
        <v> 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45" t="s">
        <v>22</v>
      </c>
      <c r="C157" s="42"/>
      <c r="D157" s="43" t="str">
        <f>IFERROR(IF(AVERAGEIFS(DATA!$J:$J,DATA!$F:$F,$B157,DATA!$L:$L,D$9,DATA!$M:$M,$L$1,DATA!$E:$E,"&lt;=7")&gt;MASTER!$B$3/100,"SB",IF(AVERAGEIFS(DATA!$J:$J,DATA!$F:$F,$B157,DATA!$L:$L,D$9,DATA!$M:$M,$L$1,DATA!$E:$E,"&lt;=7")&gt;MASTER!$B$4/100,"B",IF(AVERAGEIFS(DATA!$J:$J,DATA!$F:$F,$B157,DATA!$L:$L,D$9,DATA!$M:$M,$L$1,DATA!$E:$E,"&lt;=7")&gt;MASTER!$B$5/100,"C","K")))," ")</f>
        <v>SB</v>
      </c>
      <c r="E157" s="43"/>
      <c r="F157" s="43" t="str">
        <f>IFERROR(IF(AVERAGEIFS(DATA!$J:$J,DATA!$F:$F,$B157,DATA!$L:$L,F$9,DATA!$M:$M,$L$1,DATA!$E:$E,"&lt;=7")&gt;MASTER!$B$3/100,"SB",IF(AVERAGEIFS(DATA!$J:$J,DATA!$F:$F,$B157,DATA!$L:$L,F$9,DATA!$M:$M,$L$1,DATA!$E:$E,"&lt;=7")&gt;MASTER!$B$4/100,"B",IF(AVERAGEIFS(DATA!$J:$J,DATA!$F:$F,$B157,DATA!$L:$L,F$9,DATA!$M:$M,$L$1,DATA!$E:$E,"&lt;=7")&gt;MASTER!$B$5/100,"C","K")))," ")</f>
        <v> </v>
      </c>
      <c r="G157" s="43"/>
      <c r="H157" s="43" t="str">
        <f>IFERROR(IF(AVERAGEIFS(DATA!$J:$J,DATA!$F:$F,$B157,DATA!$L:$L,H$9,DATA!$M:$M,$L$1,DATA!$E:$E,"&lt;=7")&gt;MASTER!$B$3/100,"SB",IF(AVERAGEIFS(DATA!$J:$J,DATA!$F:$F,$B157,DATA!$L:$L,H$9,DATA!$M:$M,$L$1,DATA!$E:$E,"&lt;=7")&gt;MASTER!$B$4/100,"B",IF(AVERAGEIFS(DATA!$J:$J,DATA!$F:$F,$B157,DATA!$L:$L,H$9,DATA!$M:$M,$L$1,DATA!$E:$E,"&lt;=7")&gt;MASTER!$B$5/100,"C","K")))," ")</f>
        <v> </v>
      </c>
      <c r="I157" s="43"/>
      <c r="J157" s="43" t="str">
        <f>IFERROR(IF(AVERAGEIFS(DATA!$J:$J,DATA!$F:$F,$B157,DATA!$L:$L,J$9,DATA!$M:$M,$L$1,DATA!$E:$E,"&lt;=7")&gt;MASTER!$B$3/100,"SB",IF(AVERAGEIFS(DATA!$J:$J,DATA!$F:$F,$B157,DATA!$L:$L,J$9,DATA!$M:$M,$L$1,DATA!$E:$E,"&lt;=7")&gt;MASTER!$B$4/100,"B",IF(AVERAGEIFS(DATA!$J:$J,DATA!$F:$F,$B157,DATA!$L:$L,J$9,DATA!$M:$M,$L$1,DATA!$E:$E,"&lt;=7")&gt;MASTER!$B$5/100,"C","K")))," ")</f>
        <v>B</v>
      </c>
      <c r="K157" s="43"/>
      <c r="L157" s="43" t="str">
        <f>IFERROR(IF(AVERAGEIFS(DATA!$J:$J,DATA!$F:$F,$B157,DATA!$L:$L,L$9,DATA!$M:$M,$L$1,DATA!$E:$E,"&lt;=7")&gt;MASTER!$B$3/100,"SB",IF(AVERAGEIFS(DATA!$J:$J,DATA!$F:$F,$B157,DATA!$L:$L,L$9,DATA!$M:$M,$L$1,DATA!$E:$E,"&lt;=7")&gt;MASTER!$B$4/100,"B",IF(AVERAGEIFS(DATA!$J:$J,DATA!$F:$F,$B157,DATA!$L:$L,L$9,DATA!$M:$M,$L$1,DATA!$E:$E,"&lt;=7")&gt;MASTER!$B$5/100,"C","K")))," ")</f>
        <v> </v>
      </c>
      <c r="M157" s="44"/>
      <c r="N157" s="43" t="str">
        <f>IFERROR(IF(AVERAGEIFS(DATA!$J:$J,DATA!$F:$F,$B157,DATA!$L:$L,N$9,DATA!$M:$M,$L$1,DATA!$E:$E,"&lt;=7")&gt;MASTER!$B$3/100,"SB",IF(AVERAGEIFS(DATA!$J:$J,DATA!$F:$F,$B157,DATA!$L:$L,N$9,DATA!$M:$M,$L$1,DATA!$E:$E,"&lt;=7")&gt;MASTER!$B$4/100,"B",IF(AVERAGEIFS(DATA!$J:$J,DATA!$F:$F,$B157,DATA!$L:$L,N$9,DATA!$M:$M,$L$1,DATA!$E:$E,"&lt;=7")&gt;MASTER!$B$5/100,"C","K")))," ")</f>
        <v> 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45" t="s">
        <v>18</v>
      </c>
      <c r="C158" s="42"/>
      <c r="D158" s="43" t="str">
        <f>IFERROR(IF(AVERAGEIFS(DATA!$J:$J,DATA!$F:$F,$B158,DATA!$L:$L,D$9,DATA!$M:$M,$L$1,DATA!$E:$E,"&lt;=7")&gt;MASTER!$B$3/100,"SB",IF(AVERAGEIFS(DATA!$J:$J,DATA!$F:$F,$B158,DATA!$L:$L,D$9,DATA!$M:$M,$L$1,DATA!$E:$E,"&lt;=7")&gt;MASTER!$B$4/100,"B",IF(AVERAGEIFS(DATA!$J:$J,DATA!$F:$F,$B158,DATA!$L:$L,D$9,DATA!$M:$M,$L$1,DATA!$E:$E,"&lt;=7")&gt;MASTER!$B$5/100,"C","K")))," ")</f>
        <v>SB</v>
      </c>
      <c r="E158" s="43"/>
      <c r="F158" s="43" t="str">
        <f>IFERROR(IF(AVERAGEIFS(DATA!$J:$J,DATA!$F:$F,$B158,DATA!$L:$L,F$9,DATA!$M:$M,$L$1,DATA!$E:$E,"&lt;=7")&gt;MASTER!$B$3/100,"SB",IF(AVERAGEIFS(DATA!$J:$J,DATA!$F:$F,$B158,DATA!$L:$L,F$9,DATA!$M:$M,$L$1,DATA!$E:$E,"&lt;=7")&gt;MASTER!$B$4/100,"B",IF(AVERAGEIFS(DATA!$J:$J,DATA!$F:$F,$B158,DATA!$L:$L,F$9,DATA!$M:$M,$L$1,DATA!$E:$E,"&lt;=7")&gt;MASTER!$B$5/100,"C","K")))," ")</f>
        <v> </v>
      </c>
      <c r="G158" s="43"/>
      <c r="H158" s="43" t="str">
        <f>IFERROR(IF(AVERAGEIFS(DATA!$J:$J,DATA!$F:$F,$B158,DATA!$L:$L,H$9,DATA!$M:$M,$L$1,DATA!$E:$E,"&lt;=7")&gt;MASTER!$B$3/100,"SB",IF(AVERAGEIFS(DATA!$J:$J,DATA!$F:$F,$B158,DATA!$L:$L,H$9,DATA!$M:$M,$L$1,DATA!$E:$E,"&lt;=7")&gt;MASTER!$B$4/100,"B",IF(AVERAGEIFS(DATA!$J:$J,DATA!$F:$F,$B158,DATA!$L:$L,H$9,DATA!$M:$M,$L$1,DATA!$E:$E,"&lt;=7")&gt;MASTER!$B$5/100,"C","K")))," ")</f>
        <v> </v>
      </c>
      <c r="I158" s="43"/>
      <c r="J158" s="43" t="str">
        <f>IFERROR(IF(AVERAGEIFS(DATA!$J:$J,DATA!$F:$F,$B158,DATA!$L:$L,J$9,DATA!$M:$M,$L$1,DATA!$E:$E,"&lt;=7")&gt;MASTER!$B$3/100,"SB",IF(AVERAGEIFS(DATA!$J:$J,DATA!$F:$F,$B158,DATA!$L:$L,J$9,DATA!$M:$M,$L$1,DATA!$E:$E,"&lt;=7")&gt;MASTER!$B$4/100,"B",IF(AVERAGEIFS(DATA!$J:$J,DATA!$F:$F,$B158,DATA!$L:$L,J$9,DATA!$M:$M,$L$1,DATA!$E:$E,"&lt;=7")&gt;MASTER!$B$5/100,"C","K")))," ")</f>
        <v>B</v>
      </c>
      <c r="K158" s="43"/>
      <c r="L158" s="43" t="str">
        <f>IFERROR(IF(AVERAGEIFS(DATA!$J:$J,DATA!$F:$F,$B158,DATA!$L:$L,L$9,DATA!$M:$M,$L$1,DATA!$E:$E,"&lt;=7")&gt;MASTER!$B$3/100,"SB",IF(AVERAGEIFS(DATA!$J:$J,DATA!$F:$F,$B158,DATA!$L:$L,L$9,DATA!$M:$M,$L$1,DATA!$E:$E,"&lt;=7")&gt;MASTER!$B$4/100,"B",IF(AVERAGEIFS(DATA!$J:$J,DATA!$F:$F,$B158,DATA!$L:$L,L$9,DATA!$M:$M,$L$1,DATA!$E:$E,"&lt;=7")&gt;MASTER!$B$5/100,"C","K")))," ")</f>
        <v> </v>
      </c>
      <c r="M158" s="44"/>
      <c r="N158" s="43" t="str">
        <f>IFERROR(IF(AVERAGEIFS(DATA!$J:$J,DATA!$F:$F,$B158,DATA!$L:$L,N$9,DATA!$M:$M,$L$1,DATA!$E:$E,"&lt;=7")&gt;MASTER!$B$3/100,"SB",IF(AVERAGEIFS(DATA!$J:$J,DATA!$F:$F,$B158,DATA!$L:$L,N$9,DATA!$M:$M,$L$1,DATA!$E:$E,"&lt;=7")&gt;MASTER!$B$4/100,"B",IF(AVERAGEIFS(DATA!$J:$J,DATA!$F:$F,$B158,DATA!$L:$L,N$9,DATA!$M:$M,$L$1,DATA!$E:$E,"&lt;=7")&gt;MASTER!$B$5/100,"C","K")))," ")</f>
        <v> 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45" t="s">
        <v>16</v>
      </c>
      <c r="C159" s="42"/>
      <c r="D159" s="43" t="str">
        <f>IFERROR(IF(AVERAGEIFS(DATA!$J:$J,DATA!$F:$F,$B159,DATA!$L:$L,D$9,DATA!$M:$M,$L$1,DATA!$E:$E,"&lt;=7")&gt;MASTER!$B$3/100,"SB",IF(AVERAGEIFS(DATA!$J:$J,DATA!$F:$F,$B159,DATA!$L:$L,D$9,DATA!$M:$M,$L$1,DATA!$E:$E,"&lt;=7")&gt;MASTER!$B$4/100,"B",IF(AVERAGEIFS(DATA!$J:$J,DATA!$F:$F,$B159,DATA!$L:$L,D$9,DATA!$M:$M,$L$1,DATA!$E:$E,"&lt;=7")&gt;MASTER!$B$5/100,"C","K")))," ")</f>
        <v>SB</v>
      </c>
      <c r="E159" s="43"/>
      <c r="F159" s="43" t="str">
        <f>IFERROR(IF(AVERAGEIFS(DATA!$J:$J,DATA!$F:$F,$B159,DATA!$L:$L,F$9,DATA!$M:$M,$L$1,DATA!$E:$E,"&lt;=7")&gt;MASTER!$B$3/100,"SB",IF(AVERAGEIFS(DATA!$J:$J,DATA!$F:$F,$B159,DATA!$L:$L,F$9,DATA!$M:$M,$L$1,DATA!$E:$E,"&lt;=7")&gt;MASTER!$B$4/100,"B",IF(AVERAGEIFS(DATA!$J:$J,DATA!$F:$F,$B159,DATA!$L:$L,F$9,DATA!$M:$M,$L$1,DATA!$E:$E,"&lt;=7")&gt;MASTER!$B$5/100,"C","K")))," ")</f>
        <v> </v>
      </c>
      <c r="G159" s="43"/>
      <c r="H159" s="43" t="str">
        <f>IFERROR(IF(AVERAGEIFS(DATA!$J:$J,DATA!$F:$F,$B159,DATA!$L:$L,H$9,DATA!$M:$M,$L$1,DATA!$E:$E,"&lt;=7")&gt;MASTER!$B$3/100,"SB",IF(AVERAGEIFS(DATA!$J:$J,DATA!$F:$F,$B159,DATA!$L:$L,H$9,DATA!$M:$M,$L$1,DATA!$E:$E,"&lt;=7")&gt;MASTER!$B$4/100,"B",IF(AVERAGEIFS(DATA!$J:$J,DATA!$F:$F,$B159,DATA!$L:$L,H$9,DATA!$M:$M,$L$1,DATA!$E:$E,"&lt;=7")&gt;MASTER!$B$5/100,"C","K")))," ")</f>
        <v> </v>
      </c>
      <c r="I159" s="43"/>
      <c r="J159" s="43" t="str">
        <f>IFERROR(IF(AVERAGEIFS(DATA!$J:$J,DATA!$F:$F,$B159,DATA!$L:$L,J$9,DATA!$M:$M,$L$1,DATA!$E:$E,"&lt;=7")&gt;MASTER!$B$3/100,"SB",IF(AVERAGEIFS(DATA!$J:$J,DATA!$F:$F,$B159,DATA!$L:$L,J$9,DATA!$M:$M,$L$1,DATA!$E:$E,"&lt;=7")&gt;MASTER!$B$4/100,"B",IF(AVERAGEIFS(DATA!$J:$J,DATA!$F:$F,$B159,DATA!$L:$L,J$9,DATA!$M:$M,$L$1,DATA!$E:$E,"&lt;=7")&gt;MASTER!$B$5/100,"C","K")))," ")</f>
        <v>B</v>
      </c>
      <c r="K159" s="43"/>
      <c r="L159" s="43" t="str">
        <f>IFERROR(IF(AVERAGEIFS(DATA!$J:$J,DATA!$F:$F,$B159,DATA!$L:$L,L$9,DATA!$M:$M,$L$1,DATA!$E:$E,"&lt;=7")&gt;MASTER!$B$3/100,"SB",IF(AVERAGEIFS(DATA!$J:$J,DATA!$F:$F,$B159,DATA!$L:$L,L$9,DATA!$M:$M,$L$1,DATA!$E:$E,"&lt;=7")&gt;MASTER!$B$4/100,"B",IF(AVERAGEIFS(DATA!$J:$J,DATA!$F:$F,$B159,DATA!$L:$L,L$9,DATA!$M:$M,$L$1,DATA!$E:$E,"&lt;=7")&gt;MASTER!$B$5/100,"C","K")))," ")</f>
        <v> </v>
      </c>
      <c r="M159" s="44"/>
      <c r="N159" s="43" t="str">
        <f>IFERROR(IF(AVERAGEIFS(DATA!$J:$J,DATA!$F:$F,$B159,DATA!$L:$L,N$9,DATA!$M:$M,$L$1,DATA!$E:$E,"&lt;=7")&gt;MASTER!$B$3/100,"SB",IF(AVERAGEIFS(DATA!$J:$J,DATA!$F:$F,$B159,DATA!$L:$L,N$9,DATA!$M:$M,$L$1,DATA!$E:$E,"&lt;=7")&gt;MASTER!$B$4/100,"B",IF(AVERAGEIFS(DATA!$J:$J,DATA!$F:$F,$B159,DATA!$L:$L,N$9,DATA!$M:$M,$L$1,DATA!$E:$E,"&lt;=7")&gt;MASTER!$B$5/100,"C","K")))," ")</f>
        <v> 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45" t="s">
        <v>23</v>
      </c>
      <c r="C160" s="42"/>
      <c r="D160" s="43" t="str">
        <f>IFERROR(IF(AVERAGEIFS(DATA!$J:$J,DATA!$F:$F,$B160,DATA!$L:$L,D$9,DATA!$M:$M,$L$1,DATA!$E:$E,"&lt;=7")&gt;MASTER!$B$3/100,"SB",IF(AVERAGEIFS(DATA!$J:$J,DATA!$F:$F,$B160,DATA!$L:$L,D$9,DATA!$M:$M,$L$1,DATA!$E:$E,"&lt;=7")&gt;MASTER!$B$4/100,"B",IF(AVERAGEIFS(DATA!$J:$J,DATA!$F:$F,$B160,DATA!$L:$L,D$9,DATA!$M:$M,$L$1,DATA!$E:$E,"&lt;=7")&gt;MASTER!$B$5/100,"C","K")))," ")</f>
        <v>SB</v>
      </c>
      <c r="E160" s="43"/>
      <c r="F160" s="43" t="str">
        <f>IFERROR(IF(AVERAGEIFS(DATA!$J:$J,DATA!$F:$F,$B160,DATA!$L:$L,F$9,DATA!$M:$M,$L$1,DATA!$E:$E,"&lt;=7")&gt;MASTER!$B$3/100,"SB",IF(AVERAGEIFS(DATA!$J:$J,DATA!$F:$F,$B160,DATA!$L:$L,F$9,DATA!$M:$M,$L$1,DATA!$E:$E,"&lt;=7")&gt;MASTER!$B$4/100,"B",IF(AVERAGEIFS(DATA!$J:$J,DATA!$F:$F,$B160,DATA!$L:$L,F$9,DATA!$M:$M,$L$1,DATA!$E:$E,"&lt;=7")&gt;MASTER!$B$5/100,"C","K")))," ")</f>
        <v> </v>
      </c>
      <c r="G160" s="43"/>
      <c r="H160" s="43" t="str">
        <f>IFERROR(IF(AVERAGEIFS(DATA!$J:$J,DATA!$F:$F,$B160,DATA!$L:$L,H$9,DATA!$M:$M,$L$1,DATA!$E:$E,"&lt;=7")&gt;MASTER!$B$3/100,"SB",IF(AVERAGEIFS(DATA!$J:$J,DATA!$F:$F,$B160,DATA!$L:$L,H$9,DATA!$M:$M,$L$1,DATA!$E:$E,"&lt;=7")&gt;MASTER!$B$4/100,"B",IF(AVERAGEIFS(DATA!$J:$J,DATA!$F:$F,$B160,DATA!$L:$L,H$9,DATA!$M:$M,$L$1,DATA!$E:$E,"&lt;=7")&gt;MASTER!$B$5/100,"C","K")))," ")</f>
        <v> </v>
      </c>
      <c r="I160" s="43"/>
      <c r="J160" s="43" t="str">
        <f>IFERROR(IF(AVERAGEIFS(DATA!$J:$J,DATA!$F:$F,$B160,DATA!$L:$L,J$9,DATA!$M:$M,$L$1,DATA!$E:$E,"&lt;=7")&gt;MASTER!$B$3/100,"SB",IF(AVERAGEIFS(DATA!$J:$J,DATA!$F:$F,$B160,DATA!$L:$L,J$9,DATA!$M:$M,$L$1,DATA!$E:$E,"&lt;=7")&gt;MASTER!$B$4/100,"B",IF(AVERAGEIFS(DATA!$J:$J,DATA!$F:$F,$B160,DATA!$L:$L,J$9,DATA!$M:$M,$L$1,DATA!$E:$E,"&lt;=7")&gt;MASTER!$B$5/100,"C","K")))," ")</f>
        <v>B</v>
      </c>
      <c r="K160" s="43"/>
      <c r="L160" s="43" t="str">
        <f>IFERROR(IF(AVERAGEIFS(DATA!$J:$J,DATA!$F:$F,$B160,DATA!$L:$L,L$9,DATA!$M:$M,$L$1,DATA!$E:$E,"&lt;=7")&gt;MASTER!$B$3/100,"SB",IF(AVERAGEIFS(DATA!$J:$J,DATA!$F:$F,$B160,DATA!$L:$L,L$9,DATA!$M:$M,$L$1,DATA!$E:$E,"&lt;=7")&gt;MASTER!$B$4/100,"B",IF(AVERAGEIFS(DATA!$J:$J,DATA!$F:$F,$B160,DATA!$L:$L,L$9,DATA!$M:$M,$L$1,DATA!$E:$E,"&lt;=7")&gt;MASTER!$B$5/100,"C","K")))," ")</f>
        <v> </v>
      </c>
      <c r="M160" s="44"/>
      <c r="N160" s="43" t="str">
        <f>IFERROR(IF(AVERAGEIFS(DATA!$J:$J,DATA!$F:$F,$B160,DATA!$L:$L,N$9,DATA!$M:$M,$L$1,DATA!$E:$E,"&lt;=7")&gt;MASTER!$B$3/100,"SB",IF(AVERAGEIFS(DATA!$J:$J,DATA!$F:$F,$B160,DATA!$L:$L,N$9,DATA!$M:$M,$L$1,DATA!$E:$E,"&lt;=7")&gt;MASTER!$B$4/100,"B",IF(AVERAGEIFS(DATA!$J:$J,DATA!$F:$F,$B160,DATA!$L:$L,N$9,DATA!$M:$M,$L$1,DATA!$E:$E,"&lt;=7")&gt;MASTER!$B$5/100,"C","K")))," ")</f>
        <v> 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45" t="s">
        <v>21</v>
      </c>
      <c r="C161" s="42"/>
      <c r="D161" s="43" t="str">
        <f>IFERROR(IF(AVERAGEIFS(DATA!$J:$J,DATA!$F:$F,$B161,DATA!$L:$L,D$9,DATA!$M:$M,$L$1,DATA!$E:$E,"&lt;=7")&gt;MASTER!$B$3/100,"SB",IF(AVERAGEIFS(DATA!$J:$J,DATA!$F:$F,$B161,DATA!$L:$L,D$9,DATA!$M:$M,$L$1,DATA!$E:$E,"&lt;=7")&gt;MASTER!$B$4/100,"B",IF(AVERAGEIFS(DATA!$J:$J,DATA!$F:$F,$B161,DATA!$L:$L,D$9,DATA!$M:$M,$L$1,DATA!$E:$E,"&lt;=7")&gt;MASTER!$B$5/100,"C","K")))," ")</f>
        <v>SB</v>
      </c>
      <c r="E161" s="43"/>
      <c r="F161" s="43" t="str">
        <f>IFERROR(IF(AVERAGEIFS(DATA!$J:$J,DATA!$F:$F,$B161,DATA!$L:$L,F$9,DATA!$M:$M,$L$1,DATA!$E:$E,"&lt;=7")&gt;MASTER!$B$3/100,"SB",IF(AVERAGEIFS(DATA!$J:$J,DATA!$F:$F,$B161,DATA!$L:$L,F$9,DATA!$M:$M,$L$1,DATA!$E:$E,"&lt;=7")&gt;MASTER!$B$4/100,"B",IF(AVERAGEIFS(DATA!$J:$J,DATA!$F:$F,$B161,DATA!$L:$L,F$9,DATA!$M:$M,$L$1,DATA!$E:$E,"&lt;=7")&gt;MASTER!$B$5/100,"C","K")))," ")</f>
        <v> </v>
      </c>
      <c r="G161" s="43"/>
      <c r="H161" s="43" t="str">
        <f>IFERROR(IF(AVERAGEIFS(DATA!$J:$J,DATA!$F:$F,$B161,DATA!$L:$L,H$9,DATA!$M:$M,$L$1,DATA!$E:$E,"&lt;=7")&gt;MASTER!$B$3/100,"SB",IF(AVERAGEIFS(DATA!$J:$J,DATA!$F:$F,$B161,DATA!$L:$L,H$9,DATA!$M:$M,$L$1,DATA!$E:$E,"&lt;=7")&gt;MASTER!$B$4/100,"B",IF(AVERAGEIFS(DATA!$J:$J,DATA!$F:$F,$B161,DATA!$L:$L,H$9,DATA!$M:$M,$L$1,DATA!$E:$E,"&lt;=7")&gt;MASTER!$B$5/100,"C","K")))," ")</f>
        <v> </v>
      </c>
      <c r="I161" s="43"/>
      <c r="J161" s="43" t="str">
        <f>IFERROR(IF(AVERAGEIFS(DATA!$J:$J,DATA!$F:$F,$B161,DATA!$L:$L,J$9,DATA!$M:$M,$L$1,DATA!$E:$E,"&lt;=7")&gt;MASTER!$B$3/100,"SB",IF(AVERAGEIFS(DATA!$J:$J,DATA!$F:$F,$B161,DATA!$L:$L,J$9,DATA!$M:$M,$L$1,DATA!$E:$E,"&lt;=7")&gt;MASTER!$B$4/100,"B",IF(AVERAGEIFS(DATA!$J:$J,DATA!$F:$F,$B161,DATA!$L:$L,J$9,DATA!$M:$M,$L$1,DATA!$E:$E,"&lt;=7")&gt;MASTER!$B$5/100,"C","K")))," ")</f>
        <v>B</v>
      </c>
      <c r="K161" s="43"/>
      <c r="L161" s="43" t="str">
        <f>IFERROR(IF(AVERAGEIFS(DATA!$J:$J,DATA!$F:$F,$B161,DATA!$L:$L,L$9,DATA!$M:$M,$L$1,DATA!$E:$E,"&lt;=7")&gt;MASTER!$B$3/100,"SB",IF(AVERAGEIFS(DATA!$J:$J,DATA!$F:$F,$B161,DATA!$L:$L,L$9,DATA!$M:$M,$L$1,DATA!$E:$E,"&lt;=7")&gt;MASTER!$B$4/100,"B",IF(AVERAGEIFS(DATA!$J:$J,DATA!$F:$F,$B161,DATA!$L:$L,L$9,DATA!$M:$M,$L$1,DATA!$E:$E,"&lt;=7")&gt;MASTER!$B$5/100,"C","K")))," ")</f>
        <v> </v>
      </c>
      <c r="M161" s="44"/>
      <c r="N161" s="43" t="str">
        <f>IFERROR(IF(AVERAGEIFS(DATA!$J:$J,DATA!$F:$F,$B161,DATA!$L:$L,N$9,DATA!$M:$M,$L$1,DATA!$E:$E,"&lt;=7")&gt;MASTER!$B$3/100,"SB",IF(AVERAGEIFS(DATA!$J:$J,DATA!$F:$F,$B161,DATA!$L:$L,N$9,DATA!$M:$M,$L$1,DATA!$E:$E,"&lt;=7")&gt;MASTER!$B$4/100,"B",IF(AVERAGEIFS(DATA!$J:$J,DATA!$F:$F,$B161,DATA!$L:$L,N$9,DATA!$M:$M,$L$1,DATA!$E:$E,"&lt;=7")&gt;MASTER!$B$5/100,"C","K")))," ")</f>
        <v> 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45" t="s">
        <v>13</v>
      </c>
      <c r="C162" s="42"/>
      <c r="D162" s="43" t="str">
        <f>IFERROR(IF(AVERAGEIFS(DATA!$J:$J,DATA!$F:$F,$B162,DATA!$L:$L,D$9,DATA!$M:$M,$L$1,DATA!$E:$E,"&lt;=7")&gt;MASTER!$B$3/100,"SB",IF(AVERAGEIFS(DATA!$J:$J,DATA!$F:$F,$B162,DATA!$L:$L,D$9,DATA!$M:$M,$L$1,DATA!$E:$E,"&lt;=7")&gt;MASTER!$B$4/100,"B",IF(AVERAGEIFS(DATA!$J:$J,DATA!$F:$F,$B162,DATA!$L:$L,D$9,DATA!$M:$M,$L$1,DATA!$E:$E,"&lt;=7")&gt;MASTER!$B$5/100,"C","K")))," ")</f>
        <v>SB</v>
      </c>
      <c r="E162" s="43"/>
      <c r="F162" s="43" t="str">
        <f>IFERROR(IF(AVERAGEIFS(DATA!$J:$J,DATA!$F:$F,$B162,DATA!$L:$L,F$9,DATA!$M:$M,$L$1,DATA!$E:$E,"&lt;=7")&gt;MASTER!$B$3/100,"SB",IF(AVERAGEIFS(DATA!$J:$J,DATA!$F:$F,$B162,DATA!$L:$L,F$9,DATA!$M:$M,$L$1,DATA!$E:$E,"&lt;=7")&gt;MASTER!$B$4/100,"B",IF(AVERAGEIFS(DATA!$J:$J,DATA!$F:$F,$B162,DATA!$L:$L,F$9,DATA!$M:$M,$L$1,DATA!$E:$E,"&lt;=7")&gt;MASTER!$B$5/100,"C","K")))," ")</f>
        <v> </v>
      </c>
      <c r="G162" s="43"/>
      <c r="H162" s="43" t="str">
        <f>IFERROR(IF(AVERAGEIFS(DATA!$J:$J,DATA!$F:$F,$B162,DATA!$L:$L,H$9,DATA!$M:$M,$L$1,DATA!$E:$E,"&lt;=7")&gt;MASTER!$B$3/100,"SB",IF(AVERAGEIFS(DATA!$J:$J,DATA!$F:$F,$B162,DATA!$L:$L,H$9,DATA!$M:$M,$L$1,DATA!$E:$E,"&lt;=7")&gt;MASTER!$B$4/100,"B",IF(AVERAGEIFS(DATA!$J:$J,DATA!$F:$F,$B162,DATA!$L:$L,H$9,DATA!$M:$M,$L$1,DATA!$E:$E,"&lt;=7")&gt;MASTER!$B$5/100,"C","K")))," ")</f>
        <v> </v>
      </c>
      <c r="I162" s="43"/>
      <c r="J162" s="43" t="str">
        <f>IFERROR(IF(AVERAGEIFS(DATA!$J:$J,DATA!$F:$F,$B162,DATA!$L:$L,J$9,DATA!$M:$M,$L$1,DATA!$E:$E,"&lt;=7")&gt;MASTER!$B$3/100,"SB",IF(AVERAGEIFS(DATA!$J:$J,DATA!$F:$F,$B162,DATA!$L:$L,J$9,DATA!$M:$M,$L$1,DATA!$E:$E,"&lt;=7")&gt;MASTER!$B$4/100,"B",IF(AVERAGEIFS(DATA!$J:$J,DATA!$F:$F,$B162,DATA!$L:$L,J$9,DATA!$M:$M,$L$1,DATA!$E:$E,"&lt;=7")&gt;MASTER!$B$5/100,"C","K")))," ")</f>
        <v>B</v>
      </c>
      <c r="K162" s="43"/>
      <c r="L162" s="43" t="str">
        <f>IFERROR(IF(AVERAGEIFS(DATA!$J:$J,DATA!$F:$F,$B162,DATA!$L:$L,L$9,DATA!$M:$M,$L$1,DATA!$E:$E,"&lt;=7")&gt;MASTER!$B$3/100,"SB",IF(AVERAGEIFS(DATA!$J:$J,DATA!$F:$F,$B162,DATA!$L:$L,L$9,DATA!$M:$M,$L$1,DATA!$E:$E,"&lt;=7")&gt;MASTER!$B$4/100,"B",IF(AVERAGEIFS(DATA!$J:$J,DATA!$F:$F,$B162,DATA!$L:$L,L$9,DATA!$M:$M,$L$1,DATA!$E:$E,"&lt;=7")&gt;MASTER!$B$5/100,"C","K")))," ")</f>
        <v> </v>
      </c>
      <c r="M162" s="44"/>
      <c r="N162" s="43" t="str">
        <f>IFERROR(IF(AVERAGEIFS(DATA!$J:$J,DATA!$F:$F,$B162,DATA!$L:$L,N$9,DATA!$M:$M,$L$1,DATA!$E:$E,"&lt;=7")&gt;MASTER!$B$3/100,"SB",IF(AVERAGEIFS(DATA!$J:$J,DATA!$F:$F,$B162,DATA!$L:$L,N$9,DATA!$M:$M,$L$1,DATA!$E:$E,"&lt;=7")&gt;MASTER!$B$4/100,"B",IF(AVERAGEIFS(DATA!$J:$J,DATA!$F:$F,$B162,DATA!$L:$L,N$9,DATA!$M:$M,$L$1,DATA!$E:$E,"&lt;=7")&gt;MASTER!$B$5/100,"C","K")))," ")</f>
        <v> 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45" t="s">
        <v>14</v>
      </c>
      <c r="C163" s="42"/>
      <c r="D163" s="43" t="str">
        <f>IFERROR(IF(AVERAGEIFS(DATA!$J:$J,DATA!$F:$F,$B163,DATA!$L:$L,D$9,DATA!$M:$M,$L$1,DATA!$E:$E,"&lt;=7")&gt;MASTER!$B$3/100,"SB",IF(AVERAGEIFS(DATA!$J:$J,DATA!$F:$F,$B163,DATA!$L:$L,D$9,DATA!$M:$M,$L$1,DATA!$E:$E,"&lt;=7")&gt;MASTER!$B$4/100,"B",IF(AVERAGEIFS(DATA!$J:$J,DATA!$F:$F,$B163,DATA!$L:$L,D$9,DATA!$M:$M,$L$1,DATA!$E:$E,"&lt;=7")&gt;MASTER!$B$5/100,"C","K")))," ")</f>
        <v>SB</v>
      </c>
      <c r="E163" s="43"/>
      <c r="F163" s="43" t="str">
        <f>IFERROR(IF(AVERAGEIFS(DATA!$J:$J,DATA!$F:$F,$B163,DATA!$L:$L,F$9,DATA!$M:$M,$L$1,DATA!$E:$E,"&lt;=7")&gt;MASTER!$B$3/100,"SB",IF(AVERAGEIFS(DATA!$J:$J,DATA!$F:$F,$B163,DATA!$L:$L,F$9,DATA!$M:$M,$L$1,DATA!$E:$E,"&lt;=7")&gt;MASTER!$B$4/100,"B",IF(AVERAGEIFS(DATA!$J:$J,DATA!$F:$F,$B163,DATA!$L:$L,F$9,DATA!$M:$M,$L$1,DATA!$E:$E,"&lt;=7")&gt;MASTER!$B$5/100,"C","K")))," ")</f>
        <v> </v>
      </c>
      <c r="G163" s="43"/>
      <c r="H163" s="43" t="str">
        <f>IFERROR(IF(AVERAGEIFS(DATA!$J:$J,DATA!$F:$F,$B163,DATA!$L:$L,H$9,DATA!$M:$M,$L$1,DATA!$E:$E,"&lt;=7")&gt;MASTER!$B$3/100,"SB",IF(AVERAGEIFS(DATA!$J:$J,DATA!$F:$F,$B163,DATA!$L:$L,H$9,DATA!$M:$M,$L$1,DATA!$E:$E,"&lt;=7")&gt;MASTER!$B$4/100,"B",IF(AVERAGEIFS(DATA!$J:$J,DATA!$F:$F,$B163,DATA!$L:$L,H$9,DATA!$M:$M,$L$1,DATA!$E:$E,"&lt;=7")&gt;MASTER!$B$5/100,"C","K")))," ")</f>
        <v> </v>
      </c>
      <c r="I163" s="43"/>
      <c r="J163" s="43" t="str">
        <f>IFERROR(IF(AVERAGEIFS(DATA!$J:$J,DATA!$F:$F,$B163,DATA!$L:$L,J$9,DATA!$M:$M,$L$1,DATA!$E:$E,"&lt;=7")&gt;MASTER!$B$3/100,"SB",IF(AVERAGEIFS(DATA!$J:$J,DATA!$F:$F,$B163,DATA!$L:$L,J$9,DATA!$M:$M,$L$1,DATA!$E:$E,"&lt;=7")&gt;MASTER!$B$4/100,"B",IF(AVERAGEIFS(DATA!$J:$J,DATA!$F:$F,$B163,DATA!$L:$L,J$9,DATA!$M:$M,$L$1,DATA!$E:$E,"&lt;=7")&gt;MASTER!$B$5/100,"C","K")))," ")</f>
        <v>B</v>
      </c>
      <c r="K163" s="43"/>
      <c r="L163" s="43" t="str">
        <f>IFERROR(IF(AVERAGEIFS(DATA!$J:$J,DATA!$F:$F,$B163,DATA!$L:$L,L$9,DATA!$M:$M,$L$1,DATA!$E:$E,"&lt;=7")&gt;MASTER!$B$3/100,"SB",IF(AVERAGEIFS(DATA!$J:$J,DATA!$F:$F,$B163,DATA!$L:$L,L$9,DATA!$M:$M,$L$1,DATA!$E:$E,"&lt;=7")&gt;MASTER!$B$4/100,"B",IF(AVERAGEIFS(DATA!$J:$J,DATA!$F:$F,$B163,DATA!$L:$L,L$9,DATA!$M:$M,$L$1,DATA!$E:$E,"&lt;=7")&gt;MASTER!$B$5/100,"C","K")))," ")</f>
        <v> </v>
      </c>
      <c r="M163" s="44"/>
      <c r="N163" s="43" t="str">
        <f>IFERROR(IF(AVERAGEIFS(DATA!$J:$J,DATA!$F:$F,$B163,DATA!$L:$L,N$9,DATA!$M:$M,$L$1,DATA!$E:$E,"&lt;=7")&gt;MASTER!$B$3/100,"SB",IF(AVERAGEIFS(DATA!$J:$J,DATA!$F:$F,$B163,DATA!$L:$L,N$9,DATA!$M:$M,$L$1,DATA!$E:$E,"&lt;=7")&gt;MASTER!$B$4/100,"B",IF(AVERAGEIFS(DATA!$J:$J,DATA!$F:$F,$B163,DATA!$L:$L,N$9,DATA!$M:$M,$L$1,DATA!$E:$E,"&lt;=7")&gt;MASTER!$B$5/100,"C","K")))," ")</f>
        <v> 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45" t="s">
        <v>17</v>
      </c>
      <c r="C164" s="42"/>
      <c r="D164" s="43" t="str">
        <f>IFERROR(IF(AVERAGEIFS(DATA!$J:$J,DATA!$F:$F,$B164,DATA!$L:$L,D$9,DATA!$M:$M,$L$1,DATA!$E:$E,"&lt;=7")&gt;MASTER!$B$3/100,"SB",IF(AVERAGEIFS(DATA!$J:$J,DATA!$F:$F,$B164,DATA!$L:$L,D$9,DATA!$M:$M,$L$1,DATA!$E:$E,"&lt;=7")&gt;MASTER!$B$4/100,"B",IF(AVERAGEIFS(DATA!$J:$J,DATA!$F:$F,$B164,DATA!$L:$L,D$9,DATA!$M:$M,$L$1,DATA!$E:$E,"&lt;=7")&gt;MASTER!$B$5/100,"C","K")))," ")</f>
        <v>SB</v>
      </c>
      <c r="E164" s="43"/>
      <c r="F164" s="43" t="str">
        <f>IFERROR(IF(AVERAGEIFS(DATA!$J:$J,DATA!$F:$F,$B164,DATA!$L:$L,F$9,DATA!$M:$M,$L$1,DATA!$E:$E,"&lt;=7")&gt;MASTER!$B$3/100,"SB",IF(AVERAGEIFS(DATA!$J:$J,DATA!$F:$F,$B164,DATA!$L:$L,F$9,DATA!$M:$M,$L$1,DATA!$E:$E,"&lt;=7")&gt;MASTER!$B$4/100,"B",IF(AVERAGEIFS(DATA!$J:$J,DATA!$F:$F,$B164,DATA!$L:$L,F$9,DATA!$M:$M,$L$1,DATA!$E:$E,"&lt;=7")&gt;MASTER!$B$5/100,"C","K")))," ")</f>
        <v> </v>
      </c>
      <c r="G164" s="43"/>
      <c r="H164" s="43" t="str">
        <f>IFERROR(IF(AVERAGEIFS(DATA!$J:$J,DATA!$F:$F,$B164,DATA!$L:$L,H$9,DATA!$M:$M,$L$1,DATA!$E:$E,"&lt;=7")&gt;MASTER!$B$3/100,"SB",IF(AVERAGEIFS(DATA!$J:$J,DATA!$F:$F,$B164,DATA!$L:$L,H$9,DATA!$M:$M,$L$1,DATA!$E:$E,"&lt;=7")&gt;MASTER!$B$4/100,"B",IF(AVERAGEIFS(DATA!$J:$J,DATA!$F:$F,$B164,DATA!$L:$L,H$9,DATA!$M:$M,$L$1,DATA!$E:$E,"&lt;=7")&gt;MASTER!$B$5/100,"C","K")))," ")</f>
        <v> </v>
      </c>
      <c r="I164" s="43"/>
      <c r="J164" s="43" t="str">
        <f>IFERROR(IF(AVERAGEIFS(DATA!$J:$J,DATA!$F:$F,$B164,DATA!$L:$L,J$9,DATA!$M:$M,$L$1,DATA!$E:$E,"&lt;=7")&gt;MASTER!$B$3/100,"SB",IF(AVERAGEIFS(DATA!$J:$J,DATA!$F:$F,$B164,DATA!$L:$L,J$9,DATA!$M:$M,$L$1,DATA!$E:$E,"&lt;=7")&gt;MASTER!$B$4/100,"B",IF(AVERAGEIFS(DATA!$J:$J,DATA!$F:$F,$B164,DATA!$L:$L,J$9,DATA!$M:$M,$L$1,DATA!$E:$E,"&lt;=7")&gt;MASTER!$B$5/100,"C","K")))," ")</f>
        <v>B</v>
      </c>
      <c r="K164" s="43"/>
      <c r="L164" s="43" t="str">
        <f>IFERROR(IF(AVERAGEIFS(DATA!$J:$J,DATA!$F:$F,$B164,DATA!$L:$L,L$9,DATA!$M:$M,$L$1,DATA!$E:$E,"&lt;=7")&gt;MASTER!$B$3/100,"SB",IF(AVERAGEIFS(DATA!$J:$J,DATA!$F:$F,$B164,DATA!$L:$L,L$9,DATA!$M:$M,$L$1,DATA!$E:$E,"&lt;=7")&gt;MASTER!$B$4/100,"B",IF(AVERAGEIFS(DATA!$J:$J,DATA!$F:$F,$B164,DATA!$L:$L,L$9,DATA!$M:$M,$L$1,DATA!$E:$E,"&lt;=7")&gt;MASTER!$B$5/100,"C","K")))," ")</f>
        <v> </v>
      </c>
      <c r="M164" s="44"/>
      <c r="N164" s="43" t="str">
        <f>IFERROR(IF(AVERAGEIFS(DATA!$J:$J,DATA!$F:$F,$B164,DATA!$L:$L,N$9,DATA!$M:$M,$L$1,DATA!$E:$E,"&lt;=7")&gt;MASTER!$B$3/100,"SB",IF(AVERAGEIFS(DATA!$J:$J,DATA!$F:$F,$B164,DATA!$L:$L,N$9,DATA!$M:$M,$L$1,DATA!$E:$E,"&lt;=7")&gt;MASTER!$B$4/100,"B",IF(AVERAGEIFS(DATA!$J:$J,DATA!$F:$F,$B164,DATA!$L:$L,N$9,DATA!$M:$M,$L$1,DATA!$E:$E,"&lt;=7")&gt;MASTER!$B$5/100,"C","K")))," ")</f>
        <v> 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45" t="s">
        <v>19</v>
      </c>
      <c r="C165" s="42"/>
      <c r="D165" s="43" t="str">
        <f>IFERROR(IF(AVERAGEIFS(DATA!$J:$J,DATA!$F:$F,$B165,DATA!$L:$L,D$9,DATA!$M:$M,$L$1,DATA!$E:$E,"&lt;=7")&gt;MASTER!$B$3/100,"SB",IF(AVERAGEIFS(DATA!$J:$J,DATA!$F:$F,$B165,DATA!$L:$L,D$9,DATA!$M:$M,$L$1,DATA!$E:$E,"&lt;=7")&gt;MASTER!$B$4/100,"B",IF(AVERAGEIFS(DATA!$J:$J,DATA!$F:$F,$B165,DATA!$L:$L,D$9,DATA!$M:$M,$L$1,DATA!$E:$E,"&lt;=7")&gt;MASTER!$B$5/100,"C","K")))," ")</f>
        <v>SB</v>
      </c>
      <c r="E165" s="43"/>
      <c r="F165" s="43" t="str">
        <f>IFERROR(IF(AVERAGEIFS(DATA!$J:$J,DATA!$F:$F,$B165,DATA!$L:$L,F$9,DATA!$M:$M,$L$1,DATA!$E:$E,"&lt;=7")&gt;MASTER!$B$3/100,"SB",IF(AVERAGEIFS(DATA!$J:$J,DATA!$F:$F,$B165,DATA!$L:$L,F$9,DATA!$M:$M,$L$1,DATA!$E:$E,"&lt;=7")&gt;MASTER!$B$4/100,"B",IF(AVERAGEIFS(DATA!$J:$J,DATA!$F:$F,$B165,DATA!$L:$L,F$9,DATA!$M:$M,$L$1,DATA!$E:$E,"&lt;=7")&gt;MASTER!$B$5/100,"C","K")))," ")</f>
        <v> </v>
      </c>
      <c r="G165" s="43"/>
      <c r="H165" s="43" t="str">
        <f>IFERROR(IF(AVERAGEIFS(DATA!$J:$J,DATA!$F:$F,$B165,DATA!$L:$L,H$9,DATA!$M:$M,$L$1,DATA!$E:$E,"&lt;=7")&gt;MASTER!$B$3/100,"SB",IF(AVERAGEIFS(DATA!$J:$J,DATA!$F:$F,$B165,DATA!$L:$L,H$9,DATA!$M:$M,$L$1,DATA!$E:$E,"&lt;=7")&gt;MASTER!$B$4/100,"B",IF(AVERAGEIFS(DATA!$J:$J,DATA!$F:$F,$B165,DATA!$L:$L,H$9,DATA!$M:$M,$L$1,DATA!$E:$E,"&lt;=7")&gt;MASTER!$B$5/100,"C","K")))," ")</f>
        <v> </v>
      </c>
      <c r="I165" s="43"/>
      <c r="J165" s="43" t="str">
        <f>IFERROR(IF(AVERAGEIFS(DATA!$J:$J,DATA!$F:$F,$B165,DATA!$L:$L,J$9,DATA!$M:$M,$L$1,DATA!$E:$E,"&lt;=7")&gt;MASTER!$B$3/100,"SB",IF(AVERAGEIFS(DATA!$J:$J,DATA!$F:$F,$B165,DATA!$L:$L,J$9,DATA!$M:$M,$L$1,DATA!$E:$E,"&lt;=7")&gt;MASTER!$B$4/100,"B",IF(AVERAGEIFS(DATA!$J:$J,DATA!$F:$F,$B165,DATA!$L:$L,J$9,DATA!$M:$M,$L$1,DATA!$E:$E,"&lt;=7")&gt;MASTER!$B$5/100,"C","K")))," ")</f>
        <v>B</v>
      </c>
      <c r="K165" s="43"/>
      <c r="L165" s="43" t="str">
        <f>IFERROR(IF(AVERAGEIFS(DATA!$J:$J,DATA!$F:$F,$B165,DATA!$L:$L,L$9,DATA!$M:$M,$L$1,DATA!$E:$E,"&lt;=7")&gt;MASTER!$B$3/100,"SB",IF(AVERAGEIFS(DATA!$J:$J,DATA!$F:$F,$B165,DATA!$L:$L,L$9,DATA!$M:$M,$L$1,DATA!$E:$E,"&lt;=7")&gt;MASTER!$B$4/100,"B",IF(AVERAGEIFS(DATA!$J:$J,DATA!$F:$F,$B165,DATA!$L:$L,L$9,DATA!$M:$M,$L$1,DATA!$E:$E,"&lt;=7")&gt;MASTER!$B$5/100,"C","K")))," ")</f>
        <v> </v>
      </c>
      <c r="M165" s="44"/>
      <c r="N165" s="43" t="str">
        <f>IFERROR(IF(AVERAGEIFS(DATA!$J:$J,DATA!$F:$F,$B165,DATA!$L:$L,N$9,DATA!$M:$M,$L$1,DATA!$E:$E,"&lt;=7")&gt;MASTER!$B$3/100,"SB",IF(AVERAGEIFS(DATA!$J:$J,DATA!$F:$F,$B165,DATA!$L:$L,N$9,DATA!$M:$M,$L$1,DATA!$E:$E,"&lt;=7")&gt;MASTER!$B$4/100,"B",IF(AVERAGEIFS(DATA!$J:$J,DATA!$F:$F,$B165,DATA!$L:$L,N$9,DATA!$M:$M,$L$1,DATA!$E:$E,"&lt;=7")&gt;MASTER!$B$5/100,"C","K")))," ")</f>
        <v> 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45" t="s">
        <v>8</v>
      </c>
      <c r="C166" s="42"/>
      <c r="D166" s="43" t="str">
        <f>IFERROR(IF(AVERAGEIFS(DATA!$J:$J,DATA!$F:$F,$B166,DATA!$L:$L,D$9,DATA!$M:$M,$L$1,DATA!$E:$E,"&lt;=7")&gt;MASTER!$B$3/100,"SB",IF(AVERAGEIFS(DATA!$J:$J,DATA!$F:$F,$B166,DATA!$L:$L,D$9,DATA!$M:$M,$L$1,DATA!$E:$E,"&lt;=7")&gt;MASTER!$B$4/100,"B",IF(AVERAGEIFS(DATA!$J:$J,DATA!$F:$F,$B166,DATA!$L:$L,D$9,DATA!$M:$M,$L$1,DATA!$E:$E,"&lt;=7")&gt;MASTER!$B$5/100,"C","K")))," ")</f>
        <v>SB</v>
      </c>
      <c r="E166" s="43"/>
      <c r="F166" s="43" t="str">
        <f>IFERROR(IF(AVERAGEIFS(DATA!$J:$J,DATA!$F:$F,$B166,DATA!$L:$L,F$9,DATA!$M:$M,$L$1,DATA!$E:$E,"&lt;=7")&gt;MASTER!$B$3/100,"SB",IF(AVERAGEIFS(DATA!$J:$J,DATA!$F:$F,$B166,DATA!$L:$L,F$9,DATA!$M:$M,$L$1,DATA!$E:$E,"&lt;=7")&gt;MASTER!$B$4/100,"B",IF(AVERAGEIFS(DATA!$J:$J,DATA!$F:$F,$B166,DATA!$L:$L,F$9,DATA!$M:$M,$L$1,DATA!$E:$E,"&lt;=7")&gt;MASTER!$B$5/100,"C","K")))," ")</f>
        <v> </v>
      </c>
      <c r="G166" s="43"/>
      <c r="H166" s="43" t="str">
        <f>IFERROR(IF(AVERAGEIFS(DATA!$J:$J,DATA!$F:$F,$B166,DATA!$L:$L,H$9,DATA!$M:$M,$L$1,DATA!$E:$E,"&lt;=7")&gt;MASTER!$B$3/100,"SB",IF(AVERAGEIFS(DATA!$J:$J,DATA!$F:$F,$B166,DATA!$L:$L,H$9,DATA!$M:$M,$L$1,DATA!$E:$E,"&lt;=7")&gt;MASTER!$B$4/100,"B",IF(AVERAGEIFS(DATA!$J:$J,DATA!$F:$F,$B166,DATA!$L:$L,H$9,DATA!$M:$M,$L$1,DATA!$E:$E,"&lt;=7")&gt;MASTER!$B$5/100,"C","K")))," ")</f>
        <v> </v>
      </c>
      <c r="I166" s="43"/>
      <c r="J166" s="43" t="str">
        <f>IFERROR(IF(AVERAGEIFS(DATA!$J:$J,DATA!$F:$F,$B166,DATA!$L:$L,J$9,DATA!$M:$M,$L$1,DATA!$E:$E,"&lt;=7")&gt;MASTER!$B$3/100,"SB",IF(AVERAGEIFS(DATA!$J:$J,DATA!$F:$F,$B166,DATA!$L:$L,J$9,DATA!$M:$M,$L$1,DATA!$E:$E,"&lt;=7")&gt;MASTER!$B$4/100,"B",IF(AVERAGEIFS(DATA!$J:$J,DATA!$F:$F,$B166,DATA!$L:$L,J$9,DATA!$M:$M,$L$1,DATA!$E:$E,"&lt;=7")&gt;MASTER!$B$5/100,"C","K")))," ")</f>
        <v>B</v>
      </c>
      <c r="K166" s="43"/>
      <c r="L166" s="43" t="str">
        <f>IFERROR(IF(AVERAGEIFS(DATA!$J:$J,DATA!$F:$F,$B166,DATA!$L:$L,L$9,DATA!$M:$M,$L$1,DATA!$E:$E,"&lt;=7")&gt;MASTER!$B$3/100,"SB",IF(AVERAGEIFS(DATA!$J:$J,DATA!$F:$F,$B166,DATA!$L:$L,L$9,DATA!$M:$M,$L$1,DATA!$E:$E,"&lt;=7")&gt;MASTER!$B$4/100,"B",IF(AVERAGEIFS(DATA!$J:$J,DATA!$F:$F,$B166,DATA!$L:$L,L$9,DATA!$M:$M,$L$1,DATA!$E:$E,"&lt;=7")&gt;MASTER!$B$5/100,"C","K")))," ")</f>
        <v> </v>
      </c>
      <c r="M166" s="44"/>
      <c r="N166" s="43" t="str">
        <f>IFERROR(IF(AVERAGEIFS(DATA!$J:$J,DATA!$F:$F,$B166,DATA!$L:$L,N$9,DATA!$M:$M,$L$1,DATA!$E:$E,"&lt;=7")&gt;MASTER!$B$3/100,"SB",IF(AVERAGEIFS(DATA!$J:$J,DATA!$F:$F,$B166,DATA!$L:$L,N$9,DATA!$M:$M,$L$1,DATA!$E:$E,"&lt;=7")&gt;MASTER!$B$4/100,"B",IF(AVERAGEIFS(DATA!$J:$J,DATA!$F:$F,$B166,DATA!$L:$L,N$9,DATA!$M:$M,$L$1,DATA!$E:$E,"&lt;=7")&gt;MASTER!$B$5/100,"C","K")))," ")</f>
        <v> 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45" t="s">
        <v>12</v>
      </c>
      <c r="C167" s="42"/>
      <c r="D167" s="43" t="str">
        <f>IFERROR(IF(AVERAGEIFS(DATA!$J:$J,DATA!$F:$F,$B167,DATA!$L:$L,D$9,DATA!$M:$M,$L$1,DATA!$E:$E,"&lt;=7")&gt;MASTER!$B$3/100,"SB",IF(AVERAGEIFS(DATA!$J:$J,DATA!$F:$F,$B167,DATA!$L:$L,D$9,DATA!$M:$M,$L$1,DATA!$E:$E,"&lt;=7")&gt;MASTER!$B$4/100,"B",IF(AVERAGEIFS(DATA!$J:$J,DATA!$F:$F,$B167,DATA!$L:$L,D$9,DATA!$M:$M,$L$1,DATA!$E:$E,"&lt;=7")&gt;MASTER!$B$5/100,"C","K")))," ")</f>
        <v>SB</v>
      </c>
      <c r="E167" s="43"/>
      <c r="F167" s="43" t="str">
        <f>IFERROR(IF(AVERAGEIFS(DATA!$J:$J,DATA!$F:$F,$B167,DATA!$L:$L,F$9,DATA!$M:$M,$L$1,DATA!$E:$E,"&lt;=7")&gt;MASTER!$B$3/100,"SB",IF(AVERAGEIFS(DATA!$J:$J,DATA!$F:$F,$B167,DATA!$L:$L,F$9,DATA!$M:$M,$L$1,DATA!$E:$E,"&lt;=7")&gt;MASTER!$B$4/100,"B",IF(AVERAGEIFS(DATA!$J:$J,DATA!$F:$F,$B167,DATA!$L:$L,F$9,DATA!$M:$M,$L$1,DATA!$E:$E,"&lt;=7")&gt;MASTER!$B$5/100,"C","K")))," ")</f>
        <v> </v>
      </c>
      <c r="G167" s="43"/>
      <c r="H167" s="43" t="str">
        <f>IFERROR(IF(AVERAGEIFS(DATA!$J:$J,DATA!$F:$F,$B167,DATA!$L:$L,H$9,DATA!$M:$M,$L$1,DATA!$E:$E,"&lt;=7")&gt;MASTER!$B$3/100,"SB",IF(AVERAGEIFS(DATA!$J:$J,DATA!$F:$F,$B167,DATA!$L:$L,H$9,DATA!$M:$M,$L$1,DATA!$E:$E,"&lt;=7")&gt;MASTER!$B$4/100,"B",IF(AVERAGEIFS(DATA!$J:$J,DATA!$F:$F,$B167,DATA!$L:$L,H$9,DATA!$M:$M,$L$1,DATA!$E:$E,"&lt;=7")&gt;MASTER!$B$5/100,"C","K")))," ")</f>
        <v> </v>
      </c>
      <c r="I167" s="43"/>
      <c r="J167" s="43" t="str">
        <f>IFERROR(IF(AVERAGEIFS(DATA!$J:$J,DATA!$F:$F,$B167,DATA!$L:$L,J$9,DATA!$M:$M,$L$1,DATA!$E:$E,"&lt;=7")&gt;MASTER!$B$3/100,"SB",IF(AVERAGEIFS(DATA!$J:$J,DATA!$F:$F,$B167,DATA!$L:$L,J$9,DATA!$M:$M,$L$1,DATA!$E:$E,"&lt;=7")&gt;MASTER!$B$4/100,"B",IF(AVERAGEIFS(DATA!$J:$J,DATA!$F:$F,$B167,DATA!$L:$L,J$9,DATA!$M:$M,$L$1,DATA!$E:$E,"&lt;=7")&gt;MASTER!$B$5/100,"C","K")))," ")</f>
        <v>B</v>
      </c>
      <c r="K167" s="43"/>
      <c r="L167" s="43" t="str">
        <f>IFERROR(IF(AVERAGEIFS(DATA!$J:$J,DATA!$F:$F,$B167,DATA!$L:$L,L$9,DATA!$M:$M,$L$1,DATA!$E:$E,"&lt;=7")&gt;MASTER!$B$3/100,"SB",IF(AVERAGEIFS(DATA!$J:$J,DATA!$F:$F,$B167,DATA!$L:$L,L$9,DATA!$M:$M,$L$1,DATA!$E:$E,"&lt;=7")&gt;MASTER!$B$4/100,"B",IF(AVERAGEIFS(DATA!$J:$J,DATA!$F:$F,$B167,DATA!$L:$L,L$9,DATA!$M:$M,$L$1,DATA!$E:$E,"&lt;=7")&gt;MASTER!$B$5/100,"C","K")))," ")</f>
        <v> </v>
      </c>
      <c r="M167" s="44"/>
      <c r="N167" s="43" t="str">
        <f>IFERROR(IF(AVERAGEIFS(DATA!$J:$J,DATA!$F:$F,$B167,DATA!$L:$L,N$9,DATA!$M:$M,$L$1,DATA!$E:$E,"&lt;=7")&gt;MASTER!$B$3/100,"SB",IF(AVERAGEIFS(DATA!$J:$J,DATA!$F:$F,$B167,DATA!$L:$L,N$9,DATA!$M:$M,$L$1,DATA!$E:$E,"&lt;=7")&gt;MASTER!$B$4/100,"B",IF(AVERAGEIFS(DATA!$J:$J,DATA!$F:$F,$B167,DATA!$L:$L,N$9,DATA!$M:$M,$L$1,DATA!$E:$E,"&lt;=7")&gt;MASTER!$B$5/100,"C","K")))," ")</f>
        <v> 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45" t="s">
        <v>9</v>
      </c>
      <c r="C168" s="42"/>
      <c r="D168" s="43" t="str">
        <f>IFERROR(IF(AVERAGEIFS(DATA!$J:$J,DATA!$F:$F,$B168,DATA!$L:$L,D$9,DATA!$M:$M,$L$1,DATA!$E:$E,"&lt;=7")&gt;MASTER!$B$3/100,"SB",IF(AVERAGEIFS(DATA!$J:$J,DATA!$F:$F,$B168,DATA!$L:$L,D$9,DATA!$M:$M,$L$1,DATA!$E:$E,"&lt;=7")&gt;MASTER!$B$4/100,"B",IF(AVERAGEIFS(DATA!$J:$J,DATA!$F:$F,$B168,DATA!$L:$L,D$9,DATA!$M:$M,$L$1,DATA!$E:$E,"&lt;=7")&gt;MASTER!$B$5/100,"C","K")))," ")</f>
        <v>SB</v>
      </c>
      <c r="E168" s="43"/>
      <c r="F168" s="43" t="str">
        <f>IFERROR(IF(AVERAGEIFS(DATA!$J:$J,DATA!$F:$F,$B168,DATA!$L:$L,F$9,DATA!$M:$M,$L$1,DATA!$E:$E,"&lt;=7")&gt;MASTER!$B$3/100,"SB",IF(AVERAGEIFS(DATA!$J:$J,DATA!$F:$F,$B168,DATA!$L:$L,F$9,DATA!$M:$M,$L$1,DATA!$E:$E,"&lt;=7")&gt;MASTER!$B$4/100,"B",IF(AVERAGEIFS(DATA!$J:$J,DATA!$F:$F,$B168,DATA!$L:$L,F$9,DATA!$M:$M,$L$1,DATA!$E:$E,"&lt;=7")&gt;MASTER!$B$5/100,"C","K")))," ")</f>
        <v> </v>
      </c>
      <c r="G168" s="43"/>
      <c r="H168" s="43" t="str">
        <f>IFERROR(IF(AVERAGEIFS(DATA!$J:$J,DATA!$F:$F,$B168,DATA!$L:$L,H$9,DATA!$M:$M,$L$1,DATA!$E:$E,"&lt;=7")&gt;MASTER!$B$3/100,"SB",IF(AVERAGEIFS(DATA!$J:$J,DATA!$F:$F,$B168,DATA!$L:$L,H$9,DATA!$M:$M,$L$1,DATA!$E:$E,"&lt;=7")&gt;MASTER!$B$4/100,"B",IF(AVERAGEIFS(DATA!$J:$J,DATA!$F:$F,$B168,DATA!$L:$L,H$9,DATA!$M:$M,$L$1,DATA!$E:$E,"&lt;=7")&gt;MASTER!$B$5/100,"C","K")))," ")</f>
        <v> </v>
      </c>
      <c r="I168" s="43"/>
      <c r="J168" s="43" t="str">
        <f>IFERROR(IF(AVERAGEIFS(DATA!$J:$J,DATA!$F:$F,$B168,DATA!$L:$L,J$9,DATA!$M:$M,$L$1,DATA!$E:$E,"&lt;=7")&gt;MASTER!$B$3/100,"SB",IF(AVERAGEIFS(DATA!$J:$J,DATA!$F:$F,$B168,DATA!$L:$L,J$9,DATA!$M:$M,$L$1,DATA!$E:$E,"&lt;=7")&gt;MASTER!$B$4/100,"B",IF(AVERAGEIFS(DATA!$J:$J,DATA!$F:$F,$B168,DATA!$L:$L,J$9,DATA!$M:$M,$L$1,DATA!$E:$E,"&lt;=7")&gt;MASTER!$B$5/100,"C","K")))," ")</f>
        <v>B</v>
      </c>
      <c r="K168" s="43"/>
      <c r="L168" s="43" t="str">
        <f>IFERROR(IF(AVERAGEIFS(DATA!$J:$J,DATA!$F:$F,$B168,DATA!$L:$L,L$9,DATA!$M:$M,$L$1,DATA!$E:$E,"&lt;=7")&gt;MASTER!$B$3/100,"SB",IF(AVERAGEIFS(DATA!$J:$J,DATA!$F:$F,$B168,DATA!$L:$L,L$9,DATA!$M:$M,$L$1,DATA!$E:$E,"&lt;=7")&gt;MASTER!$B$4/100,"B",IF(AVERAGEIFS(DATA!$J:$J,DATA!$F:$F,$B168,DATA!$L:$L,L$9,DATA!$M:$M,$L$1,DATA!$E:$E,"&lt;=7")&gt;MASTER!$B$5/100,"C","K")))," ")</f>
        <v> </v>
      </c>
      <c r="M168" s="44"/>
      <c r="N168" s="43" t="str">
        <f>IFERROR(IF(AVERAGEIFS(DATA!$J:$J,DATA!$F:$F,$B168,DATA!$L:$L,N$9,DATA!$M:$M,$L$1,DATA!$E:$E,"&lt;=7")&gt;MASTER!$B$3/100,"SB",IF(AVERAGEIFS(DATA!$J:$J,DATA!$F:$F,$B168,DATA!$L:$L,N$9,DATA!$M:$M,$L$1,DATA!$E:$E,"&lt;=7")&gt;MASTER!$B$4/100,"B",IF(AVERAGEIFS(DATA!$J:$J,DATA!$F:$F,$B168,DATA!$L:$L,N$9,DATA!$M:$M,$L$1,DATA!$E:$E,"&lt;=7")&gt;MASTER!$B$5/100,"C","K")))," ")</f>
        <v> 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45" t="s">
        <v>10</v>
      </c>
      <c r="C169" s="42"/>
      <c r="D169" s="43" t="str">
        <f>IFERROR(IF(AVERAGEIFS(DATA!$J:$J,DATA!$F:$F,$B169,DATA!$L:$L,D$9,DATA!$M:$M,$L$1,DATA!$E:$E,"&lt;=7")&gt;MASTER!$B$3/100,"SB",IF(AVERAGEIFS(DATA!$J:$J,DATA!$F:$F,$B169,DATA!$L:$L,D$9,DATA!$M:$M,$L$1,DATA!$E:$E,"&lt;=7")&gt;MASTER!$B$4/100,"B",IF(AVERAGEIFS(DATA!$J:$J,DATA!$F:$F,$B169,DATA!$L:$L,D$9,DATA!$M:$M,$L$1,DATA!$E:$E,"&lt;=7")&gt;MASTER!$B$5/100,"C","K")))," ")</f>
        <v>SB</v>
      </c>
      <c r="E169" s="43"/>
      <c r="F169" s="43" t="str">
        <f>IFERROR(IF(AVERAGEIFS(DATA!$J:$J,DATA!$F:$F,$B169,DATA!$L:$L,F$9,DATA!$M:$M,$L$1,DATA!$E:$E,"&lt;=7")&gt;MASTER!$B$3/100,"SB",IF(AVERAGEIFS(DATA!$J:$J,DATA!$F:$F,$B169,DATA!$L:$L,F$9,DATA!$M:$M,$L$1,DATA!$E:$E,"&lt;=7")&gt;MASTER!$B$4/100,"B",IF(AVERAGEIFS(DATA!$J:$J,DATA!$F:$F,$B169,DATA!$L:$L,F$9,DATA!$M:$M,$L$1,DATA!$E:$E,"&lt;=7")&gt;MASTER!$B$5/100,"C","K")))," ")</f>
        <v> </v>
      </c>
      <c r="G169" s="43"/>
      <c r="H169" s="43" t="str">
        <f>IFERROR(IF(AVERAGEIFS(DATA!$J:$J,DATA!$F:$F,$B169,DATA!$L:$L,H$9,DATA!$M:$M,$L$1,DATA!$E:$E,"&lt;=7")&gt;MASTER!$B$3/100,"SB",IF(AVERAGEIFS(DATA!$J:$J,DATA!$F:$F,$B169,DATA!$L:$L,H$9,DATA!$M:$M,$L$1,DATA!$E:$E,"&lt;=7")&gt;MASTER!$B$4/100,"B",IF(AVERAGEIFS(DATA!$J:$J,DATA!$F:$F,$B169,DATA!$L:$L,H$9,DATA!$M:$M,$L$1,DATA!$E:$E,"&lt;=7")&gt;MASTER!$B$5/100,"C","K")))," ")</f>
        <v> </v>
      </c>
      <c r="I169" s="43"/>
      <c r="J169" s="43" t="str">
        <f>IFERROR(IF(AVERAGEIFS(DATA!$J:$J,DATA!$F:$F,$B169,DATA!$L:$L,J$9,DATA!$M:$M,$L$1,DATA!$E:$E,"&lt;=7")&gt;MASTER!$B$3/100,"SB",IF(AVERAGEIFS(DATA!$J:$J,DATA!$F:$F,$B169,DATA!$L:$L,J$9,DATA!$M:$M,$L$1,DATA!$E:$E,"&lt;=7")&gt;MASTER!$B$4/100,"B",IF(AVERAGEIFS(DATA!$J:$J,DATA!$F:$F,$B169,DATA!$L:$L,J$9,DATA!$M:$M,$L$1,DATA!$E:$E,"&lt;=7")&gt;MASTER!$B$5/100,"C","K")))," ")</f>
        <v>B</v>
      </c>
      <c r="K169" s="43"/>
      <c r="L169" s="43" t="str">
        <f>IFERROR(IF(AVERAGEIFS(DATA!$J:$J,DATA!$F:$F,$B169,DATA!$L:$L,L$9,DATA!$M:$M,$L$1,DATA!$E:$E,"&lt;=7")&gt;MASTER!$B$3/100,"SB",IF(AVERAGEIFS(DATA!$J:$J,DATA!$F:$F,$B169,DATA!$L:$L,L$9,DATA!$M:$M,$L$1,DATA!$E:$E,"&lt;=7")&gt;MASTER!$B$4/100,"B",IF(AVERAGEIFS(DATA!$J:$J,DATA!$F:$F,$B169,DATA!$L:$L,L$9,DATA!$M:$M,$L$1,DATA!$E:$E,"&lt;=7")&gt;MASTER!$B$5/100,"C","K")))," ")</f>
        <v> </v>
      </c>
      <c r="M169" s="44"/>
      <c r="N169" s="43" t="str">
        <f>IFERROR(IF(AVERAGEIFS(DATA!$J:$J,DATA!$F:$F,$B169,DATA!$L:$L,N$9,DATA!$M:$M,$L$1,DATA!$E:$E,"&lt;=7")&gt;MASTER!$B$3/100,"SB",IF(AVERAGEIFS(DATA!$J:$J,DATA!$F:$F,$B169,DATA!$L:$L,N$9,DATA!$M:$M,$L$1,DATA!$E:$E,"&lt;=7")&gt;MASTER!$B$4/100,"B",IF(AVERAGEIFS(DATA!$J:$J,DATA!$F:$F,$B169,DATA!$L:$L,N$9,DATA!$M:$M,$L$1,DATA!$E:$E,"&lt;=7")&gt;MASTER!$B$5/100,"C","K")))," ")</f>
        <v> 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45" t="s">
        <v>7</v>
      </c>
      <c r="C170" s="42"/>
      <c r="D170" s="43" t="str">
        <f>IFERROR(IF(AVERAGEIFS(DATA!$J:$J,DATA!$F:$F,$B170,DATA!$L:$L,D$9,DATA!$M:$M,$L$1,DATA!$E:$E,"&lt;=7")&gt;MASTER!$B$3/100,"SB",IF(AVERAGEIFS(DATA!$J:$J,DATA!$F:$F,$B170,DATA!$L:$L,D$9,DATA!$M:$M,$L$1,DATA!$E:$E,"&lt;=7")&gt;MASTER!$B$4/100,"B",IF(AVERAGEIFS(DATA!$J:$J,DATA!$F:$F,$B170,DATA!$L:$L,D$9,DATA!$M:$M,$L$1,DATA!$E:$E,"&lt;=7")&gt;MASTER!$B$5/100,"C","K")))," ")</f>
        <v>SB</v>
      </c>
      <c r="E170" s="43"/>
      <c r="F170" s="43" t="str">
        <f>IFERROR(IF(AVERAGEIFS(DATA!$J:$J,DATA!$F:$F,$B170,DATA!$L:$L,F$9,DATA!$M:$M,$L$1,DATA!$E:$E,"&lt;=7")&gt;MASTER!$B$3/100,"SB",IF(AVERAGEIFS(DATA!$J:$J,DATA!$F:$F,$B170,DATA!$L:$L,F$9,DATA!$M:$M,$L$1,DATA!$E:$E,"&lt;=7")&gt;MASTER!$B$4/100,"B",IF(AVERAGEIFS(DATA!$J:$J,DATA!$F:$F,$B170,DATA!$L:$L,F$9,DATA!$M:$M,$L$1,DATA!$E:$E,"&lt;=7")&gt;MASTER!$B$5/100,"C","K")))," ")</f>
        <v> </v>
      </c>
      <c r="G170" s="43"/>
      <c r="H170" s="43" t="str">
        <f>IFERROR(IF(AVERAGEIFS(DATA!$J:$J,DATA!$F:$F,$B170,DATA!$L:$L,H$9,DATA!$M:$M,$L$1,DATA!$E:$E,"&lt;=7")&gt;MASTER!$B$3/100,"SB",IF(AVERAGEIFS(DATA!$J:$J,DATA!$F:$F,$B170,DATA!$L:$L,H$9,DATA!$M:$M,$L$1,DATA!$E:$E,"&lt;=7")&gt;MASTER!$B$4/100,"B",IF(AVERAGEIFS(DATA!$J:$J,DATA!$F:$F,$B170,DATA!$L:$L,H$9,DATA!$M:$M,$L$1,DATA!$E:$E,"&lt;=7")&gt;MASTER!$B$5/100,"C","K")))," ")</f>
        <v> </v>
      </c>
      <c r="I170" s="43"/>
      <c r="J170" s="43" t="str">
        <f>IFERROR(IF(AVERAGEIFS(DATA!$J:$J,DATA!$F:$F,$B170,DATA!$L:$L,J$9,DATA!$M:$M,$L$1,DATA!$E:$E,"&lt;=7")&gt;MASTER!$B$3/100,"SB",IF(AVERAGEIFS(DATA!$J:$J,DATA!$F:$F,$B170,DATA!$L:$L,J$9,DATA!$M:$M,$L$1,DATA!$E:$E,"&lt;=7")&gt;MASTER!$B$4/100,"B",IF(AVERAGEIFS(DATA!$J:$J,DATA!$F:$F,$B170,DATA!$L:$L,J$9,DATA!$M:$M,$L$1,DATA!$E:$E,"&lt;=7")&gt;MASTER!$B$5/100,"C","K")))," ")</f>
        <v>B</v>
      </c>
      <c r="K170" s="43"/>
      <c r="L170" s="43" t="str">
        <f>IFERROR(IF(AVERAGEIFS(DATA!$J:$J,DATA!$F:$F,$B170,DATA!$L:$L,L$9,DATA!$M:$M,$L$1,DATA!$E:$E,"&lt;=7")&gt;MASTER!$B$3/100,"SB",IF(AVERAGEIFS(DATA!$J:$J,DATA!$F:$F,$B170,DATA!$L:$L,L$9,DATA!$M:$M,$L$1,DATA!$E:$E,"&lt;=7")&gt;MASTER!$B$4/100,"B",IF(AVERAGEIFS(DATA!$J:$J,DATA!$F:$F,$B170,DATA!$L:$L,L$9,DATA!$M:$M,$L$1,DATA!$E:$E,"&lt;=7")&gt;MASTER!$B$5/100,"C","K")))," ")</f>
        <v> </v>
      </c>
      <c r="M170" s="44"/>
      <c r="N170" s="43" t="str">
        <f>IFERROR(IF(AVERAGEIFS(DATA!$J:$J,DATA!$F:$F,$B170,DATA!$L:$L,N$9,DATA!$M:$M,$L$1,DATA!$E:$E,"&lt;=7")&gt;MASTER!$B$3/100,"SB",IF(AVERAGEIFS(DATA!$J:$J,DATA!$F:$F,$B170,DATA!$L:$L,N$9,DATA!$M:$M,$L$1,DATA!$E:$E,"&lt;=7")&gt;MASTER!$B$4/100,"B",IF(AVERAGEIFS(DATA!$J:$J,DATA!$F:$F,$B170,DATA!$L:$L,N$9,DATA!$M:$M,$L$1,DATA!$E:$E,"&lt;=7")&gt;MASTER!$B$5/100,"C","K")))," ")</f>
        <v> 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45" t="s">
        <v>11</v>
      </c>
      <c r="C171" s="42"/>
      <c r="D171" s="43" t="str">
        <f>IFERROR(IF(AVERAGEIFS(DATA!$J:$J,DATA!$F:$F,$B171,DATA!$L:$L,D$9,DATA!$M:$M,$L$1,DATA!$E:$E,"&lt;=7")&gt;MASTER!$B$3/100,"SB",IF(AVERAGEIFS(DATA!$J:$J,DATA!$F:$F,$B171,DATA!$L:$L,D$9,DATA!$M:$M,$L$1,DATA!$E:$E,"&lt;=7")&gt;MASTER!$B$4/100,"B",IF(AVERAGEIFS(DATA!$J:$J,DATA!$F:$F,$B171,DATA!$L:$L,D$9,DATA!$M:$M,$L$1,DATA!$E:$E,"&lt;=7")&gt;MASTER!$B$5/100,"C","K")))," ")</f>
        <v>SB</v>
      </c>
      <c r="E171" s="43"/>
      <c r="F171" s="43" t="str">
        <f>IFERROR(IF(AVERAGEIFS(DATA!$J:$J,DATA!$F:$F,$B171,DATA!$L:$L,F$9,DATA!$M:$M,$L$1,DATA!$E:$E,"&lt;=7")&gt;MASTER!$B$3/100,"SB",IF(AVERAGEIFS(DATA!$J:$J,DATA!$F:$F,$B171,DATA!$L:$L,F$9,DATA!$M:$M,$L$1,DATA!$E:$E,"&lt;=7")&gt;MASTER!$B$4/100,"B",IF(AVERAGEIFS(DATA!$J:$J,DATA!$F:$F,$B171,DATA!$L:$L,F$9,DATA!$M:$M,$L$1,DATA!$E:$E,"&lt;=7")&gt;MASTER!$B$5/100,"C","K")))," ")</f>
        <v> </v>
      </c>
      <c r="G171" s="43"/>
      <c r="H171" s="43" t="str">
        <f>IFERROR(IF(AVERAGEIFS(DATA!$J:$J,DATA!$F:$F,$B171,DATA!$L:$L,H$9,DATA!$M:$M,$L$1,DATA!$E:$E,"&lt;=7")&gt;MASTER!$B$3/100,"SB",IF(AVERAGEIFS(DATA!$J:$J,DATA!$F:$F,$B171,DATA!$L:$L,H$9,DATA!$M:$M,$L$1,DATA!$E:$E,"&lt;=7")&gt;MASTER!$B$4/100,"B",IF(AVERAGEIFS(DATA!$J:$J,DATA!$F:$F,$B171,DATA!$L:$L,H$9,DATA!$M:$M,$L$1,DATA!$E:$E,"&lt;=7")&gt;MASTER!$B$5/100,"C","K")))," ")</f>
        <v> </v>
      </c>
      <c r="I171" s="43"/>
      <c r="J171" s="43" t="str">
        <f>IFERROR(IF(AVERAGEIFS(DATA!$J:$J,DATA!$F:$F,$B171,DATA!$L:$L,J$9,DATA!$M:$M,$L$1,DATA!$E:$E,"&lt;=7")&gt;MASTER!$B$3/100,"SB",IF(AVERAGEIFS(DATA!$J:$J,DATA!$F:$F,$B171,DATA!$L:$L,J$9,DATA!$M:$M,$L$1,DATA!$E:$E,"&lt;=7")&gt;MASTER!$B$4/100,"B",IF(AVERAGEIFS(DATA!$J:$J,DATA!$F:$F,$B171,DATA!$L:$L,J$9,DATA!$M:$M,$L$1,DATA!$E:$E,"&lt;=7")&gt;MASTER!$B$5/100,"C","K")))," ")</f>
        <v>B</v>
      </c>
      <c r="K171" s="43"/>
      <c r="L171" s="43" t="str">
        <f>IFERROR(IF(AVERAGEIFS(DATA!$J:$J,DATA!$F:$F,$B171,DATA!$L:$L,L$9,DATA!$M:$M,$L$1,DATA!$E:$E,"&lt;=7")&gt;MASTER!$B$3/100,"SB",IF(AVERAGEIFS(DATA!$J:$J,DATA!$F:$F,$B171,DATA!$L:$L,L$9,DATA!$M:$M,$L$1,DATA!$E:$E,"&lt;=7")&gt;MASTER!$B$4/100,"B",IF(AVERAGEIFS(DATA!$J:$J,DATA!$F:$F,$B171,DATA!$L:$L,L$9,DATA!$M:$M,$L$1,DATA!$E:$E,"&lt;=7")&gt;MASTER!$B$5/100,"C","K")))," ")</f>
        <v> </v>
      </c>
      <c r="M171" s="44"/>
      <c r="N171" s="43" t="str">
        <f>IFERROR(IF(AVERAGEIFS(DATA!$J:$J,DATA!$F:$F,$B171,DATA!$L:$L,N$9,DATA!$M:$M,$L$1,DATA!$E:$E,"&lt;=7")&gt;MASTER!$B$3/100,"SB",IF(AVERAGEIFS(DATA!$J:$J,DATA!$F:$F,$B171,DATA!$L:$L,N$9,DATA!$M:$M,$L$1,DATA!$E:$E,"&lt;=7")&gt;MASTER!$B$4/100,"B",IF(AVERAGEIFS(DATA!$J:$J,DATA!$F:$F,$B171,DATA!$L:$L,N$9,DATA!$M:$M,$L$1,DATA!$E:$E,"&lt;=7")&gt;MASTER!$B$5/100,"C","K")))," ")</f>
        <v> 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45" t="s">
        <v>70</v>
      </c>
      <c r="C172" s="42"/>
      <c r="D172" s="43" t="str">
        <f>IFERROR(IF(AVERAGEIFS(DATA!$J:$J,DATA!$F:$F,$B172,DATA!$L:$L,D$9,DATA!$M:$M,$L$1,DATA!$E:$E,"&lt;=7")&gt;MASTER!$B$3/100,"SB",IF(AVERAGEIFS(DATA!$J:$J,DATA!$F:$F,$B172,DATA!$L:$L,D$9,DATA!$M:$M,$L$1,DATA!$E:$E,"&lt;=7")&gt;MASTER!$B$4/100,"B",IF(AVERAGEIFS(DATA!$J:$J,DATA!$F:$F,$B172,DATA!$L:$L,D$9,DATA!$M:$M,$L$1,DATA!$E:$E,"&lt;=7")&gt;MASTER!$B$5/100,"C","K")))," ")</f>
        <v>SB</v>
      </c>
      <c r="E172" s="43"/>
      <c r="F172" s="43" t="str">
        <f>IFERROR(IF(AVERAGEIFS(DATA!$J:$J,DATA!$F:$F,$B172,DATA!$L:$L,F$9,DATA!$M:$M,$L$1,DATA!$E:$E,"&lt;=7")&gt;MASTER!$B$3/100,"SB",IF(AVERAGEIFS(DATA!$J:$J,DATA!$F:$F,$B172,DATA!$L:$L,F$9,DATA!$M:$M,$L$1,DATA!$E:$E,"&lt;=7")&gt;MASTER!$B$4/100,"B",IF(AVERAGEIFS(DATA!$J:$J,DATA!$F:$F,$B172,DATA!$L:$L,F$9,DATA!$M:$M,$L$1,DATA!$E:$E,"&lt;=7")&gt;MASTER!$B$5/100,"C","K")))," ")</f>
        <v> </v>
      </c>
      <c r="G172" s="43"/>
      <c r="H172" s="43" t="str">
        <f>IFERROR(IF(AVERAGEIFS(DATA!$J:$J,DATA!$F:$F,$B172,DATA!$L:$L,H$9,DATA!$M:$M,$L$1,DATA!$E:$E,"&lt;=7")&gt;MASTER!$B$3/100,"SB",IF(AVERAGEIFS(DATA!$J:$J,DATA!$F:$F,$B172,DATA!$L:$L,H$9,DATA!$M:$M,$L$1,DATA!$E:$E,"&lt;=7")&gt;MASTER!$B$4/100,"B",IF(AVERAGEIFS(DATA!$J:$J,DATA!$F:$F,$B172,DATA!$L:$L,H$9,DATA!$M:$M,$L$1,DATA!$E:$E,"&lt;=7")&gt;MASTER!$B$5/100,"C","K")))," ")</f>
        <v> </v>
      </c>
      <c r="I172" s="43"/>
      <c r="J172" s="43" t="str">
        <f>IFERROR(IF(AVERAGEIFS(DATA!$J:$J,DATA!$F:$F,$B172,DATA!$L:$L,J$9,DATA!$M:$M,$L$1,DATA!$E:$E,"&lt;=7")&gt;MASTER!$B$3/100,"SB",IF(AVERAGEIFS(DATA!$J:$J,DATA!$F:$F,$B172,DATA!$L:$L,J$9,DATA!$M:$M,$L$1,DATA!$E:$E,"&lt;=7")&gt;MASTER!$B$4/100,"B",IF(AVERAGEIFS(DATA!$J:$J,DATA!$F:$F,$B172,DATA!$L:$L,J$9,DATA!$M:$M,$L$1,DATA!$E:$E,"&lt;=7")&gt;MASTER!$B$5/100,"C","K")))," ")</f>
        <v>B</v>
      </c>
      <c r="K172" s="43"/>
      <c r="L172" s="43" t="str">
        <f>IFERROR(IF(AVERAGEIFS(DATA!$J:$J,DATA!$F:$F,$B172,DATA!$L:$L,L$9,DATA!$M:$M,$L$1,DATA!$E:$E,"&lt;=7")&gt;MASTER!$B$3/100,"SB",IF(AVERAGEIFS(DATA!$J:$J,DATA!$F:$F,$B172,DATA!$L:$L,L$9,DATA!$M:$M,$L$1,DATA!$E:$E,"&lt;=7")&gt;MASTER!$B$4/100,"B",IF(AVERAGEIFS(DATA!$J:$J,DATA!$F:$F,$B172,DATA!$L:$L,L$9,DATA!$M:$M,$L$1,DATA!$E:$E,"&lt;=7")&gt;MASTER!$B$5/100,"C","K")))," ")</f>
        <v> </v>
      </c>
      <c r="M172" s="44"/>
      <c r="N172" s="43" t="str">
        <f>IFERROR(IF(AVERAGEIFS(DATA!$J:$J,DATA!$F:$F,$B172,DATA!$L:$L,N$9,DATA!$M:$M,$L$1,DATA!$E:$E,"&lt;=7")&gt;MASTER!$B$3/100,"SB",IF(AVERAGEIFS(DATA!$J:$J,DATA!$F:$F,$B172,DATA!$L:$L,N$9,DATA!$M:$M,$L$1,DATA!$E:$E,"&lt;=7")&gt;MASTER!$B$4/100,"B",IF(AVERAGEIFS(DATA!$J:$J,DATA!$F:$F,$B172,DATA!$L:$L,N$9,DATA!$M:$M,$L$1,DATA!$E:$E,"&lt;=7")&gt;MASTER!$B$5/100,"C","K")))," ")</f>
        <v> 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45" t="s">
        <v>69</v>
      </c>
      <c r="C173" s="42"/>
      <c r="D173" s="43" t="str">
        <f>IFERROR(IF(AVERAGEIFS(DATA!$J:$J,DATA!$F:$F,$B173,DATA!$L:$L,D$9,DATA!$M:$M,$L$1,DATA!$E:$E,"&lt;=7")&gt;MASTER!$B$3/100,"SB",IF(AVERAGEIFS(DATA!$J:$J,DATA!$F:$F,$B173,DATA!$L:$L,D$9,DATA!$M:$M,$L$1,DATA!$E:$E,"&lt;=7")&gt;MASTER!$B$4/100,"B",IF(AVERAGEIFS(DATA!$J:$J,DATA!$F:$F,$B173,DATA!$L:$L,D$9,DATA!$M:$M,$L$1,DATA!$E:$E,"&lt;=7")&gt;MASTER!$B$5/100,"C","K")))," ")</f>
        <v>SB</v>
      </c>
      <c r="E173" s="43"/>
      <c r="F173" s="43" t="str">
        <f>IFERROR(IF(AVERAGEIFS(DATA!$J:$J,DATA!$F:$F,$B173,DATA!$L:$L,F$9,DATA!$M:$M,$L$1,DATA!$E:$E,"&lt;=7")&gt;MASTER!$B$3/100,"SB",IF(AVERAGEIFS(DATA!$J:$J,DATA!$F:$F,$B173,DATA!$L:$L,F$9,DATA!$M:$M,$L$1,DATA!$E:$E,"&lt;=7")&gt;MASTER!$B$4/100,"B",IF(AVERAGEIFS(DATA!$J:$J,DATA!$F:$F,$B173,DATA!$L:$L,F$9,DATA!$M:$M,$L$1,DATA!$E:$E,"&lt;=7")&gt;MASTER!$B$5/100,"C","K")))," ")</f>
        <v> </v>
      </c>
      <c r="G173" s="43"/>
      <c r="H173" s="43" t="str">
        <f>IFERROR(IF(AVERAGEIFS(DATA!$J:$J,DATA!$F:$F,$B173,DATA!$L:$L,H$9,DATA!$M:$M,$L$1,DATA!$E:$E,"&lt;=7")&gt;MASTER!$B$3/100,"SB",IF(AVERAGEIFS(DATA!$J:$J,DATA!$F:$F,$B173,DATA!$L:$L,H$9,DATA!$M:$M,$L$1,DATA!$E:$E,"&lt;=7")&gt;MASTER!$B$4/100,"B",IF(AVERAGEIFS(DATA!$J:$J,DATA!$F:$F,$B173,DATA!$L:$L,H$9,DATA!$M:$M,$L$1,DATA!$E:$E,"&lt;=7")&gt;MASTER!$B$5/100,"C","K")))," ")</f>
        <v> </v>
      </c>
      <c r="I173" s="43"/>
      <c r="J173" s="43" t="str">
        <f>IFERROR(IF(AVERAGEIFS(DATA!$J:$J,DATA!$F:$F,$B173,DATA!$L:$L,J$9,DATA!$M:$M,$L$1,DATA!$E:$E,"&lt;=7")&gt;MASTER!$B$3/100,"SB",IF(AVERAGEIFS(DATA!$J:$J,DATA!$F:$F,$B173,DATA!$L:$L,J$9,DATA!$M:$M,$L$1,DATA!$E:$E,"&lt;=7")&gt;MASTER!$B$4/100,"B",IF(AVERAGEIFS(DATA!$J:$J,DATA!$F:$F,$B173,DATA!$L:$L,J$9,DATA!$M:$M,$L$1,DATA!$E:$E,"&lt;=7")&gt;MASTER!$B$5/100,"C","K")))," ")</f>
        <v>B</v>
      </c>
      <c r="K173" s="43"/>
      <c r="L173" s="43" t="str">
        <f>IFERROR(IF(AVERAGEIFS(DATA!$J:$J,DATA!$F:$F,$B173,DATA!$L:$L,L$9,DATA!$M:$M,$L$1,DATA!$E:$E,"&lt;=7")&gt;MASTER!$B$3/100,"SB",IF(AVERAGEIFS(DATA!$J:$J,DATA!$F:$F,$B173,DATA!$L:$L,L$9,DATA!$M:$M,$L$1,DATA!$E:$E,"&lt;=7")&gt;MASTER!$B$4/100,"B",IF(AVERAGEIFS(DATA!$J:$J,DATA!$F:$F,$B173,DATA!$L:$L,L$9,DATA!$M:$M,$L$1,DATA!$E:$E,"&lt;=7")&gt;MASTER!$B$5/100,"C","K")))," ")</f>
        <v> </v>
      </c>
      <c r="M173" s="44"/>
      <c r="N173" s="43" t="str">
        <f>IFERROR(IF(AVERAGEIFS(DATA!$J:$J,DATA!$F:$F,$B173,DATA!$L:$L,N$9,DATA!$M:$M,$L$1,DATA!$E:$E,"&lt;=7")&gt;MASTER!$B$3/100,"SB",IF(AVERAGEIFS(DATA!$J:$J,DATA!$F:$F,$B173,DATA!$L:$L,N$9,DATA!$M:$M,$L$1,DATA!$E:$E,"&lt;=7")&gt;MASTER!$B$4/100,"B",IF(AVERAGEIFS(DATA!$J:$J,DATA!$F:$F,$B173,DATA!$L:$L,N$9,DATA!$M:$M,$L$1,DATA!$E:$E,"&lt;=7")&gt;MASTER!$B$5/100,"C","K")))," ")</f>
        <v> 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45" t="s">
        <v>68</v>
      </c>
      <c r="C174" s="42"/>
      <c r="D174" s="43" t="str">
        <f>IFERROR(IF(AVERAGEIFS(DATA!$J:$J,DATA!$F:$F,$B174,DATA!$L:$L,D$9,DATA!$M:$M,$L$1,DATA!$E:$E,"&lt;=7")&gt;MASTER!$B$3/100,"SB",IF(AVERAGEIFS(DATA!$J:$J,DATA!$F:$F,$B174,DATA!$L:$L,D$9,DATA!$M:$M,$L$1,DATA!$E:$E,"&lt;=7")&gt;MASTER!$B$4/100,"B",IF(AVERAGEIFS(DATA!$J:$J,DATA!$F:$F,$B174,DATA!$L:$L,D$9,DATA!$M:$M,$L$1,DATA!$E:$E,"&lt;=7")&gt;MASTER!$B$5/100,"C","K")))," ")</f>
        <v>SB</v>
      </c>
      <c r="E174" s="43"/>
      <c r="F174" s="43" t="str">
        <f>IFERROR(IF(AVERAGEIFS(DATA!$J:$J,DATA!$F:$F,$B174,DATA!$L:$L,F$9,DATA!$M:$M,$L$1,DATA!$E:$E,"&lt;=7")&gt;MASTER!$B$3/100,"SB",IF(AVERAGEIFS(DATA!$J:$J,DATA!$F:$F,$B174,DATA!$L:$L,F$9,DATA!$M:$M,$L$1,DATA!$E:$E,"&lt;=7")&gt;MASTER!$B$4/100,"B",IF(AVERAGEIFS(DATA!$J:$J,DATA!$F:$F,$B174,DATA!$L:$L,F$9,DATA!$M:$M,$L$1,DATA!$E:$E,"&lt;=7")&gt;MASTER!$B$5/100,"C","K")))," ")</f>
        <v> </v>
      </c>
      <c r="G174" s="43"/>
      <c r="H174" s="43" t="str">
        <f>IFERROR(IF(AVERAGEIFS(DATA!$J:$J,DATA!$F:$F,$B174,DATA!$L:$L,H$9,DATA!$M:$M,$L$1,DATA!$E:$E,"&lt;=7")&gt;MASTER!$B$3/100,"SB",IF(AVERAGEIFS(DATA!$J:$J,DATA!$F:$F,$B174,DATA!$L:$L,H$9,DATA!$M:$M,$L$1,DATA!$E:$E,"&lt;=7")&gt;MASTER!$B$4/100,"B",IF(AVERAGEIFS(DATA!$J:$J,DATA!$F:$F,$B174,DATA!$L:$L,H$9,DATA!$M:$M,$L$1,DATA!$E:$E,"&lt;=7")&gt;MASTER!$B$5/100,"C","K")))," ")</f>
        <v> </v>
      </c>
      <c r="I174" s="43"/>
      <c r="J174" s="43" t="str">
        <f>IFERROR(IF(AVERAGEIFS(DATA!$J:$J,DATA!$F:$F,$B174,DATA!$L:$L,J$9,DATA!$M:$M,$L$1,DATA!$E:$E,"&lt;=7")&gt;MASTER!$B$3/100,"SB",IF(AVERAGEIFS(DATA!$J:$J,DATA!$F:$F,$B174,DATA!$L:$L,J$9,DATA!$M:$M,$L$1,DATA!$E:$E,"&lt;=7")&gt;MASTER!$B$4/100,"B",IF(AVERAGEIFS(DATA!$J:$J,DATA!$F:$F,$B174,DATA!$L:$L,J$9,DATA!$M:$M,$L$1,DATA!$E:$E,"&lt;=7")&gt;MASTER!$B$5/100,"C","K")))," ")</f>
        <v>B</v>
      </c>
      <c r="K174" s="43"/>
      <c r="L174" s="43" t="str">
        <f>IFERROR(IF(AVERAGEIFS(DATA!$J:$J,DATA!$F:$F,$B174,DATA!$L:$L,L$9,DATA!$M:$M,$L$1,DATA!$E:$E,"&lt;=7")&gt;MASTER!$B$3/100,"SB",IF(AVERAGEIFS(DATA!$J:$J,DATA!$F:$F,$B174,DATA!$L:$L,L$9,DATA!$M:$M,$L$1,DATA!$E:$E,"&lt;=7")&gt;MASTER!$B$4/100,"B",IF(AVERAGEIFS(DATA!$J:$J,DATA!$F:$F,$B174,DATA!$L:$L,L$9,DATA!$M:$M,$L$1,DATA!$E:$E,"&lt;=7")&gt;MASTER!$B$5/100,"C","K")))," ")</f>
        <v> </v>
      </c>
      <c r="M174" s="44"/>
      <c r="N174" s="43" t="str">
        <f>IFERROR(IF(AVERAGEIFS(DATA!$J:$J,DATA!$F:$F,$B174,DATA!$L:$L,N$9,DATA!$M:$M,$L$1,DATA!$E:$E,"&lt;=7")&gt;MASTER!$B$3/100,"SB",IF(AVERAGEIFS(DATA!$J:$J,DATA!$F:$F,$B174,DATA!$L:$L,N$9,DATA!$M:$M,$L$1,DATA!$E:$E,"&lt;=7")&gt;MASTER!$B$4/100,"B",IF(AVERAGEIFS(DATA!$J:$J,DATA!$F:$F,$B174,DATA!$L:$L,N$9,DATA!$M:$M,$L$1,DATA!$E:$E,"&lt;=7")&gt;MASTER!$B$5/100,"C","K")))," ")</f>
        <v> 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45" t="s">
        <v>67</v>
      </c>
      <c r="C175" s="42"/>
      <c r="D175" s="43" t="str">
        <f>IFERROR(IF(AVERAGEIFS(DATA!$J:$J,DATA!$F:$F,$B175,DATA!$L:$L,D$9,DATA!$M:$M,$L$1,DATA!$E:$E,"&lt;=7")&gt;MASTER!$B$3/100,"SB",IF(AVERAGEIFS(DATA!$J:$J,DATA!$F:$F,$B175,DATA!$L:$L,D$9,DATA!$M:$M,$L$1,DATA!$E:$E,"&lt;=7")&gt;MASTER!$B$4/100,"B",IF(AVERAGEIFS(DATA!$J:$J,DATA!$F:$F,$B175,DATA!$L:$L,D$9,DATA!$M:$M,$L$1,DATA!$E:$E,"&lt;=7")&gt;MASTER!$B$5/100,"C","K")))," ")</f>
        <v>SB</v>
      </c>
      <c r="E175" s="43"/>
      <c r="F175" s="43" t="str">
        <f>IFERROR(IF(AVERAGEIFS(DATA!$J:$J,DATA!$F:$F,$B175,DATA!$L:$L,F$9,DATA!$M:$M,$L$1,DATA!$E:$E,"&lt;=7")&gt;MASTER!$B$3/100,"SB",IF(AVERAGEIFS(DATA!$J:$J,DATA!$F:$F,$B175,DATA!$L:$L,F$9,DATA!$M:$M,$L$1,DATA!$E:$E,"&lt;=7")&gt;MASTER!$B$4/100,"B",IF(AVERAGEIFS(DATA!$J:$J,DATA!$F:$F,$B175,DATA!$L:$L,F$9,DATA!$M:$M,$L$1,DATA!$E:$E,"&lt;=7")&gt;MASTER!$B$5/100,"C","K")))," ")</f>
        <v> </v>
      </c>
      <c r="G175" s="43"/>
      <c r="H175" s="43" t="str">
        <f>IFERROR(IF(AVERAGEIFS(DATA!$J:$J,DATA!$F:$F,$B175,DATA!$L:$L,H$9,DATA!$M:$M,$L$1,DATA!$E:$E,"&lt;=7")&gt;MASTER!$B$3/100,"SB",IF(AVERAGEIFS(DATA!$J:$J,DATA!$F:$F,$B175,DATA!$L:$L,H$9,DATA!$M:$M,$L$1,DATA!$E:$E,"&lt;=7")&gt;MASTER!$B$4/100,"B",IF(AVERAGEIFS(DATA!$J:$J,DATA!$F:$F,$B175,DATA!$L:$L,H$9,DATA!$M:$M,$L$1,DATA!$E:$E,"&lt;=7")&gt;MASTER!$B$5/100,"C","K")))," ")</f>
        <v> </v>
      </c>
      <c r="I175" s="43"/>
      <c r="J175" s="43" t="str">
        <f>IFERROR(IF(AVERAGEIFS(DATA!$J:$J,DATA!$F:$F,$B175,DATA!$L:$L,J$9,DATA!$M:$M,$L$1,DATA!$E:$E,"&lt;=7")&gt;MASTER!$B$3/100,"SB",IF(AVERAGEIFS(DATA!$J:$J,DATA!$F:$F,$B175,DATA!$L:$L,J$9,DATA!$M:$M,$L$1,DATA!$E:$E,"&lt;=7")&gt;MASTER!$B$4/100,"B",IF(AVERAGEIFS(DATA!$J:$J,DATA!$F:$F,$B175,DATA!$L:$L,J$9,DATA!$M:$M,$L$1,DATA!$E:$E,"&lt;=7")&gt;MASTER!$B$5/100,"C","K")))," ")</f>
        <v>B</v>
      </c>
      <c r="K175" s="43"/>
      <c r="L175" s="43" t="str">
        <f>IFERROR(IF(AVERAGEIFS(DATA!$J:$J,DATA!$F:$F,$B175,DATA!$L:$L,L$9,DATA!$M:$M,$L$1,DATA!$E:$E,"&lt;=7")&gt;MASTER!$B$3/100,"SB",IF(AVERAGEIFS(DATA!$J:$J,DATA!$F:$F,$B175,DATA!$L:$L,L$9,DATA!$M:$M,$L$1,DATA!$E:$E,"&lt;=7")&gt;MASTER!$B$4/100,"B",IF(AVERAGEIFS(DATA!$J:$J,DATA!$F:$F,$B175,DATA!$L:$L,L$9,DATA!$M:$M,$L$1,DATA!$E:$E,"&lt;=7")&gt;MASTER!$B$5/100,"C","K")))," ")</f>
        <v> </v>
      </c>
      <c r="M175" s="44"/>
      <c r="N175" s="43" t="str">
        <f>IFERROR(IF(AVERAGEIFS(DATA!$J:$J,DATA!$F:$F,$B175,DATA!$L:$L,N$9,DATA!$M:$M,$L$1,DATA!$E:$E,"&lt;=7")&gt;MASTER!$B$3/100,"SB",IF(AVERAGEIFS(DATA!$J:$J,DATA!$F:$F,$B175,DATA!$L:$L,N$9,DATA!$M:$M,$L$1,DATA!$E:$E,"&lt;=7")&gt;MASTER!$B$4/100,"B",IF(AVERAGEIFS(DATA!$J:$J,DATA!$F:$F,$B175,DATA!$L:$L,N$9,DATA!$M:$M,$L$1,DATA!$E:$E,"&lt;=7")&gt;MASTER!$B$5/100,"C","K")))," ")</f>
        <v> 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45" t="s">
        <v>71</v>
      </c>
      <c r="C176" s="42"/>
      <c r="D176" s="43" t="str">
        <f>IFERROR(IF(AVERAGEIFS(DATA!$J:$J,DATA!$F:$F,$B176,DATA!$L:$L,D$9,DATA!$M:$M,$L$1,DATA!$E:$E,"&lt;=7")&gt;MASTER!$B$3/100,"SB",IF(AVERAGEIFS(DATA!$J:$J,DATA!$F:$F,$B176,DATA!$L:$L,D$9,DATA!$M:$M,$L$1,DATA!$E:$E,"&lt;=7")&gt;MASTER!$B$4/100,"B",IF(AVERAGEIFS(DATA!$J:$J,DATA!$F:$F,$B176,DATA!$L:$L,D$9,DATA!$M:$M,$L$1,DATA!$E:$E,"&lt;=7")&gt;MASTER!$B$5/100,"C","K")))," ")</f>
        <v>SB</v>
      </c>
      <c r="E176" s="43"/>
      <c r="F176" s="43" t="str">
        <f>IFERROR(IF(AVERAGEIFS(DATA!$J:$J,DATA!$F:$F,$B176,DATA!$L:$L,F$9,DATA!$M:$M,$L$1,DATA!$E:$E,"&lt;=7")&gt;MASTER!$B$3/100,"SB",IF(AVERAGEIFS(DATA!$J:$J,DATA!$F:$F,$B176,DATA!$L:$L,F$9,DATA!$M:$M,$L$1,DATA!$E:$E,"&lt;=7")&gt;MASTER!$B$4/100,"B",IF(AVERAGEIFS(DATA!$J:$J,DATA!$F:$F,$B176,DATA!$L:$L,F$9,DATA!$M:$M,$L$1,DATA!$E:$E,"&lt;=7")&gt;MASTER!$B$5/100,"C","K")))," ")</f>
        <v> </v>
      </c>
      <c r="G176" s="43"/>
      <c r="H176" s="43" t="str">
        <f>IFERROR(IF(AVERAGEIFS(DATA!$J:$J,DATA!$F:$F,$B176,DATA!$L:$L,H$9,DATA!$M:$M,$L$1,DATA!$E:$E,"&lt;=7")&gt;MASTER!$B$3/100,"SB",IF(AVERAGEIFS(DATA!$J:$J,DATA!$F:$F,$B176,DATA!$L:$L,H$9,DATA!$M:$M,$L$1,DATA!$E:$E,"&lt;=7")&gt;MASTER!$B$4/100,"B",IF(AVERAGEIFS(DATA!$J:$J,DATA!$F:$F,$B176,DATA!$L:$L,H$9,DATA!$M:$M,$L$1,DATA!$E:$E,"&lt;=7")&gt;MASTER!$B$5/100,"C","K")))," ")</f>
        <v> </v>
      </c>
      <c r="I176" s="43"/>
      <c r="J176" s="43" t="str">
        <f>IFERROR(IF(AVERAGEIFS(DATA!$J:$J,DATA!$F:$F,$B176,DATA!$L:$L,J$9,DATA!$M:$M,$L$1,DATA!$E:$E,"&lt;=7")&gt;MASTER!$B$3/100,"SB",IF(AVERAGEIFS(DATA!$J:$J,DATA!$F:$F,$B176,DATA!$L:$L,J$9,DATA!$M:$M,$L$1,DATA!$E:$E,"&lt;=7")&gt;MASTER!$B$4/100,"B",IF(AVERAGEIFS(DATA!$J:$J,DATA!$F:$F,$B176,DATA!$L:$L,J$9,DATA!$M:$M,$L$1,DATA!$E:$E,"&lt;=7")&gt;MASTER!$B$5/100,"C","K")))," ")</f>
        <v>B</v>
      </c>
      <c r="K176" s="43"/>
      <c r="L176" s="43" t="str">
        <f>IFERROR(IF(AVERAGEIFS(DATA!$J:$J,DATA!$F:$F,$B176,DATA!$L:$L,L$9,DATA!$M:$M,$L$1,DATA!$E:$E,"&lt;=7")&gt;MASTER!$B$3/100,"SB",IF(AVERAGEIFS(DATA!$J:$J,DATA!$F:$F,$B176,DATA!$L:$L,L$9,DATA!$M:$M,$L$1,DATA!$E:$E,"&lt;=7")&gt;MASTER!$B$4/100,"B",IF(AVERAGEIFS(DATA!$J:$J,DATA!$F:$F,$B176,DATA!$L:$L,L$9,DATA!$M:$M,$L$1,DATA!$E:$E,"&lt;=7")&gt;MASTER!$B$5/100,"C","K")))," ")</f>
        <v> </v>
      </c>
      <c r="M176" s="44"/>
      <c r="N176" s="43" t="str">
        <f>IFERROR(IF(AVERAGEIFS(DATA!$J:$J,DATA!$F:$F,$B176,DATA!$L:$L,N$9,DATA!$M:$M,$L$1,DATA!$E:$E,"&lt;=7")&gt;MASTER!$B$3/100,"SB",IF(AVERAGEIFS(DATA!$J:$J,DATA!$F:$F,$B176,DATA!$L:$L,N$9,DATA!$M:$M,$L$1,DATA!$E:$E,"&lt;=7")&gt;MASTER!$B$4/100,"B",IF(AVERAGEIFS(DATA!$J:$J,DATA!$F:$F,$B176,DATA!$L:$L,N$9,DATA!$M:$M,$L$1,DATA!$E:$E,"&lt;=7")&gt;MASTER!$B$5/100,"C","K")))," ")</f>
        <v> 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45" t="s">
        <v>27</v>
      </c>
      <c r="C177" s="42"/>
      <c r="D177" s="43" t="str">
        <f>IFERROR(IF(AVERAGEIFS(DATA!$J:$J,DATA!$F:$F,$B177,DATA!$L:$L,D$9,DATA!$M:$M,$L$1,DATA!$E:$E,"&lt;=7")&gt;MASTER!$B$3/100,"SB",IF(AVERAGEIFS(DATA!$J:$J,DATA!$F:$F,$B177,DATA!$L:$L,D$9,DATA!$M:$M,$L$1,DATA!$E:$E,"&lt;=7")&gt;MASTER!$B$4/100,"B",IF(AVERAGEIFS(DATA!$J:$J,DATA!$F:$F,$B177,DATA!$L:$L,D$9,DATA!$M:$M,$L$1,DATA!$E:$E,"&lt;=7")&gt;MASTER!$B$5/100,"C","K")))," ")</f>
        <v>SB</v>
      </c>
      <c r="E177" s="43"/>
      <c r="F177" s="43" t="str">
        <f>IFERROR(IF(AVERAGEIFS(DATA!$J:$J,DATA!$F:$F,$B177,DATA!$L:$L,F$9,DATA!$M:$M,$L$1,DATA!$E:$E,"&lt;=7")&gt;MASTER!$B$3/100,"SB",IF(AVERAGEIFS(DATA!$J:$J,DATA!$F:$F,$B177,DATA!$L:$L,F$9,DATA!$M:$M,$L$1,DATA!$E:$E,"&lt;=7")&gt;MASTER!$B$4/100,"B",IF(AVERAGEIFS(DATA!$J:$J,DATA!$F:$F,$B177,DATA!$L:$L,F$9,DATA!$M:$M,$L$1,DATA!$E:$E,"&lt;=7")&gt;MASTER!$B$5/100,"C","K")))," ")</f>
        <v> </v>
      </c>
      <c r="G177" s="43"/>
      <c r="H177" s="43" t="str">
        <f>IFERROR(IF(AVERAGEIFS(DATA!$J:$J,DATA!$F:$F,$B177,DATA!$L:$L,H$9,DATA!$M:$M,$L$1,DATA!$E:$E,"&lt;=7")&gt;MASTER!$B$3/100,"SB",IF(AVERAGEIFS(DATA!$J:$J,DATA!$F:$F,$B177,DATA!$L:$L,H$9,DATA!$M:$M,$L$1,DATA!$E:$E,"&lt;=7")&gt;MASTER!$B$4/100,"B",IF(AVERAGEIFS(DATA!$J:$J,DATA!$F:$F,$B177,DATA!$L:$L,H$9,DATA!$M:$M,$L$1,DATA!$E:$E,"&lt;=7")&gt;MASTER!$B$5/100,"C","K")))," ")</f>
        <v> </v>
      </c>
      <c r="I177" s="43"/>
      <c r="J177" s="43" t="str">
        <f>IFERROR(IF(AVERAGEIFS(DATA!$J:$J,DATA!$F:$F,$B177,DATA!$L:$L,J$9,DATA!$M:$M,$L$1,DATA!$E:$E,"&lt;=7")&gt;MASTER!$B$3/100,"SB",IF(AVERAGEIFS(DATA!$J:$J,DATA!$F:$F,$B177,DATA!$L:$L,J$9,DATA!$M:$M,$L$1,DATA!$E:$E,"&lt;=7")&gt;MASTER!$B$4/100,"B",IF(AVERAGEIFS(DATA!$J:$J,DATA!$F:$F,$B177,DATA!$L:$L,J$9,DATA!$M:$M,$L$1,DATA!$E:$E,"&lt;=7")&gt;MASTER!$B$5/100,"C","K")))," ")</f>
        <v>B</v>
      </c>
      <c r="K177" s="43"/>
      <c r="L177" s="43" t="str">
        <f>IFERROR(IF(AVERAGEIFS(DATA!$J:$J,DATA!$F:$F,$B177,DATA!$L:$L,L$9,DATA!$M:$M,$L$1,DATA!$E:$E,"&lt;=7")&gt;MASTER!$B$3/100,"SB",IF(AVERAGEIFS(DATA!$J:$J,DATA!$F:$F,$B177,DATA!$L:$L,L$9,DATA!$M:$M,$L$1,DATA!$E:$E,"&lt;=7")&gt;MASTER!$B$4/100,"B",IF(AVERAGEIFS(DATA!$J:$J,DATA!$F:$F,$B177,DATA!$L:$L,L$9,DATA!$M:$M,$L$1,DATA!$E:$E,"&lt;=7")&gt;MASTER!$B$5/100,"C","K")))," ")</f>
        <v> </v>
      </c>
      <c r="M177" s="44"/>
      <c r="N177" s="43" t="str">
        <f>IFERROR(IF(AVERAGEIFS(DATA!$J:$J,DATA!$F:$F,$B177,DATA!$L:$L,N$9,DATA!$M:$M,$L$1,DATA!$E:$E,"&lt;=7")&gt;MASTER!$B$3/100,"SB",IF(AVERAGEIFS(DATA!$J:$J,DATA!$F:$F,$B177,DATA!$L:$L,N$9,DATA!$M:$M,$L$1,DATA!$E:$E,"&lt;=7")&gt;MASTER!$B$4/100,"B",IF(AVERAGEIFS(DATA!$J:$J,DATA!$F:$F,$B177,DATA!$L:$L,N$9,DATA!$M:$M,$L$1,DATA!$E:$E,"&lt;=7")&gt;MASTER!$B$5/100,"C","K")))," ")</f>
        <v> 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45" t="s">
        <v>26</v>
      </c>
      <c r="C178" s="42"/>
      <c r="D178" s="43" t="str">
        <f>IFERROR(IF(AVERAGEIFS(DATA!$J:$J,DATA!$F:$F,$B178,DATA!$L:$L,D$9,DATA!$M:$M,$L$1,DATA!$E:$E,"&lt;=7")&gt;MASTER!$B$3/100,"SB",IF(AVERAGEIFS(DATA!$J:$J,DATA!$F:$F,$B178,DATA!$L:$L,D$9,DATA!$M:$M,$L$1,DATA!$E:$E,"&lt;=7")&gt;MASTER!$B$4/100,"B",IF(AVERAGEIFS(DATA!$J:$J,DATA!$F:$F,$B178,DATA!$L:$L,D$9,DATA!$M:$M,$L$1,DATA!$E:$E,"&lt;=7")&gt;MASTER!$B$5/100,"C","K")))," ")</f>
        <v>SB</v>
      </c>
      <c r="E178" s="43"/>
      <c r="F178" s="43" t="str">
        <f>IFERROR(IF(AVERAGEIFS(DATA!$J:$J,DATA!$F:$F,$B178,DATA!$L:$L,F$9,DATA!$M:$M,$L$1,DATA!$E:$E,"&lt;=7")&gt;MASTER!$B$3/100,"SB",IF(AVERAGEIFS(DATA!$J:$J,DATA!$F:$F,$B178,DATA!$L:$L,F$9,DATA!$M:$M,$L$1,DATA!$E:$E,"&lt;=7")&gt;MASTER!$B$4/100,"B",IF(AVERAGEIFS(DATA!$J:$J,DATA!$F:$F,$B178,DATA!$L:$L,F$9,DATA!$M:$M,$L$1,DATA!$E:$E,"&lt;=7")&gt;MASTER!$B$5/100,"C","K")))," ")</f>
        <v> </v>
      </c>
      <c r="G178" s="43"/>
      <c r="H178" s="43" t="str">
        <f>IFERROR(IF(AVERAGEIFS(DATA!$J:$J,DATA!$F:$F,$B178,DATA!$L:$L,H$9,DATA!$M:$M,$L$1,DATA!$E:$E,"&lt;=7")&gt;MASTER!$B$3/100,"SB",IF(AVERAGEIFS(DATA!$J:$J,DATA!$F:$F,$B178,DATA!$L:$L,H$9,DATA!$M:$M,$L$1,DATA!$E:$E,"&lt;=7")&gt;MASTER!$B$4/100,"B",IF(AVERAGEIFS(DATA!$J:$J,DATA!$F:$F,$B178,DATA!$L:$L,H$9,DATA!$M:$M,$L$1,DATA!$E:$E,"&lt;=7")&gt;MASTER!$B$5/100,"C","K")))," ")</f>
        <v> </v>
      </c>
      <c r="I178" s="43"/>
      <c r="J178" s="43" t="str">
        <f>IFERROR(IF(AVERAGEIFS(DATA!$J:$J,DATA!$F:$F,$B178,DATA!$L:$L,J$9,DATA!$M:$M,$L$1,DATA!$E:$E,"&lt;=7")&gt;MASTER!$B$3/100,"SB",IF(AVERAGEIFS(DATA!$J:$J,DATA!$F:$F,$B178,DATA!$L:$L,J$9,DATA!$M:$M,$L$1,DATA!$E:$E,"&lt;=7")&gt;MASTER!$B$4/100,"B",IF(AVERAGEIFS(DATA!$J:$J,DATA!$F:$F,$B178,DATA!$L:$L,J$9,DATA!$M:$M,$L$1,DATA!$E:$E,"&lt;=7")&gt;MASTER!$B$5/100,"C","K")))," ")</f>
        <v>B</v>
      </c>
      <c r="K178" s="43"/>
      <c r="L178" s="43" t="str">
        <f>IFERROR(IF(AVERAGEIFS(DATA!$J:$J,DATA!$F:$F,$B178,DATA!$L:$L,L$9,DATA!$M:$M,$L$1,DATA!$E:$E,"&lt;=7")&gt;MASTER!$B$3/100,"SB",IF(AVERAGEIFS(DATA!$J:$J,DATA!$F:$F,$B178,DATA!$L:$L,L$9,DATA!$M:$M,$L$1,DATA!$E:$E,"&lt;=7")&gt;MASTER!$B$4/100,"B",IF(AVERAGEIFS(DATA!$J:$J,DATA!$F:$F,$B178,DATA!$L:$L,L$9,DATA!$M:$M,$L$1,DATA!$E:$E,"&lt;=7")&gt;MASTER!$B$5/100,"C","K")))," ")</f>
        <v> </v>
      </c>
      <c r="M178" s="44"/>
      <c r="N178" s="43" t="str">
        <f>IFERROR(IF(AVERAGEIFS(DATA!$J:$J,DATA!$F:$F,$B178,DATA!$L:$L,N$9,DATA!$M:$M,$L$1,DATA!$E:$E,"&lt;=7")&gt;MASTER!$B$3/100,"SB",IF(AVERAGEIFS(DATA!$J:$J,DATA!$F:$F,$B178,DATA!$L:$L,N$9,DATA!$M:$M,$L$1,DATA!$E:$E,"&lt;=7")&gt;MASTER!$B$4/100,"B",IF(AVERAGEIFS(DATA!$J:$J,DATA!$F:$F,$B178,DATA!$L:$L,N$9,DATA!$M:$M,$L$1,DATA!$E:$E,"&lt;=7")&gt;MASTER!$B$5/100,"C","K")))," ")</f>
        <v> 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45" t="s">
        <v>25</v>
      </c>
      <c r="C179" s="42"/>
      <c r="D179" s="43" t="str">
        <f>IFERROR(IF(AVERAGEIFS(DATA!$J:$J,DATA!$F:$F,$B179,DATA!$L:$L,D$9,DATA!$M:$M,$L$1,DATA!$E:$E,"&lt;=7")&gt;MASTER!$B$3/100,"SB",IF(AVERAGEIFS(DATA!$J:$J,DATA!$F:$F,$B179,DATA!$L:$L,D$9,DATA!$M:$M,$L$1,DATA!$E:$E,"&lt;=7")&gt;MASTER!$B$4/100,"B",IF(AVERAGEIFS(DATA!$J:$J,DATA!$F:$F,$B179,DATA!$L:$L,D$9,DATA!$M:$M,$L$1,DATA!$E:$E,"&lt;=7")&gt;MASTER!$B$5/100,"C","K")))," ")</f>
        <v>SB</v>
      </c>
      <c r="E179" s="43"/>
      <c r="F179" s="43" t="str">
        <f>IFERROR(IF(AVERAGEIFS(DATA!$J:$J,DATA!$F:$F,$B179,DATA!$L:$L,F$9,DATA!$M:$M,$L$1,DATA!$E:$E,"&lt;=7")&gt;MASTER!$B$3/100,"SB",IF(AVERAGEIFS(DATA!$J:$J,DATA!$F:$F,$B179,DATA!$L:$L,F$9,DATA!$M:$M,$L$1,DATA!$E:$E,"&lt;=7")&gt;MASTER!$B$4/100,"B",IF(AVERAGEIFS(DATA!$J:$J,DATA!$F:$F,$B179,DATA!$L:$L,F$9,DATA!$M:$M,$L$1,DATA!$E:$E,"&lt;=7")&gt;MASTER!$B$5/100,"C","K")))," ")</f>
        <v> </v>
      </c>
      <c r="G179" s="43"/>
      <c r="H179" s="43" t="str">
        <f>IFERROR(IF(AVERAGEIFS(DATA!$J:$J,DATA!$F:$F,$B179,DATA!$L:$L,H$9,DATA!$M:$M,$L$1,DATA!$E:$E,"&lt;=7")&gt;MASTER!$B$3/100,"SB",IF(AVERAGEIFS(DATA!$J:$J,DATA!$F:$F,$B179,DATA!$L:$L,H$9,DATA!$M:$M,$L$1,DATA!$E:$E,"&lt;=7")&gt;MASTER!$B$4/100,"B",IF(AVERAGEIFS(DATA!$J:$J,DATA!$F:$F,$B179,DATA!$L:$L,H$9,DATA!$M:$M,$L$1,DATA!$E:$E,"&lt;=7")&gt;MASTER!$B$5/100,"C","K")))," ")</f>
        <v> </v>
      </c>
      <c r="I179" s="43"/>
      <c r="J179" s="43" t="str">
        <f>IFERROR(IF(AVERAGEIFS(DATA!$J:$J,DATA!$F:$F,$B179,DATA!$L:$L,J$9,DATA!$M:$M,$L$1,DATA!$E:$E,"&lt;=7")&gt;MASTER!$B$3/100,"SB",IF(AVERAGEIFS(DATA!$J:$J,DATA!$F:$F,$B179,DATA!$L:$L,J$9,DATA!$M:$M,$L$1,DATA!$E:$E,"&lt;=7")&gt;MASTER!$B$4/100,"B",IF(AVERAGEIFS(DATA!$J:$J,DATA!$F:$F,$B179,DATA!$L:$L,J$9,DATA!$M:$M,$L$1,DATA!$E:$E,"&lt;=7")&gt;MASTER!$B$5/100,"C","K")))," ")</f>
        <v>B</v>
      </c>
      <c r="K179" s="43"/>
      <c r="L179" s="43" t="str">
        <f>IFERROR(IF(AVERAGEIFS(DATA!$J:$J,DATA!$F:$F,$B179,DATA!$L:$L,L$9,DATA!$M:$M,$L$1,DATA!$E:$E,"&lt;=7")&gt;MASTER!$B$3/100,"SB",IF(AVERAGEIFS(DATA!$J:$J,DATA!$F:$F,$B179,DATA!$L:$L,L$9,DATA!$M:$M,$L$1,DATA!$E:$E,"&lt;=7")&gt;MASTER!$B$4/100,"B",IF(AVERAGEIFS(DATA!$J:$J,DATA!$F:$F,$B179,DATA!$L:$L,L$9,DATA!$M:$M,$L$1,DATA!$E:$E,"&lt;=7")&gt;MASTER!$B$5/100,"C","K")))," ")</f>
        <v> </v>
      </c>
      <c r="M179" s="44"/>
      <c r="N179" s="43" t="str">
        <f>IFERROR(IF(AVERAGEIFS(DATA!$J:$J,DATA!$F:$F,$B179,DATA!$L:$L,N$9,DATA!$M:$M,$L$1,DATA!$E:$E,"&lt;=7")&gt;MASTER!$B$3/100,"SB",IF(AVERAGEIFS(DATA!$J:$J,DATA!$F:$F,$B179,DATA!$L:$L,N$9,DATA!$M:$M,$L$1,DATA!$E:$E,"&lt;=7")&gt;MASTER!$B$4/100,"B",IF(AVERAGEIFS(DATA!$J:$J,DATA!$F:$F,$B179,DATA!$L:$L,N$9,DATA!$M:$M,$L$1,DATA!$E:$E,"&lt;=7")&gt;MASTER!$B$5/100,"C","K")))," ")</f>
        <v> 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45" t="s">
        <v>24</v>
      </c>
      <c r="C180" s="42"/>
      <c r="D180" s="43" t="str">
        <f>IFERROR(IF(AVERAGEIFS(DATA!$J:$J,DATA!$F:$F,$B180,DATA!$L:$L,D$9,DATA!$M:$M,$L$1,DATA!$E:$E,"&lt;=7")&gt;MASTER!$B$3/100,"SB",IF(AVERAGEIFS(DATA!$J:$J,DATA!$F:$F,$B180,DATA!$L:$L,D$9,DATA!$M:$M,$L$1,DATA!$E:$E,"&lt;=7")&gt;MASTER!$B$4/100,"B",IF(AVERAGEIFS(DATA!$J:$J,DATA!$F:$F,$B180,DATA!$L:$L,D$9,DATA!$M:$M,$L$1,DATA!$E:$E,"&lt;=7")&gt;MASTER!$B$5/100,"C","K")))," ")</f>
        <v>SB</v>
      </c>
      <c r="E180" s="43"/>
      <c r="F180" s="43" t="str">
        <f>IFERROR(IF(AVERAGEIFS(DATA!$J:$J,DATA!$F:$F,$B180,DATA!$L:$L,F$9,DATA!$M:$M,$L$1,DATA!$E:$E,"&lt;=7")&gt;MASTER!$B$3/100,"SB",IF(AVERAGEIFS(DATA!$J:$J,DATA!$F:$F,$B180,DATA!$L:$L,F$9,DATA!$M:$M,$L$1,DATA!$E:$E,"&lt;=7")&gt;MASTER!$B$4/100,"B",IF(AVERAGEIFS(DATA!$J:$J,DATA!$F:$F,$B180,DATA!$L:$L,F$9,DATA!$M:$M,$L$1,DATA!$E:$E,"&lt;=7")&gt;MASTER!$B$5/100,"C","K")))," ")</f>
        <v> </v>
      </c>
      <c r="G180" s="43"/>
      <c r="H180" s="43" t="str">
        <f>IFERROR(IF(AVERAGEIFS(DATA!$J:$J,DATA!$F:$F,$B180,DATA!$L:$L,H$9,DATA!$M:$M,$L$1,DATA!$E:$E,"&lt;=7")&gt;MASTER!$B$3/100,"SB",IF(AVERAGEIFS(DATA!$J:$J,DATA!$F:$F,$B180,DATA!$L:$L,H$9,DATA!$M:$M,$L$1,DATA!$E:$E,"&lt;=7")&gt;MASTER!$B$4/100,"B",IF(AVERAGEIFS(DATA!$J:$J,DATA!$F:$F,$B180,DATA!$L:$L,H$9,DATA!$M:$M,$L$1,DATA!$E:$E,"&lt;=7")&gt;MASTER!$B$5/100,"C","K")))," ")</f>
        <v> </v>
      </c>
      <c r="I180" s="43"/>
      <c r="J180" s="43" t="str">
        <f>IFERROR(IF(AVERAGEIFS(DATA!$J:$J,DATA!$F:$F,$B180,DATA!$L:$L,J$9,DATA!$M:$M,$L$1,DATA!$E:$E,"&lt;=7")&gt;MASTER!$B$3/100,"SB",IF(AVERAGEIFS(DATA!$J:$J,DATA!$F:$F,$B180,DATA!$L:$L,J$9,DATA!$M:$M,$L$1,DATA!$E:$E,"&lt;=7")&gt;MASTER!$B$4/100,"B",IF(AVERAGEIFS(DATA!$J:$J,DATA!$F:$F,$B180,DATA!$L:$L,J$9,DATA!$M:$M,$L$1,DATA!$E:$E,"&lt;=7")&gt;MASTER!$B$5/100,"C","K")))," ")</f>
        <v>B</v>
      </c>
      <c r="K180" s="43"/>
      <c r="L180" s="43" t="str">
        <f>IFERROR(IF(AVERAGEIFS(DATA!$J:$J,DATA!$F:$F,$B180,DATA!$L:$L,L$9,DATA!$M:$M,$L$1,DATA!$E:$E,"&lt;=7")&gt;MASTER!$B$3/100,"SB",IF(AVERAGEIFS(DATA!$J:$J,DATA!$F:$F,$B180,DATA!$L:$L,L$9,DATA!$M:$M,$L$1,DATA!$E:$E,"&lt;=7")&gt;MASTER!$B$4/100,"B",IF(AVERAGEIFS(DATA!$J:$J,DATA!$F:$F,$B180,DATA!$L:$L,L$9,DATA!$M:$M,$L$1,DATA!$E:$E,"&lt;=7")&gt;MASTER!$B$5/100,"C","K")))," ")</f>
        <v> </v>
      </c>
      <c r="M180" s="44"/>
      <c r="N180" s="43" t="str">
        <f>IFERROR(IF(AVERAGEIFS(DATA!$J:$J,DATA!$F:$F,$B180,DATA!$L:$L,N$9,DATA!$M:$M,$L$1,DATA!$E:$E,"&lt;=7")&gt;MASTER!$B$3/100,"SB",IF(AVERAGEIFS(DATA!$J:$J,DATA!$F:$F,$B180,DATA!$L:$L,N$9,DATA!$M:$M,$L$1,DATA!$E:$E,"&lt;=7")&gt;MASTER!$B$4/100,"B",IF(AVERAGEIFS(DATA!$J:$J,DATA!$F:$F,$B180,DATA!$L:$L,N$9,DATA!$M:$M,$L$1,DATA!$E:$E,"&lt;=7")&gt;MASTER!$B$5/100,"C","K")))," ")</f>
        <v> 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45" t="s">
        <v>28</v>
      </c>
      <c r="C181" s="42"/>
      <c r="D181" s="43" t="str">
        <f>IFERROR(IF(AVERAGEIFS(DATA!$J:$J,DATA!$F:$F,$B181,DATA!$L:$L,D$9,DATA!$M:$M,$L$1,DATA!$E:$E,"&lt;=7")&gt;MASTER!$B$3/100,"SB",IF(AVERAGEIFS(DATA!$J:$J,DATA!$F:$F,$B181,DATA!$L:$L,D$9,DATA!$M:$M,$L$1,DATA!$E:$E,"&lt;=7")&gt;MASTER!$B$4/100,"B",IF(AVERAGEIFS(DATA!$J:$J,DATA!$F:$F,$B181,DATA!$L:$L,D$9,DATA!$M:$M,$L$1,DATA!$E:$E,"&lt;=7")&gt;MASTER!$B$5/100,"C","K")))," ")</f>
        <v>SB</v>
      </c>
      <c r="E181" s="43"/>
      <c r="F181" s="43" t="str">
        <f>IFERROR(IF(AVERAGEIFS(DATA!$J:$J,DATA!$F:$F,$B181,DATA!$L:$L,F$9,DATA!$M:$M,$L$1,DATA!$E:$E,"&lt;=7")&gt;MASTER!$B$3/100,"SB",IF(AVERAGEIFS(DATA!$J:$J,DATA!$F:$F,$B181,DATA!$L:$L,F$9,DATA!$M:$M,$L$1,DATA!$E:$E,"&lt;=7")&gt;MASTER!$B$4/100,"B",IF(AVERAGEIFS(DATA!$J:$J,DATA!$F:$F,$B181,DATA!$L:$L,F$9,DATA!$M:$M,$L$1,DATA!$E:$E,"&lt;=7")&gt;MASTER!$B$5/100,"C","K")))," ")</f>
        <v> </v>
      </c>
      <c r="G181" s="43"/>
      <c r="H181" s="43" t="str">
        <f>IFERROR(IF(AVERAGEIFS(DATA!$J:$J,DATA!$F:$F,$B181,DATA!$L:$L,H$9,DATA!$M:$M,$L$1,DATA!$E:$E,"&lt;=7")&gt;MASTER!$B$3/100,"SB",IF(AVERAGEIFS(DATA!$J:$J,DATA!$F:$F,$B181,DATA!$L:$L,H$9,DATA!$M:$M,$L$1,DATA!$E:$E,"&lt;=7")&gt;MASTER!$B$4/100,"B",IF(AVERAGEIFS(DATA!$J:$J,DATA!$F:$F,$B181,DATA!$L:$L,H$9,DATA!$M:$M,$L$1,DATA!$E:$E,"&lt;=7")&gt;MASTER!$B$5/100,"C","K")))," ")</f>
        <v> </v>
      </c>
      <c r="I181" s="43"/>
      <c r="J181" s="43" t="str">
        <f>IFERROR(IF(AVERAGEIFS(DATA!$J:$J,DATA!$F:$F,$B181,DATA!$L:$L,J$9,DATA!$M:$M,$L$1,DATA!$E:$E,"&lt;=7")&gt;MASTER!$B$3/100,"SB",IF(AVERAGEIFS(DATA!$J:$J,DATA!$F:$F,$B181,DATA!$L:$L,J$9,DATA!$M:$M,$L$1,DATA!$E:$E,"&lt;=7")&gt;MASTER!$B$4/100,"B",IF(AVERAGEIFS(DATA!$J:$J,DATA!$F:$F,$B181,DATA!$L:$L,J$9,DATA!$M:$M,$L$1,DATA!$E:$E,"&lt;=7")&gt;MASTER!$B$5/100,"C","K")))," ")</f>
        <v>B</v>
      </c>
      <c r="K181" s="43"/>
      <c r="L181" s="43" t="str">
        <f>IFERROR(IF(AVERAGEIFS(DATA!$J:$J,DATA!$F:$F,$B181,DATA!$L:$L,L$9,DATA!$M:$M,$L$1,DATA!$E:$E,"&lt;=7")&gt;MASTER!$B$3/100,"SB",IF(AVERAGEIFS(DATA!$J:$J,DATA!$F:$F,$B181,DATA!$L:$L,L$9,DATA!$M:$M,$L$1,DATA!$E:$E,"&lt;=7")&gt;MASTER!$B$4/100,"B",IF(AVERAGEIFS(DATA!$J:$J,DATA!$F:$F,$B181,DATA!$L:$L,L$9,DATA!$M:$M,$L$1,DATA!$E:$E,"&lt;=7")&gt;MASTER!$B$5/100,"C","K")))," ")</f>
        <v> </v>
      </c>
      <c r="M181" s="44"/>
      <c r="N181" s="43" t="str">
        <f>IFERROR(IF(AVERAGEIFS(DATA!$J:$J,DATA!$F:$F,$B181,DATA!$L:$L,N$9,DATA!$M:$M,$L$1,DATA!$E:$E,"&lt;=7")&gt;MASTER!$B$3/100,"SB",IF(AVERAGEIFS(DATA!$J:$J,DATA!$F:$F,$B181,DATA!$L:$L,N$9,DATA!$M:$M,$L$1,DATA!$E:$E,"&lt;=7")&gt;MASTER!$B$4/100,"B",IF(AVERAGEIFS(DATA!$J:$J,DATA!$F:$F,$B181,DATA!$L:$L,N$9,DATA!$M:$M,$L$1,DATA!$E:$E,"&lt;=7")&gt;MASTER!$B$5/100,"C","K")))," ")</f>
        <v> 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35"/>
      <c r="C182" s="15"/>
      <c r="D182" s="35"/>
      <c r="E182" s="15"/>
      <c r="F182" s="35"/>
      <c r="G182" s="15"/>
      <c r="H182" s="35"/>
      <c r="I182" s="15"/>
      <c r="J182" s="35"/>
      <c r="K182" s="15"/>
      <c r="L182" s="35"/>
      <c r="M182" s="15"/>
      <c r="N182" s="50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55"/>
      <c r="C183" s="15"/>
      <c r="D183" s="55"/>
      <c r="E183" s="15"/>
      <c r="F183" s="55"/>
      <c r="G183" s="15"/>
      <c r="H183" s="55"/>
      <c r="I183" s="15"/>
      <c r="J183" s="55"/>
      <c r="K183" s="15"/>
      <c r="L183" s="55"/>
      <c r="M183" s="15"/>
      <c r="N183" s="56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35"/>
      <c r="B184" s="57"/>
      <c r="C184" s="35"/>
      <c r="D184" s="57"/>
      <c r="E184" s="35"/>
      <c r="F184" s="57"/>
      <c r="G184" s="35"/>
      <c r="H184" s="57"/>
      <c r="I184" s="35"/>
      <c r="J184" s="57"/>
      <c r="K184" s="35"/>
      <c r="L184" s="57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</row>
    <row r="185">
      <c r="A185" s="1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58" t="s">
        <v>301</v>
      </c>
      <c r="C187" s="15"/>
      <c r="E187" s="15"/>
      <c r="F187" s="58" t="s">
        <v>302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4" t="s">
        <v>303</v>
      </c>
      <c r="C196" s="15"/>
      <c r="D196" s="15"/>
      <c r="E196" s="15"/>
      <c r="F196" s="14" t="s">
        <v>303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4" t="s">
        <v>304</v>
      </c>
      <c r="C197" s="15"/>
      <c r="D197" s="15"/>
      <c r="E197" s="15"/>
      <c r="F197" s="14" t="s">
        <v>304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  <row r="107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</row>
    <row r="1076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</row>
    <row r="107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</row>
    <row r="1078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</row>
    <row r="1079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</row>
    <row r="1080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</row>
    <row r="1081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</row>
    <row r="1082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</row>
    <row r="108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</row>
    <row r="1084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</row>
    <row r="108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</row>
    <row r="1086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</row>
    <row r="108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</row>
    <row r="1088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</row>
    <row r="1089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</row>
    <row r="1090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</row>
    <row r="1091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</row>
    <row r="1092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</row>
    <row r="109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</row>
    <row r="1094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</row>
    <row r="109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</row>
    <row r="1096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</row>
    <row r="109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</row>
    <row r="1098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</row>
    <row r="1099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</row>
    <row r="1100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</row>
    <row r="1101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</row>
    <row r="1102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</row>
    <row r="110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</row>
    <row r="1104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</row>
    <row r="110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</row>
    <row r="1106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</row>
    <row r="110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</row>
    <row r="1108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</row>
    <row r="1109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</row>
    <row r="1110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</row>
    <row r="1111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</row>
    <row r="1112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</row>
    <row r="111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</row>
    <row r="1114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</row>
    <row r="111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</row>
    <row r="1116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</row>
    <row r="111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</row>
    <row r="1118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</row>
    <row r="1119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</row>
    <row r="1120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</row>
    <row r="1121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</row>
    <row r="1122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</row>
    <row r="112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</row>
    <row r="1124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</row>
    <row r="11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</row>
    <row r="1126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</row>
    <row r="11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</row>
    <row r="1128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</row>
    <row r="1129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</row>
    <row r="1130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</row>
    <row r="1131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</row>
    <row r="1132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</row>
    <row r="113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</row>
    <row r="1134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</row>
    <row r="113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</row>
    <row r="1136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</row>
    <row r="113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</row>
    <row r="1138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</row>
    <row r="1139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</row>
    <row r="1140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</row>
    <row r="1141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</row>
    <row r="1142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</row>
    <row r="114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</row>
    <row r="1144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</row>
    <row r="114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</row>
    <row r="1146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</row>
    <row r="114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</row>
    <row r="1148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</row>
    <row r="1149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</row>
    <row r="1150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</row>
    <row r="1151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</row>
    <row r="1152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</row>
    <row r="1153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</row>
    <row r="1154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</row>
    <row r="115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</row>
    <row r="1156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</row>
    <row r="115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</row>
    <row r="1158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</row>
    <row r="1159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</row>
    <row r="1160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</row>
    <row r="1161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</row>
    <row r="1162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</row>
    <row r="1163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