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<sst xmlns="http://schemas.openxmlformats.org/spreadsheetml/2006/main" count="345" uniqueCount="150">
  <si>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</si>
  <si>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</si>
  <si>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</si>
  <si>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</si>
  <si>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</si>
  <si>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</si>
  <si>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[Kamar 1]</t>
  </si>
  <si>
    <t>Gedung [Kamar 2]</t>
  </si>
  <si>
    <t>Gedung [Kamar 3]</t>
  </si>
  <si>
    <t>Gedung [Kamar 4]</t>
  </si>
  <si>
    <t>Gedung [Kolidor]</t>
  </si>
  <si>
    <t>Gedung [Pentri]</t>
  </si>
  <si>
    <t>Gedung [Toilet]</t>
  </si>
  <si>
    <t>didinsaepudin2302@gmail.com</t>
  </si>
  <si>
    <t>Didin Saepudin</t>
  </si>
  <si>
    <t>BAIK</t>
  </si>
  <si>
    <t>enit001@yahoo.com</t>
  </si>
  <si>
    <t>Eni Triwahyuningsih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</si>
  <si>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</si>
  <si>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</si>
  <si>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</si>
  <si>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</si>
  <si>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</si>
  <si>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</si>
  <si>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</si>
  <si>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</si>
  <si>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</si>
  <si>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</si>
  <si>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</si>
  <si>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</si>
  <si>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</si>
  <si>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</si>
  <si>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</si>
  <si>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</si>
  <si>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</si>
  <si>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</si>
  <si>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</si>
  <si>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</si>
  <si>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</si>
  <si>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</si>
  <si>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</si>
  <si>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</si>
  <si>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</si>
  <si>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</si>
  <si>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</si>
  <si>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</si>
  <si>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</si>
  <si>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</si>
  <si>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</si>
  <si>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</si>
  <si>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</si>
  <si>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</si>
  <si>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</si>
  <si>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</si>
  <si>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</si>
  <si>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</si>
  <si>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</si>
  <si>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</si>
  <si>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</si>
  <si>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</si>
  <si>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</si>
  <si>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</si>
  <si>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</si>
  <si>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</si>
  <si>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</si>
  <si>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</si>
  <si>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</si>
  <si>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</si>
  <si>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</si>
  <si>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</si>
  <si>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</si>
  <si>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</si>
  <si>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</si>
  <si>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</si>
  <si>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</si>
  <si>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</si>
  <si>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</si>
  <si>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</si>
  <si>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</si>
  <si>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</si>
  <si>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</si>
  <si>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</si>
  <si>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</si>
  <si>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</si>
  <si>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</si>
  <si>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</si>
  <si>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</si>
  <si>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</si>
  <si>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</si>
  <si>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</si>
  <si>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</si>
  <si>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</si>
  <si>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</si>
  <si>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</si>
  <si>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</si>
  <si>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</si>
  <si>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</si>
  <si>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</si>
  <si>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</si>
  <si>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</si>
  <si>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</si>
  <si>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</si>
  <si>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</si>
  <si>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</si>
  <si>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</si>
  <si>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</si>
  <si>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</si>
  <si>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</si>
  <si>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</si>
  <si>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</si>
  <si>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</si>
  <si>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</si>
  <si>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</si>
  <si>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</si>
  <si>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</si>
  <si>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</si>
  <si>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</si>
  <si>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</si>
  <si>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</si>
  <si>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</si>
  <si>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</si>
  <si>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</si>
  <si>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</si>
  <si>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</si>
  <si>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</si>
  <si>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</si>
  <si>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</si>
  <si>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</si>
  <si>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</si>
  <si>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</si>
  <si>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</si>
  <si>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</si>
  <si>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</si>
  <si>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</si>
  <si>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</si>
  <si>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</si>
  <si>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</si>
  <si>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</si>
  <si>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</si>
  <si>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</si>
  <si>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</si>
  <si>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</si>
  <si>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</si>
  <si>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</si>
  <si>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area</t>
  </si>
  <si>
    <t>sub area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</si>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</sst>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6" borderId="16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1" fillId="29" borderId="2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30" borderId="2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3" borderId="1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23" borderId="21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7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5.6986111111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9">
        <d v="2023-03-04T05:42:33"/>
        <d v="2023-03-04T05:43:31"/>
        <d v="2023-03-04T05:44:23"/>
        <d v="2023-03-04T05:45:33"/>
        <d v="2023-03-04T05:47:59"/>
        <d v="2023-04-10T10:37:59"/>
        <d v="2023-04-10T10:39:09"/>
        <d v="2023-04-10T10:40:21"/>
        <n v="0"/>
      </sharedItems>
    </cacheField>
    <cacheField name="Email Address" numFmtId="0">
      <sharedItems containsNumber="1" containsInteger="1" containsMixedTypes="1" count="3">
        <s v="didinsaepudin2302@gmail.com"/>
        <s v="enit001@yahoo.com"/>
        <n v="0"/>
      </sharedItems>
    </cacheField>
    <cacheField name="Full Name" numFmtId="0">
      <sharedItems containsNumber="1" containsInteger="1" containsMixedTypes="1" count="3">
        <s v="Didin Saepudin"/>
        <s v="Eni Triwahyuningsih"/>
        <n v="0"/>
      </sharedItems>
    </cacheField>
    <cacheField name="Penilaian untuk pekerjaan tanggal" numFmtId="0">
      <sharedItems containsSemiMixedTypes="0" containsString="0" containsDate="1" containsMixedTypes="1" count="8">
        <d v="2023-03-03T00:00:00"/>
        <d v="2023-03-02T00:00:00"/>
        <d v="2023-03-01T00:00:00"/>
        <d v="2023-02-28T00:00:00"/>
        <d v="2023-02-27T00:00:00"/>
        <d v="2023-01-31T00:00:00"/>
        <d v="2023-03-31T00:00:00"/>
        <n v="0"/>
      </sharedItems>
    </cacheField>
    <cacheField name="weekday" numFmtId="49">
      <sharedItems containsSemiMixedTypes="0" containsString="0" containsNumber="1" containsInteger="1" minValue="1" maxValue="6" count="6">
        <n v="5"/>
        <n v="4"/>
        <n v="3"/>
        <n v="2"/>
        <n v="1"/>
        <n v="6"/>
      </sharedItems>
    </cacheField>
    <cacheField name="Sub Area" numFmtId="0">
      <sharedItems count="9">
        <s v="Security [Security Functions]"/>
        <s v="Gedung [Halaman]"/>
        <s v="Gedung [Kamar 1]"/>
        <s v="Gedung [Kamar 2]"/>
        <s v="Gedung [Kamar 3]"/>
        <s v="Gedung [Kamar 4]"/>
        <s v="Gedung [Kolidor]"/>
        <s v="Gedung [Pentri]"/>
        <s v="Gedung [Toilet]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2">
        <s v="Security"/>
        <s v="Gedung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13" count="4">
        <n v="9"/>
        <n v="5"/>
        <n v="13"/>
        <n v="0"/>
      </sharedItems>
    </cacheField>
    <cacheField name="Week" numFmtId="0">
      <sharedItems count="4">
        <s v="2023 - WEEK 09"/>
        <s v="2023 - WEEK 05"/>
        <s v="2023 - WEEK 13"/>
        <s v="1900 - WEEK 00"/>
      </sharedItems>
    </cacheField>
    <cacheField name="Month" numFmtId="0">
      <sharedItems count="4">
        <s v="2023 - MONTH 03"/>
        <s v="2023 - MONTH 02"/>
        <s v="2023 - MONTH 01"/>
        <s v="1900 - MONTH 01"/>
      </sharedItems>
    </cacheField>
    <cacheField name="Average Week" numFmtId="10">
      <sharedItems containsNumber="1" containsMixedTypes="1" count="4">
        <n v="0.950000000000001"/>
        <n v="0.89"/>
        <n v="0.95"/>
        <s v=" "/>
      </sharedItems>
    </cacheField>
    <cacheField name="Average Value Month" numFmtId="10">
      <sharedItems containsNumber="1" containsMixedTypes="1" count="3">
        <n v="0.95"/>
        <n v="0.89"/>
        <s v=" "/>
      </sharedItems>
    </cacheField>
    <cacheField name="Value Week" numFmtId="0">
      <sharedItems count="3">
        <s v="SB"/>
        <s v="C"/>
        <s v="B"/>
      </sharedItems>
    </cacheField>
    <cacheField name="Value Month" numFmtId="0">
      <sharedItems count="3">
        <s v="B"/>
        <s v="C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1"/>
    <x v="1"/>
    <x v="0"/>
    <x v="0"/>
    <x v="0"/>
    <x v="0"/>
    <x v="0"/>
    <x v="0"/>
    <x v="0"/>
    <x v="0"/>
  </r>
  <r>
    <x v="0"/>
    <x v="0"/>
    <x v="0"/>
    <x v="0"/>
    <x v="0"/>
    <x v="8"/>
    <x v="0"/>
    <x v="1"/>
    <x v="1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1"/>
    <x v="0"/>
    <x v="1"/>
    <x v="1"/>
    <x v="0"/>
    <x v="0"/>
    <x v="0"/>
    <x v="0"/>
    <x v="0"/>
    <x v="0"/>
    <x v="0"/>
    <x v="0"/>
  </r>
  <r>
    <x v="1"/>
    <x v="0"/>
    <x v="0"/>
    <x v="1"/>
    <x v="1"/>
    <x v="2"/>
    <x v="0"/>
    <x v="1"/>
    <x v="1"/>
    <x v="0"/>
    <x v="0"/>
    <x v="0"/>
    <x v="0"/>
    <x v="0"/>
    <x v="0"/>
    <x v="0"/>
    <x v="0"/>
  </r>
  <r>
    <x v="1"/>
    <x v="0"/>
    <x v="0"/>
    <x v="1"/>
    <x v="1"/>
    <x v="3"/>
    <x v="0"/>
    <x v="1"/>
    <x v="1"/>
    <x v="0"/>
    <x v="0"/>
    <x v="0"/>
    <x v="0"/>
    <x v="0"/>
    <x v="0"/>
    <x v="0"/>
    <x v="0"/>
  </r>
  <r>
    <x v="1"/>
    <x v="0"/>
    <x v="0"/>
    <x v="1"/>
    <x v="1"/>
    <x v="4"/>
    <x v="0"/>
    <x v="1"/>
    <x v="1"/>
    <x v="0"/>
    <x v="0"/>
    <x v="0"/>
    <x v="0"/>
    <x v="0"/>
    <x v="0"/>
    <x v="0"/>
    <x v="0"/>
  </r>
  <r>
    <x v="1"/>
    <x v="0"/>
    <x v="0"/>
    <x v="1"/>
    <x v="1"/>
    <x v="5"/>
    <x v="0"/>
    <x v="1"/>
    <x v="1"/>
    <x v="0"/>
    <x v="0"/>
    <x v="0"/>
    <x v="0"/>
    <x v="0"/>
    <x v="0"/>
    <x v="0"/>
    <x v="0"/>
  </r>
  <r>
    <x v="1"/>
    <x v="0"/>
    <x v="0"/>
    <x v="1"/>
    <x v="1"/>
    <x v="6"/>
    <x v="0"/>
    <x v="1"/>
    <x v="1"/>
    <x v="0"/>
    <x v="0"/>
    <x v="0"/>
    <x v="0"/>
    <x v="0"/>
    <x v="0"/>
    <x v="0"/>
    <x v="0"/>
  </r>
  <r>
    <x v="1"/>
    <x v="0"/>
    <x v="0"/>
    <x v="1"/>
    <x v="1"/>
    <x v="7"/>
    <x v="0"/>
    <x v="1"/>
    <x v="1"/>
    <x v="0"/>
    <x v="0"/>
    <x v="0"/>
    <x v="0"/>
    <x v="0"/>
    <x v="0"/>
    <x v="0"/>
    <x v="0"/>
  </r>
  <r>
    <x v="1"/>
    <x v="0"/>
    <x v="0"/>
    <x v="1"/>
    <x v="1"/>
    <x v="8"/>
    <x v="0"/>
    <x v="1"/>
    <x v="1"/>
    <x v="0"/>
    <x v="0"/>
    <x v="0"/>
    <x v="0"/>
    <x v="0"/>
    <x v="0"/>
    <x v="0"/>
    <x v="0"/>
  </r>
  <r>
    <x v="2"/>
    <x v="0"/>
    <x v="0"/>
    <x v="2"/>
    <x v="2"/>
    <x v="0"/>
    <x v="0"/>
    <x v="0"/>
    <x v="0"/>
    <x v="0"/>
    <x v="0"/>
    <x v="0"/>
    <x v="0"/>
    <x v="0"/>
    <x v="0"/>
    <x v="0"/>
    <x v="0"/>
  </r>
  <r>
    <x v="2"/>
    <x v="0"/>
    <x v="0"/>
    <x v="2"/>
    <x v="2"/>
    <x v="1"/>
    <x v="0"/>
    <x v="1"/>
    <x v="1"/>
    <x v="0"/>
    <x v="0"/>
    <x v="0"/>
    <x v="0"/>
    <x v="0"/>
    <x v="0"/>
    <x v="0"/>
    <x v="0"/>
  </r>
  <r>
    <x v="2"/>
    <x v="0"/>
    <x v="0"/>
    <x v="2"/>
    <x v="2"/>
    <x v="2"/>
    <x v="0"/>
    <x v="1"/>
    <x v="1"/>
    <x v="0"/>
    <x v="0"/>
    <x v="0"/>
    <x v="0"/>
    <x v="0"/>
    <x v="0"/>
    <x v="0"/>
    <x v="0"/>
  </r>
  <r>
    <x v="2"/>
    <x v="0"/>
    <x v="0"/>
    <x v="2"/>
    <x v="2"/>
    <x v="3"/>
    <x v="0"/>
    <x v="1"/>
    <x v="1"/>
    <x v="0"/>
    <x v="0"/>
    <x v="0"/>
    <x v="0"/>
    <x v="0"/>
    <x v="0"/>
    <x v="0"/>
    <x v="0"/>
  </r>
  <r>
    <x v="2"/>
    <x v="0"/>
    <x v="0"/>
    <x v="2"/>
    <x v="2"/>
    <x v="4"/>
    <x v="0"/>
    <x v="1"/>
    <x v="1"/>
    <x v="0"/>
    <x v="0"/>
    <x v="0"/>
    <x v="0"/>
    <x v="0"/>
    <x v="0"/>
    <x v="0"/>
    <x v="0"/>
  </r>
  <r>
    <x v="2"/>
    <x v="0"/>
    <x v="0"/>
    <x v="2"/>
    <x v="2"/>
    <x v="5"/>
    <x v="0"/>
    <x v="1"/>
    <x v="1"/>
    <x v="0"/>
    <x v="0"/>
    <x v="0"/>
    <x v="0"/>
    <x v="0"/>
    <x v="0"/>
    <x v="0"/>
    <x v="0"/>
  </r>
  <r>
    <x v="2"/>
    <x v="0"/>
    <x v="0"/>
    <x v="2"/>
    <x v="2"/>
    <x v="6"/>
    <x v="0"/>
    <x v="1"/>
    <x v="1"/>
    <x v="0"/>
    <x v="0"/>
    <x v="0"/>
    <x v="0"/>
    <x v="0"/>
    <x v="0"/>
    <x v="0"/>
    <x v="0"/>
  </r>
  <r>
    <x v="2"/>
    <x v="0"/>
    <x v="0"/>
    <x v="2"/>
    <x v="2"/>
    <x v="7"/>
    <x v="0"/>
    <x v="1"/>
    <x v="1"/>
    <x v="0"/>
    <x v="0"/>
    <x v="0"/>
    <x v="0"/>
    <x v="0"/>
    <x v="0"/>
    <x v="0"/>
    <x v="0"/>
  </r>
  <r>
    <x v="2"/>
    <x v="0"/>
    <x v="0"/>
    <x v="2"/>
    <x v="2"/>
    <x v="8"/>
    <x v="0"/>
    <x v="1"/>
    <x v="1"/>
    <x v="0"/>
    <x v="0"/>
    <x v="0"/>
    <x v="0"/>
    <x v="0"/>
    <x v="0"/>
    <x v="0"/>
    <x v="0"/>
  </r>
  <r>
    <x v="3"/>
    <x v="0"/>
    <x v="0"/>
    <x v="3"/>
    <x v="3"/>
    <x v="0"/>
    <x v="0"/>
    <x v="0"/>
    <x v="0"/>
    <x v="0"/>
    <x v="0"/>
    <x v="0"/>
    <x v="1"/>
    <x v="0"/>
    <x v="0"/>
    <x v="0"/>
    <x v="0"/>
  </r>
  <r>
    <x v="3"/>
    <x v="0"/>
    <x v="0"/>
    <x v="3"/>
    <x v="3"/>
    <x v="1"/>
    <x v="0"/>
    <x v="1"/>
    <x v="1"/>
    <x v="0"/>
    <x v="0"/>
    <x v="0"/>
    <x v="1"/>
    <x v="0"/>
    <x v="0"/>
    <x v="0"/>
    <x v="0"/>
  </r>
  <r>
    <x v="3"/>
    <x v="0"/>
    <x v="0"/>
    <x v="3"/>
    <x v="3"/>
    <x v="2"/>
    <x v="0"/>
    <x v="1"/>
    <x v="1"/>
    <x v="0"/>
    <x v="0"/>
    <x v="0"/>
    <x v="1"/>
    <x v="0"/>
    <x v="0"/>
    <x v="0"/>
    <x v="0"/>
  </r>
  <r>
    <x v="3"/>
    <x v="0"/>
    <x v="0"/>
    <x v="3"/>
    <x v="3"/>
    <x v="3"/>
    <x v="0"/>
    <x v="1"/>
    <x v="1"/>
    <x v="0"/>
    <x v="0"/>
    <x v="0"/>
    <x v="1"/>
    <x v="0"/>
    <x v="0"/>
    <x v="0"/>
    <x v="0"/>
  </r>
  <r>
    <x v="3"/>
    <x v="0"/>
    <x v="0"/>
    <x v="3"/>
    <x v="3"/>
    <x v="4"/>
    <x v="0"/>
    <x v="1"/>
    <x v="1"/>
    <x v="0"/>
    <x v="0"/>
    <x v="0"/>
    <x v="1"/>
    <x v="0"/>
    <x v="0"/>
    <x v="0"/>
    <x v="0"/>
  </r>
  <r>
    <x v="3"/>
    <x v="0"/>
    <x v="0"/>
    <x v="3"/>
    <x v="3"/>
    <x v="5"/>
    <x v="0"/>
    <x v="1"/>
    <x v="1"/>
    <x v="0"/>
    <x v="0"/>
    <x v="0"/>
    <x v="1"/>
    <x v="0"/>
    <x v="0"/>
    <x v="0"/>
    <x v="0"/>
  </r>
  <r>
    <x v="3"/>
    <x v="0"/>
    <x v="0"/>
    <x v="3"/>
    <x v="3"/>
    <x v="6"/>
    <x v="0"/>
    <x v="1"/>
    <x v="1"/>
    <x v="0"/>
    <x v="0"/>
    <x v="0"/>
    <x v="1"/>
    <x v="0"/>
    <x v="0"/>
    <x v="0"/>
    <x v="0"/>
  </r>
  <r>
    <x v="3"/>
    <x v="0"/>
    <x v="0"/>
    <x v="3"/>
    <x v="3"/>
    <x v="7"/>
    <x v="0"/>
    <x v="1"/>
    <x v="1"/>
    <x v="0"/>
    <x v="0"/>
    <x v="0"/>
    <x v="1"/>
    <x v="0"/>
    <x v="0"/>
    <x v="0"/>
    <x v="0"/>
  </r>
  <r>
    <x v="3"/>
    <x v="0"/>
    <x v="0"/>
    <x v="3"/>
    <x v="3"/>
    <x v="8"/>
    <x v="0"/>
    <x v="1"/>
    <x v="1"/>
    <x v="0"/>
    <x v="0"/>
    <x v="0"/>
    <x v="1"/>
    <x v="0"/>
    <x v="0"/>
    <x v="0"/>
    <x v="0"/>
  </r>
  <r>
    <x v="4"/>
    <x v="0"/>
    <x v="0"/>
    <x v="4"/>
    <x v="4"/>
    <x v="0"/>
    <x v="0"/>
    <x v="0"/>
    <x v="0"/>
    <x v="0"/>
    <x v="0"/>
    <x v="0"/>
    <x v="1"/>
    <x v="0"/>
    <x v="0"/>
    <x v="0"/>
    <x v="0"/>
  </r>
  <r>
    <x v="4"/>
    <x v="0"/>
    <x v="0"/>
    <x v="4"/>
    <x v="4"/>
    <x v="1"/>
    <x v="0"/>
    <x v="1"/>
    <x v="1"/>
    <x v="0"/>
    <x v="0"/>
    <x v="0"/>
    <x v="1"/>
    <x v="0"/>
    <x v="0"/>
    <x v="0"/>
    <x v="0"/>
  </r>
  <r>
    <x v="4"/>
    <x v="0"/>
    <x v="0"/>
    <x v="4"/>
    <x v="4"/>
    <x v="2"/>
    <x v="0"/>
    <x v="1"/>
    <x v="1"/>
    <x v="0"/>
    <x v="0"/>
    <x v="0"/>
    <x v="1"/>
    <x v="0"/>
    <x v="0"/>
    <x v="0"/>
    <x v="0"/>
  </r>
  <r>
    <x v="4"/>
    <x v="0"/>
    <x v="0"/>
    <x v="4"/>
    <x v="4"/>
    <x v="3"/>
    <x v="0"/>
    <x v="1"/>
    <x v="1"/>
    <x v="0"/>
    <x v="0"/>
    <x v="0"/>
    <x v="1"/>
    <x v="0"/>
    <x v="0"/>
    <x v="0"/>
    <x v="0"/>
  </r>
  <r>
    <x v="4"/>
    <x v="0"/>
    <x v="0"/>
    <x v="4"/>
    <x v="4"/>
    <x v="4"/>
    <x v="0"/>
    <x v="1"/>
    <x v="1"/>
    <x v="0"/>
    <x v="0"/>
    <x v="0"/>
    <x v="1"/>
    <x v="0"/>
    <x v="0"/>
    <x v="0"/>
    <x v="0"/>
  </r>
  <r>
    <x v="4"/>
    <x v="0"/>
    <x v="0"/>
    <x v="4"/>
    <x v="4"/>
    <x v="5"/>
    <x v="0"/>
    <x v="1"/>
    <x v="1"/>
    <x v="0"/>
    <x v="0"/>
    <x v="0"/>
    <x v="1"/>
    <x v="0"/>
    <x v="0"/>
    <x v="0"/>
    <x v="0"/>
  </r>
  <r>
    <x v="4"/>
    <x v="0"/>
    <x v="0"/>
    <x v="4"/>
    <x v="4"/>
    <x v="6"/>
    <x v="0"/>
    <x v="1"/>
    <x v="1"/>
    <x v="0"/>
    <x v="0"/>
    <x v="0"/>
    <x v="1"/>
    <x v="0"/>
    <x v="0"/>
    <x v="0"/>
    <x v="0"/>
  </r>
  <r>
    <x v="4"/>
    <x v="0"/>
    <x v="0"/>
    <x v="4"/>
    <x v="4"/>
    <x v="7"/>
    <x v="0"/>
    <x v="1"/>
    <x v="1"/>
    <x v="0"/>
    <x v="0"/>
    <x v="0"/>
    <x v="1"/>
    <x v="0"/>
    <x v="0"/>
    <x v="0"/>
    <x v="0"/>
  </r>
  <r>
    <x v="4"/>
    <x v="0"/>
    <x v="0"/>
    <x v="4"/>
    <x v="4"/>
    <x v="8"/>
    <x v="0"/>
    <x v="1"/>
    <x v="1"/>
    <x v="0"/>
    <x v="0"/>
    <x v="0"/>
    <x v="1"/>
    <x v="0"/>
    <x v="0"/>
    <x v="0"/>
    <x v="0"/>
  </r>
  <r>
    <x v="5"/>
    <x v="1"/>
    <x v="1"/>
    <x v="5"/>
    <x v="3"/>
    <x v="0"/>
    <x v="1"/>
    <x v="0"/>
    <x v="0"/>
    <x v="1"/>
    <x v="1"/>
    <x v="1"/>
    <x v="2"/>
    <x v="1"/>
    <x v="1"/>
    <x v="1"/>
    <x v="1"/>
  </r>
  <r>
    <x v="5"/>
    <x v="1"/>
    <x v="1"/>
    <x v="5"/>
    <x v="3"/>
    <x v="1"/>
    <x v="1"/>
    <x v="1"/>
    <x v="1"/>
    <x v="1"/>
    <x v="1"/>
    <x v="1"/>
    <x v="2"/>
    <x v="1"/>
    <x v="1"/>
    <x v="1"/>
    <x v="1"/>
  </r>
  <r>
    <x v="5"/>
    <x v="1"/>
    <x v="1"/>
    <x v="5"/>
    <x v="3"/>
    <x v="2"/>
    <x v="1"/>
    <x v="1"/>
    <x v="1"/>
    <x v="1"/>
    <x v="1"/>
    <x v="1"/>
    <x v="2"/>
    <x v="1"/>
    <x v="1"/>
    <x v="1"/>
    <x v="1"/>
  </r>
  <r>
    <x v="5"/>
    <x v="1"/>
    <x v="1"/>
    <x v="5"/>
    <x v="3"/>
    <x v="3"/>
    <x v="1"/>
    <x v="1"/>
    <x v="1"/>
    <x v="1"/>
    <x v="1"/>
    <x v="1"/>
    <x v="2"/>
    <x v="1"/>
    <x v="1"/>
    <x v="1"/>
    <x v="1"/>
  </r>
  <r>
    <x v="5"/>
    <x v="1"/>
    <x v="1"/>
    <x v="5"/>
    <x v="3"/>
    <x v="4"/>
    <x v="1"/>
    <x v="1"/>
    <x v="1"/>
    <x v="1"/>
    <x v="1"/>
    <x v="1"/>
    <x v="2"/>
    <x v="1"/>
    <x v="1"/>
    <x v="1"/>
    <x v="1"/>
  </r>
  <r>
    <x v="5"/>
    <x v="1"/>
    <x v="1"/>
    <x v="5"/>
    <x v="3"/>
    <x v="5"/>
    <x v="1"/>
    <x v="1"/>
    <x v="1"/>
    <x v="1"/>
    <x v="1"/>
    <x v="1"/>
    <x v="2"/>
    <x v="1"/>
    <x v="1"/>
    <x v="1"/>
    <x v="1"/>
  </r>
  <r>
    <x v="5"/>
    <x v="1"/>
    <x v="1"/>
    <x v="5"/>
    <x v="3"/>
    <x v="6"/>
    <x v="1"/>
    <x v="1"/>
    <x v="1"/>
    <x v="1"/>
    <x v="1"/>
    <x v="1"/>
    <x v="2"/>
    <x v="1"/>
    <x v="1"/>
    <x v="1"/>
    <x v="1"/>
  </r>
  <r>
    <x v="5"/>
    <x v="1"/>
    <x v="1"/>
    <x v="5"/>
    <x v="3"/>
    <x v="7"/>
    <x v="1"/>
    <x v="1"/>
    <x v="1"/>
    <x v="1"/>
    <x v="1"/>
    <x v="1"/>
    <x v="2"/>
    <x v="1"/>
    <x v="1"/>
    <x v="1"/>
    <x v="1"/>
  </r>
  <r>
    <x v="5"/>
    <x v="1"/>
    <x v="1"/>
    <x v="5"/>
    <x v="3"/>
    <x v="8"/>
    <x v="1"/>
    <x v="1"/>
    <x v="1"/>
    <x v="1"/>
    <x v="1"/>
    <x v="1"/>
    <x v="2"/>
    <x v="1"/>
    <x v="1"/>
    <x v="1"/>
    <x v="1"/>
  </r>
  <r>
    <x v="6"/>
    <x v="1"/>
    <x v="1"/>
    <x v="3"/>
    <x v="3"/>
    <x v="0"/>
    <x v="0"/>
    <x v="0"/>
    <x v="0"/>
    <x v="0"/>
    <x v="0"/>
    <x v="0"/>
    <x v="1"/>
    <x v="0"/>
    <x v="0"/>
    <x v="0"/>
    <x v="0"/>
  </r>
  <r>
    <x v="6"/>
    <x v="1"/>
    <x v="1"/>
    <x v="3"/>
    <x v="3"/>
    <x v="1"/>
    <x v="0"/>
    <x v="1"/>
    <x v="1"/>
    <x v="0"/>
    <x v="0"/>
    <x v="0"/>
    <x v="1"/>
    <x v="0"/>
    <x v="0"/>
    <x v="0"/>
    <x v="0"/>
  </r>
  <r>
    <x v="6"/>
    <x v="1"/>
    <x v="1"/>
    <x v="3"/>
    <x v="3"/>
    <x v="2"/>
    <x v="0"/>
    <x v="1"/>
    <x v="1"/>
    <x v="0"/>
    <x v="0"/>
    <x v="0"/>
    <x v="1"/>
    <x v="0"/>
    <x v="0"/>
    <x v="0"/>
    <x v="0"/>
  </r>
  <r>
    <x v="6"/>
    <x v="1"/>
    <x v="1"/>
    <x v="3"/>
    <x v="3"/>
    <x v="3"/>
    <x v="0"/>
    <x v="1"/>
    <x v="1"/>
    <x v="0"/>
    <x v="0"/>
    <x v="0"/>
    <x v="1"/>
    <x v="0"/>
    <x v="0"/>
    <x v="0"/>
    <x v="0"/>
  </r>
  <r>
    <x v="6"/>
    <x v="1"/>
    <x v="1"/>
    <x v="3"/>
    <x v="3"/>
    <x v="4"/>
    <x v="0"/>
    <x v="1"/>
    <x v="1"/>
    <x v="0"/>
    <x v="0"/>
    <x v="0"/>
    <x v="1"/>
    <x v="0"/>
    <x v="0"/>
    <x v="0"/>
    <x v="0"/>
  </r>
  <r>
    <x v="6"/>
    <x v="1"/>
    <x v="1"/>
    <x v="3"/>
    <x v="3"/>
    <x v="5"/>
    <x v="0"/>
    <x v="1"/>
    <x v="1"/>
    <x v="0"/>
    <x v="0"/>
    <x v="0"/>
    <x v="1"/>
    <x v="0"/>
    <x v="0"/>
    <x v="0"/>
    <x v="0"/>
  </r>
  <r>
    <x v="6"/>
    <x v="1"/>
    <x v="1"/>
    <x v="3"/>
    <x v="3"/>
    <x v="6"/>
    <x v="0"/>
    <x v="1"/>
    <x v="1"/>
    <x v="0"/>
    <x v="0"/>
    <x v="0"/>
    <x v="1"/>
    <x v="0"/>
    <x v="0"/>
    <x v="0"/>
    <x v="0"/>
  </r>
  <r>
    <x v="6"/>
    <x v="1"/>
    <x v="1"/>
    <x v="3"/>
    <x v="3"/>
    <x v="7"/>
    <x v="0"/>
    <x v="1"/>
    <x v="1"/>
    <x v="0"/>
    <x v="0"/>
    <x v="0"/>
    <x v="1"/>
    <x v="0"/>
    <x v="0"/>
    <x v="0"/>
    <x v="0"/>
  </r>
  <r>
    <x v="6"/>
    <x v="1"/>
    <x v="1"/>
    <x v="3"/>
    <x v="3"/>
    <x v="8"/>
    <x v="0"/>
    <x v="1"/>
    <x v="1"/>
    <x v="0"/>
    <x v="0"/>
    <x v="0"/>
    <x v="1"/>
    <x v="0"/>
    <x v="0"/>
    <x v="0"/>
    <x v="0"/>
  </r>
  <r>
    <x v="7"/>
    <x v="1"/>
    <x v="1"/>
    <x v="6"/>
    <x v="0"/>
    <x v="0"/>
    <x v="0"/>
    <x v="0"/>
    <x v="0"/>
    <x v="0"/>
    <x v="2"/>
    <x v="2"/>
    <x v="0"/>
    <x v="2"/>
    <x v="0"/>
    <x v="2"/>
    <x v="0"/>
  </r>
  <r>
    <x v="7"/>
    <x v="1"/>
    <x v="1"/>
    <x v="6"/>
    <x v="0"/>
    <x v="1"/>
    <x v="0"/>
    <x v="1"/>
    <x v="1"/>
    <x v="0"/>
    <x v="2"/>
    <x v="2"/>
    <x v="0"/>
    <x v="2"/>
    <x v="0"/>
    <x v="2"/>
    <x v="0"/>
  </r>
  <r>
    <x v="7"/>
    <x v="1"/>
    <x v="1"/>
    <x v="6"/>
    <x v="0"/>
    <x v="2"/>
    <x v="0"/>
    <x v="1"/>
    <x v="1"/>
    <x v="0"/>
    <x v="2"/>
    <x v="2"/>
    <x v="0"/>
    <x v="2"/>
    <x v="0"/>
    <x v="2"/>
    <x v="0"/>
  </r>
  <r>
    <x v="7"/>
    <x v="1"/>
    <x v="1"/>
    <x v="6"/>
    <x v="0"/>
    <x v="3"/>
    <x v="0"/>
    <x v="1"/>
    <x v="1"/>
    <x v="0"/>
    <x v="2"/>
    <x v="2"/>
    <x v="0"/>
    <x v="2"/>
    <x v="0"/>
    <x v="2"/>
    <x v="0"/>
  </r>
  <r>
    <x v="7"/>
    <x v="1"/>
    <x v="1"/>
    <x v="6"/>
    <x v="0"/>
    <x v="4"/>
    <x v="0"/>
    <x v="1"/>
    <x v="1"/>
    <x v="0"/>
    <x v="2"/>
    <x v="2"/>
    <x v="0"/>
    <x v="2"/>
    <x v="0"/>
    <x v="2"/>
    <x v="0"/>
  </r>
  <r>
    <x v="7"/>
    <x v="1"/>
    <x v="1"/>
    <x v="6"/>
    <x v="0"/>
    <x v="5"/>
    <x v="0"/>
    <x v="1"/>
    <x v="1"/>
    <x v="0"/>
    <x v="2"/>
    <x v="2"/>
    <x v="0"/>
    <x v="2"/>
    <x v="0"/>
    <x v="2"/>
    <x v="0"/>
  </r>
  <r>
    <x v="7"/>
    <x v="1"/>
    <x v="1"/>
    <x v="6"/>
    <x v="0"/>
    <x v="6"/>
    <x v="0"/>
    <x v="1"/>
    <x v="1"/>
    <x v="0"/>
    <x v="2"/>
    <x v="2"/>
    <x v="0"/>
    <x v="2"/>
    <x v="0"/>
    <x v="2"/>
    <x v="0"/>
  </r>
  <r>
    <x v="7"/>
    <x v="1"/>
    <x v="1"/>
    <x v="6"/>
    <x v="0"/>
    <x v="7"/>
    <x v="0"/>
    <x v="1"/>
    <x v="1"/>
    <x v="0"/>
    <x v="2"/>
    <x v="2"/>
    <x v="0"/>
    <x v="2"/>
    <x v="0"/>
    <x v="2"/>
    <x v="0"/>
  </r>
  <r>
    <x v="7"/>
    <x v="1"/>
    <x v="1"/>
    <x v="6"/>
    <x v="0"/>
    <x v="8"/>
    <x v="0"/>
    <x v="1"/>
    <x v="1"/>
    <x v="0"/>
    <x v="2"/>
    <x v="2"/>
    <x v="0"/>
    <x v="2"/>
    <x v="0"/>
    <x v="2"/>
    <x v="0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  <r>
    <x v="8"/>
    <x v="2"/>
    <x v="2"/>
    <x v="7"/>
    <x v="5"/>
    <x v="0"/>
    <x v="2"/>
    <x v="0"/>
    <x v="0"/>
    <x v="2"/>
    <x v="3"/>
    <x v="3"/>
    <x v="3"/>
    <x v="3"/>
    <x v="2"/>
    <x v="0"/>
    <x v="2"/>
  </r>
  <r>
    <x v="8"/>
    <x v="2"/>
    <x v="2"/>
    <x v="7"/>
    <x v="5"/>
    <x v="1"/>
    <x v="2"/>
    <x v="1"/>
    <x v="1"/>
    <x v="2"/>
    <x v="3"/>
    <x v="3"/>
    <x v="3"/>
    <x v="3"/>
    <x v="2"/>
    <x v="0"/>
    <x v="2"/>
  </r>
  <r>
    <x v="8"/>
    <x v="2"/>
    <x v="2"/>
    <x v="7"/>
    <x v="5"/>
    <x v="2"/>
    <x v="2"/>
    <x v="1"/>
    <x v="1"/>
    <x v="2"/>
    <x v="3"/>
    <x v="3"/>
    <x v="3"/>
    <x v="3"/>
    <x v="2"/>
    <x v="0"/>
    <x v="2"/>
  </r>
  <r>
    <x v="8"/>
    <x v="2"/>
    <x v="2"/>
    <x v="7"/>
    <x v="5"/>
    <x v="3"/>
    <x v="2"/>
    <x v="1"/>
    <x v="1"/>
    <x v="2"/>
    <x v="3"/>
    <x v="3"/>
    <x v="3"/>
    <x v="3"/>
    <x v="2"/>
    <x v="0"/>
    <x v="2"/>
  </r>
  <r>
    <x v="8"/>
    <x v="2"/>
    <x v="2"/>
    <x v="7"/>
    <x v="5"/>
    <x v="4"/>
    <x v="2"/>
    <x v="1"/>
    <x v="1"/>
    <x v="2"/>
    <x v="3"/>
    <x v="3"/>
    <x v="3"/>
    <x v="3"/>
    <x v="2"/>
    <x v="0"/>
    <x v="2"/>
  </r>
  <r>
    <x v="8"/>
    <x v="2"/>
    <x v="2"/>
    <x v="7"/>
    <x v="5"/>
    <x v="5"/>
    <x v="2"/>
    <x v="1"/>
    <x v="1"/>
    <x v="2"/>
    <x v="3"/>
    <x v="3"/>
    <x v="3"/>
    <x v="3"/>
    <x v="2"/>
    <x v="0"/>
    <x v="2"/>
  </r>
  <r>
    <x v="8"/>
    <x v="2"/>
    <x v="2"/>
    <x v="7"/>
    <x v="5"/>
    <x v="6"/>
    <x v="2"/>
    <x v="1"/>
    <x v="1"/>
    <x v="2"/>
    <x v="3"/>
    <x v="3"/>
    <x v="3"/>
    <x v="3"/>
    <x v="2"/>
    <x v="0"/>
    <x v="2"/>
  </r>
  <r>
    <x v="8"/>
    <x v="2"/>
    <x v="2"/>
    <x v="7"/>
    <x v="5"/>
    <x v="7"/>
    <x v="2"/>
    <x v="1"/>
    <x v="1"/>
    <x v="2"/>
    <x v="3"/>
    <x v="3"/>
    <x v="3"/>
    <x v="3"/>
    <x v="2"/>
    <x v="0"/>
    <x v="2"/>
  </r>
  <r>
    <x v="8"/>
    <x v="2"/>
    <x v="2"/>
    <x v="7"/>
    <x v="5"/>
    <x v="8"/>
    <x v="2"/>
    <x v="1"/>
    <x v="1"/>
    <x v="2"/>
    <x v="3"/>
    <x v="3"/>
    <x v="3"/>
    <x v="3"/>
    <x v="2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N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0"/>
        <item x="1"/>
        <item x="2"/>
        <item x="3"/>
        <item x="4"/>
        <item x="5"/>
        <item x="6"/>
        <item x="7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outline="0" multipleItemSelectionAllowed="1" numFmtId="58" showAll="0">
      <items count="9">
        <item x="7"/>
        <item x="5"/>
        <item x="4"/>
        <item x="3"/>
        <item x="2"/>
        <item x="1"/>
        <item x="0"/>
        <item x="6"/>
        <item t="default"/>
      </items>
    </pivotField>
    <pivotField compact="0" outline="0" multipleItemSelectionAllowed="1" showAll="0"/>
    <pivotField axis="axisCol" compact="0" outline="0" multipleItemSelectionAllowed="1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 v="1"/>
      <x v="1"/>
      <x v="6"/>
    </i>
    <i>
      <x v="2"/>
      <x v="1"/>
      <x v="1"/>
      <x v="5"/>
    </i>
    <i>
      <x v="3"/>
      <x v="1"/>
      <x v="1"/>
      <x v="4"/>
    </i>
    <i>
      <x v="4"/>
      <x v="1"/>
      <x v="1"/>
      <x v="3"/>
    </i>
    <i>
      <x v="5"/>
      <x v="1"/>
      <x v="1"/>
      <x v="2"/>
    </i>
    <i>
      <x v="6"/>
      <x v="2"/>
      <x v="2"/>
      <x v="1"/>
    </i>
    <i>
      <x v="7"/>
      <x v="2"/>
      <x v="2"/>
      <x v="3"/>
    </i>
    <i>
      <x v="8"/>
      <x v="2"/>
      <x v="2"/>
      <x v="7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G16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5">
        <item x="3"/>
        <item x="1"/>
        <item x="0"/>
        <item x="2"/>
        <item t="default"/>
      </items>
    </pivotField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/>
    </i>
    <i>
      <x v="1"/>
      <x v="8"/>
    </i>
    <i t="default">
      <x v="1"/>
    </i>
    <i t="grand">
      <x/>
    </i>
  </rowItems>
  <colFields count="1">
    <field x="11"/>
  </colFields>
  <colItems count="5">
    <i>
      <x/>
    </i>
    <i>
      <x v="1"/>
    </i>
    <i>
      <x v="2"/>
    </i>
    <i>
      <x v="3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5"/>
        <item x="4"/>
        <item x="3"/>
        <item x="2"/>
        <item x="1"/>
        <item x="0"/>
        <item x="6"/>
      </items>
    </pivotField>
    <pivotField axis="axisRow" compact="0" defaultSubtotal="0" outline="0" multipleItemSelectionAllowed="1" showAll="0">
      <items count="6">
        <item x="4"/>
        <item x="3"/>
        <item x="2"/>
        <item x="1"/>
        <item x="0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4">
        <item x="3"/>
        <item x="1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5"/>
      <x/>
      <x/>
    </i>
    <i>
      <x v="1"/>
      <x v="1"/>
      <x v="1"/>
      <x v="1"/>
    </i>
    <i>
      <x v="2"/>
      <x/>
      <x v="2"/>
      <x v="2"/>
    </i>
    <i>
      <x v="3"/>
      <x v="1"/>
      <x v="2"/>
      <x v="2"/>
    </i>
    <i>
      <x v="4"/>
      <x v="2"/>
      <x v="2"/>
      <x v="3"/>
    </i>
    <i>
      <x v="5"/>
      <x v="3"/>
      <x v="2"/>
      <x v="3"/>
    </i>
    <i>
      <x v="6"/>
      <x v="4"/>
      <x v="2"/>
      <x v="3"/>
    </i>
    <i>
      <x v="7"/>
      <x v="4"/>
      <x v="3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5"/>
        <item x="4"/>
        <item x="3"/>
        <item x="2"/>
        <item x="1"/>
        <item x="0"/>
        <item x="6"/>
      </items>
    </pivotField>
    <pivotField axis="axisRow" compact="0" defaultSubtotal="0" outline="0" multipleItemSelectionAllowed="1" showAll="0">
      <items count="6">
        <item x="4"/>
        <item x="3"/>
        <item x="2"/>
        <item x="1"/>
        <item x="0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4">
        <item x="3"/>
        <item x="1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5"/>
      <x/>
      <x/>
    </i>
    <i>
      <x v="1"/>
      <x v="1"/>
      <x v="1"/>
      <x v="1"/>
    </i>
    <i>
      <x v="2"/>
      <x/>
      <x v="2"/>
      <x v="2"/>
    </i>
    <i>
      <x v="3"/>
      <x v="1"/>
      <x v="2"/>
      <x v="2"/>
    </i>
    <i>
      <x v="4"/>
      <x v="2"/>
      <x v="2"/>
      <x v="3"/>
    </i>
    <i>
      <x v="5"/>
      <x v="3"/>
      <x v="2"/>
      <x v="3"/>
    </i>
    <i>
      <x v="6"/>
      <x v="4"/>
      <x v="2"/>
      <x v="3"/>
    </i>
    <i>
      <x v="7"/>
      <x v="4"/>
      <x v="3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19" width="18.8761904761905" customWidth="1"/>
  </cols>
  <sheetData>
    <row r="1" customHeight="1" spans="1:13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</row>
    <row r="2" customHeight="1" spans="1:13">
      <c r="A2" s="70">
        <v>44989.237882419</v>
      </c>
      <c r="B2" s="64" t="s">
        <v>13</v>
      </c>
      <c r="C2" s="64" t="s">
        <v>14</v>
      </c>
      <c r="D2" s="71">
        <v>44988</v>
      </c>
      <c r="E2" s="64" t="s">
        <v>15</v>
      </c>
      <c r="F2" s="64" t="s">
        <v>15</v>
      </c>
      <c r="G2" s="64" t="s">
        <v>15</v>
      </c>
      <c r="H2" s="64" t="s">
        <v>15</v>
      </c>
      <c r="I2" s="64" t="s">
        <v>15</v>
      </c>
      <c r="J2" s="64" t="s">
        <v>15</v>
      </c>
      <c r="K2" s="64" t="s">
        <v>15</v>
      </c>
      <c r="L2" s="64" t="s">
        <v>15</v>
      </c>
      <c r="M2" s="64" t="s">
        <v>15</v>
      </c>
    </row>
    <row r="3" customHeight="1" spans="1:13">
      <c r="A3" s="70">
        <v>44989.2385545139</v>
      </c>
      <c r="B3" s="64" t="s">
        <v>13</v>
      </c>
      <c r="C3" s="64" t="s">
        <v>14</v>
      </c>
      <c r="D3" s="71">
        <v>44987</v>
      </c>
      <c r="E3" s="64" t="s">
        <v>15</v>
      </c>
      <c r="F3" s="64" t="s">
        <v>15</v>
      </c>
      <c r="G3" s="64" t="s">
        <v>15</v>
      </c>
      <c r="H3" s="64" t="s">
        <v>15</v>
      </c>
      <c r="I3" s="64" t="s">
        <v>15</v>
      </c>
      <c r="J3" s="64" t="s">
        <v>15</v>
      </c>
      <c r="K3" s="64" t="s">
        <v>15</v>
      </c>
      <c r="L3" s="64" t="s">
        <v>15</v>
      </c>
      <c r="M3" s="64" t="s">
        <v>15</v>
      </c>
    </row>
    <row r="4" customHeight="1" spans="1:13">
      <c r="A4" s="70">
        <v>44989.2391568056</v>
      </c>
      <c r="B4" s="64" t="s">
        <v>13</v>
      </c>
      <c r="C4" s="64" t="s">
        <v>14</v>
      </c>
      <c r="D4" s="71">
        <v>44986</v>
      </c>
      <c r="E4" s="64" t="s">
        <v>15</v>
      </c>
      <c r="F4" s="64" t="s">
        <v>15</v>
      </c>
      <c r="G4" s="64" t="s">
        <v>15</v>
      </c>
      <c r="H4" s="64" t="s">
        <v>15</v>
      </c>
      <c r="I4" s="64" t="s">
        <v>15</v>
      </c>
      <c r="J4" s="64" t="s">
        <v>15</v>
      </c>
      <c r="K4" s="64" t="s">
        <v>15</v>
      </c>
      <c r="L4" s="64" t="s">
        <v>15</v>
      </c>
      <c r="M4" s="64" t="s">
        <v>15</v>
      </c>
    </row>
    <row r="5" customHeight="1" spans="1:13">
      <c r="A5" s="70">
        <v>44989.2399597222</v>
      </c>
      <c r="B5" s="64" t="s">
        <v>13</v>
      </c>
      <c r="C5" s="64" t="s">
        <v>14</v>
      </c>
      <c r="D5" s="71">
        <v>44985</v>
      </c>
      <c r="E5" s="64" t="s">
        <v>15</v>
      </c>
      <c r="F5" s="64" t="s">
        <v>15</v>
      </c>
      <c r="G5" s="64" t="s">
        <v>15</v>
      </c>
      <c r="H5" s="64" t="s">
        <v>15</v>
      </c>
      <c r="I5" s="64" t="s">
        <v>15</v>
      </c>
      <c r="J5" s="64" t="s">
        <v>15</v>
      </c>
      <c r="K5" s="64" t="s">
        <v>15</v>
      </c>
      <c r="L5" s="64" t="s">
        <v>15</v>
      </c>
      <c r="M5" s="64" t="s">
        <v>15</v>
      </c>
    </row>
    <row r="6" customHeight="1" spans="1:13">
      <c r="A6" s="70">
        <v>44989.2416504977</v>
      </c>
      <c r="B6" s="64" t="s">
        <v>13</v>
      </c>
      <c r="C6" s="64" t="s">
        <v>14</v>
      </c>
      <c r="D6" s="71">
        <v>44984</v>
      </c>
      <c r="E6" s="64" t="s">
        <v>15</v>
      </c>
      <c r="F6" s="64" t="s">
        <v>15</v>
      </c>
      <c r="G6" s="64" t="s">
        <v>15</v>
      </c>
      <c r="H6" s="64" t="s">
        <v>15</v>
      </c>
      <c r="I6" s="64" t="s">
        <v>15</v>
      </c>
      <c r="J6" s="64" t="s">
        <v>15</v>
      </c>
      <c r="K6" s="64" t="s">
        <v>15</v>
      </c>
      <c r="L6" s="64" t="s">
        <v>15</v>
      </c>
      <c r="M6" s="64" t="s">
        <v>15</v>
      </c>
    </row>
    <row r="7" customHeight="1" spans="1:13">
      <c r="A7" s="70">
        <v>45026.4430485648</v>
      </c>
      <c r="B7" s="64" t="s">
        <v>16</v>
      </c>
      <c r="C7" s="64" t="s">
        <v>17</v>
      </c>
      <c r="D7" s="71">
        <v>44957</v>
      </c>
      <c r="E7" s="64" t="s">
        <v>18</v>
      </c>
      <c r="F7" s="64" t="s">
        <v>18</v>
      </c>
      <c r="G7" s="64" t="s">
        <v>18</v>
      </c>
      <c r="H7" s="64" t="s">
        <v>18</v>
      </c>
      <c r="I7" s="64" t="s">
        <v>18</v>
      </c>
      <c r="J7" s="64" t="s">
        <v>18</v>
      </c>
      <c r="K7" s="64" t="s">
        <v>18</v>
      </c>
      <c r="L7" s="64" t="s">
        <v>18</v>
      </c>
      <c r="M7" s="64" t="s">
        <v>18</v>
      </c>
    </row>
    <row r="8" customHeight="1" spans="1:13">
      <c r="A8" s="70">
        <v>45026.4438528935</v>
      </c>
      <c r="B8" s="64" t="s">
        <v>16</v>
      </c>
      <c r="C8" s="64" t="s">
        <v>17</v>
      </c>
      <c r="D8" s="71">
        <v>44985</v>
      </c>
      <c r="E8" s="64" t="s">
        <v>15</v>
      </c>
      <c r="F8" s="64" t="s">
        <v>15</v>
      </c>
      <c r="G8" s="64" t="s">
        <v>15</v>
      </c>
      <c r="H8" s="64" t="s">
        <v>15</v>
      </c>
      <c r="I8" s="64" t="s">
        <v>15</v>
      </c>
      <c r="J8" s="64" t="s">
        <v>15</v>
      </c>
      <c r="K8" s="64" t="s">
        <v>15</v>
      </c>
      <c r="L8" s="64" t="s">
        <v>15</v>
      </c>
      <c r="M8" s="64" t="s">
        <v>15</v>
      </c>
    </row>
    <row r="9" customHeight="1" spans="1:13">
      <c r="A9" s="70">
        <v>45026.4446920833</v>
      </c>
      <c r="B9" s="64" t="s">
        <v>16</v>
      </c>
      <c r="C9" s="64" t="s">
        <v>17</v>
      </c>
      <c r="D9" s="71">
        <v>45016</v>
      </c>
      <c r="E9" s="64" t="s">
        <v>15</v>
      </c>
      <c r="F9" s="64" t="s">
        <v>15</v>
      </c>
      <c r="G9" s="64" t="s">
        <v>15</v>
      </c>
      <c r="H9" s="64" t="s">
        <v>15</v>
      </c>
      <c r="I9" s="64" t="s">
        <v>15</v>
      </c>
      <c r="J9" s="64" t="s">
        <v>15</v>
      </c>
      <c r="K9" s="64" t="s">
        <v>15</v>
      </c>
      <c r="L9" s="64" t="s">
        <v>15</v>
      </c>
      <c r="M9" s="64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4" t="s">
        <v>19</v>
      </c>
      <c r="B1" s="64" t="s">
        <v>20</v>
      </c>
      <c r="C1" s="64" t="s">
        <v>21</v>
      </c>
      <c r="E1" s="64" t="s">
        <v>22</v>
      </c>
      <c r="F1" s="64" t="s">
        <v>23</v>
      </c>
      <c r="G1" s="64" t="s">
        <v>24</v>
      </c>
      <c r="I1" s="64" t="s">
        <v>25</v>
      </c>
    </row>
    <row r="2" customHeight="1" spans="1:9">
      <c r="A2" s="64" t="s">
        <v>26</v>
      </c>
      <c r="B2" s="64">
        <v>100</v>
      </c>
      <c r="C2" s="64" t="s">
        <v>27</v>
      </c>
      <c r="E2" s="64" t="s">
        <v>28</v>
      </c>
      <c r="F2" s="64" t="s">
        <v>29</v>
      </c>
      <c r="G2" s="64">
        <v>1</v>
      </c>
      <c r="I2" s="51" t="s">
        <v>30</v>
      </c>
    </row>
    <row r="3" customHeight="1" spans="1:9">
      <c r="A3" s="64" t="s">
        <v>15</v>
      </c>
      <c r="B3" s="64">
        <v>95</v>
      </c>
      <c r="C3" s="64" t="s">
        <v>31</v>
      </c>
      <c r="E3" s="64" t="s">
        <v>32</v>
      </c>
      <c r="F3" s="64" t="s">
        <v>33</v>
      </c>
      <c r="G3" s="64">
        <v>2</v>
      </c>
      <c r="I3" s="51" t="s">
        <v>34</v>
      </c>
    </row>
    <row r="4" customHeight="1" spans="1:9">
      <c r="A4" s="64" t="s">
        <v>18</v>
      </c>
      <c r="B4" s="64">
        <v>89</v>
      </c>
      <c r="C4" s="64" t="s">
        <v>35</v>
      </c>
      <c r="E4" s="64" t="s">
        <v>36</v>
      </c>
      <c r="F4" s="64" t="s">
        <v>37</v>
      </c>
      <c r="G4" s="64">
        <v>3</v>
      </c>
      <c r="I4" s="51" t="s">
        <v>38</v>
      </c>
    </row>
    <row r="5" customHeight="1" spans="1:9">
      <c r="A5" s="64" t="s">
        <v>39</v>
      </c>
      <c r="B5" s="64">
        <v>74</v>
      </c>
      <c r="C5" s="64" t="s">
        <v>40</v>
      </c>
      <c r="E5" s="64" t="s">
        <v>41</v>
      </c>
      <c r="F5" s="64" t="s">
        <v>42</v>
      </c>
      <c r="G5" s="64">
        <v>4</v>
      </c>
      <c r="I5" s="51" t="s">
        <v>43</v>
      </c>
    </row>
    <row r="6" customHeight="1" spans="5:9">
      <c r="E6" s="64" t="s">
        <v>44</v>
      </c>
      <c r="F6" s="64" t="s">
        <v>45</v>
      </c>
      <c r="G6" s="64">
        <v>5</v>
      </c>
      <c r="I6" s="51" t="s">
        <v>46</v>
      </c>
    </row>
    <row r="7" customHeight="1" spans="5:9">
      <c r="E7" s="64" t="s">
        <v>47</v>
      </c>
      <c r="F7" s="64" t="s">
        <v>48</v>
      </c>
      <c r="G7" s="64">
        <v>6</v>
      </c>
      <c r="I7" s="51" t="s">
        <v>49</v>
      </c>
    </row>
    <row r="8" customHeight="1" spans="5:9">
      <c r="E8" s="64" t="s">
        <v>50</v>
      </c>
      <c r="F8" s="64" t="s">
        <v>51</v>
      </c>
      <c r="G8" s="64">
        <v>7</v>
      </c>
      <c r="I8" s="51" t="s">
        <v>52</v>
      </c>
    </row>
    <row r="9" customHeight="1" spans="5:9">
      <c r="E9" s="64" t="s">
        <v>53</v>
      </c>
      <c r="F9" s="64" t="s">
        <v>54</v>
      </c>
      <c r="G9" s="64">
        <v>8</v>
      </c>
      <c r="I9" s="51" t="s">
        <v>55</v>
      </c>
    </row>
    <row r="10" customHeight="1" spans="5:9">
      <c r="E10" s="64" t="s">
        <v>56</v>
      </c>
      <c r="F10" s="64" t="s">
        <v>57</v>
      </c>
      <c r="G10" s="64">
        <v>9</v>
      </c>
      <c r="I10" s="51" t="s">
        <v>58</v>
      </c>
    </row>
    <row r="11" customHeight="1" spans="5:9">
      <c r="E11" s="64" t="s">
        <v>59</v>
      </c>
      <c r="F11" s="64" t="s">
        <v>60</v>
      </c>
      <c r="G11" s="64">
        <v>10</v>
      </c>
      <c r="I11" s="51" t="s">
        <v>61</v>
      </c>
    </row>
    <row r="12" customHeight="1" spans="5:9">
      <c r="E12" s="64" t="s">
        <v>62</v>
      </c>
      <c r="F12" s="64" t="s">
        <v>63</v>
      </c>
      <c r="G12" s="64">
        <v>11</v>
      </c>
      <c r="I12" s="51" t="s">
        <v>64</v>
      </c>
    </row>
    <row r="13" customHeight="1" spans="5:9">
      <c r="E13" s="64" t="s">
        <v>65</v>
      </c>
      <c r="F13" s="64" t="s">
        <v>66</v>
      </c>
      <c r="G13" s="64">
        <v>12</v>
      </c>
      <c r="I13" s="51" t="s">
        <v>67</v>
      </c>
    </row>
    <row r="14" customHeight="1" spans="9:9">
      <c r="I14" s="51" t="s">
        <v>68</v>
      </c>
    </row>
    <row r="15" customHeight="1" spans="9:9">
      <c r="I15" s="51" t="s">
        <v>69</v>
      </c>
    </row>
    <row r="16" customHeight="1" spans="9:9">
      <c r="I16" s="51" t="s">
        <v>70</v>
      </c>
    </row>
    <row r="17" customHeight="1" spans="9:9">
      <c r="I17" s="51" t="s">
        <v>71</v>
      </c>
    </row>
    <row r="18" customHeight="1" spans="9:9">
      <c r="I18" s="51" t="s">
        <v>72</v>
      </c>
    </row>
    <row r="19" customHeight="1" spans="9:9">
      <c r="I19" s="51" t="s">
        <v>73</v>
      </c>
    </row>
    <row r="20" customHeight="1" spans="9:9">
      <c r="I20" s="51" t="s">
        <v>74</v>
      </c>
    </row>
    <row r="21" customHeight="1" spans="9:9">
      <c r="I21" s="51" t="s">
        <v>75</v>
      </c>
    </row>
    <row r="22" customHeight="1" spans="9:9">
      <c r="I22" s="51" t="s">
        <v>76</v>
      </c>
    </row>
    <row r="23" customHeight="1" spans="9:9">
      <c r="I23" s="51" t="s">
        <v>77</v>
      </c>
    </row>
    <row r="24" customHeight="1" spans="9:9">
      <c r="I24" s="51" t="s">
        <v>78</v>
      </c>
    </row>
    <row r="25" customHeight="1" spans="9:9">
      <c r="I25" s="51" t="s">
        <v>79</v>
      </c>
    </row>
    <row r="26" customHeight="1" spans="9:9">
      <c r="I26" s="51" t="s">
        <v>80</v>
      </c>
    </row>
    <row r="27" customHeight="1" spans="9:9">
      <c r="I27" s="51" t="s">
        <v>81</v>
      </c>
    </row>
    <row r="28" customHeight="1" spans="9:9">
      <c r="I28" s="51" t="s">
        <v>82</v>
      </c>
    </row>
    <row r="29" customHeight="1" spans="9:9">
      <c r="I29" s="51" t="s">
        <v>83</v>
      </c>
    </row>
    <row r="30" customHeight="1" spans="9:9">
      <c r="I30" s="51" t="s">
        <v>84</v>
      </c>
    </row>
    <row r="31" customHeight="1" spans="9:9">
      <c r="I31" s="51" t="s">
        <v>85</v>
      </c>
    </row>
    <row r="32" customHeight="1" spans="9:9">
      <c r="I32" s="51" t="s">
        <v>86</v>
      </c>
    </row>
    <row r="33" customHeight="1" spans="9:9">
      <c r="I33" s="51" t="s">
        <v>87</v>
      </c>
    </row>
    <row r="34" customHeight="1" spans="9:9">
      <c r="I34" s="51" t="s">
        <v>88</v>
      </c>
    </row>
    <row r="35" customHeight="1" spans="9:9">
      <c r="I35" s="51" t="s">
        <v>89</v>
      </c>
    </row>
    <row r="36" customHeight="1" spans="9:9">
      <c r="I36" s="51" t="s">
        <v>90</v>
      </c>
    </row>
    <row r="37" customHeight="1" spans="9:9">
      <c r="I37" s="51" t="s">
        <v>91</v>
      </c>
    </row>
    <row r="38" customHeight="1" spans="9:9">
      <c r="I38" s="51" t="s">
        <v>92</v>
      </c>
    </row>
    <row r="39" customHeight="1" spans="9:9">
      <c r="I39" s="51" t="s">
        <v>93</v>
      </c>
    </row>
    <row r="40" customHeight="1" spans="9:9">
      <c r="I40" s="51" t="s">
        <v>94</v>
      </c>
    </row>
    <row r="41" customHeight="1" spans="9:9">
      <c r="I41" s="51" t="s">
        <v>95</v>
      </c>
    </row>
    <row r="42" customHeight="1" spans="9:9">
      <c r="I42" s="51" t="s">
        <v>96</v>
      </c>
    </row>
    <row r="43" customHeight="1" spans="9:9">
      <c r="I43" s="51" t="s">
        <v>97</v>
      </c>
    </row>
    <row r="44" customHeight="1" spans="9:9">
      <c r="I44" s="51" t="s">
        <v>98</v>
      </c>
    </row>
    <row r="45" customHeight="1" spans="9:9">
      <c r="I45" s="51" t="s">
        <v>99</v>
      </c>
    </row>
    <row r="46" customHeight="1" spans="9:9">
      <c r="I46" s="51" t="s">
        <v>100</v>
      </c>
    </row>
    <row r="47" customHeight="1" spans="9:9">
      <c r="I47" s="51" t="s">
        <v>101</v>
      </c>
    </row>
    <row r="48" customHeight="1" spans="9:9">
      <c r="I48" s="51" t="s">
        <v>102</v>
      </c>
    </row>
    <row r="49" customHeight="1" spans="9:9">
      <c r="I49" s="51" t="s">
        <v>103</v>
      </c>
    </row>
    <row r="50" customHeight="1" spans="9:9">
      <c r="I50" s="51" t="s">
        <v>104</v>
      </c>
    </row>
    <row r="51" customHeight="1" spans="9:9">
      <c r="I51" s="51" t="s">
        <v>105</v>
      </c>
    </row>
    <row r="52" customHeight="1" spans="9:9">
      <c r="I52" s="51" t="s">
        <v>106</v>
      </c>
    </row>
    <row r="53" customHeight="1" spans="9:9">
      <c r="I53" s="51" t="s">
        <v>107</v>
      </c>
    </row>
    <row r="54" customHeight="1" spans="9:9">
      <c r="I54" s="51" t="s">
        <v>108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1" t="s">
        <v>0</v>
      </c>
      <c r="B1" s="51" t="s">
        <v>1</v>
      </c>
      <c r="C1" s="51" t="s">
        <v>2</v>
      </c>
      <c r="D1" s="51" t="s">
        <v>3</v>
      </c>
      <c r="E1" s="64" t="s">
        <v>109</v>
      </c>
      <c r="F1" s="64" t="s">
        <v>110</v>
      </c>
      <c r="G1" s="64" t="s">
        <v>111</v>
      </c>
      <c r="H1" s="64" t="s">
        <v>112</v>
      </c>
      <c r="I1" s="64" t="s">
        <v>113</v>
      </c>
      <c r="J1" s="69" t="s">
        <v>114</v>
      </c>
      <c r="K1" s="64" t="s">
        <v>115</v>
      </c>
      <c r="L1" s="64" t="s">
        <v>116</v>
      </c>
      <c r="M1" s="64" t="s">
        <v>117</v>
      </c>
      <c r="N1" s="64" t="s">
        <v>118</v>
      </c>
      <c r="O1" s="64" t="s">
        <v>119</v>
      </c>
      <c r="P1" s="64" t="s">
        <v>120</v>
      </c>
      <c r="Q1" s="64" t="s">
        <v>121</v>
      </c>
      <c r="R1" s="51"/>
      <c r="S1" s="51"/>
    </row>
    <row r="2" customHeight="1" spans="1:17">
      <c r="A2" s="65">
        <f ca="1">INDIRECT(ADDRESS(2+QUOTIENT(ROW()-2,COUNTA('Form Responses 1'!$1:$1)-4),1,,TRUE,"Form Responses 1"))</f>
        <v>44989.237882419</v>
      </c>
      <c r="B2" s="51" t="str">
        <f ca="1">INDIRECT(ADDRESS(2+QUOTIENT(ROW()-2,COUNTA('Form Responses 1'!$1:$1)-4),2,,TRUE,"Form Responses 1"))</f>
        <v>didinsaepudin2302@gmail.com</v>
      </c>
      <c r="C2" s="51" t="str">
        <f ca="1">INDIRECT(ADDRESS(2+QUOTIENT(ROW()-2,COUNTA('Form Responses 1'!$1:$1)-4),3,,TRUE,"Form Responses 1"))</f>
        <v>Didin Saepudin</v>
      </c>
      <c r="D2" s="66">
        <f ca="1">INDIRECT(ADDRESS(2+QUOTIENT(ROW()-2,COUNTA('Form Responses 1'!$1:$1)-4),4,,TRUE,"Form Responses 1"))</f>
        <v>44988</v>
      </c>
      <c r="E2" s="67">
        <f ca="1" t="shared" ref="E2:E1000" si="0">IF(ISBLANK(D2)," ",WEEKDAY(D2,2))</f>
        <v>5</v>
      </c>
      <c r="F2" s="51" t="str">
        <f ca="1">IF(ISBLANK(A2)," ",INDIRECT(ADDRESS(1,5+MOD(ROW()-2,COUNTA('Form Responses 1'!$1:$1)-4),,TRUE,"Form Responses 1")))</f>
        <v>Security [Security Functions]</v>
      </c>
      <c r="G2" s="51" t="str">
        <f ca="1">IF(ISBLANK(A2)," ",INDIRECT(ADDRESS(MATCH(A2,'Form Responses 1'!A:A,0),5+MOD(ROW()-2,COUNTA('Form Responses 1'!$1:$1)-4),,TRUE,"Form Responses 1")))</f>
        <v>BAIK</v>
      </c>
      <c r="H2" s="68" t="str">
        <f ca="1" t="shared" ref="H2:H1000" si="1">IFERROR(LEFT(F2,FIND("[",F2)-2)," ")</f>
        <v>Security</v>
      </c>
      <c r="I2" s="68" t="str">
        <f ca="1" t="shared" ref="I2:I1000" si="2">IF(H2=" "," ",IF(UPPER(H2)="SECURITY","SECURITY SERVICE",IF(UPPER(H2)="DRIVER","LABOR SERVICE","CLEANING SERVICE")))</f>
        <v>SECURITY SERVICE</v>
      </c>
      <c r="J2" s="68">
        <f ca="1" t="array" ref="J2">IFERROR(INDEX(MASTER!B:B,MATCH(G2,MASTER!A:A,0))/100," ")</f>
        <v>0.95</v>
      </c>
      <c r="K2" s="51">
        <f ca="1" t="shared" ref="K2:K1000" si="3">IF(ISBLANK(D2)," ",WEEKNUM(D2))</f>
        <v>9</v>
      </c>
      <c r="L2" s="51" t="str">
        <f ca="1" t="shared" ref="L2:L1000" si="4">IF(ISBLANK(A2)," ",CONCATENATE(TEXT($D2,"YYY")," - WEEK ",TEXT(WEEKNUM($D2),"00")))</f>
        <v>2023 - WEEK 09</v>
      </c>
      <c r="M2" s="51" t="str">
        <f ca="1" t="shared" ref="M2:M1000" si="5">IF(ISBLANK(A2)," ",CONCATENATE(TEXT($D2,"YYY")," - MONTH ",TEXT($D2,"MM")))</f>
        <v>2023 - MONTH 03</v>
      </c>
      <c r="N2" s="68">
        <f ca="1" t="shared" ref="N2:O2" si="6">IFERROR(AVERAGEIF(L:L,L2,$J:$J)," ")</f>
        <v>0.950000000000001</v>
      </c>
      <c r="O2" s="68">
        <f ca="1" t="shared" si="6"/>
        <v>0.95</v>
      </c>
      <c r="P2" s="51" t="str">
        <f ca="1">IF(ISBLANK(A2)," ",IF(N2&gt;MASTER!$B$3/100,"SB",IF(N2&gt;MASTER!$B$4/100,"B",IF(N2&gt;MASTER!$B$5/100,"C","K"))))</f>
        <v>SB</v>
      </c>
      <c r="Q2" s="51" t="str">
        <f ca="1">IF(ISBLANK(B2)," ",IF(O2&gt;MASTER!$B$3/100,"SB",IF(O2&gt;MASTER!$B$4/100,"B",IF(O2&gt;MASTER!$B$5/100,"C","K"))))</f>
        <v>B</v>
      </c>
    </row>
    <row r="3" customHeight="1" spans="1:17">
      <c r="A3" s="65">
        <f ca="1">INDIRECT(ADDRESS(2+QUOTIENT(ROW()-2,COUNTA('Form Responses 1'!$1:$1)-4),1,,TRUE,"Form Responses 1"))</f>
        <v>44989.237882419</v>
      </c>
      <c r="B3" s="51" t="str">
        <f ca="1">INDIRECT(ADDRESS(2+QUOTIENT(ROW()-2,COUNTA('Form Responses 1'!$1:$1)-4),2,,TRUE,"Form Responses 1"))</f>
        <v>didinsaepudin2302@gmail.com</v>
      </c>
      <c r="C3" s="51" t="str">
        <f ca="1">INDIRECT(ADDRESS(2+QUOTIENT(ROW()-2,COUNTA('Form Responses 1'!$1:$1)-4),3,,TRUE,"Form Responses 1"))</f>
        <v>Didin Saepudin</v>
      </c>
      <c r="D3" s="66">
        <f ca="1">INDIRECT(ADDRESS(2+QUOTIENT(ROW()-2,COUNTA('Form Responses 1'!$1:$1)-4),4,,TRUE,"Form Responses 1"))</f>
        <v>44988</v>
      </c>
      <c r="E3" s="67">
        <f ca="1" t="shared" si="0"/>
        <v>5</v>
      </c>
      <c r="F3" s="51" t="str">
        <f ca="1">IF(ISBLANK(A3)," ",INDIRECT(ADDRESS(1,5+MOD(ROW()-2,COUNTA('Form Responses 1'!$1:$1)-4),,TRUE,"Form Responses 1")))</f>
        <v>Gedung [Halaman]</v>
      </c>
      <c r="G3" s="51" t="str">
        <f ca="1">IF(ISBLANK(A3)," ",INDIRECT(ADDRESS(MATCH(A3,'Form Responses 1'!A:A,0),5+MOD(ROW()-2,COUNTA('Form Responses 1'!$1:$1)-4),,TRUE,"Form Responses 1")))</f>
        <v>BAIK</v>
      </c>
      <c r="H3" s="68" t="str">
        <f ca="1" t="shared" si="1"/>
        <v>Gedung</v>
      </c>
      <c r="I3" s="68" t="str">
        <f ca="1" t="shared" si="2"/>
        <v>CLEANING SERVICE</v>
      </c>
      <c r="J3" s="68">
        <f ca="1" t="array" ref="J3">IFERROR(INDEX(MASTER!B:B,MATCH(G3,MASTER!A:A,0))/100," ")</f>
        <v>0.95</v>
      </c>
      <c r="K3" s="51">
        <f ca="1" t="shared" si="3"/>
        <v>9</v>
      </c>
      <c r="L3" s="51" t="str">
        <f ca="1" t="shared" si="4"/>
        <v>2023 - WEEK 09</v>
      </c>
      <c r="M3" s="51" t="str">
        <f ca="1" t="shared" si="5"/>
        <v>2023 - MONTH 03</v>
      </c>
      <c r="N3" s="68">
        <f ca="1" t="shared" ref="N3:O3" si="7">IFERROR(AVERAGEIF(L:L,L3,$J:$J)," ")</f>
        <v>0.950000000000001</v>
      </c>
      <c r="O3" s="68">
        <f ca="1" t="shared" si="7"/>
        <v>0.95</v>
      </c>
      <c r="P3" s="51" t="str">
        <f ca="1">IF(ISBLANK(A3)," ",IF(N3&gt;MASTER!$B$3/100,"SB",IF(N3&gt;MASTER!$B$4/100,"B",IF(N3&gt;MASTER!$B$5/100,"C","K"))))</f>
        <v>SB</v>
      </c>
      <c r="Q3" s="51" t="str">
        <f ca="1">IF(ISBLANK(B3)," ",IF(O3&gt;MASTER!$B$3/100,"SB",IF(O3&gt;MASTER!$B$4/100,"B",IF(O3&gt;MASTER!$B$5/100,"C","K"))))</f>
        <v>B</v>
      </c>
    </row>
    <row r="4" customHeight="1" spans="1:17">
      <c r="A4" s="65">
        <f ca="1">INDIRECT(ADDRESS(2+QUOTIENT(ROW()-2,COUNTA('Form Responses 1'!$1:$1)-4),1,,TRUE,"Form Responses 1"))</f>
        <v>44989.237882419</v>
      </c>
      <c r="B4" s="51" t="str">
        <f ca="1">INDIRECT(ADDRESS(2+QUOTIENT(ROW()-2,COUNTA('Form Responses 1'!$1:$1)-4),2,,TRUE,"Form Responses 1"))</f>
        <v>didinsaepudin2302@gmail.com</v>
      </c>
      <c r="C4" s="51" t="str">
        <f ca="1">INDIRECT(ADDRESS(2+QUOTIENT(ROW()-2,COUNTA('Form Responses 1'!$1:$1)-4),3,,TRUE,"Form Responses 1"))</f>
        <v>Didin Saepudin</v>
      </c>
      <c r="D4" s="66">
        <f ca="1">INDIRECT(ADDRESS(2+QUOTIENT(ROW()-2,COUNTA('Form Responses 1'!$1:$1)-4),4,,TRUE,"Form Responses 1"))</f>
        <v>44988</v>
      </c>
      <c r="E4" s="67">
        <f ca="1" t="shared" si="0"/>
        <v>5</v>
      </c>
      <c r="F4" s="51" t="str">
        <f ca="1">IF(ISBLANK(A4)," ",INDIRECT(ADDRESS(1,5+MOD(ROW()-2,COUNTA('Form Responses 1'!$1:$1)-4),,TRUE,"Form Responses 1")))</f>
        <v>Gedung [Kamar 1]</v>
      </c>
      <c r="G4" s="51" t="str">
        <f ca="1">IF(ISBLANK(A4)," ",INDIRECT(ADDRESS(MATCH(A4,'Form Responses 1'!A:A,0),5+MOD(ROW()-2,COUNTA('Form Responses 1'!$1:$1)-4),,TRUE,"Form Responses 1")))</f>
        <v>BAIK</v>
      </c>
      <c r="H4" s="68" t="str">
        <f ca="1" t="shared" si="1"/>
        <v>Gedung</v>
      </c>
      <c r="I4" s="68" t="str">
        <f ca="1" t="shared" si="2"/>
        <v>CLEANING SERVICE</v>
      </c>
      <c r="J4" s="68">
        <f ca="1" t="array" ref="J4">IFERROR(INDEX(MASTER!B:B,MATCH(G4,MASTER!A:A,0))/100," ")</f>
        <v>0.95</v>
      </c>
      <c r="K4" s="51">
        <f ca="1" t="shared" si="3"/>
        <v>9</v>
      </c>
      <c r="L4" s="51" t="str">
        <f ca="1" t="shared" si="4"/>
        <v>2023 - WEEK 09</v>
      </c>
      <c r="M4" s="51" t="str">
        <f ca="1" t="shared" si="5"/>
        <v>2023 - MONTH 03</v>
      </c>
      <c r="N4" s="68">
        <f ca="1" t="shared" ref="N4:O4" si="8">IFERROR(AVERAGEIF(L:L,L4,$J:$J)," ")</f>
        <v>0.950000000000001</v>
      </c>
      <c r="O4" s="68">
        <f ca="1" t="shared" si="8"/>
        <v>0.95</v>
      </c>
      <c r="P4" s="51" t="str">
        <f ca="1">IF(ISBLANK(A4)," ",IF(N4&gt;MASTER!$B$3/100,"SB",IF(N4&gt;MASTER!$B$4/100,"B",IF(N4&gt;MASTER!$B$5/100,"C","K"))))</f>
        <v>SB</v>
      </c>
      <c r="Q4" s="51" t="str">
        <f ca="1">IF(ISBLANK(B4)," ",IF(O4&gt;MASTER!$B$3/100,"SB",IF(O4&gt;MASTER!$B$4/100,"B",IF(O4&gt;MASTER!$B$5/100,"C","K"))))</f>
        <v>B</v>
      </c>
    </row>
    <row r="5" customHeight="1" spans="1:17">
      <c r="A5" s="65">
        <f ca="1">INDIRECT(ADDRESS(2+QUOTIENT(ROW()-2,COUNTA('Form Responses 1'!$1:$1)-4),1,,TRUE,"Form Responses 1"))</f>
        <v>44989.237882419</v>
      </c>
      <c r="B5" s="51" t="str">
        <f ca="1">INDIRECT(ADDRESS(2+QUOTIENT(ROW()-2,COUNTA('Form Responses 1'!$1:$1)-4),2,,TRUE,"Form Responses 1"))</f>
        <v>didinsaepudin2302@gmail.com</v>
      </c>
      <c r="C5" s="51" t="str">
        <f ca="1">INDIRECT(ADDRESS(2+QUOTIENT(ROW()-2,COUNTA('Form Responses 1'!$1:$1)-4),3,,TRUE,"Form Responses 1"))</f>
        <v>Didin Saepudin</v>
      </c>
      <c r="D5" s="66">
        <f ca="1">INDIRECT(ADDRESS(2+QUOTIENT(ROW()-2,COUNTA('Form Responses 1'!$1:$1)-4),4,,TRUE,"Form Responses 1"))</f>
        <v>44988</v>
      </c>
      <c r="E5" s="67">
        <f ca="1" t="shared" si="0"/>
        <v>5</v>
      </c>
      <c r="F5" s="51" t="str">
        <f ca="1">IF(ISBLANK(A5)," ",INDIRECT(ADDRESS(1,5+MOD(ROW()-2,COUNTA('Form Responses 1'!$1:$1)-4),,TRUE,"Form Responses 1")))</f>
        <v>Gedung [Kamar 2]</v>
      </c>
      <c r="G5" s="51" t="str">
        <f ca="1">IF(ISBLANK(A5)," ",INDIRECT(ADDRESS(MATCH(A5,'Form Responses 1'!A:A,0),5+MOD(ROW()-2,COUNTA('Form Responses 1'!$1:$1)-4),,TRUE,"Form Responses 1")))</f>
        <v>BAIK</v>
      </c>
      <c r="H5" s="68" t="str">
        <f ca="1" t="shared" si="1"/>
        <v>Gedung</v>
      </c>
      <c r="I5" s="68" t="str">
        <f ca="1" t="shared" si="2"/>
        <v>CLEANING SERVICE</v>
      </c>
      <c r="J5" s="68">
        <f ca="1" t="array" ref="J5">IFERROR(INDEX(MASTER!B:B,MATCH(G5,MASTER!A:A,0))/100," ")</f>
        <v>0.95</v>
      </c>
      <c r="K5" s="51">
        <f ca="1" t="shared" si="3"/>
        <v>9</v>
      </c>
      <c r="L5" s="51" t="str">
        <f ca="1" t="shared" si="4"/>
        <v>2023 - WEEK 09</v>
      </c>
      <c r="M5" s="51" t="str">
        <f ca="1" t="shared" si="5"/>
        <v>2023 - MONTH 03</v>
      </c>
      <c r="N5" s="68">
        <f ca="1" t="shared" ref="N5:O5" si="9">IFERROR(AVERAGEIF(L:L,L5,$J:$J)," ")</f>
        <v>0.950000000000001</v>
      </c>
      <c r="O5" s="68">
        <f ca="1" t="shared" si="9"/>
        <v>0.95</v>
      </c>
      <c r="P5" s="51" t="str">
        <f ca="1">IF(ISBLANK(A5)," ",IF(N5&gt;MASTER!$B$3/100,"SB",IF(N5&gt;MASTER!$B$4/100,"B",IF(N5&gt;MASTER!$B$5/100,"C","K"))))</f>
        <v>SB</v>
      </c>
      <c r="Q5" s="51" t="str">
        <f ca="1">IF(ISBLANK(B5)," ",IF(O5&gt;MASTER!$B$3/100,"SB",IF(O5&gt;MASTER!$B$4/100,"B",IF(O5&gt;MASTER!$B$5/100,"C","K"))))</f>
        <v>B</v>
      </c>
    </row>
    <row r="6" customHeight="1" spans="1:17">
      <c r="A6" s="65">
        <f ca="1">INDIRECT(ADDRESS(2+QUOTIENT(ROW()-2,COUNTA('Form Responses 1'!$1:$1)-4),1,,TRUE,"Form Responses 1"))</f>
        <v>44989.237882419</v>
      </c>
      <c r="B6" s="51" t="str">
        <f ca="1">INDIRECT(ADDRESS(2+QUOTIENT(ROW()-2,COUNTA('Form Responses 1'!$1:$1)-4),2,,TRUE,"Form Responses 1"))</f>
        <v>didinsaepudin2302@gmail.com</v>
      </c>
      <c r="C6" s="51" t="str">
        <f ca="1">INDIRECT(ADDRESS(2+QUOTIENT(ROW()-2,COUNTA('Form Responses 1'!$1:$1)-4),3,,TRUE,"Form Responses 1"))</f>
        <v>Didin Saepudin</v>
      </c>
      <c r="D6" s="66">
        <f ca="1">INDIRECT(ADDRESS(2+QUOTIENT(ROW()-2,COUNTA('Form Responses 1'!$1:$1)-4),4,,TRUE,"Form Responses 1"))</f>
        <v>44988</v>
      </c>
      <c r="E6" s="67">
        <f ca="1" t="shared" si="0"/>
        <v>5</v>
      </c>
      <c r="F6" s="51" t="str">
        <f ca="1">IF(ISBLANK(A6)," ",INDIRECT(ADDRESS(1,5+MOD(ROW()-2,COUNTA('Form Responses 1'!$1:$1)-4),,TRUE,"Form Responses 1")))</f>
        <v>Gedung [Kamar 3]</v>
      </c>
      <c r="G6" s="51" t="str">
        <f ca="1">IF(ISBLANK(A6)," ",INDIRECT(ADDRESS(MATCH(A6,'Form Responses 1'!A:A,0),5+MOD(ROW()-2,COUNTA('Form Responses 1'!$1:$1)-4),,TRUE,"Form Responses 1")))</f>
        <v>BAIK</v>
      </c>
      <c r="H6" s="68" t="str">
        <f ca="1" t="shared" si="1"/>
        <v>Gedung</v>
      </c>
      <c r="I6" s="68" t="str">
        <f ca="1" t="shared" si="2"/>
        <v>CLEANING SERVICE</v>
      </c>
      <c r="J6" s="68">
        <f ca="1" t="array" ref="J6">IFERROR(INDEX(MASTER!B:B,MATCH(G6,MASTER!A:A,0))/100," ")</f>
        <v>0.95</v>
      </c>
      <c r="K6" s="51">
        <f ca="1" t="shared" si="3"/>
        <v>9</v>
      </c>
      <c r="L6" s="51" t="str">
        <f ca="1" t="shared" si="4"/>
        <v>2023 - WEEK 09</v>
      </c>
      <c r="M6" s="51" t="str">
        <f ca="1" t="shared" si="5"/>
        <v>2023 - MONTH 03</v>
      </c>
      <c r="N6" s="68">
        <f ca="1" t="shared" ref="N6:O6" si="10">IFERROR(AVERAGEIF(L:L,L6,$J:$J)," ")</f>
        <v>0.950000000000001</v>
      </c>
      <c r="O6" s="68">
        <f ca="1" t="shared" si="10"/>
        <v>0.95</v>
      </c>
      <c r="P6" s="51" t="str">
        <f ca="1">IF(ISBLANK(A6)," ",IF(N6&gt;MASTER!$B$3/100,"SB",IF(N6&gt;MASTER!$B$4/100,"B",IF(N6&gt;MASTER!$B$5/100,"C","K"))))</f>
        <v>SB</v>
      </c>
      <c r="Q6" s="51" t="str">
        <f ca="1">IF(ISBLANK(B6)," ",IF(O6&gt;MASTER!$B$3/100,"SB",IF(O6&gt;MASTER!$B$4/100,"B",IF(O6&gt;MASTER!$B$5/100,"C","K"))))</f>
        <v>B</v>
      </c>
    </row>
    <row r="7" customHeight="1" spans="1:34">
      <c r="A7" s="65">
        <f ca="1">INDIRECT(ADDRESS(2+QUOTIENT(ROW()-2,COUNTA('Form Responses 1'!$1:$1)-4),1,,TRUE,"Form Responses 1"))</f>
        <v>44989.237882419</v>
      </c>
      <c r="B7" s="51" t="str">
        <f ca="1">INDIRECT(ADDRESS(2+QUOTIENT(ROW()-2,COUNTA('Form Responses 1'!$1:$1)-4),2,,TRUE,"Form Responses 1"))</f>
        <v>didinsaepudin2302@gmail.com</v>
      </c>
      <c r="C7" s="51" t="str">
        <f ca="1">INDIRECT(ADDRESS(2+QUOTIENT(ROW()-2,COUNTA('Form Responses 1'!$1:$1)-4),3,,TRUE,"Form Responses 1"))</f>
        <v>Didin Saepudin</v>
      </c>
      <c r="D7" s="66">
        <f ca="1">INDIRECT(ADDRESS(2+QUOTIENT(ROW()-2,COUNTA('Form Responses 1'!$1:$1)-4),4,,TRUE,"Form Responses 1"))</f>
        <v>44988</v>
      </c>
      <c r="E7" s="67">
        <f ca="1" t="shared" si="0"/>
        <v>5</v>
      </c>
      <c r="F7" s="51" t="str">
        <f ca="1">IF(ISBLANK(A7)," ",INDIRECT(ADDRESS(1,5+MOD(ROW()-2,COUNTA('Form Responses 1'!$1:$1)-4),,TRUE,"Form Responses 1")))</f>
        <v>Gedung [Kamar 4]</v>
      </c>
      <c r="G7" s="51" t="str">
        <f ca="1">IF(ISBLANK(A7)," ",INDIRECT(ADDRESS(MATCH(A7,'Form Responses 1'!A:A,0),5+MOD(ROW()-2,COUNTA('Form Responses 1'!$1:$1)-4),,TRUE,"Form Responses 1")))</f>
        <v>BAIK</v>
      </c>
      <c r="H7" s="68" t="str">
        <f ca="1" t="shared" si="1"/>
        <v>Gedung</v>
      </c>
      <c r="I7" s="68" t="str">
        <f ca="1" t="shared" si="2"/>
        <v>CLEANING SERVICE</v>
      </c>
      <c r="J7" s="68">
        <f ca="1" t="array" ref="J7">IFERROR(INDEX(MASTER!B:B,MATCH(G7,MASTER!A:A,0))/100," ")</f>
        <v>0.95</v>
      </c>
      <c r="K7" s="51">
        <f ca="1" t="shared" si="3"/>
        <v>9</v>
      </c>
      <c r="L7" s="51" t="str">
        <f ca="1" t="shared" si="4"/>
        <v>2023 - WEEK 09</v>
      </c>
      <c r="M7" s="51" t="str">
        <f ca="1" t="shared" si="5"/>
        <v>2023 - MONTH 03</v>
      </c>
      <c r="N7" s="68">
        <f ca="1" t="shared" ref="N7:O7" si="11">IFERROR(AVERAGEIF(L:L,L7,$J:$J)," ")</f>
        <v>0.950000000000001</v>
      </c>
      <c r="O7" s="68">
        <f ca="1" t="shared" si="11"/>
        <v>0.95</v>
      </c>
      <c r="P7" s="51" t="str">
        <f ca="1">IF(ISBLANK(A7)," ",IF(N7&gt;MASTER!$B$3/100,"SB",IF(N7&gt;MASTER!$B$4/100,"B",IF(N7&gt;MASTER!$B$5/100,"C","K"))))</f>
        <v>SB</v>
      </c>
      <c r="Q7" s="51" t="str">
        <f ca="1">IF(ISBLANK(B7)," ",IF(O7&gt;MASTER!$B$3/100,"SB",IF(O7&gt;MASTER!$B$4/100,"B",IF(O7&gt;MASTER!$B$5/100,"C","K"))))</f>
        <v>B</v>
      </c>
      <c r="T7" s="51" t="str">
        <f ca="1" t="array" ref="T7">IFERROR(INDEX(MASTER!$B:$B,MATCH(F7,MASTER!$A:$A,0))," ")</f>
        <v> </v>
      </c>
      <c r="V7" s="51" t="str">
        <f ca="1" t="array" ref="V7">IFERROR(INDEX(MASTER!$B:$B,MATCH(J7,MASTER!$A:$A,0))," ")</f>
        <v> </v>
      </c>
      <c r="W7" s="51" t="str">
        <f ca="1" t="array" ref="W7">IFERROR(INDEX(MASTER!$B:$B,MATCH(L7,MASTER!$A:$A,0))," ")</f>
        <v> </v>
      </c>
      <c r="X7" s="51" t="str">
        <f ca="1" t="array" ref="X7">IFERROR(INDEX(MASTER!$B:$B,MATCH(M7,MASTER!$A:$A,0))," ")</f>
        <v> </v>
      </c>
      <c r="Y7" s="51" t="str">
        <f ca="1" t="array" ref="Y7">IFERROR(INDEX(MASTER!$B:$B,MATCH(N7,MASTER!$A:$A,0))," ")</f>
        <v> </v>
      </c>
      <c r="Z7" s="51" t="str">
        <f ca="1" t="array" ref="Z7">IFERROR(INDEX(MASTER!$B:$B,MATCH(O7,MASTER!$A:$A,0))," ")</f>
        <v> </v>
      </c>
      <c r="AA7" s="51" t="str">
        <f ca="1" t="array" ref="AA7">IFERROR(INDEX(MASTER!$B:$B,MATCH(P7,MASTER!$A:$A,0))," ")</f>
        <v> </v>
      </c>
      <c r="AB7" s="51" t="str">
        <f ca="1" t="array" ref="AB7">IFERROR(INDEX(MASTER!$B:$B,MATCH(Q7,MASTER!$A:$A,0))," ")</f>
        <v> </v>
      </c>
      <c r="AC7" s="51" t="str">
        <f t="array" ref="AC7">IFERROR(INDEX(MASTER!$B:$B,MATCH(R7,MASTER!$A:$A,0))," ")</f>
        <v> </v>
      </c>
      <c r="AD7" s="51" t="str">
        <f t="array" ref="AD7">IFERROR(INDEX(MASTER!$B:$B,MATCH(S7,MASTER!$A:$A,0))," ")</f>
        <v> </v>
      </c>
      <c r="AE7" s="51">
        <f ca="1" t="shared" ref="AE7:AE106" si="12">IF(ISBLANK(D7)," ",WEEKNUM(D7))</f>
        <v>9</v>
      </c>
      <c r="AF7" s="51" t="str">
        <f ca="1" t="shared" ref="AF7:AF106" si="13">IF(ISBLANK(D7)," ",TEXT(D7,"YYY MM"))</f>
        <v>2023 03</v>
      </c>
      <c r="AG7" s="51" t="str">
        <f ca="1" t="shared" ref="AG7:AG106" si="14">IFERROR(AVERAGE(T7:AD7)," ")</f>
        <v> </v>
      </c>
      <c r="AH7" s="51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5">
        <f ca="1">INDIRECT(ADDRESS(2+QUOTIENT(ROW()-2,COUNTA('Form Responses 1'!$1:$1)-4),1,,TRUE,"Form Responses 1"))</f>
        <v>44989.237882419</v>
      </c>
      <c r="B8" s="51" t="str">
        <f ca="1">INDIRECT(ADDRESS(2+QUOTIENT(ROW()-2,COUNTA('Form Responses 1'!$1:$1)-4),2,,TRUE,"Form Responses 1"))</f>
        <v>didinsaepudin2302@gmail.com</v>
      </c>
      <c r="C8" s="51" t="str">
        <f ca="1">INDIRECT(ADDRESS(2+QUOTIENT(ROW()-2,COUNTA('Form Responses 1'!$1:$1)-4),3,,TRUE,"Form Responses 1"))</f>
        <v>Didin Saepudin</v>
      </c>
      <c r="D8" s="66">
        <f ca="1">INDIRECT(ADDRESS(2+QUOTIENT(ROW()-2,COUNTA('Form Responses 1'!$1:$1)-4),4,,TRUE,"Form Responses 1"))</f>
        <v>44988</v>
      </c>
      <c r="E8" s="67">
        <f ca="1" t="shared" si="0"/>
        <v>5</v>
      </c>
      <c r="F8" s="51" t="str">
        <f ca="1">IF(ISBLANK(A8)," ",INDIRECT(ADDRESS(1,5+MOD(ROW()-2,COUNTA('Form Responses 1'!$1:$1)-4),,TRUE,"Form Responses 1")))</f>
        <v>Gedung [Kolidor]</v>
      </c>
      <c r="G8" s="51" t="str">
        <f ca="1">IF(ISBLANK(A8)," ",INDIRECT(ADDRESS(MATCH(A8,'Form Responses 1'!A:A,0),5+MOD(ROW()-2,COUNTA('Form Responses 1'!$1:$1)-4),,TRUE,"Form Responses 1")))</f>
        <v>BAIK</v>
      </c>
      <c r="H8" s="68" t="str">
        <f ca="1" t="shared" si="1"/>
        <v>Gedung</v>
      </c>
      <c r="I8" s="68" t="str">
        <f ca="1" t="shared" si="2"/>
        <v>CLEANING SERVICE</v>
      </c>
      <c r="J8" s="68">
        <f ca="1" t="array" ref="J8">IFERROR(INDEX(MASTER!B:B,MATCH(G8,MASTER!A:A,0))/100," ")</f>
        <v>0.95</v>
      </c>
      <c r="K8" s="51">
        <f ca="1" t="shared" si="3"/>
        <v>9</v>
      </c>
      <c r="L8" s="51" t="str">
        <f ca="1" t="shared" si="4"/>
        <v>2023 - WEEK 09</v>
      </c>
      <c r="M8" s="51" t="str">
        <f ca="1" t="shared" si="5"/>
        <v>2023 - MONTH 03</v>
      </c>
      <c r="N8" s="68">
        <f ca="1" t="shared" ref="N8:O8" si="16">IFERROR(AVERAGEIF(L:L,L8,$J:$J)," ")</f>
        <v>0.950000000000001</v>
      </c>
      <c r="O8" s="68">
        <f ca="1" t="shared" si="16"/>
        <v>0.95</v>
      </c>
      <c r="P8" s="51" t="str">
        <f ca="1">IF(ISBLANK(A8)," ",IF(N8&gt;MASTER!$B$3/100,"SB",IF(N8&gt;MASTER!$B$4/100,"B",IF(N8&gt;MASTER!$B$5/100,"C","K"))))</f>
        <v>SB</v>
      </c>
      <c r="Q8" s="51" t="str">
        <f ca="1">IF(ISBLANK(B8)," ",IF(O8&gt;MASTER!$B$3/100,"SB",IF(O8&gt;MASTER!$B$4/100,"B",IF(O8&gt;MASTER!$B$5/100,"C","K"))))</f>
        <v>B</v>
      </c>
      <c r="T8" s="51" t="str">
        <f ca="1" t="array" ref="T8">IFERROR(INDEX(MASTER!$B:$B,MATCH(F8,MASTER!$A:$A,0))," ")</f>
        <v> </v>
      </c>
      <c r="V8" s="51" t="str">
        <f ca="1" t="array" ref="V8">IFERROR(INDEX(MASTER!$B:$B,MATCH(J8,MASTER!$A:$A,0))," ")</f>
        <v> </v>
      </c>
      <c r="W8" s="51" t="str">
        <f ca="1" t="array" ref="W8">IFERROR(INDEX(MASTER!$B:$B,MATCH(L8,MASTER!$A:$A,0))," ")</f>
        <v> </v>
      </c>
      <c r="X8" s="51" t="str">
        <f ca="1" t="array" ref="X8">IFERROR(INDEX(MASTER!$B:$B,MATCH(M8,MASTER!$A:$A,0))," ")</f>
        <v> </v>
      </c>
      <c r="Y8" s="51" t="str">
        <f ca="1" t="array" ref="Y8">IFERROR(INDEX(MASTER!$B:$B,MATCH(N8,MASTER!$A:$A,0))," ")</f>
        <v> </v>
      </c>
      <c r="Z8" s="51" t="str">
        <f ca="1" t="array" ref="Z8">IFERROR(INDEX(MASTER!$B:$B,MATCH(O8,MASTER!$A:$A,0))," ")</f>
        <v> </v>
      </c>
      <c r="AA8" s="51" t="str">
        <f ca="1" t="array" ref="AA8">IFERROR(INDEX(MASTER!$B:$B,MATCH(P8,MASTER!$A:$A,0))," ")</f>
        <v> </v>
      </c>
      <c r="AB8" s="51" t="str">
        <f ca="1" t="array" ref="AB8">IFERROR(INDEX(MASTER!$B:$B,MATCH(Q8,MASTER!$A:$A,0))," ")</f>
        <v> </v>
      </c>
      <c r="AC8" s="51" t="str">
        <f t="array" ref="AC8">IFERROR(INDEX(MASTER!$B:$B,MATCH(R8,MASTER!$A:$A,0))," ")</f>
        <v> </v>
      </c>
      <c r="AD8" s="51" t="str">
        <f t="array" ref="AD8">IFERROR(INDEX(MASTER!$B:$B,MATCH(S8,MASTER!$A:$A,0))," ")</f>
        <v> </v>
      </c>
      <c r="AE8" s="51">
        <f ca="1" t="shared" si="12"/>
        <v>9</v>
      </c>
      <c r="AF8" s="51" t="str">
        <f ca="1" t="shared" si="13"/>
        <v>2023 03</v>
      </c>
      <c r="AG8" s="51" t="str">
        <f ca="1" t="shared" si="14"/>
        <v> </v>
      </c>
      <c r="AH8" s="51" t="str">
        <f ca="1" t="shared" si="15"/>
        <v/>
      </c>
    </row>
    <row r="9" customHeight="1" spans="1:34">
      <c r="A9" s="65">
        <f ca="1">INDIRECT(ADDRESS(2+QUOTIENT(ROW()-2,COUNTA('Form Responses 1'!$1:$1)-4),1,,TRUE,"Form Responses 1"))</f>
        <v>44989.237882419</v>
      </c>
      <c r="B9" s="51" t="str">
        <f ca="1">INDIRECT(ADDRESS(2+QUOTIENT(ROW()-2,COUNTA('Form Responses 1'!$1:$1)-4),2,,TRUE,"Form Responses 1"))</f>
        <v>didinsaepudin2302@gmail.com</v>
      </c>
      <c r="C9" s="51" t="str">
        <f ca="1">INDIRECT(ADDRESS(2+QUOTIENT(ROW()-2,COUNTA('Form Responses 1'!$1:$1)-4),3,,TRUE,"Form Responses 1"))</f>
        <v>Didin Saepudin</v>
      </c>
      <c r="D9" s="66">
        <f ca="1">INDIRECT(ADDRESS(2+QUOTIENT(ROW()-2,COUNTA('Form Responses 1'!$1:$1)-4),4,,TRUE,"Form Responses 1"))</f>
        <v>44988</v>
      </c>
      <c r="E9" s="67">
        <f ca="1" t="shared" si="0"/>
        <v>5</v>
      </c>
      <c r="F9" s="51" t="str">
        <f ca="1">IF(ISBLANK(A9)," ",INDIRECT(ADDRESS(1,5+MOD(ROW()-2,COUNTA('Form Responses 1'!$1:$1)-4),,TRUE,"Form Responses 1")))</f>
        <v>Gedung [Pentri]</v>
      </c>
      <c r="G9" s="51" t="str">
        <f ca="1">IF(ISBLANK(A9)," ",INDIRECT(ADDRESS(MATCH(A9,'Form Responses 1'!A:A,0),5+MOD(ROW()-2,COUNTA('Form Responses 1'!$1:$1)-4),,TRUE,"Form Responses 1")))</f>
        <v>BAIK</v>
      </c>
      <c r="H9" s="68" t="str">
        <f ca="1" t="shared" si="1"/>
        <v>Gedung</v>
      </c>
      <c r="I9" s="68" t="str">
        <f ca="1" t="shared" si="2"/>
        <v>CLEANING SERVICE</v>
      </c>
      <c r="J9" s="68">
        <f ca="1" t="array" ref="J9">IFERROR(INDEX(MASTER!B:B,MATCH(G9,MASTER!A:A,0))/100," ")</f>
        <v>0.95</v>
      </c>
      <c r="K9" s="51">
        <f ca="1" t="shared" si="3"/>
        <v>9</v>
      </c>
      <c r="L9" s="51" t="str">
        <f ca="1" t="shared" si="4"/>
        <v>2023 - WEEK 09</v>
      </c>
      <c r="M9" s="51" t="str">
        <f ca="1" t="shared" si="5"/>
        <v>2023 - MONTH 03</v>
      </c>
      <c r="N9" s="68">
        <f ca="1" t="shared" ref="N9:O9" si="17">IFERROR(AVERAGEIF(L:L,L9,$J:$J)," ")</f>
        <v>0.950000000000001</v>
      </c>
      <c r="O9" s="68">
        <f ca="1" t="shared" si="17"/>
        <v>0.95</v>
      </c>
      <c r="P9" s="51" t="str">
        <f ca="1">IF(ISBLANK(A9)," ",IF(N9&gt;MASTER!$B$3/100,"SB",IF(N9&gt;MASTER!$B$4/100,"B",IF(N9&gt;MASTER!$B$5/100,"C","K"))))</f>
        <v>SB</v>
      </c>
      <c r="Q9" s="51" t="str">
        <f ca="1">IF(ISBLANK(B9)," ",IF(O9&gt;MASTER!$B$3/100,"SB",IF(O9&gt;MASTER!$B$4/100,"B",IF(O9&gt;MASTER!$B$5/100,"C","K"))))</f>
        <v>B</v>
      </c>
      <c r="T9" s="51" t="str">
        <f ca="1" t="array" ref="T9">IFERROR(INDEX(MASTER!$B:$B,MATCH(F9,MASTER!$A:$A,0))," ")</f>
        <v> </v>
      </c>
      <c r="V9" s="51" t="str">
        <f ca="1" t="array" ref="V9">IFERROR(INDEX(MASTER!$B:$B,MATCH(J9,MASTER!$A:$A,0))," ")</f>
        <v> </v>
      </c>
      <c r="W9" s="51" t="str">
        <f ca="1" t="array" ref="W9">IFERROR(INDEX(MASTER!$B:$B,MATCH(L9,MASTER!$A:$A,0))," ")</f>
        <v> </v>
      </c>
      <c r="X9" s="51" t="str">
        <f ca="1" t="array" ref="X9">IFERROR(INDEX(MASTER!$B:$B,MATCH(M9,MASTER!$A:$A,0))," ")</f>
        <v> </v>
      </c>
      <c r="Y9" s="51" t="str">
        <f ca="1" t="array" ref="Y9">IFERROR(INDEX(MASTER!$B:$B,MATCH(N9,MASTER!$A:$A,0))," ")</f>
        <v> </v>
      </c>
      <c r="Z9" s="51" t="str">
        <f ca="1" t="array" ref="Z9">IFERROR(INDEX(MASTER!$B:$B,MATCH(O9,MASTER!$A:$A,0))," ")</f>
        <v> </v>
      </c>
      <c r="AA9" s="51" t="str">
        <f ca="1" t="array" ref="AA9">IFERROR(INDEX(MASTER!$B:$B,MATCH(P9,MASTER!$A:$A,0))," ")</f>
        <v> </v>
      </c>
      <c r="AB9" s="51" t="str">
        <f ca="1" t="array" ref="AB9">IFERROR(INDEX(MASTER!$B:$B,MATCH(Q9,MASTER!$A:$A,0))," ")</f>
        <v> </v>
      </c>
      <c r="AC9" s="51" t="str">
        <f t="array" ref="AC9">IFERROR(INDEX(MASTER!$B:$B,MATCH(R9,MASTER!$A:$A,0))," ")</f>
        <v> </v>
      </c>
      <c r="AD9" s="51" t="str">
        <f t="array" ref="AD9">IFERROR(INDEX(MASTER!$B:$B,MATCH(S9,MASTER!$A:$A,0))," ")</f>
        <v> </v>
      </c>
      <c r="AE9" s="51">
        <f ca="1" t="shared" si="12"/>
        <v>9</v>
      </c>
      <c r="AF9" s="51" t="str">
        <f ca="1" t="shared" si="13"/>
        <v>2023 03</v>
      </c>
      <c r="AG9" s="51" t="str">
        <f ca="1" t="shared" si="14"/>
        <v> </v>
      </c>
      <c r="AH9" s="51" t="str">
        <f ca="1" t="shared" si="15"/>
        <v/>
      </c>
    </row>
    <row r="10" customHeight="1" spans="1:34">
      <c r="A10" s="65">
        <f ca="1">INDIRECT(ADDRESS(2+QUOTIENT(ROW()-2,COUNTA('Form Responses 1'!$1:$1)-4),1,,TRUE,"Form Responses 1"))</f>
        <v>44989.237882419</v>
      </c>
      <c r="B10" s="51" t="str">
        <f ca="1">INDIRECT(ADDRESS(2+QUOTIENT(ROW()-2,COUNTA('Form Responses 1'!$1:$1)-4),2,,TRUE,"Form Responses 1"))</f>
        <v>didinsaepudin2302@gmail.com</v>
      </c>
      <c r="C10" s="51" t="str">
        <f ca="1">INDIRECT(ADDRESS(2+QUOTIENT(ROW()-2,COUNTA('Form Responses 1'!$1:$1)-4),3,,TRUE,"Form Responses 1"))</f>
        <v>Didin Saepudin</v>
      </c>
      <c r="D10" s="66">
        <f ca="1">INDIRECT(ADDRESS(2+QUOTIENT(ROW()-2,COUNTA('Form Responses 1'!$1:$1)-4),4,,TRUE,"Form Responses 1"))</f>
        <v>44988</v>
      </c>
      <c r="E10" s="67">
        <f ca="1" t="shared" si="0"/>
        <v>5</v>
      </c>
      <c r="F10" s="51" t="str">
        <f ca="1">IF(ISBLANK(A10)," ",INDIRECT(ADDRESS(1,5+MOD(ROW()-2,COUNTA('Form Responses 1'!$1:$1)-4),,TRUE,"Form Responses 1")))</f>
        <v>Gedung [Toilet]</v>
      </c>
      <c r="G10" s="51" t="str">
        <f ca="1">IF(ISBLANK(A10)," ",INDIRECT(ADDRESS(MATCH(A10,'Form Responses 1'!A:A,0),5+MOD(ROW()-2,COUNTA('Form Responses 1'!$1:$1)-4),,TRUE,"Form Responses 1")))</f>
        <v>BAIK</v>
      </c>
      <c r="H10" s="68" t="str">
        <f ca="1" t="shared" si="1"/>
        <v>Gedung</v>
      </c>
      <c r="I10" s="68" t="str">
        <f ca="1" t="shared" si="2"/>
        <v>CLEANING SERVICE</v>
      </c>
      <c r="J10" s="68">
        <f ca="1" t="array" ref="J10">IFERROR(INDEX(MASTER!B:B,MATCH(G10,MASTER!A:A,0))/100," ")</f>
        <v>0.95</v>
      </c>
      <c r="K10" s="51">
        <f ca="1" t="shared" si="3"/>
        <v>9</v>
      </c>
      <c r="L10" s="51" t="str">
        <f ca="1" t="shared" si="4"/>
        <v>2023 - WEEK 09</v>
      </c>
      <c r="M10" s="51" t="str">
        <f ca="1" t="shared" si="5"/>
        <v>2023 - MONTH 03</v>
      </c>
      <c r="N10" s="68">
        <f ca="1" t="shared" ref="N10:O10" si="18">IFERROR(AVERAGEIF(L:L,L10,$J:$J)," ")</f>
        <v>0.950000000000001</v>
      </c>
      <c r="O10" s="68">
        <f ca="1" t="shared" si="18"/>
        <v>0.95</v>
      </c>
      <c r="P10" s="51" t="str">
        <f ca="1">IF(ISBLANK(A10)," ",IF(N10&gt;MASTER!$B$3/100,"SB",IF(N10&gt;MASTER!$B$4/100,"B",IF(N10&gt;MASTER!$B$5/100,"C","K"))))</f>
        <v>SB</v>
      </c>
      <c r="Q10" s="51" t="str">
        <f ca="1">IF(ISBLANK(B10)," ",IF(O10&gt;MASTER!$B$3/100,"SB",IF(O10&gt;MASTER!$B$4/100,"B",IF(O10&gt;MASTER!$B$5/100,"C","K"))))</f>
        <v>B</v>
      </c>
      <c r="T10" s="51" t="str">
        <f ca="1" t="array" ref="T10">IFERROR(INDEX(MASTER!$B:$B,MATCH(F10,MASTER!$A:$A,0))," ")</f>
        <v> </v>
      </c>
      <c r="V10" s="51" t="str">
        <f ca="1" t="array" ref="V10">IFERROR(INDEX(MASTER!$B:$B,MATCH(J10,MASTER!$A:$A,0))," ")</f>
        <v> </v>
      </c>
      <c r="W10" s="51" t="str">
        <f ca="1" t="array" ref="W10">IFERROR(INDEX(MASTER!$B:$B,MATCH(L10,MASTER!$A:$A,0))," ")</f>
        <v> </v>
      </c>
      <c r="X10" s="51" t="str">
        <f ca="1" t="array" ref="X10">IFERROR(INDEX(MASTER!$B:$B,MATCH(M10,MASTER!$A:$A,0))," ")</f>
        <v> </v>
      </c>
      <c r="Y10" s="51" t="str">
        <f ca="1" t="array" ref="Y10">IFERROR(INDEX(MASTER!$B:$B,MATCH(N10,MASTER!$A:$A,0))," ")</f>
        <v> </v>
      </c>
      <c r="Z10" s="51" t="str">
        <f ca="1" t="array" ref="Z10">IFERROR(INDEX(MASTER!$B:$B,MATCH(O10,MASTER!$A:$A,0))," ")</f>
        <v> </v>
      </c>
      <c r="AA10" s="51" t="str">
        <f ca="1" t="array" ref="AA10">IFERROR(INDEX(MASTER!$B:$B,MATCH(P10,MASTER!$A:$A,0))," ")</f>
        <v> </v>
      </c>
      <c r="AB10" s="51" t="str">
        <f ca="1" t="array" ref="AB10">IFERROR(INDEX(MASTER!$B:$B,MATCH(Q10,MASTER!$A:$A,0))," ")</f>
        <v> </v>
      </c>
      <c r="AC10" s="51" t="str">
        <f t="array" ref="AC10">IFERROR(INDEX(MASTER!$B:$B,MATCH(R10,MASTER!$A:$A,0))," ")</f>
        <v> </v>
      </c>
      <c r="AD10" s="51" t="str">
        <f t="array" ref="AD10">IFERROR(INDEX(MASTER!$B:$B,MATCH(S10,MASTER!$A:$A,0))," ")</f>
        <v> </v>
      </c>
      <c r="AE10" s="51">
        <f ca="1" t="shared" si="12"/>
        <v>9</v>
      </c>
      <c r="AF10" s="51" t="str">
        <f ca="1" t="shared" si="13"/>
        <v>2023 03</v>
      </c>
      <c r="AG10" s="51" t="str">
        <f ca="1" t="shared" si="14"/>
        <v> </v>
      </c>
      <c r="AH10" s="51" t="str">
        <f ca="1" t="shared" si="15"/>
        <v/>
      </c>
    </row>
    <row r="11" customHeight="1" spans="1:34">
      <c r="A11" s="65">
        <f ca="1">INDIRECT(ADDRESS(2+QUOTIENT(ROW()-2,COUNTA('Form Responses 1'!$1:$1)-4),1,,TRUE,"Form Responses 1"))</f>
        <v>44989.2385545139</v>
      </c>
      <c r="B11" s="51" t="str">
        <f ca="1">INDIRECT(ADDRESS(2+QUOTIENT(ROW()-2,COUNTA('Form Responses 1'!$1:$1)-4),2,,TRUE,"Form Responses 1"))</f>
        <v>didinsaepudin2302@gmail.com</v>
      </c>
      <c r="C11" s="51" t="str">
        <f ca="1">INDIRECT(ADDRESS(2+QUOTIENT(ROW()-2,COUNTA('Form Responses 1'!$1:$1)-4),3,,TRUE,"Form Responses 1"))</f>
        <v>Didin Saepudin</v>
      </c>
      <c r="D11" s="66">
        <f ca="1">INDIRECT(ADDRESS(2+QUOTIENT(ROW()-2,COUNTA('Form Responses 1'!$1:$1)-4),4,,TRUE,"Form Responses 1"))</f>
        <v>44987</v>
      </c>
      <c r="E11" s="67">
        <f ca="1" t="shared" si="0"/>
        <v>4</v>
      </c>
      <c r="F11" s="51" t="str">
        <f ca="1">IF(ISBLANK(A11)," ",INDIRECT(ADDRESS(1,5+MOD(ROW()-2,COUNTA('Form Responses 1'!$1:$1)-4),,TRUE,"Form Responses 1")))</f>
        <v>Security [Security Functions]</v>
      </c>
      <c r="G11" s="51" t="str">
        <f ca="1">IF(ISBLANK(A11)," ",INDIRECT(ADDRESS(MATCH(A11,'Form Responses 1'!A:A,0),5+MOD(ROW()-2,COUNTA('Form Responses 1'!$1:$1)-4),,TRUE,"Form Responses 1")))</f>
        <v>BAIK</v>
      </c>
      <c r="H11" s="68" t="str">
        <f ca="1" t="shared" si="1"/>
        <v>Security</v>
      </c>
      <c r="I11" s="68" t="str">
        <f ca="1" t="shared" si="2"/>
        <v>SECURITY SERVICE</v>
      </c>
      <c r="J11" s="68">
        <f ca="1" t="array" ref="J11">IFERROR(INDEX(MASTER!B:B,MATCH(G11,MASTER!A:A,0))/100," ")</f>
        <v>0.95</v>
      </c>
      <c r="K11" s="51">
        <f ca="1" t="shared" si="3"/>
        <v>9</v>
      </c>
      <c r="L11" s="51" t="str">
        <f ca="1" t="shared" si="4"/>
        <v>2023 - WEEK 09</v>
      </c>
      <c r="M11" s="51" t="str">
        <f ca="1" t="shared" si="5"/>
        <v>2023 - MONTH 03</v>
      </c>
      <c r="N11" s="68">
        <f ca="1" t="shared" ref="N11:O11" si="19">IFERROR(AVERAGEIF(L:L,L11,$J:$J)," ")</f>
        <v>0.950000000000001</v>
      </c>
      <c r="O11" s="68">
        <f ca="1" t="shared" si="19"/>
        <v>0.95</v>
      </c>
      <c r="P11" s="51" t="str">
        <f ca="1">IF(ISBLANK(A11)," ",IF(N11&gt;MASTER!$B$3/100,"SB",IF(N11&gt;MASTER!$B$4/100,"B",IF(N11&gt;MASTER!$B$5/100,"C","K"))))</f>
        <v>SB</v>
      </c>
      <c r="Q11" s="51" t="str">
        <f ca="1">IF(ISBLANK(B11)," ",IF(O11&gt;MASTER!$B$3/100,"SB",IF(O11&gt;MASTER!$B$4/100,"B",IF(O11&gt;MASTER!$B$5/100,"C","K"))))</f>
        <v>B</v>
      </c>
      <c r="T11" s="51" t="str">
        <f ca="1" t="array" ref="T11">IFERROR(INDEX(MASTER!$B:$B,MATCH(F11,MASTER!$A:$A,0))," ")</f>
        <v> </v>
      </c>
      <c r="V11" s="51" t="str">
        <f ca="1" t="array" ref="V11">IFERROR(INDEX(MASTER!$B:$B,MATCH(J11,MASTER!$A:$A,0))," ")</f>
        <v> </v>
      </c>
      <c r="W11" s="51" t="str">
        <f ca="1" t="array" ref="W11">IFERROR(INDEX(MASTER!$B:$B,MATCH(L11,MASTER!$A:$A,0))," ")</f>
        <v> </v>
      </c>
      <c r="X11" s="51" t="str">
        <f ca="1" t="array" ref="X11">IFERROR(INDEX(MASTER!$B:$B,MATCH(M11,MASTER!$A:$A,0))," ")</f>
        <v> </v>
      </c>
      <c r="Y11" s="51" t="str">
        <f ca="1" t="array" ref="Y11">IFERROR(INDEX(MASTER!$B:$B,MATCH(N11,MASTER!$A:$A,0))," ")</f>
        <v> </v>
      </c>
      <c r="Z11" s="51" t="str">
        <f ca="1" t="array" ref="Z11">IFERROR(INDEX(MASTER!$B:$B,MATCH(O11,MASTER!$A:$A,0))," ")</f>
        <v> </v>
      </c>
      <c r="AA11" s="51" t="str">
        <f ca="1" t="array" ref="AA11">IFERROR(INDEX(MASTER!$B:$B,MATCH(P11,MASTER!$A:$A,0))," ")</f>
        <v> </v>
      </c>
      <c r="AB11" s="51" t="str">
        <f ca="1" t="array" ref="AB11">IFERROR(INDEX(MASTER!$B:$B,MATCH(Q11,MASTER!$A:$A,0))," ")</f>
        <v> </v>
      </c>
      <c r="AC11" s="51" t="str">
        <f t="array" ref="AC11">IFERROR(INDEX(MASTER!$B:$B,MATCH(R11,MASTER!$A:$A,0))," ")</f>
        <v> </v>
      </c>
      <c r="AD11" s="51" t="str">
        <f t="array" ref="AD11">IFERROR(INDEX(MASTER!$B:$B,MATCH(S11,MASTER!$A:$A,0))," ")</f>
        <v> </v>
      </c>
      <c r="AE11" s="51">
        <f ca="1" t="shared" si="12"/>
        <v>9</v>
      </c>
      <c r="AF11" s="51" t="str">
        <f ca="1" t="shared" si="13"/>
        <v>2023 03</v>
      </c>
      <c r="AG11" s="51" t="str">
        <f ca="1" t="shared" si="14"/>
        <v> </v>
      </c>
      <c r="AH11" s="51" t="str">
        <f ca="1" t="shared" si="15"/>
        <v/>
      </c>
    </row>
    <row r="12" customHeight="1" spans="1:34">
      <c r="A12" s="65">
        <f ca="1">INDIRECT(ADDRESS(2+QUOTIENT(ROW()-2,COUNTA('Form Responses 1'!$1:$1)-4),1,,TRUE,"Form Responses 1"))</f>
        <v>44989.2385545139</v>
      </c>
      <c r="B12" s="51" t="str">
        <f ca="1">INDIRECT(ADDRESS(2+QUOTIENT(ROW()-2,COUNTA('Form Responses 1'!$1:$1)-4),2,,TRUE,"Form Responses 1"))</f>
        <v>didinsaepudin2302@gmail.com</v>
      </c>
      <c r="C12" s="51" t="str">
        <f ca="1">INDIRECT(ADDRESS(2+QUOTIENT(ROW()-2,COUNTA('Form Responses 1'!$1:$1)-4),3,,TRUE,"Form Responses 1"))</f>
        <v>Didin Saepudin</v>
      </c>
      <c r="D12" s="66">
        <f ca="1">INDIRECT(ADDRESS(2+QUOTIENT(ROW()-2,COUNTA('Form Responses 1'!$1:$1)-4),4,,TRUE,"Form Responses 1"))</f>
        <v>44987</v>
      </c>
      <c r="E12" s="67">
        <f ca="1" t="shared" si="0"/>
        <v>4</v>
      </c>
      <c r="F12" s="51" t="str">
        <f ca="1">IF(ISBLANK(A12)," ",INDIRECT(ADDRESS(1,5+MOD(ROW()-2,COUNTA('Form Responses 1'!$1:$1)-4),,TRUE,"Form Responses 1")))</f>
        <v>Gedung [Halaman]</v>
      </c>
      <c r="G12" s="51" t="str">
        <f ca="1">IF(ISBLANK(A12)," ",INDIRECT(ADDRESS(MATCH(A12,'Form Responses 1'!A:A,0),5+MOD(ROW()-2,COUNTA('Form Responses 1'!$1:$1)-4),,TRUE,"Form Responses 1")))</f>
        <v>BAIK</v>
      </c>
      <c r="H12" s="68" t="str">
        <f ca="1" t="shared" si="1"/>
        <v>Gedung</v>
      </c>
      <c r="I12" s="68" t="str">
        <f ca="1" t="shared" si="2"/>
        <v>CLEANING SERVICE</v>
      </c>
      <c r="J12" s="68">
        <f ca="1" t="array" ref="J12">IFERROR(INDEX(MASTER!B:B,MATCH(G12,MASTER!A:A,0))/100," ")</f>
        <v>0.95</v>
      </c>
      <c r="K12" s="51">
        <f ca="1" t="shared" si="3"/>
        <v>9</v>
      </c>
      <c r="L12" s="51" t="str">
        <f ca="1" t="shared" si="4"/>
        <v>2023 - WEEK 09</v>
      </c>
      <c r="M12" s="51" t="str">
        <f ca="1" t="shared" si="5"/>
        <v>2023 - MONTH 03</v>
      </c>
      <c r="N12" s="68">
        <f ca="1" t="shared" ref="N12:O12" si="20">IFERROR(AVERAGEIF(L:L,L12,$J:$J)," ")</f>
        <v>0.950000000000001</v>
      </c>
      <c r="O12" s="68">
        <f ca="1" t="shared" si="20"/>
        <v>0.95</v>
      </c>
      <c r="P12" s="51" t="str">
        <f ca="1">IF(ISBLANK(A12)," ",IF(N12&gt;MASTER!$B$3/100,"SB",IF(N12&gt;MASTER!$B$4/100,"B",IF(N12&gt;MASTER!$B$5/100,"C","K"))))</f>
        <v>SB</v>
      </c>
      <c r="Q12" s="51" t="str">
        <f ca="1">IF(ISBLANK(B12)," ",IF(O12&gt;MASTER!$B$3/100,"SB",IF(O12&gt;MASTER!$B$4/100,"B",IF(O12&gt;MASTER!$B$5/100,"C","K"))))</f>
        <v>B</v>
      </c>
      <c r="T12" s="51" t="str">
        <f ca="1" t="array" ref="T12">IFERROR(INDEX(MASTER!$B:$B,MATCH(F12,MASTER!$A:$A,0))," ")</f>
        <v> </v>
      </c>
      <c r="V12" s="51" t="str">
        <f ca="1" t="array" ref="V12">IFERROR(INDEX(MASTER!$B:$B,MATCH(J12,MASTER!$A:$A,0))," ")</f>
        <v> </v>
      </c>
      <c r="W12" s="51" t="str">
        <f ca="1" t="array" ref="W12">IFERROR(INDEX(MASTER!$B:$B,MATCH(L12,MASTER!$A:$A,0))," ")</f>
        <v> </v>
      </c>
      <c r="X12" s="51" t="str">
        <f ca="1" t="array" ref="X12">IFERROR(INDEX(MASTER!$B:$B,MATCH(M12,MASTER!$A:$A,0))," ")</f>
        <v> </v>
      </c>
      <c r="Y12" s="51" t="str">
        <f ca="1" t="array" ref="Y12">IFERROR(INDEX(MASTER!$B:$B,MATCH(N12,MASTER!$A:$A,0))," ")</f>
        <v> </v>
      </c>
      <c r="Z12" s="51" t="str">
        <f ca="1" t="array" ref="Z12">IFERROR(INDEX(MASTER!$B:$B,MATCH(O12,MASTER!$A:$A,0))," ")</f>
        <v> </v>
      </c>
      <c r="AA12" s="51" t="str">
        <f ca="1" t="array" ref="AA12">IFERROR(INDEX(MASTER!$B:$B,MATCH(P12,MASTER!$A:$A,0))," ")</f>
        <v> </v>
      </c>
      <c r="AB12" s="51" t="str">
        <f ca="1" t="array" ref="AB12">IFERROR(INDEX(MASTER!$B:$B,MATCH(Q12,MASTER!$A:$A,0))," ")</f>
        <v> </v>
      </c>
      <c r="AC12" s="51" t="str">
        <f t="array" ref="AC12">IFERROR(INDEX(MASTER!$B:$B,MATCH(R12,MASTER!$A:$A,0))," ")</f>
        <v> </v>
      </c>
      <c r="AD12" s="51" t="str">
        <f t="array" ref="AD12">IFERROR(INDEX(MASTER!$B:$B,MATCH(S12,MASTER!$A:$A,0))," ")</f>
        <v> </v>
      </c>
      <c r="AE12" s="51">
        <f ca="1" t="shared" si="12"/>
        <v>9</v>
      </c>
      <c r="AF12" s="51" t="str">
        <f ca="1" t="shared" si="13"/>
        <v>2023 03</v>
      </c>
      <c r="AG12" s="51" t="str">
        <f ca="1" t="shared" si="14"/>
        <v> </v>
      </c>
      <c r="AH12" s="51" t="str">
        <f ca="1" t="shared" si="15"/>
        <v/>
      </c>
    </row>
    <row r="13" customHeight="1" spans="1:34">
      <c r="A13" s="65">
        <f ca="1">INDIRECT(ADDRESS(2+QUOTIENT(ROW()-2,COUNTA('Form Responses 1'!$1:$1)-4),1,,TRUE,"Form Responses 1"))</f>
        <v>44989.2385545139</v>
      </c>
      <c r="B13" s="51" t="str">
        <f ca="1">INDIRECT(ADDRESS(2+QUOTIENT(ROW()-2,COUNTA('Form Responses 1'!$1:$1)-4),2,,TRUE,"Form Responses 1"))</f>
        <v>didinsaepudin2302@gmail.com</v>
      </c>
      <c r="C13" s="51" t="str">
        <f ca="1">INDIRECT(ADDRESS(2+QUOTIENT(ROW()-2,COUNTA('Form Responses 1'!$1:$1)-4),3,,TRUE,"Form Responses 1"))</f>
        <v>Didin Saepudin</v>
      </c>
      <c r="D13" s="66">
        <f ca="1">INDIRECT(ADDRESS(2+QUOTIENT(ROW()-2,COUNTA('Form Responses 1'!$1:$1)-4),4,,TRUE,"Form Responses 1"))</f>
        <v>44987</v>
      </c>
      <c r="E13" s="67">
        <f ca="1" t="shared" si="0"/>
        <v>4</v>
      </c>
      <c r="F13" s="51" t="str">
        <f ca="1">IF(ISBLANK(A13)," ",INDIRECT(ADDRESS(1,5+MOD(ROW()-2,COUNTA('Form Responses 1'!$1:$1)-4),,TRUE,"Form Responses 1")))</f>
        <v>Gedung [Kamar 1]</v>
      </c>
      <c r="G13" s="51" t="str">
        <f ca="1">IF(ISBLANK(A13)," ",INDIRECT(ADDRESS(MATCH(A13,'Form Responses 1'!A:A,0),5+MOD(ROW()-2,COUNTA('Form Responses 1'!$1:$1)-4),,TRUE,"Form Responses 1")))</f>
        <v>BAIK</v>
      </c>
      <c r="H13" s="68" t="str">
        <f ca="1" t="shared" si="1"/>
        <v>Gedung</v>
      </c>
      <c r="I13" s="68" t="str">
        <f ca="1" t="shared" si="2"/>
        <v>CLEANING SERVICE</v>
      </c>
      <c r="J13" s="68">
        <f ca="1" t="array" ref="J13">IFERROR(INDEX(MASTER!B:B,MATCH(G13,MASTER!A:A,0))/100," ")</f>
        <v>0.95</v>
      </c>
      <c r="K13" s="51">
        <f ca="1" t="shared" si="3"/>
        <v>9</v>
      </c>
      <c r="L13" s="51" t="str">
        <f ca="1" t="shared" si="4"/>
        <v>2023 - WEEK 09</v>
      </c>
      <c r="M13" s="51" t="str">
        <f ca="1" t="shared" si="5"/>
        <v>2023 - MONTH 03</v>
      </c>
      <c r="N13" s="68">
        <f ca="1" t="shared" ref="N13:O13" si="21">IFERROR(AVERAGEIF(L:L,L13,$J:$J)," ")</f>
        <v>0.950000000000001</v>
      </c>
      <c r="O13" s="68">
        <f ca="1" t="shared" si="21"/>
        <v>0.95</v>
      </c>
      <c r="P13" s="51" t="str">
        <f ca="1">IF(ISBLANK(A13)," ",IF(N13&gt;MASTER!$B$3/100,"SB",IF(N13&gt;MASTER!$B$4/100,"B",IF(N13&gt;MASTER!$B$5/100,"C","K"))))</f>
        <v>SB</v>
      </c>
      <c r="Q13" s="51" t="str">
        <f ca="1">IF(ISBLANK(B13)," ",IF(O13&gt;MASTER!$B$3/100,"SB",IF(O13&gt;MASTER!$B$4/100,"B",IF(O13&gt;MASTER!$B$5/100,"C","K"))))</f>
        <v>B</v>
      </c>
      <c r="T13" s="51" t="str">
        <f ca="1" t="array" ref="T13">IFERROR(INDEX(MASTER!$B:$B,MATCH(F13,MASTER!$A:$A,0))," ")</f>
        <v> </v>
      </c>
      <c r="V13" s="51" t="str">
        <f ca="1" t="array" ref="V13">IFERROR(INDEX(MASTER!$B:$B,MATCH(J13,MASTER!$A:$A,0))," ")</f>
        <v> </v>
      </c>
      <c r="W13" s="51" t="str">
        <f ca="1" t="array" ref="W13">IFERROR(INDEX(MASTER!$B:$B,MATCH(L13,MASTER!$A:$A,0))," ")</f>
        <v> </v>
      </c>
      <c r="X13" s="51" t="str">
        <f ca="1" t="array" ref="X13">IFERROR(INDEX(MASTER!$B:$B,MATCH(M13,MASTER!$A:$A,0))," ")</f>
        <v> </v>
      </c>
      <c r="Y13" s="51" t="str">
        <f ca="1" t="array" ref="Y13">IFERROR(INDEX(MASTER!$B:$B,MATCH(N13,MASTER!$A:$A,0))," ")</f>
        <v> </v>
      </c>
      <c r="Z13" s="51" t="str">
        <f ca="1" t="array" ref="Z13">IFERROR(INDEX(MASTER!$B:$B,MATCH(O13,MASTER!$A:$A,0))," ")</f>
        <v> </v>
      </c>
      <c r="AA13" s="51" t="str">
        <f ca="1" t="array" ref="AA13">IFERROR(INDEX(MASTER!$B:$B,MATCH(P13,MASTER!$A:$A,0))," ")</f>
        <v> </v>
      </c>
      <c r="AB13" s="51" t="str">
        <f ca="1" t="array" ref="AB13">IFERROR(INDEX(MASTER!$B:$B,MATCH(Q13,MASTER!$A:$A,0))," ")</f>
        <v> </v>
      </c>
      <c r="AC13" s="51" t="str">
        <f t="array" ref="AC13">IFERROR(INDEX(MASTER!$B:$B,MATCH(R13,MASTER!$A:$A,0))," ")</f>
        <v> </v>
      </c>
      <c r="AD13" s="51" t="str">
        <f t="array" ref="AD13">IFERROR(INDEX(MASTER!$B:$B,MATCH(S13,MASTER!$A:$A,0))," ")</f>
        <v> </v>
      </c>
      <c r="AE13" s="51">
        <f ca="1" t="shared" si="12"/>
        <v>9</v>
      </c>
      <c r="AF13" s="51" t="str">
        <f ca="1" t="shared" si="13"/>
        <v>2023 03</v>
      </c>
      <c r="AG13" s="51" t="str">
        <f ca="1" t="shared" si="14"/>
        <v> </v>
      </c>
      <c r="AH13" s="51" t="str">
        <f ca="1" t="shared" si="15"/>
        <v/>
      </c>
    </row>
    <row r="14" customHeight="1" spans="1:34">
      <c r="A14" s="65">
        <f ca="1">INDIRECT(ADDRESS(2+QUOTIENT(ROW()-2,COUNTA('Form Responses 1'!$1:$1)-4),1,,TRUE,"Form Responses 1"))</f>
        <v>44989.2385545139</v>
      </c>
      <c r="B14" s="51" t="str">
        <f ca="1">INDIRECT(ADDRESS(2+QUOTIENT(ROW()-2,COUNTA('Form Responses 1'!$1:$1)-4),2,,TRUE,"Form Responses 1"))</f>
        <v>didinsaepudin2302@gmail.com</v>
      </c>
      <c r="C14" s="51" t="str">
        <f ca="1">INDIRECT(ADDRESS(2+QUOTIENT(ROW()-2,COUNTA('Form Responses 1'!$1:$1)-4),3,,TRUE,"Form Responses 1"))</f>
        <v>Didin Saepudin</v>
      </c>
      <c r="D14" s="66">
        <f ca="1">INDIRECT(ADDRESS(2+QUOTIENT(ROW()-2,COUNTA('Form Responses 1'!$1:$1)-4),4,,TRUE,"Form Responses 1"))</f>
        <v>44987</v>
      </c>
      <c r="E14" s="67">
        <f ca="1" t="shared" si="0"/>
        <v>4</v>
      </c>
      <c r="F14" s="51" t="str">
        <f ca="1">IF(ISBLANK(A14)," ",INDIRECT(ADDRESS(1,5+MOD(ROW()-2,COUNTA('Form Responses 1'!$1:$1)-4),,TRUE,"Form Responses 1")))</f>
        <v>Gedung [Kamar 2]</v>
      </c>
      <c r="G14" s="51" t="str">
        <f ca="1">IF(ISBLANK(A14)," ",INDIRECT(ADDRESS(MATCH(A14,'Form Responses 1'!A:A,0),5+MOD(ROW()-2,COUNTA('Form Responses 1'!$1:$1)-4),,TRUE,"Form Responses 1")))</f>
        <v>BAIK</v>
      </c>
      <c r="H14" s="68" t="str">
        <f ca="1" t="shared" si="1"/>
        <v>Gedung</v>
      </c>
      <c r="I14" s="68" t="str">
        <f ca="1" t="shared" si="2"/>
        <v>CLEANING SERVICE</v>
      </c>
      <c r="J14" s="68">
        <f ca="1" t="array" ref="J14">IFERROR(INDEX(MASTER!B:B,MATCH(G14,MASTER!A:A,0))/100," ")</f>
        <v>0.95</v>
      </c>
      <c r="K14" s="51">
        <f ca="1" t="shared" si="3"/>
        <v>9</v>
      </c>
      <c r="L14" s="51" t="str">
        <f ca="1" t="shared" si="4"/>
        <v>2023 - WEEK 09</v>
      </c>
      <c r="M14" s="51" t="str">
        <f ca="1" t="shared" si="5"/>
        <v>2023 - MONTH 03</v>
      </c>
      <c r="N14" s="68">
        <f ca="1" t="shared" ref="N14:O14" si="22">IFERROR(AVERAGEIF(L:L,L14,$J:$J)," ")</f>
        <v>0.950000000000001</v>
      </c>
      <c r="O14" s="68">
        <f ca="1" t="shared" si="22"/>
        <v>0.95</v>
      </c>
      <c r="P14" s="51" t="str">
        <f ca="1">IF(ISBLANK(A14)," ",IF(N14&gt;MASTER!$B$3/100,"SB",IF(N14&gt;MASTER!$B$4/100,"B",IF(N14&gt;MASTER!$B$5/100,"C","K"))))</f>
        <v>SB</v>
      </c>
      <c r="Q14" s="51" t="str">
        <f ca="1">IF(ISBLANK(B14)," ",IF(O14&gt;MASTER!$B$3/100,"SB",IF(O14&gt;MASTER!$B$4/100,"B",IF(O14&gt;MASTER!$B$5/100,"C","K"))))</f>
        <v>B</v>
      </c>
      <c r="T14" s="51" t="str">
        <f ca="1" t="array" ref="T14">IFERROR(INDEX(MASTER!$B:$B,MATCH(F14,MASTER!$A:$A,0))," ")</f>
        <v> </v>
      </c>
      <c r="V14" s="51" t="str">
        <f ca="1" t="array" ref="V14">IFERROR(INDEX(MASTER!$B:$B,MATCH(J14,MASTER!$A:$A,0))," ")</f>
        <v> </v>
      </c>
      <c r="W14" s="51" t="str">
        <f ca="1" t="array" ref="W14">IFERROR(INDEX(MASTER!$B:$B,MATCH(L14,MASTER!$A:$A,0))," ")</f>
        <v> </v>
      </c>
      <c r="X14" s="51" t="str">
        <f ca="1" t="array" ref="X14">IFERROR(INDEX(MASTER!$B:$B,MATCH(M14,MASTER!$A:$A,0))," ")</f>
        <v> </v>
      </c>
      <c r="Y14" s="51" t="str">
        <f ca="1" t="array" ref="Y14">IFERROR(INDEX(MASTER!$B:$B,MATCH(N14,MASTER!$A:$A,0))," ")</f>
        <v> </v>
      </c>
      <c r="Z14" s="51" t="str">
        <f ca="1" t="array" ref="Z14">IFERROR(INDEX(MASTER!$B:$B,MATCH(O14,MASTER!$A:$A,0))," ")</f>
        <v> </v>
      </c>
      <c r="AA14" s="51" t="str">
        <f ca="1" t="array" ref="AA14">IFERROR(INDEX(MASTER!$B:$B,MATCH(P14,MASTER!$A:$A,0))," ")</f>
        <v> </v>
      </c>
      <c r="AB14" s="51" t="str">
        <f ca="1" t="array" ref="AB14">IFERROR(INDEX(MASTER!$B:$B,MATCH(Q14,MASTER!$A:$A,0))," ")</f>
        <v> </v>
      </c>
      <c r="AC14" s="51" t="str">
        <f t="array" ref="AC14">IFERROR(INDEX(MASTER!$B:$B,MATCH(R14,MASTER!$A:$A,0))," ")</f>
        <v> </v>
      </c>
      <c r="AD14" s="51" t="str">
        <f t="array" ref="AD14">IFERROR(INDEX(MASTER!$B:$B,MATCH(S14,MASTER!$A:$A,0))," ")</f>
        <v> </v>
      </c>
      <c r="AE14" s="51">
        <f ca="1" t="shared" si="12"/>
        <v>9</v>
      </c>
      <c r="AF14" s="51" t="str">
        <f ca="1" t="shared" si="13"/>
        <v>2023 03</v>
      </c>
      <c r="AG14" s="51" t="str">
        <f ca="1" t="shared" si="14"/>
        <v> </v>
      </c>
      <c r="AH14" s="51" t="str">
        <f ca="1" t="shared" si="15"/>
        <v/>
      </c>
    </row>
    <row r="15" customHeight="1" spans="1:34">
      <c r="A15" s="65">
        <f ca="1">INDIRECT(ADDRESS(2+QUOTIENT(ROW()-2,COUNTA('Form Responses 1'!$1:$1)-4),1,,TRUE,"Form Responses 1"))</f>
        <v>44989.2385545139</v>
      </c>
      <c r="B15" s="51" t="str">
        <f ca="1">INDIRECT(ADDRESS(2+QUOTIENT(ROW()-2,COUNTA('Form Responses 1'!$1:$1)-4),2,,TRUE,"Form Responses 1"))</f>
        <v>didinsaepudin2302@gmail.com</v>
      </c>
      <c r="C15" s="51" t="str">
        <f ca="1">INDIRECT(ADDRESS(2+QUOTIENT(ROW()-2,COUNTA('Form Responses 1'!$1:$1)-4),3,,TRUE,"Form Responses 1"))</f>
        <v>Didin Saepudin</v>
      </c>
      <c r="D15" s="66">
        <f ca="1">INDIRECT(ADDRESS(2+QUOTIENT(ROW()-2,COUNTA('Form Responses 1'!$1:$1)-4),4,,TRUE,"Form Responses 1"))</f>
        <v>44987</v>
      </c>
      <c r="E15" s="67">
        <f ca="1" t="shared" si="0"/>
        <v>4</v>
      </c>
      <c r="F15" s="51" t="str">
        <f ca="1">IF(ISBLANK(A15)," ",INDIRECT(ADDRESS(1,5+MOD(ROW()-2,COUNTA('Form Responses 1'!$1:$1)-4),,TRUE,"Form Responses 1")))</f>
        <v>Gedung [Kamar 3]</v>
      </c>
      <c r="G15" s="51" t="str">
        <f ca="1">IF(ISBLANK(A15)," ",INDIRECT(ADDRESS(MATCH(A15,'Form Responses 1'!A:A,0),5+MOD(ROW()-2,COUNTA('Form Responses 1'!$1:$1)-4),,TRUE,"Form Responses 1")))</f>
        <v>BAIK</v>
      </c>
      <c r="H15" s="68" t="str">
        <f ca="1" t="shared" si="1"/>
        <v>Gedung</v>
      </c>
      <c r="I15" s="68" t="str">
        <f ca="1" t="shared" si="2"/>
        <v>CLEANING SERVICE</v>
      </c>
      <c r="J15" s="68">
        <f ca="1" t="array" ref="J15">IFERROR(INDEX(MASTER!B:B,MATCH(G15,MASTER!A:A,0))/100," ")</f>
        <v>0.95</v>
      </c>
      <c r="K15" s="51">
        <f ca="1" t="shared" si="3"/>
        <v>9</v>
      </c>
      <c r="L15" s="51" t="str">
        <f ca="1" t="shared" si="4"/>
        <v>2023 - WEEK 09</v>
      </c>
      <c r="M15" s="51" t="str">
        <f ca="1" t="shared" si="5"/>
        <v>2023 - MONTH 03</v>
      </c>
      <c r="N15" s="68">
        <f ca="1" t="shared" ref="N15:O15" si="23">IFERROR(AVERAGEIF(L:L,L15,$J:$J)," ")</f>
        <v>0.950000000000001</v>
      </c>
      <c r="O15" s="68">
        <f ca="1" t="shared" si="23"/>
        <v>0.95</v>
      </c>
      <c r="P15" s="51" t="str">
        <f ca="1">IF(ISBLANK(A15)," ",IF(N15&gt;MASTER!$B$3/100,"SB",IF(N15&gt;MASTER!$B$4/100,"B",IF(N15&gt;MASTER!$B$5/100,"C","K"))))</f>
        <v>SB</v>
      </c>
      <c r="Q15" s="51" t="str">
        <f ca="1">IF(ISBLANK(B15)," ",IF(O15&gt;MASTER!$B$3/100,"SB",IF(O15&gt;MASTER!$B$4/100,"B",IF(O15&gt;MASTER!$B$5/100,"C","K"))))</f>
        <v>B</v>
      </c>
      <c r="T15" s="51" t="str">
        <f ca="1" t="array" ref="T15">IFERROR(INDEX(MASTER!$B:$B,MATCH(F15,MASTER!$A:$A,0))," ")</f>
        <v> </v>
      </c>
      <c r="V15" s="51" t="str">
        <f ca="1" t="array" ref="V15">IFERROR(INDEX(MASTER!$B:$B,MATCH(J15,MASTER!$A:$A,0))," ")</f>
        <v> </v>
      </c>
      <c r="W15" s="51" t="str">
        <f ca="1" t="array" ref="W15">IFERROR(INDEX(MASTER!$B:$B,MATCH(L15,MASTER!$A:$A,0))," ")</f>
        <v> </v>
      </c>
      <c r="X15" s="51" t="str">
        <f ca="1" t="array" ref="X15">IFERROR(INDEX(MASTER!$B:$B,MATCH(M15,MASTER!$A:$A,0))," ")</f>
        <v> </v>
      </c>
      <c r="Y15" s="51" t="str">
        <f ca="1" t="array" ref="Y15">IFERROR(INDEX(MASTER!$B:$B,MATCH(N15,MASTER!$A:$A,0))," ")</f>
        <v> </v>
      </c>
      <c r="Z15" s="51" t="str">
        <f ca="1" t="array" ref="Z15">IFERROR(INDEX(MASTER!$B:$B,MATCH(O15,MASTER!$A:$A,0))," ")</f>
        <v> </v>
      </c>
      <c r="AA15" s="51" t="str">
        <f ca="1" t="array" ref="AA15">IFERROR(INDEX(MASTER!$B:$B,MATCH(P15,MASTER!$A:$A,0))," ")</f>
        <v> </v>
      </c>
      <c r="AB15" s="51" t="str">
        <f ca="1" t="array" ref="AB15">IFERROR(INDEX(MASTER!$B:$B,MATCH(Q15,MASTER!$A:$A,0))," ")</f>
        <v> </v>
      </c>
      <c r="AC15" s="51" t="str">
        <f t="array" ref="AC15">IFERROR(INDEX(MASTER!$B:$B,MATCH(R15,MASTER!$A:$A,0))," ")</f>
        <v> </v>
      </c>
      <c r="AD15" s="51" t="str">
        <f t="array" ref="AD15">IFERROR(INDEX(MASTER!$B:$B,MATCH(S15,MASTER!$A:$A,0))," ")</f>
        <v> </v>
      </c>
      <c r="AE15" s="51">
        <f ca="1" t="shared" si="12"/>
        <v>9</v>
      </c>
      <c r="AF15" s="51" t="str">
        <f ca="1" t="shared" si="13"/>
        <v>2023 03</v>
      </c>
      <c r="AG15" s="51" t="str">
        <f ca="1" t="shared" si="14"/>
        <v> </v>
      </c>
      <c r="AH15" s="51" t="str">
        <f ca="1" t="shared" si="15"/>
        <v/>
      </c>
    </row>
    <row r="16" customHeight="1" spans="1:34">
      <c r="A16" s="65">
        <f ca="1">INDIRECT(ADDRESS(2+QUOTIENT(ROW()-2,COUNTA('Form Responses 1'!$1:$1)-4),1,,TRUE,"Form Responses 1"))</f>
        <v>44989.2385545139</v>
      </c>
      <c r="B16" s="51" t="str">
        <f ca="1">INDIRECT(ADDRESS(2+QUOTIENT(ROW()-2,COUNTA('Form Responses 1'!$1:$1)-4),2,,TRUE,"Form Responses 1"))</f>
        <v>didinsaepudin2302@gmail.com</v>
      </c>
      <c r="C16" s="51" t="str">
        <f ca="1">INDIRECT(ADDRESS(2+QUOTIENT(ROW()-2,COUNTA('Form Responses 1'!$1:$1)-4),3,,TRUE,"Form Responses 1"))</f>
        <v>Didin Saepudin</v>
      </c>
      <c r="D16" s="66">
        <f ca="1">INDIRECT(ADDRESS(2+QUOTIENT(ROW()-2,COUNTA('Form Responses 1'!$1:$1)-4),4,,TRUE,"Form Responses 1"))</f>
        <v>44987</v>
      </c>
      <c r="E16" s="67">
        <f ca="1" t="shared" si="0"/>
        <v>4</v>
      </c>
      <c r="F16" s="51" t="str">
        <f ca="1">IF(ISBLANK(A16)," ",INDIRECT(ADDRESS(1,5+MOD(ROW()-2,COUNTA('Form Responses 1'!$1:$1)-4),,TRUE,"Form Responses 1")))</f>
        <v>Gedung [Kamar 4]</v>
      </c>
      <c r="G16" s="51" t="str">
        <f ca="1">IF(ISBLANK(A16)," ",INDIRECT(ADDRESS(MATCH(A16,'Form Responses 1'!A:A,0),5+MOD(ROW()-2,COUNTA('Form Responses 1'!$1:$1)-4),,TRUE,"Form Responses 1")))</f>
        <v>BAIK</v>
      </c>
      <c r="H16" s="68" t="str">
        <f ca="1" t="shared" si="1"/>
        <v>Gedung</v>
      </c>
      <c r="I16" s="68" t="str">
        <f ca="1" t="shared" si="2"/>
        <v>CLEANING SERVICE</v>
      </c>
      <c r="J16" s="68">
        <f ca="1" t="array" ref="J16">IFERROR(INDEX(MASTER!B:B,MATCH(G16,MASTER!A:A,0))/100," ")</f>
        <v>0.95</v>
      </c>
      <c r="K16" s="51">
        <f ca="1" t="shared" si="3"/>
        <v>9</v>
      </c>
      <c r="L16" s="51" t="str">
        <f ca="1" t="shared" si="4"/>
        <v>2023 - WEEK 09</v>
      </c>
      <c r="M16" s="51" t="str">
        <f ca="1" t="shared" si="5"/>
        <v>2023 - MONTH 03</v>
      </c>
      <c r="N16" s="68">
        <f ca="1" t="shared" ref="N16:O16" si="24">IFERROR(AVERAGEIF(L:L,L16,$J:$J)," ")</f>
        <v>0.950000000000001</v>
      </c>
      <c r="O16" s="68">
        <f ca="1" t="shared" si="24"/>
        <v>0.95</v>
      </c>
      <c r="P16" s="51" t="str">
        <f ca="1">IF(ISBLANK(A16)," ",IF(N16&gt;MASTER!$B$3/100,"SB",IF(N16&gt;MASTER!$B$4/100,"B",IF(N16&gt;MASTER!$B$5/100,"C","K"))))</f>
        <v>SB</v>
      </c>
      <c r="Q16" s="51" t="str">
        <f ca="1">IF(ISBLANK(B16)," ",IF(O16&gt;MASTER!$B$3/100,"SB",IF(O16&gt;MASTER!$B$4/100,"B",IF(O16&gt;MASTER!$B$5/100,"C","K"))))</f>
        <v>B</v>
      </c>
      <c r="T16" s="51" t="str">
        <f ca="1" t="array" ref="T16">IFERROR(INDEX(MASTER!$B:$B,MATCH(F16,MASTER!$A:$A,0))," ")</f>
        <v> </v>
      </c>
      <c r="V16" s="51" t="str">
        <f ca="1" t="array" ref="V16">IFERROR(INDEX(MASTER!$B:$B,MATCH(J16,MASTER!$A:$A,0))," ")</f>
        <v> </v>
      </c>
      <c r="W16" s="51" t="str">
        <f ca="1" t="array" ref="W16">IFERROR(INDEX(MASTER!$B:$B,MATCH(L16,MASTER!$A:$A,0))," ")</f>
        <v> </v>
      </c>
      <c r="X16" s="51" t="str">
        <f ca="1" t="array" ref="X16">IFERROR(INDEX(MASTER!$B:$B,MATCH(M16,MASTER!$A:$A,0))," ")</f>
        <v> </v>
      </c>
      <c r="Y16" s="51" t="str">
        <f ca="1" t="array" ref="Y16">IFERROR(INDEX(MASTER!$B:$B,MATCH(N16,MASTER!$A:$A,0))," ")</f>
        <v> </v>
      </c>
      <c r="Z16" s="51" t="str">
        <f ca="1" t="array" ref="Z16">IFERROR(INDEX(MASTER!$B:$B,MATCH(O16,MASTER!$A:$A,0))," ")</f>
        <v> </v>
      </c>
      <c r="AA16" s="51" t="str">
        <f ca="1" t="array" ref="AA16">IFERROR(INDEX(MASTER!$B:$B,MATCH(P16,MASTER!$A:$A,0))," ")</f>
        <v> </v>
      </c>
      <c r="AB16" s="51" t="str">
        <f ca="1" t="array" ref="AB16">IFERROR(INDEX(MASTER!$B:$B,MATCH(Q16,MASTER!$A:$A,0))," ")</f>
        <v> </v>
      </c>
      <c r="AC16" s="51" t="str">
        <f t="array" ref="AC16">IFERROR(INDEX(MASTER!$B:$B,MATCH(R16,MASTER!$A:$A,0))," ")</f>
        <v> </v>
      </c>
      <c r="AD16" s="51" t="str">
        <f t="array" ref="AD16">IFERROR(INDEX(MASTER!$B:$B,MATCH(S16,MASTER!$A:$A,0))," ")</f>
        <v> </v>
      </c>
      <c r="AE16" s="51">
        <f ca="1" t="shared" si="12"/>
        <v>9</v>
      </c>
      <c r="AF16" s="51" t="str">
        <f ca="1" t="shared" si="13"/>
        <v>2023 03</v>
      </c>
      <c r="AG16" s="51" t="str">
        <f ca="1" t="shared" si="14"/>
        <v> </v>
      </c>
      <c r="AH16" s="51" t="str">
        <f ca="1" t="shared" si="15"/>
        <v/>
      </c>
    </row>
    <row r="17" customHeight="1" spans="1:34">
      <c r="A17" s="65">
        <f ca="1">INDIRECT(ADDRESS(2+QUOTIENT(ROW()-2,COUNTA('Form Responses 1'!$1:$1)-4),1,,TRUE,"Form Responses 1"))</f>
        <v>44989.2385545139</v>
      </c>
      <c r="B17" s="51" t="str">
        <f ca="1">INDIRECT(ADDRESS(2+QUOTIENT(ROW()-2,COUNTA('Form Responses 1'!$1:$1)-4),2,,TRUE,"Form Responses 1"))</f>
        <v>didinsaepudin2302@gmail.com</v>
      </c>
      <c r="C17" s="51" t="str">
        <f ca="1">INDIRECT(ADDRESS(2+QUOTIENT(ROW()-2,COUNTA('Form Responses 1'!$1:$1)-4),3,,TRUE,"Form Responses 1"))</f>
        <v>Didin Saepudin</v>
      </c>
      <c r="D17" s="66">
        <f ca="1">INDIRECT(ADDRESS(2+QUOTIENT(ROW()-2,COUNTA('Form Responses 1'!$1:$1)-4),4,,TRUE,"Form Responses 1"))</f>
        <v>44987</v>
      </c>
      <c r="E17" s="67">
        <f ca="1" t="shared" si="0"/>
        <v>4</v>
      </c>
      <c r="F17" s="51" t="str">
        <f ca="1">IF(ISBLANK(A17)," ",INDIRECT(ADDRESS(1,5+MOD(ROW()-2,COUNTA('Form Responses 1'!$1:$1)-4),,TRUE,"Form Responses 1")))</f>
        <v>Gedung [Kolidor]</v>
      </c>
      <c r="G17" s="51" t="str">
        <f ca="1">IF(ISBLANK(A17)," ",INDIRECT(ADDRESS(MATCH(A17,'Form Responses 1'!A:A,0),5+MOD(ROW()-2,COUNTA('Form Responses 1'!$1:$1)-4),,TRUE,"Form Responses 1")))</f>
        <v>BAIK</v>
      </c>
      <c r="H17" s="68" t="str">
        <f ca="1" t="shared" si="1"/>
        <v>Gedung</v>
      </c>
      <c r="I17" s="68" t="str">
        <f ca="1" t="shared" si="2"/>
        <v>CLEANING SERVICE</v>
      </c>
      <c r="J17" s="68">
        <f ca="1" t="array" ref="J17">IFERROR(INDEX(MASTER!B:B,MATCH(G17,MASTER!A:A,0))/100," ")</f>
        <v>0.95</v>
      </c>
      <c r="K17" s="51">
        <f ca="1" t="shared" si="3"/>
        <v>9</v>
      </c>
      <c r="L17" s="51" t="str">
        <f ca="1" t="shared" si="4"/>
        <v>2023 - WEEK 09</v>
      </c>
      <c r="M17" s="51" t="str">
        <f ca="1" t="shared" si="5"/>
        <v>2023 - MONTH 03</v>
      </c>
      <c r="N17" s="68">
        <f ca="1" t="shared" ref="N17:O17" si="25">IFERROR(AVERAGEIF(L:L,L17,$J:$J)," ")</f>
        <v>0.950000000000001</v>
      </c>
      <c r="O17" s="68">
        <f ca="1" t="shared" si="25"/>
        <v>0.95</v>
      </c>
      <c r="P17" s="51" t="str">
        <f ca="1">IF(ISBLANK(A17)," ",IF(N17&gt;MASTER!$B$3/100,"SB",IF(N17&gt;MASTER!$B$4/100,"B",IF(N17&gt;MASTER!$B$5/100,"C","K"))))</f>
        <v>SB</v>
      </c>
      <c r="Q17" s="51" t="str">
        <f ca="1">IF(ISBLANK(B17)," ",IF(O17&gt;MASTER!$B$3/100,"SB",IF(O17&gt;MASTER!$B$4/100,"B",IF(O17&gt;MASTER!$B$5/100,"C","K"))))</f>
        <v>B</v>
      </c>
      <c r="T17" s="51" t="str">
        <f ca="1" t="array" ref="T17">IFERROR(INDEX(MASTER!$B:$B,MATCH(F17,MASTER!$A:$A,0))," ")</f>
        <v> </v>
      </c>
      <c r="V17" s="51" t="str">
        <f ca="1" t="array" ref="V17">IFERROR(INDEX(MASTER!$B:$B,MATCH(J17,MASTER!$A:$A,0))," ")</f>
        <v> </v>
      </c>
      <c r="W17" s="51" t="str">
        <f ca="1" t="array" ref="W17">IFERROR(INDEX(MASTER!$B:$B,MATCH(L17,MASTER!$A:$A,0))," ")</f>
        <v> </v>
      </c>
      <c r="X17" s="51" t="str">
        <f ca="1" t="array" ref="X17">IFERROR(INDEX(MASTER!$B:$B,MATCH(M17,MASTER!$A:$A,0))," ")</f>
        <v> </v>
      </c>
      <c r="Y17" s="51" t="str">
        <f ca="1" t="array" ref="Y17">IFERROR(INDEX(MASTER!$B:$B,MATCH(N17,MASTER!$A:$A,0))," ")</f>
        <v> </v>
      </c>
      <c r="Z17" s="51" t="str">
        <f ca="1" t="array" ref="Z17">IFERROR(INDEX(MASTER!$B:$B,MATCH(O17,MASTER!$A:$A,0))," ")</f>
        <v> </v>
      </c>
      <c r="AA17" s="51" t="str">
        <f ca="1" t="array" ref="AA17">IFERROR(INDEX(MASTER!$B:$B,MATCH(P17,MASTER!$A:$A,0))," ")</f>
        <v> </v>
      </c>
      <c r="AB17" s="51" t="str">
        <f ca="1" t="array" ref="AB17">IFERROR(INDEX(MASTER!$B:$B,MATCH(Q17,MASTER!$A:$A,0))," ")</f>
        <v> </v>
      </c>
      <c r="AC17" s="51" t="str">
        <f t="array" ref="AC17">IFERROR(INDEX(MASTER!$B:$B,MATCH(R17,MASTER!$A:$A,0))," ")</f>
        <v> </v>
      </c>
      <c r="AD17" s="51" t="str">
        <f t="array" ref="AD17">IFERROR(INDEX(MASTER!$B:$B,MATCH(S17,MASTER!$A:$A,0))," ")</f>
        <v> </v>
      </c>
      <c r="AE17" s="51">
        <f ca="1" t="shared" si="12"/>
        <v>9</v>
      </c>
      <c r="AF17" s="51" t="str">
        <f ca="1" t="shared" si="13"/>
        <v>2023 03</v>
      </c>
      <c r="AG17" s="51" t="str">
        <f ca="1" t="shared" si="14"/>
        <v> </v>
      </c>
      <c r="AH17" s="51" t="str">
        <f ca="1" t="shared" si="15"/>
        <v/>
      </c>
    </row>
    <row r="18" customHeight="1" spans="1:34">
      <c r="A18" s="65">
        <f ca="1">INDIRECT(ADDRESS(2+QUOTIENT(ROW()-2,COUNTA('Form Responses 1'!$1:$1)-4),1,,TRUE,"Form Responses 1"))</f>
        <v>44989.2385545139</v>
      </c>
      <c r="B18" s="51" t="str">
        <f ca="1">INDIRECT(ADDRESS(2+QUOTIENT(ROW()-2,COUNTA('Form Responses 1'!$1:$1)-4),2,,TRUE,"Form Responses 1"))</f>
        <v>didinsaepudin2302@gmail.com</v>
      </c>
      <c r="C18" s="51" t="str">
        <f ca="1">INDIRECT(ADDRESS(2+QUOTIENT(ROW()-2,COUNTA('Form Responses 1'!$1:$1)-4),3,,TRUE,"Form Responses 1"))</f>
        <v>Didin Saepudin</v>
      </c>
      <c r="D18" s="66">
        <f ca="1">INDIRECT(ADDRESS(2+QUOTIENT(ROW()-2,COUNTA('Form Responses 1'!$1:$1)-4),4,,TRUE,"Form Responses 1"))</f>
        <v>44987</v>
      </c>
      <c r="E18" s="67">
        <f ca="1" t="shared" si="0"/>
        <v>4</v>
      </c>
      <c r="F18" s="51" t="str">
        <f ca="1">IF(ISBLANK(A18)," ",INDIRECT(ADDRESS(1,5+MOD(ROW()-2,COUNTA('Form Responses 1'!$1:$1)-4),,TRUE,"Form Responses 1")))</f>
        <v>Gedung [Pentri]</v>
      </c>
      <c r="G18" s="51" t="str">
        <f ca="1">IF(ISBLANK(A18)," ",INDIRECT(ADDRESS(MATCH(A18,'Form Responses 1'!A:A,0),5+MOD(ROW()-2,COUNTA('Form Responses 1'!$1:$1)-4),,TRUE,"Form Responses 1")))</f>
        <v>BAIK</v>
      </c>
      <c r="H18" s="68" t="str">
        <f ca="1" t="shared" si="1"/>
        <v>Gedung</v>
      </c>
      <c r="I18" s="68" t="str">
        <f ca="1" t="shared" si="2"/>
        <v>CLEANING SERVICE</v>
      </c>
      <c r="J18" s="68">
        <f ca="1" t="array" ref="J18">IFERROR(INDEX(MASTER!B:B,MATCH(G18,MASTER!A:A,0))/100," ")</f>
        <v>0.95</v>
      </c>
      <c r="K18" s="51">
        <f ca="1" t="shared" si="3"/>
        <v>9</v>
      </c>
      <c r="L18" s="51" t="str">
        <f ca="1" t="shared" si="4"/>
        <v>2023 - WEEK 09</v>
      </c>
      <c r="M18" s="51" t="str">
        <f ca="1" t="shared" si="5"/>
        <v>2023 - MONTH 03</v>
      </c>
      <c r="N18" s="68">
        <f ca="1" t="shared" ref="N18:O18" si="26">IFERROR(AVERAGEIF(L:L,L18,$J:$J)," ")</f>
        <v>0.950000000000001</v>
      </c>
      <c r="O18" s="68">
        <f ca="1" t="shared" si="26"/>
        <v>0.95</v>
      </c>
      <c r="P18" s="51" t="str">
        <f ca="1">IF(ISBLANK(A18)," ",IF(N18&gt;MASTER!$B$3/100,"SB",IF(N18&gt;MASTER!$B$4/100,"B",IF(N18&gt;MASTER!$B$5/100,"C","K"))))</f>
        <v>SB</v>
      </c>
      <c r="Q18" s="51" t="str">
        <f ca="1">IF(ISBLANK(B18)," ",IF(O18&gt;MASTER!$B$3/100,"SB",IF(O18&gt;MASTER!$B$4/100,"B",IF(O18&gt;MASTER!$B$5/100,"C","K"))))</f>
        <v>B</v>
      </c>
      <c r="T18" s="51" t="str">
        <f ca="1" t="array" ref="T18">IFERROR(INDEX(MASTER!$B:$B,MATCH(F18,MASTER!$A:$A,0))," ")</f>
        <v> </v>
      </c>
      <c r="V18" s="51" t="str">
        <f ca="1" t="array" ref="V18">IFERROR(INDEX(MASTER!$B:$B,MATCH(J18,MASTER!$A:$A,0))," ")</f>
        <v> </v>
      </c>
      <c r="W18" s="51" t="str">
        <f ca="1" t="array" ref="W18">IFERROR(INDEX(MASTER!$B:$B,MATCH(L18,MASTER!$A:$A,0))," ")</f>
        <v> </v>
      </c>
      <c r="X18" s="51" t="str">
        <f ca="1" t="array" ref="X18">IFERROR(INDEX(MASTER!$B:$B,MATCH(M18,MASTER!$A:$A,0))," ")</f>
        <v> </v>
      </c>
      <c r="Y18" s="51" t="str">
        <f ca="1" t="array" ref="Y18">IFERROR(INDEX(MASTER!$B:$B,MATCH(N18,MASTER!$A:$A,0))," ")</f>
        <v> </v>
      </c>
      <c r="Z18" s="51" t="str">
        <f ca="1" t="array" ref="Z18">IFERROR(INDEX(MASTER!$B:$B,MATCH(O18,MASTER!$A:$A,0))," ")</f>
        <v> </v>
      </c>
      <c r="AA18" s="51" t="str">
        <f ca="1" t="array" ref="AA18">IFERROR(INDEX(MASTER!$B:$B,MATCH(P18,MASTER!$A:$A,0))," ")</f>
        <v> </v>
      </c>
      <c r="AB18" s="51" t="str">
        <f ca="1" t="array" ref="AB18">IFERROR(INDEX(MASTER!$B:$B,MATCH(Q18,MASTER!$A:$A,0))," ")</f>
        <v> </v>
      </c>
      <c r="AC18" s="51" t="str">
        <f t="array" ref="AC18">IFERROR(INDEX(MASTER!$B:$B,MATCH(R18,MASTER!$A:$A,0))," ")</f>
        <v> </v>
      </c>
      <c r="AD18" s="51" t="str">
        <f t="array" ref="AD18">IFERROR(INDEX(MASTER!$B:$B,MATCH(S18,MASTER!$A:$A,0))," ")</f>
        <v> </v>
      </c>
      <c r="AE18" s="51">
        <f ca="1" t="shared" si="12"/>
        <v>9</v>
      </c>
      <c r="AF18" s="51" t="str">
        <f ca="1" t="shared" si="13"/>
        <v>2023 03</v>
      </c>
      <c r="AG18" s="51" t="str">
        <f ca="1" t="shared" si="14"/>
        <v> </v>
      </c>
      <c r="AH18" s="51" t="str">
        <f ca="1" t="shared" si="15"/>
        <v/>
      </c>
    </row>
    <row r="19" customHeight="1" spans="1:34">
      <c r="A19" s="65">
        <f ca="1">INDIRECT(ADDRESS(2+QUOTIENT(ROW()-2,COUNTA('Form Responses 1'!$1:$1)-4),1,,TRUE,"Form Responses 1"))</f>
        <v>44989.2385545139</v>
      </c>
      <c r="B19" s="51" t="str">
        <f ca="1">INDIRECT(ADDRESS(2+QUOTIENT(ROW()-2,COUNTA('Form Responses 1'!$1:$1)-4),2,,TRUE,"Form Responses 1"))</f>
        <v>didinsaepudin2302@gmail.com</v>
      </c>
      <c r="C19" s="51" t="str">
        <f ca="1">INDIRECT(ADDRESS(2+QUOTIENT(ROW()-2,COUNTA('Form Responses 1'!$1:$1)-4),3,,TRUE,"Form Responses 1"))</f>
        <v>Didin Saepudin</v>
      </c>
      <c r="D19" s="66">
        <f ca="1">INDIRECT(ADDRESS(2+QUOTIENT(ROW()-2,COUNTA('Form Responses 1'!$1:$1)-4),4,,TRUE,"Form Responses 1"))</f>
        <v>44987</v>
      </c>
      <c r="E19" s="67">
        <f ca="1" t="shared" si="0"/>
        <v>4</v>
      </c>
      <c r="F19" s="51" t="str">
        <f ca="1">IF(ISBLANK(A19)," ",INDIRECT(ADDRESS(1,5+MOD(ROW()-2,COUNTA('Form Responses 1'!$1:$1)-4),,TRUE,"Form Responses 1")))</f>
        <v>Gedung [Toilet]</v>
      </c>
      <c r="G19" s="51" t="str">
        <f ca="1">IF(ISBLANK(A19)," ",INDIRECT(ADDRESS(MATCH(A19,'Form Responses 1'!A:A,0),5+MOD(ROW()-2,COUNTA('Form Responses 1'!$1:$1)-4),,TRUE,"Form Responses 1")))</f>
        <v>BAIK</v>
      </c>
      <c r="H19" s="68" t="str">
        <f ca="1" t="shared" si="1"/>
        <v>Gedung</v>
      </c>
      <c r="I19" s="68" t="str">
        <f ca="1" t="shared" si="2"/>
        <v>CLEANING SERVICE</v>
      </c>
      <c r="J19" s="68">
        <f ca="1" t="array" ref="J19">IFERROR(INDEX(MASTER!B:B,MATCH(G19,MASTER!A:A,0))/100," ")</f>
        <v>0.95</v>
      </c>
      <c r="K19" s="51">
        <f ca="1" t="shared" si="3"/>
        <v>9</v>
      </c>
      <c r="L19" s="51" t="str">
        <f ca="1" t="shared" si="4"/>
        <v>2023 - WEEK 09</v>
      </c>
      <c r="M19" s="51" t="str">
        <f ca="1" t="shared" si="5"/>
        <v>2023 - MONTH 03</v>
      </c>
      <c r="N19" s="68">
        <f ca="1" t="shared" ref="N19:O19" si="27">IFERROR(AVERAGEIF(L:L,L19,$J:$J)," ")</f>
        <v>0.950000000000001</v>
      </c>
      <c r="O19" s="68">
        <f ca="1" t="shared" si="27"/>
        <v>0.95</v>
      </c>
      <c r="P19" s="51" t="str">
        <f ca="1">IF(ISBLANK(A19)," ",IF(N19&gt;MASTER!$B$3/100,"SB",IF(N19&gt;MASTER!$B$4/100,"B",IF(N19&gt;MASTER!$B$5/100,"C","K"))))</f>
        <v>SB</v>
      </c>
      <c r="Q19" s="51" t="str">
        <f ca="1">IF(ISBLANK(B19)," ",IF(O19&gt;MASTER!$B$3/100,"SB",IF(O19&gt;MASTER!$B$4/100,"B",IF(O19&gt;MASTER!$B$5/100,"C","K"))))</f>
        <v>B</v>
      </c>
      <c r="T19" s="51" t="str">
        <f ca="1" t="array" ref="T19">IFERROR(INDEX(MASTER!$B:$B,MATCH(F19,MASTER!$A:$A,0))," ")</f>
        <v> </v>
      </c>
      <c r="V19" s="51" t="str">
        <f ca="1" t="array" ref="V19">IFERROR(INDEX(MASTER!$B:$B,MATCH(J19,MASTER!$A:$A,0))," ")</f>
        <v> </v>
      </c>
      <c r="W19" s="51" t="str">
        <f ca="1" t="array" ref="W19">IFERROR(INDEX(MASTER!$B:$B,MATCH(L19,MASTER!$A:$A,0))," ")</f>
        <v> </v>
      </c>
      <c r="X19" s="51" t="str">
        <f ca="1" t="array" ref="X19">IFERROR(INDEX(MASTER!$B:$B,MATCH(M19,MASTER!$A:$A,0))," ")</f>
        <v> </v>
      </c>
      <c r="Y19" s="51" t="str">
        <f ca="1" t="array" ref="Y19">IFERROR(INDEX(MASTER!$B:$B,MATCH(N19,MASTER!$A:$A,0))," ")</f>
        <v> </v>
      </c>
      <c r="Z19" s="51" t="str">
        <f ca="1" t="array" ref="Z19">IFERROR(INDEX(MASTER!$B:$B,MATCH(O19,MASTER!$A:$A,0))," ")</f>
        <v> </v>
      </c>
      <c r="AA19" s="51" t="str">
        <f ca="1" t="array" ref="AA19">IFERROR(INDEX(MASTER!$B:$B,MATCH(P19,MASTER!$A:$A,0))," ")</f>
        <v> </v>
      </c>
      <c r="AB19" s="51" t="str">
        <f ca="1" t="array" ref="AB19">IFERROR(INDEX(MASTER!$B:$B,MATCH(Q19,MASTER!$A:$A,0))," ")</f>
        <v> </v>
      </c>
      <c r="AC19" s="51" t="str">
        <f t="array" ref="AC19">IFERROR(INDEX(MASTER!$B:$B,MATCH(R19,MASTER!$A:$A,0))," ")</f>
        <v> </v>
      </c>
      <c r="AD19" s="51" t="str">
        <f t="array" ref="AD19">IFERROR(INDEX(MASTER!$B:$B,MATCH(S19,MASTER!$A:$A,0))," ")</f>
        <v> </v>
      </c>
      <c r="AE19" s="51">
        <f ca="1" t="shared" si="12"/>
        <v>9</v>
      </c>
      <c r="AF19" s="51" t="str">
        <f ca="1" t="shared" si="13"/>
        <v>2023 03</v>
      </c>
      <c r="AG19" s="51" t="str">
        <f ca="1" t="shared" si="14"/>
        <v> </v>
      </c>
      <c r="AH19" s="51" t="str">
        <f ca="1" t="shared" si="15"/>
        <v/>
      </c>
    </row>
    <row r="20" customHeight="1" spans="1:34">
      <c r="A20" s="65">
        <f ca="1">INDIRECT(ADDRESS(2+QUOTIENT(ROW()-2,COUNTA('Form Responses 1'!$1:$1)-4),1,,TRUE,"Form Responses 1"))</f>
        <v>44989.2391568056</v>
      </c>
      <c r="B20" s="51" t="str">
        <f ca="1">INDIRECT(ADDRESS(2+QUOTIENT(ROW()-2,COUNTA('Form Responses 1'!$1:$1)-4),2,,TRUE,"Form Responses 1"))</f>
        <v>didinsaepudin2302@gmail.com</v>
      </c>
      <c r="C20" s="51" t="str">
        <f ca="1">INDIRECT(ADDRESS(2+QUOTIENT(ROW()-2,COUNTA('Form Responses 1'!$1:$1)-4),3,,TRUE,"Form Responses 1"))</f>
        <v>Didin Saepudin</v>
      </c>
      <c r="D20" s="66">
        <f ca="1">INDIRECT(ADDRESS(2+QUOTIENT(ROW()-2,COUNTA('Form Responses 1'!$1:$1)-4),4,,TRUE,"Form Responses 1"))</f>
        <v>44986</v>
      </c>
      <c r="E20" s="67">
        <f ca="1" t="shared" si="0"/>
        <v>3</v>
      </c>
      <c r="F20" s="51" t="str">
        <f ca="1">IF(ISBLANK(A20)," ",INDIRECT(ADDRESS(1,5+MOD(ROW()-2,COUNTA('Form Responses 1'!$1:$1)-4),,TRUE,"Form Responses 1")))</f>
        <v>Security [Security Functions]</v>
      </c>
      <c r="G20" s="51" t="str">
        <f ca="1">IF(ISBLANK(A20)," ",INDIRECT(ADDRESS(MATCH(A20,'Form Responses 1'!A:A,0),5+MOD(ROW()-2,COUNTA('Form Responses 1'!$1:$1)-4),,TRUE,"Form Responses 1")))</f>
        <v>BAIK</v>
      </c>
      <c r="H20" s="68" t="str">
        <f ca="1" t="shared" si="1"/>
        <v>Security</v>
      </c>
      <c r="I20" s="68" t="str">
        <f ca="1" t="shared" si="2"/>
        <v>SECURITY SERVICE</v>
      </c>
      <c r="J20" s="68">
        <f ca="1" t="array" ref="J20">IFERROR(INDEX(MASTER!B:B,MATCH(G20,MASTER!A:A,0))/100," ")</f>
        <v>0.95</v>
      </c>
      <c r="K20" s="51">
        <f ca="1" t="shared" si="3"/>
        <v>9</v>
      </c>
      <c r="L20" s="51" t="str">
        <f ca="1" t="shared" si="4"/>
        <v>2023 - WEEK 09</v>
      </c>
      <c r="M20" s="51" t="str">
        <f ca="1" t="shared" si="5"/>
        <v>2023 - MONTH 03</v>
      </c>
      <c r="N20" s="68">
        <f ca="1" t="shared" ref="N20:O20" si="28">IFERROR(AVERAGEIF(L:L,L20,$J:$J)," ")</f>
        <v>0.950000000000001</v>
      </c>
      <c r="O20" s="68">
        <f ca="1" t="shared" si="28"/>
        <v>0.95</v>
      </c>
      <c r="P20" s="51" t="str">
        <f ca="1">IF(ISBLANK(A20)," ",IF(N20&gt;MASTER!$B$3/100,"SB",IF(N20&gt;MASTER!$B$4/100,"B",IF(N20&gt;MASTER!$B$5/100,"C","K"))))</f>
        <v>SB</v>
      </c>
      <c r="Q20" s="51" t="str">
        <f ca="1">IF(ISBLANK(B20)," ",IF(O20&gt;MASTER!$B$3/100,"SB",IF(O20&gt;MASTER!$B$4/100,"B",IF(O20&gt;MASTER!$B$5/100,"C","K"))))</f>
        <v>B</v>
      </c>
      <c r="T20" s="51" t="str">
        <f ca="1" t="array" ref="T20">IFERROR(INDEX(MASTER!$B:$B,MATCH(F20,MASTER!$A:$A,0))," ")</f>
        <v> </v>
      </c>
      <c r="V20" s="51" t="str">
        <f ca="1" t="array" ref="V20">IFERROR(INDEX(MASTER!$B:$B,MATCH(J20,MASTER!$A:$A,0))," ")</f>
        <v> </v>
      </c>
      <c r="W20" s="51" t="str">
        <f ca="1" t="array" ref="W20">IFERROR(INDEX(MASTER!$B:$B,MATCH(L20,MASTER!$A:$A,0))," ")</f>
        <v> </v>
      </c>
      <c r="X20" s="51" t="str">
        <f ca="1" t="array" ref="X20">IFERROR(INDEX(MASTER!$B:$B,MATCH(M20,MASTER!$A:$A,0))," ")</f>
        <v> </v>
      </c>
      <c r="Y20" s="51" t="str">
        <f ca="1" t="array" ref="Y20">IFERROR(INDEX(MASTER!$B:$B,MATCH(N20,MASTER!$A:$A,0))," ")</f>
        <v> </v>
      </c>
      <c r="Z20" s="51" t="str">
        <f ca="1" t="array" ref="Z20">IFERROR(INDEX(MASTER!$B:$B,MATCH(O20,MASTER!$A:$A,0))," ")</f>
        <v> </v>
      </c>
      <c r="AA20" s="51" t="str">
        <f ca="1" t="array" ref="AA20">IFERROR(INDEX(MASTER!$B:$B,MATCH(P20,MASTER!$A:$A,0))," ")</f>
        <v> </v>
      </c>
      <c r="AB20" s="51" t="str">
        <f ca="1" t="array" ref="AB20">IFERROR(INDEX(MASTER!$B:$B,MATCH(Q20,MASTER!$A:$A,0))," ")</f>
        <v> </v>
      </c>
      <c r="AC20" s="51" t="str">
        <f t="array" ref="AC20">IFERROR(INDEX(MASTER!$B:$B,MATCH(R20,MASTER!$A:$A,0))," ")</f>
        <v> </v>
      </c>
      <c r="AD20" s="51" t="str">
        <f t="array" ref="AD20">IFERROR(INDEX(MASTER!$B:$B,MATCH(S20,MASTER!$A:$A,0))," ")</f>
        <v> </v>
      </c>
      <c r="AE20" s="51">
        <f ca="1" t="shared" si="12"/>
        <v>9</v>
      </c>
      <c r="AF20" s="51" t="str">
        <f ca="1" t="shared" si="13"/>
        <v>2023 03</v>
      </c>
      <c r="AG20" s="51" t="str">
        <f ca="1" t="shared" si="14"/>
        <v> </v>
      </c>
      <c r="AH20" s="51" t="str">
        <f ca="1" t="shared" si="15"/>
        <v/>
      </c>
    </row>
    <row r="21" customHeight="1" spans="1:34">
      <c r="A21" s="65">
        <f ca="1">INDIRECT(ADDRESS(2+QUOTIENT(ROW()-2,COUNTA('Form Responses 1'!$1:$1)-4),1,,TRUE,"Form Responses 1"))</f>
        <v>44989.2391568056</v>
      </c>
      <c r="B21" s="51" t="str">
        <f ca="1">INDIRECT(ADDRESS(2+QUOTIENT(ROW()-2,COUNTA('Form Responses 1'!$1:$1)-4),2,,TRUE,"Form Responses 1"))</f>
        <v>didinsaepudin2302@gmail.com</v>
      </c>
      <c r="C21" s="51" t="str">
        <f ca="1">INDIRECT(ADDRESS(2+QUOTIENT(ROW()-2,COUNTA('Form Responses 1'!$1:$1)-4),3,,TRUE,"Form Responses 1"))</f>
        <v>Didin Saepudin</v>
      </c>
      <c r="D21" s="66">
        <f ca="1">INDIRECT(ADDRESS(2+QUOTIENT(ROW()-2,COUNTA('Form Responses 1'!$1:$1)-4),4,,TRUE,"Form Responses 1"))</f>
        <v>44986</v>
      </c>
      <c r="E21" s="67">
        <f ca="1" t="shared" si="0"/>
        <v>3</v>
      </c>
      <c r="F21" s="51" t="str">
        <f ca="1">IF(ISBLANK(A21)," ",INDIRECT(ADDRESS(1,5+MOD(ROW()-2,COUNTA('Form Responses 1'!$1:$1)-4),,TRUE,"Form Responses 1")))</f>
        <v>Gedung [Halaman]</v>
      </c>
      <c r="G21" s="51" t="str">
        <f ca="1">IF(ISBLANK(A21)," ",INDIRECT(ADDRESS(MATCH(A21,'Form Responses 1'!A:A,0),5+MOD(ROW()-2,COUNTA('Form Responses 1'!$1:$1)-4),,TRUE,"Form Responses 1")))</f>
        <v>BAIK</v>
      </c>
      <c r="H21" s="68" t="str">
        <f ca="1" t="shared" si="1"/>
        <v>Gedung</v>
      </c>
      <c r="I21" s="68" t="str">
        <f ca="1" t="shared" si="2"/>
        <v>CLEANING SERVICE</v>
      </c>
      <c r="J21" s="68">
        <f ca="1" t="array" ref="J21">IFERROR(INDEX(MASTER!B:B,MATCH(G21,MASTER!A:A,0))/100," ")</f>
        <v>0.95</v>
      </c>
      <c r="K21" s="51">
        <f ca="1" t="shared" si="3"/>
        <v>9</v>
      </c>
      <c r="L21" s="51" t="str">
        <f ca="1" t="shared" si="4"/>
        <v>2023 - WEEK 09</v>
      </c>
      <c r="M21" s="51" t="str">
        <f ca="1" t="shared" si="5"/>
        <v>2023 - MONTH 03</v>
      </c>
      <c r="N21" s="68">
        <f ca="1" t="shared" ref="N21:O21" si="29">IFERROR(AVERAGEIF(L:L,L21,$J:$J)," ")</f>
        <v>0.950000000000001</v>
      </c>
      <c r="O21" s="68">
        <f ca="1" t="shared" si="29"/>
        <v>0.95</v>
      </c>
      <c r="P21" s="51" t="str">
        <f ca="1">IF(ISBLANK(A21)," ",IF(N21&gt;MASTER!$B$3/100,"SB",IF(N21&gt;MASTER!$B$4/100,"B",IF(N21&gt;MASTER!$B$5/100,"C","K"))))</f>
        <v>SB</v>
      </c>
      <c r="Q21" s="51" t="str">
        <f ca="1">IF(ISBLANK(B21)," ",IF(O21&gt;MASTER!$B$3/100,"SB",IF(O21&gt;MASTER!$B$4/100,"B",IF(O21&gt;MASTER!$B$5/100,"C","K"))))</f>
        <v>B</v>
      </c>
      <c r="T21" s="51" t="str">
        <f ca="1" t="array" ref="T21">IFERROR(INDEX(MASTER!$B:$B,MATCH(F21,MASTER!$A:$A,0))," ")</f>
        <v> </v>
      </c>
      <c r="V21" s="51" t="str">
        <f ca="1" t="array" ref="V21">IFERROR(INDEX(MASTER!$B:$B,MATCH(J21,MASTER!$A:$A,0))," ")</f>
        <v> </v>
      </c>
      <c r="W21" s="51" t="str">
        <f ca="1" t="array" ref="W21">IFERROR(INDEX(MASTER!$B:$B,MATCH(L21,MASTER!$A:$A,0))," ")</f>
        <v> </v>
      </c>
      <c r="X21" s="51" t="str">
        <f ca="1" t="array" ref="X21">IFERROR(INDEX(MASTER!$B:$B,MATCH(M21,MASTER!$A:$A,0))," ")</f>
        <v> </v>
      </c>
      <c r="Y21" s="51" t="str">
        <f ca="1" t="array" ref="Y21">IFERROR(INDEX(MASTER!$B:$B,MATCH(N21,MASTER!$A:$A,0))," ")</f>
        <v> </v>
      </c>
      <c r="Z21" s="51" t="str">
        <f ca="1" t="array" ref="Z21">IFERROR(INDEX(MASTER!$B:$B,MATCH(O21,MASTER!$A:$A,0))," ")</f>
        <v> </v>
      </c>
      <c r="AA21" s="51" t="str">
        <f ca="1" t="array" ref="AA21">IFERROR(INDEX(MASTER!$B:$B,MATCH(P21,MASTER!$A:$A,0))," ")</f>
        <v> </v>
      </c>
      <c r="AB21" s="51" t="str">
        <f ca="1" t="array" ref="AB21">IFERROR(INDEX(MASTER!$B:$B,MATCH(Q21,MASTER!$A:$A,0))," ")</f>
        <v> </v>
      </c>
      <c r="AC21" s="51" t="str">
        <f t="array" ref="AC21">IFERROR(INDEX(MASTER!$B:$B,MATCH(R21,MASTER!$A:$A,0))," ")</f>
        <v> </v>
      </c>
      <c r="AD21" s="51" t="str">
        <f t="array" ref="AD21">IFERROR(INDEX(MASTER!$B:$B,MATCH(S21,MASTER!$A:$A,0))," ")</f>
        <v> </v>
      </c>
      <c r="AE21" s="51">
        <f ca="1" t="shared" si="12"/>
        <v>9</v>
      </c>
      <c r="AF21" s="51" t="str">
        <f ca="1" t="shared" si="13"/>
        <v>2023 03</v>
      </c>
      <c r="AG21" s="51" t="str">
        <f ca="1" t="shared" si="14"/>
        <v> </v>
      </c>
      <c r="AH21" s="51" t="str">
        <f ca="1" t="shared" si="15"/>
        <v/>
      </c>
    </row>
    <row r="22" customHeight="1" spans="1:34">
      <c r="A22" s="65">
        <f ca="1">INDIRECT(ADDRESS(2+QUOTIENT(ROW()-2,COUNTA('Form Responses 1'!$1:$1)-4),1,,TRUE,"Form Responses 1"))</f>
        <v>44989.2391568056</v>
      </c>
      <c r="B22" s="51" t="str">
        <f ca="1">INDIRECT(ADDRESS(2+QUOTIENT(ROW()-2,COUNTA('Form Responses 1'!$1:$1)-4),2,,TRUE,"Form Responses 1"))</f>
        <v>didinsaepudin2302@gmail.com</v>
      </c>
      <c r="C22" s="51" t="str">
        <f ca="1">INDIRECT(ADDRESS(2+QUOTIENT(ROW()-2,COUNTA('Form Responses 1'!$1:$1)-4),3,,TRUE,"Form Responses 1"))</f>
        <v>Didin Saepudin</v>
      </c>
      <c r="D22" s="66">
        <f ca="1">INDIRECT(ADDRESS(2+QUOTIENT(ROW()-2,COUNTA('Form Responses 1'!$1:$1)-4),4,,TRUE,"Form Responses 1"))</f>
        <v>44986</v>
      </c>
      <c r="E22" s="67">
        <f ca="1" t="shared" si="0"/>
        <v>3</v>
      </c>
      <c r="F22" s="51" t="str">
        <f ca="1">IF(ISBLANK(A22)," ",INDIRECT(ADDRESS(1,5+MOD(ROW()-2,COUNTA('Form Responses 1'!$1:$1)-4),,TRUE,"Form Responses 1")))</f>
        <v>Gedung [Kamar 1]</v>
      </c>
      <c r="G22" s="51" t="str">
        <f ca="1">IF(ISBLANK(A22)," ",INDIRECT(ADDRESS(MATCH(A22,'Form Responses 1'!A:A,0),5+MOD(ROW()-2,COUNTA('Form Responses 1'!$1:$1)-4),,TRUE,"Form Responses 1")))</f>
        <v>BAIK</v>
      </c>
      <c r="H22" s="68" t="str">
        <f ca="1" t="shared" si="1"/>
        <v>Gedung</v>
      </c>
      <c r="I22" s="68" t="str">
        <f ca="1" t="shared" si="2"/>
        <v>CLEANING SERVICE</v>
      </c>
      <c r="J22" s="68">
        <f ca="1" t="array" ref="J22">IFERROR(INDEX(MASTER!B:B,MATCH(G22,MASTER!A:A,0))/100," ")</f>
        <v>0.95</v>
      </c>
      <c r="K22" s="51">
        <f ca="1" t="shared" si="3"/>
        <v>9</v>
      </c>
      <c r="L22" s="51" t="str">
        <f ca="1" t="shared" si="4"/>
        <v>2023 - WEEK 09</v>
      </c>
      <c r="M22" s="51" t="str">
        <f ca="1" t="shared" si="5"/>
        <v>2023 - MONTH 03</v>
      </c>
      <c r="N22" s="68">
        <f ca="1" t="shared" ref="N22:O22" si="30">IFERROR(AVERAGEIF(L:L,L22,$J:$J)," ")</f>
        <v>0.950000000000001</v>
      </c>
      <c r="O22" s="68">
        <f ca="1" t="shared" si="30"/>
        <v>0.95</v>
      </c>
      <c r="P22" s="51" t="str">
        <f ca="1">IF(ISBLANK(A22)," ",IF(N22&gt;MASTER!$B$3/100,"SB",IF(N22&gt;MASTER!$B$4/100,"B",IF(N22&gt;MASTER!$B$5/100,"C","K"))))</f>
        <v>SB</v>
      </c>
      <c r="Q22" s="51" t="str">
        <f ca="1">IF(ISBLANK(B22)," ",IF(O22&gt;MASTER!$B$3/100,"SB",IF(O22&gt;MASTER!$B$4/100,"B",IF(O22&gt;MASTER!$B$5/100,"C","K"))))</f>
        <v>B</v>
      </c>
      <c r="T22" s="51" t="str">
        <f ca="1" t="array" ref="T22">IFERROR(INDEX(MASTER!$B:$B,MATCH(F22,MASTER!$A:$A,0))," ")</f>
        <v> </v>
      </c>
      <c r="V22" s="51" t="str">
        <f ca="1" t="array" ref="V22">IFERROR(INDEX(MASTER!$B:$B,MATCH(J22,MASTER!$A:$A,0))," ")</f>
        <v> </v>
      </c>
      <c r="W22" s="51" t="str">
        <f ca="1" t="array" ref="W22">IFERROR(INDEX(MASTER!$B:$B,MATCH(L22,MASTER!$A:$A,0))," ")</f>
        <v> </v>
      </c>
      <c r="X22" s="51" t="str">
        <f ca="1" t="array" ref="X22">IFERROR(INDEX(MASTER!$B:$B,MATCH(M22,MASTER!$A:$A,0))," ")</f>
        <v> </v>
      </c>
      <c r="Y22" s="51" t="str">
        <f ca="1" t="array" ref="Y22">IFERROR(INDEX(MASTER!$B:$B,MATCH(N22,MASTER!$A:$A,0))," ")</f>
        <v> </v>
      </c>
      <c r="Z22" s="51" t="str">
        <f ca="1" t="array" ref="Z22">IFERROR(INDEX(MASTER!$B:$B,MATCH(O22,MASTER!$A:$A,0))," ")</f>
        <v> </v>
      </c>
      <c r="AA22" s="51" t="str">
        <f ca="1" t="array" ref="AA22">IFERROR(INDEX(MASTER!$B:$B,MATCH(P22,MASTER!$A:$A,0))," ")</f>
        <v> </v>
      </c>
      <c r="AB22" s="51" t="str">
        <f ca="1" t="array" ref="AB22">IFERROR(INDEX(MASTER!$B:$B,MATCH(Q22,MASTER!$A:$A,0))," ")</f>
        <v> </v>
      </c>
      <c r="AC22" s="51" t="str">
        <f t="array" ref="AC22">IFERROR(INDEX(MASTER!$B:$B,MATCH(R22,MASTER!$A:$A,0))," ")</f>
        <v> </v>
      </c>
      <c r="AD22" s="51" t="str">
        <f t="array" ref="AD22">IFERROR(INDEX(MASTER!$B:$B,MATCH(S22,MASTER!$A:$A,0))," ")</f>
        <v> </v>
      </c>
      <c r="AE22" s="51">
        <f ca="1" t="shared" si="12"/>
        <v>9</v>
      </c>
      <c r="AF22" s="51" t="str">
        <f ca="1" t="shared" si="13"/>
        <v>2023 03</v>
      </c>
      <c r="AG22" s="51" t="str">
        <f ca="1" t="shared" si="14"/>
        <v> </v>
      </c>
      <c r="AH22" s="51" t="str">
        <f ca="1" t="shared" si="15"/>
        <v/>
      </c>
    </row>
    <row r="23" customHeight="1" spans="1:34">
      <c r="A23" s="65">
        <f ca="1">INDIRECT(ADDRESS(2+QUOTIENT(ROW()-2,COUNTA('Form Responses 1'!$1:$1)-4),1,,TRUE,"Form Responses 1"))</f>
        <v>44989.2391568056</v>
      </c>
      <c r="B23" s="51" t="str">
        <f ca="1">INDIRECT(ADDRESS(2+QUOTIENT(ROW()-2,COUNTA('Form Responses 1'!$1:$1)-4),2,,TRUE,"Form Responses 1"))</f>
        <v>didinsaepudin2302@gmail.com</v>
      </c>
      <c r="C23" s="51" t="str">
        <f ca="1">INDIRECT(ADDRESS(2+QUOTIENT(ROW()-2,COUNTA('Form Responses 1'!$1:$1)-4),3,,TRUE,"Form Responses 1"))</f>
        <v>Didin Saepudin</v>
      </c>
      <c r="D23" s="66">
        <f ca="1">INDIRECT(ADDRESS(2+QUOTIENT(ROW()-2,COUNTA('Form Responses 1'!$1:$1)-4),4,,TRUE,"Form Responses 1"))</f>
        <v>44986</v>
      </c>
      <c r="E23" s="67">
        <f ca="1" t="shared" si="0"/>
        <v>3</v>
      </c>
      <c r="F23" s="51" t="str">
        <f ca="1">IF(ISBLANK(A23)," ",INDIRECT(ADDRESS(1,5+MOD(ROW()-2,COUNTA('Form Responses 1'!$1:$1)-4),,TRUE,"Form Responses 1")))</f>
        <v>Gedung [Kamar 2]</v>
      </c>
      <c r="G23" s="51" t="str">
        <f ca="1">IF(ISBLANK(A23)," ",INDIRECT(ADDRESS(MATCH(A23,'Form Responses 1'!A:A,0),5+MOD(ROW()-2,COUNTA('Form Responses 1'!$1:$1)-4),,TRUE,"Form Responses 1")))</f>
        <v>BAIK</v>
      </c>
      <c r="H23" s="68" t="str">
        <f ca="1" t="shared" si="1"/>
        <v>Gedung</v>
      </c>
      <c r="I23" s="68" t="str">
        <f ca="1" t="shared" si="2"/>
        <v>CLEANING SERVICE</v>
      </c>
      <c r="J23" s="68">
        <f ca="1" t="array" ref="J23">IFERROR(INDEX(MASTER!B:B,MATCH(G23,MASTER!A:A,0))/100," ")</f>
        <v>0.95</v>
      </c>
      <c r="K23" s="51">
        <f ca="1" t="shared" si="3"/>
        <v>9</v>
      </c>
      <c r="L23" s="51" t="str">
        <f ca="1" t="shared" si="4"/>
        <v>2023 - WEEK 09</v>
      </c>
      <c r="M23" s="51" t="str">
        <f ca="1" t="shared" si="5"/>
        <v>2023 - MONTH 03</v>
      </c>
      <c r="N23" s="68">
        <f ca="1" t="shared" ref="N23:O23" si="31">IFERROR(AVERAGEIF(L:L,L23,$J:$J)," ")</f>
        <v>0.950000000000001</v>
      </c>
      <c r="O23" s="68">
        <f ca="1" t="shared" si="31"/>
        <v>0.95</v>
      </c>
      <c r="P23" s="51" t="str">
        <f ca="1">IF(ISBLANK(A23)," ",IF(N23&gt;MASTER!$B$3/100,"SB",IF(N23&gt;MASTER!$B$4/100,"B",IF(N23&gt;MASTER!$B$5/100,"C","K"))))</f>
        <v>SB</v>
      </c>
      <c r="Q23" s="51" t="str">
        <f ca="1">IF(ISBLANK(B23)," ",IF(O23&gt;MASTER!$B$3/100,"SB",IF(O23&gt;MASTER!$B$4/100,"B",IF(O23&gt;MASTER!$B$5/100,"C","K"))))</f>
        <v>B</v>
      </c>
      <c r="T23" s="51" t="str">
        <f ca="1" t="array" ref="T23">IFERROR(INDEX(MASTER!$B:$B,MATCH(F23,MASTER!$A:$A,0))," ")</f>
        <v> </v>
      </c>
      <c r="V23" s="51" t="str">
        <f ca="1" t="array" ref="V23">IFERROR(INDEX(MASTER!$B:$B,MATCH(J23,MASTER!$A:$A,0))," ")</f>
        <v> </v>
      </c>
      <c r="W23" s="51" t="str">
        <f ca="1" t="array" ref="W23">IFERROR(INDEX(MASTER!$B:$B,MATCH(L23,MASTER!$A:$A,0))," ")</f>
        <v> </v>
      </c>
      <c r="X23" s="51" t="str">
        <f ca="1" t="array" ref="X23">IFERROR(INDEX(MASTER!$B:$B,MATCH(M23,MASTER!$A:$A,0))," ")</f>
        <v> </v>
      </c>
      <c r="Y23" s="51" t="str">
        <f ca="1" t="array" ref="Y23">IFERROR(INDEX(MASTER!$B:$B,MATCH(N23,MASTER!$A:$A,0))," ")</f>
        <v> </v>
      </c>
      <c r="Z23" s="51" t="str">
        <f ca="1" t="array" ref="Z23">IFERROR(INDEX(MASTER!$B:$B,MATCH(O23,MASTER!$A:$A,0))," ")</f>
        <v> </v>
      </c>
      <c r="AA23" s="51" t="str">
        <f ca="1" t="array" ref="AA23">IFERROR(INDEX(MASTER!$B:$B,MATCH(P23,MASTER!$A:$A,0))," ")</f>
        <v> </v>
      </c>
      <c r="AB23" s="51" t="str">
        <f ca="1" t="array" ref="AB23">IFERROR(INDEX(MASTER!$B:$B,MATCH(Q23,MASTER!$A:$A,0))," ")</f>
        <v> </v>
      </c>
      <c r="AC23" s="51" t="str">
        <f t="array" ref="AC23">IFERROR(INDEX(MASTER!$B:$B,MATCH(R23,MASTER!$A:$A,0))," ")</f>
        <v> </v>
      </c>
      <c r="AD23" s="51" t="str">
        <f t="array" ref="AD23">IFERROR(INDEX(MASTER!$B:$B,MATCH(S23,MASTER!$A:$A,0))," ")</f>
        <v> </v>
      </c>
      <c r="AE23" s="51">
        <f ca="1" t="shared" si="12"/>
        <v>9</v>
      </c>
      <c r="AF23" s="51" t="str">
        <f ca="1" t="shared" si="13"/>
        <v>2023 03</v>
      </c>
      <c r="AG23" s="51" t="str">
        <f ca="1" t="shared" si="14"/>
        <v> </v>
      </c>
      <c r="AH23" s="51" t="str">
        <f ca="1" t="shared" si="15"/>
        <v/>
      </c>
    </row>
    <row r="24" customHeight="1" spans="1:34">
      <c r="A24" s="65">
        <f ca="1">INDIRECT(ADDRESS(2+QUOTIENT(ROW()-2,COUNTA('Form Responses 1'!$1:$1)-4),1,,TRUE,"Form Responses 1"))</f>
        <v>44989.2391568056</v>
      </c>
      <c r="B24" s="51" t="str">
        <f ca="1">INDIRECT(ADDRESS(2+QUOTIENT(ROW()-2,COUNTA('Form Responses 1'!$1:$1)-4),2,,TRUE,"Form Responses 1"))</f>
        <v>didinsaepudin2302@gmail.com</v>
      </c>
      <c r="C24" s="51" t="str">
        <f ca="1">INDIRECT(ADDRESS(2+QUOTIENT(ROW()-2,COUNTA('Form Responses 1'!$1:$1)-4),3,,TRUE,"Form Responses 1"))</f>
        <v>Didin Saepudin</v>
      </c>
      <c r="D24" s="66">
        <f ca="1">INDIRECT(ADDRESS(2+QUOTIENT(ROW()-2,COUNTA('Form Responses 1'!$1:$1)-4),4,,TRUE,"Form Responses 1"))</f>
        <v>44986</v>
      </c>
      <c r="E24" s="67">
        <f ca="1" t="shared" si="0"/>
        <v>3</v>
      </c>
      <c r="F24" s="51" t="str">
        <f ca="1">IF(ISBLANK(A24)," ",INDIRECT(ADDRESS(1,5+MOD(ROW()-2,COUNTA('Form Responses 1'!$1:$1)-4),,TRUE,"Form Responses 1")))</f>
        <v>Gedung [Kamar 3]</v>
      </c>
      <c r="G24" s="51" t="str">
        <f ca="1">IF(ISBLANK(A24)," ",INDIRECT(ADDRESS(MATCH(A24,'Form Responses 1'!A:A,0),5+MOD(ROW()-2,COUNTA('Form Responses 1'!$1:$1)-4),,TRUE,"Form Responses 1")))</f>
        <v>BAIK</v>
      </c>
      <c r="H24" s="68" t="str">
        <f ca="1" t="shared" si="1"/>
        <v>Gedung</v>
      </c>
      <c r="I24" s="68" t="str">
        <f ca="1" t="shared" si="2"/>
        <v>CLEANING SERVICE</v>
      </c>
      <c r="J24" s="68">
        <f ca="1" t="array" ref="J24">IFERROR(INDEX(MASTER!B:B,MATCH(G24,MASTER!A:A,0))/100," ")</f>
        <v>0.95</v>
      </c>
      <c r="K24" s="51">
        <f ca="1" t="shared" si="3"/>
        <v>9</v>
      </c>
      <c r="L24" s="51" t="str">
        <f ca="1" t="shared" si="4"/>
        <v>2023 - WEEK 09</v>
      </c>
      <c r="M24" s="51" t="str">
        <f ca="1" t="shared" si="5"/>
        <v>2023 - MONTH 03</v>
      </c>
      <c r="N24" s="68">
        <f ca="1" t="shared" ref="N24:O24" si="32">IFERROR(AVERAGEIF(L:L,L24,$J:$J)," ")</f>
        <v>0.950000000000001</v>
      </c>
      <c r="O24" s="68">
        <f ca="1" t="shared" si="32"/>
        <v>0.95</v>
      </c>
      <c r="P24" s="51" t="str">
        <f ca="1">IF(ISBLANK(A24)," ",IF(N24&gt;MASTER!$B$3/100,"SB",IF(N24&gt;MASTER!$B$4/100,"B",IF(N24&gt;MASTER!$B$5/100,"C","K"))))</f>
        <v>SB</v>
      </c>
      <c r="Q24" s="51" t="str">
        <f ca="1">IF(ISBLANK(B24)," ",IF(O24&gt;MASTER!$B$3/100,"SB",IF(O24&gt;MASTER!$B$4/100,"B",IF(O24&gt;MASTER!$B$5/100,"C","K"))))</f>
        <v>B</v>
      </c>
      <c r="T24" s="51" t="str">
        <f ca="1" t="array" ref="T24">IFERROR(INDEX(MASTER!$B:$B,MATCH(F24,MASTER!$A:$A,0))," ")</f>
        <v> </v>
      </c>
      <c r="V24" s="51" t="str">
        <f ca="1" t="array" ref="V24">IFERROR(INDEX(MASTER!$B:$B,MATCH(J24,MASTER!$A:$A,0))," ")</f>
        <v> </v>
      </c>
      <c r="W24" s="51" t="str">
        <f ca="1" t="array" ref="W24">IFERROR(INDEX(MASTER!$B:$B,MATCH(L24,MASTER!$A:$A,0))," ")</f>
        <v> </v>
      </c>
      <c r="X24" s="51" t="str">
        <f ca="1" t="array" ref="X24">IFERROR(INDEX(MASTER!$B:$B,MATCH(M24,MASTER!$A:$A,0))," ")</f>
        <v> </v>
      </c>
      <c r="Y24" s="51" t="str">
        <f ca="1" t="array" ref="Y24">IFERROR(INDEX(MASTER!$B:$B,MATCH(N24,MASTER!$A:$A,0))," ")</f>
        <v> </v>
      </c>
      <c r="Z24" s="51" t="str">
        <f ca="1" t="array" ref="Z24">IFERROR(INDEX(MASTER!$B:$B,MATCH(O24,MASTER!$A:$A,0))," ")</f>
        <v> </v>
      </c>
      <c r="AA24" s="51" t="str">
        <f ca="1" t="array" ref="AA24">IFERROR(INDEX(MASTER!$B:$B,MATCH(P24,MASTER!$A:$A,0))," ")</f>
        <v> </v>
      </c>
      <c r="AB24" s="51" t="str">
        <f ca="1" t="array" ref="AB24">IFERROR(INDEX(MASTER!$B:$B,MATCH(Q24,MASTER!$A:$A,0))," ")</f>
        <v> </v>
      </c>
      <c r="AC24" s="51" t="str">
        <f t="array" ref="AC24">IFERROR(INDEX(MASTER!$B:$B,MATCH(R24,MASTER!$A:$A,0))," ")</f>
        <v> </v>
      </c>
      <c r="AD24" s="51" t="str">
        <f t="array" ref="AD24">IFERROR(INDEX(MASTER!$B:$B,MATCH(S24,MASTER!$A:$A,0))," ")</f>
        <v> </v>
      </c>
      <c r="AE24" s="51">
        <f ca="1" t="shared" si="12"/>
        <v>9</v>
      </c>
      <c r="AF24" s="51" t="str">
        <f ca="1" t="shared" si="13"/>
        <v>2023 03</v>
      </c>
      <c r="AG24" s="51" t="str">
        <f ca="1" t="shared" si="14"/>
        <v> </v>
      </c>
      <c r="AH24" s="51" t="str">
        <f ca="1" t="shared" si="15"/>
        <v/>
      </c>
    </row>
    <row r="25" customHeight="1" spans="1:34">
      <c r="A25" s="65">
        <f ca="1">INDIRECT(ADDRESS(2+QUOTIENT(ROW()-2,COUNTA('Form Responses 1'!$1:$1)-4),1,,TRUE,"Form Responses 1"))</f>
        <v>44989.2391568056</v>
      </c>
      <c r="B25" s="51" t="str">
        <f ca="1">INDIRECT(ADDRESS(2+QUOTIENT(ROW()-2,COUNTA('Form Responses 1'!$1:$1)-4),2,,TRUE,"Form Responses 1"))</f>
        <v>didinsaepudin2302@gmail.com</v>
      </c>
      <c r="C25" s="51" t="str">
        <f ca="1">INDIRECT(ADDRESS(2+QUOTIENT(ROW()-2,COUNTA('Form Responses 1'!$1:$1)-4),3,,TRUE,"Form Responses 1"))</f>
        <v>Didin Saepudin</v>
      </c>
      <c r="D25" s="66">
        <f ca="1">INDIRECT(ADDRESS(2+QUOTIENT(ROW()-2,COUNTA('Form Responses 1'!$1:$1)-4),4,,TRUE,"Form Responses 1"))</f>
        <v>44986</v>
      </c>
      <c r="E25" s="67">
        <f ca="1" t="shared" si="0"/>
        <v>3</v>
      </c>
      <c r="F25" s="51" t="str">
        <f ca="1">IF(ISBLANK(A25)," ",INDIRECT(ADDRESS(1,5+MOD(ROW()-2,COUNTA('Form Responses 1'!$1:$1)-4),,TRUE,"Form Responses 1")))</f>
        <v>Gedung [Kamar 4]</v>
      </c>
      <c r="G25" s="51" t="str">
        <f ca="1">IF(ISBLANK(A25)," ",INDIRECT(ADDRESS(MATCH(A25,'Form Responses 1'!A:A,0),5+MOD(ROW()-2,COUNTA('Form Responses 1'!$1:$1)-4),,TRUE,"Form Responses 1")))</f>
        <v>BAIK</v>
      </c>
      <c r="H25" s="68" t="str">
        <f ca="1" t="shared" si="1"/>
        <v>Gedung</v>
      </c>
      <c r="I25" s="68" t="str">
        <f ca="1" t="shared" si="2"/>
        <v>CLEANING SERVICE</v>
      </c>
      <c r="J25" s="68">
        <f ca="1" t="array" ref="J25">IFERROR(INDEX(MASTER!B:B,MATCH(G25,MASTER!A:A,0))/100," ")</f>
        <v>0.95</v>
      </c>
      <c r="K25" s="51">
        <f ca="1" t="shared" si="3"/>
        <v>9</v>
      </c>
      <c r="L25" s="51" t="str">
        <f ca="1" t="shared" si="4"/>
        <v>2023 - WEEK 09</v>
      </c>
      <c r="M25" s="51" t="str">
        <f ca="1" t="shared" si="5"/>
        <v>2023 - MONTH 03</v>
      </c>
      <c r="N25" s="68">
        <f ca="1" t="shared" ref="N25:O25" si="33">IFERROR(AVERAGEIF(L:L,L25,$J:$J)," ")</f>
        <v>0.950000000000001</v>
      </c>
      <c r="O25" s="68">
        <f ca="1" t="shared" si="33"/>
        <v>0.95</v>
      </c>
      <c r="P25" s="51" t="str">
        <f ca="1">IF(ISBLANK(A25)," ",IF(N25&gt;MASTER!$B$3/100,"SB",IF(N25&gt;MASTER!$B$4/100,"B",IF(N25&gt;MASTER!$B$5/100,"C","K"))))</f>
        <v>SB</v>
      </c>
      <c r="Q25" s="51" t="str">
        <f ca="1">IF(ISBLANK(B25)," ",IF(O25&gt;MASTER!$B$3/100,"SB",IF(O25&gt;MASTER!$B$4/100,"B",IF(O25&gt;MASTER!$B$5/100,"C","K"))))</f>
        <v>B</v>
      </c>
      <c r="T25" s="51" t="str">
        <f ca="1" t="array" ref="T25">IFERROR(INDEX(MASTER!$B:$B,MATCH(F25,MASTER!$A:$A,0))," ")</f>
        <v> </v>
      </c>
      <c r="V25" s="51" t="str">
        <f ca="1" t="array" ref="V25">IFERROR(INDEX(MASTER!$B:$B,MATCH(J25,MASTER!$A:$A,0))," ")</f>
        <v> </v>
      </c>
      <c r="W25" s="51" t="str">
        <f ca="1" t="array" ref="W25">IFERROR(INDEX(MASTER!$B:$B,MATCH(L25,MASTER!$A:$A,0))," ")</f>
        <v> </v>
      </c>
      <c r="X25" s="51" t="str">
        <f ca="1" t="array" ref="X25">IFERROR(INDEX(MASTER!$B:$B,MATCH(M25,MASTER!$A:$A,0))," ")</f>
        <v> </v>
      </c>
      <c r="Y25" s="51" t="str">
        <f ca="1" t="array" ref="Y25">IFERROR(INDEX(MASTER!$B:$B,MATCH(N25,MASTER!$A:$A,0))," ")</f>
        <v> </v>
      </c>
      <c r="Z25" s="51" t="str">
        <f ca="1" t="array" ref="Z25">IFERROR(INDEX(MASTER!$B:$B,MATCH(O25,MASTER!$A:$A,0))," ")</f>
        <v> </v>
      </c>
      <c r="AA25" s="51" t="str">
        <f ca="1" t="array" ref="AA25">IFERROR(INDEX(MASTER!$B:$B,MATCH(P25,MASTER!$A:$A,0))," ")</f>
        <v> </v>
      </c>
      <c r="AB25" s="51" t="str">
        <f ca="1" t="array" ref="AB25">IFERROR(INDEX(MASTER!$B:$B,MATCH(Q25,MASTER!$A:$A,0))," ")</f>
        <v> </v>
      </c>
      <c r="AC25" s="51" t="str">
        <f t="array" ref="AC25">IFERROR(INDEX(MASTER!$B:$B,MATCH(R25,MASTER!$A:$A,0))," ")</f>
        <v> </v>
      </c>
      <c r="AD25" s="51" t="str">
        <f t="array" ref="AD25">IFERROR(INDEX(MASTER!$B:$B,MATCH(S25,MASTER!$A:$A,0))," ")</f>
        <v> </v>
      </c>
      <c r="AE25" s="51">
        <f ca="1" t="shared" si="12"/>
        <v>9</v>
      </c>
      <c r="AF25" s="51" t="str">
        <f ca="1" t="shared" si="13"/>
        <v>2023 03</v>
      </c>
      <c r="AG25" s="51" t="str">
        <f ca="1" t="shared" si="14"/>
        <v> </v>
      </c>
      <c r="AH25" s="51" t="str">
        <f ca="1" t="shared" si="15"/>
        <v/>
      </c>
    </row>
    <row r="26" customHeight="1" spans="1:34">
      <c r="A26" s="65">
        <f ca="1">INDIRECT(ADDRESS(2+QUOTIENT(ROW()-2,COUNTA('Form Responses 1'!$1:$1)-4),1,,TRUE,"Form Responses 1"))</f>
        <v>44989.2391568056</v>
      </c>
      <c r="B26" s="51" t="str">
        <f ca="1">INDIRECT(ADDRESS(2+QUOTIENT(ROW()-2,COUNTA('Form Responses 1'!$1:$1)-4),2,,TRUE,"Form Responses 1"))</f>
        <v>didinsaepudin2302@gmail.com</v>
      </c>
      <c r="C26" s="51" t="str">
        <f ca="1">INDIRECT(ADDRESS(2+QUOTIENT(ROW()-2,COUNTA('Form Responses 1'!$1:$1)-4),3,,TRUE,"Form Responses 1"))</f>
        <v>Didin Saepudin</v>
      </c>
      <c r="D26" s="66">
        <f ca="1">INDIRECT(ADDRESS(2+QUOTIENT(ROW()-2,COUNTA('Form Responses 1'!$1:$1)-4),4,,TRUE,"Form Responses 1"))</f>
        <v>44986</v>
      </c>
      <c r="E26" s="67">
        <f ca="1" t="shared" si="0"/>
        <v>3</v>
      </c>
      <c r="F26" s="51" t="str">
        <f ca="1">IF(ISBLANK(A26)," ",INDIRECT(ADDRESS(1,5+MOD(ROW()-2,COUNTA('Form Responses 1'!$1:$1)-4),,TRUE,"Form Responses 1")))</f>
        <v>Gedung [Kolidor]</v>
      </c>
      <c r="G26" s="51" t="str">
        <f ca="1">IF(ISBLANK(A26)," ",INDIRECT(ADDRESS(MATCH(A26,'Form Responses 1'!A:A,0),5+MOD(ROW()-2,COUNTA('Form Responses 1'!$1:$1)-4),,TRUE,"Form Responses 1")))</f>
        <v>BAIK</v>
      </c>
      <c r="H26" s="68" t="str">
        <f ca="1" t="shared" si="1"/>
        <v>Gedung</v>
      </c>
      <c r="I26" s="68" t="str">
        <f ca="1" t="shared" si="2"/>
        <v>CLEANING SERVICE</v>
      </c>
      <c r="J26" s="68">
        <f ca="1" t="array" ref="J26">IFERROR(INDEX(MASTER!B:B,MATCH(G26,MASTER!A:A,0))/100," ")</f>
        <v>0.95</v>
      </c>
      <c r="K26" s="51">
        <f ca="1" t="shared" si="3"/>
        <v>9</v>
      </c>
      <c r="L26" s="51" t="str">
        <f ca="1" t="shared" si="4"/>
        <v>2023 - WEEK 09</v>
      </c>
      <c r="M26" s="51" t="str">
        <f ca="1" t="shared" si="5"/>
        <v>2023 - MONTH 03</v>
      </c>
      <c r="N26" s="68">
        <f ca="1" t="shared" ref="N26:O26" si="34">IFERROR(AVERAGEIF(L:L,L26,$J:$J)," ")</f>
        <v>0.950000000000001</v>
      </c>
      <c r="O26" s="68">
        <f ca="1" t="shared" si="34"/>
        <v>0.95</v>
      </c>
      <c r="P26" s="51" t="str">
        <f ca="1">IF(ISBLANK(A26)," ",IF(N26&gt;MASTER!$B$3/100,"SB",IF(N26&gt;MASTER!$B$4/100,"B",IF(N26&gt;MASTER!$B$5/100,"C","K"))))</f>
        <v>SB</v>
      </c>
      <c r="Q26" s="51" t="str">
        <f ca="1">IF(ISBLANK(B26)," ",IF(O26&gt;MASTER!$B$3/100,"SB",IF(O26&gt;MASTER!$B$4/100,"B",IF(O26&gt;MASTER!$B$5/100,"C","K"))))</f>
        <v>B</v>
      </c>
      <c r="T26" s="51" t="str">
        <f ca="1" t="array" ref="T26">IFERROR(INDEX(MASTER!$B:$B,MATCH(F26,MASTER!$A:$A,0))," ")</f>
        <v> </v>
      </c>
      <c r="V26" s="51" t="str">
        <f ca="1" t="array" ref="V26">IFERROR(INDEX(MASTER!$B:$B,MATCH(J26,MASTER!$A:$A,0))," ")</f>
        <v> </v>
      </c>
      <c r="W26" s="51" t="str">
        <f ca="1" t="array" ref="W26">IFERROR(INDEX(MASTER!$B:$B,MATCH(L26,MASTER!$A:$A,0))," ")</f>
        <v> </v>
      </c>
      <c r="X26" s="51" t="str">
        <f ca="1" t="array" ref="X26">IFERROR(INDEX(MASTER!$B:$B,MATCH(M26,MASTER!$A:$A,0))," ")</f>
        <v> </v>
      </c>
      <c r="Y26" s="51" t="str">
        <f ca="1" t="array" ref="Y26">IFERROR(INDEX(MASTER!$B:$B,MATCH(N26,MASTER!$A:$A,0))," ")</f>
        <v> </v>
      </c>
      <c r="Z26" s="51" t="str">
        <f ca="1" t="array" ref="Z26">IFERROR(INDEX(MASTER!$B:$B,MATCH(O26,MASTER!$A:$A,0))," ")</f>
        <v> </v>
      </c>
      <c r="AA26" s="51" t="str">
        <f ca="1" t="array" ref="AA26">IFERROR(INDEX(MASTER!$B:$B,MATCH(P26,MASTER!$A:$A,0))," ")</f>
        <v> </v>
      </c>
      <c r="AB26" s="51" t="str">
        <f ca="1" t="array" ref="AB26">IFERROR(INDEX(MASTER!$B:$B,MATCH(Q26,MASTER!$A:$A,0))," ")</f>
        <v> </v>
      </c>
      <c r="AC26" s="51" t="str">
        <f t="array" ref="AC26">IFERROR(INDEX(MASTER!$B:$B,MATCH(R26,MASTER!$A:$A,0))," ")</f>
        <v> </v>
      </c>
      <c r="AD26" s="51" t="str">
        <f t="array" ref="AD26">IFERROR(INDEX(MASTER!$B:$B,MATCH(S26,MASTER!$A:$A,0))," ")</f>
        <v> </v>
      </c>
      <c r="AE26" s="51">
        <f ca="1" t="shared" si="12"/>
        <v>9</v>
      </c>
      <c r="AF26" s="51" t="str">
        <f ca="1" t="shared" si="13"/>
        <v>2023 03</v>
      </c>
      <c r="AG26" s="51" t="str">
        <f ca="1" t="shared" si="14"/>
        <v> </v>
      </c>
      <c r="AH26" s="51" t="str">
        <f ca="1" t="shared" si="15"/>
        <v/>
      </c>
    </row>
    <row r="27" customHeight="1" spans="1:34">
      <c r="A27" s="65">
        <f ca="1">INDIRECT(ADDRESS(2+QUOTIENT(ROW()-2,COUNTA('Form Responses 1'!$1:$1)-4),1,,TRUE,"Form Responses 1"))</f>
        <v>44989.2391568056</v>
      </c>
      <c r="B27" s="51" t="str">
        <f ca="1">INDIRECT(ADDRESS(2+QUOTIENT(ROW()-2,COUNTA('Form Responses 1'!$1:$1)-4),2,,TRUE,"Form Responses 1"))</f>
        <v>didinsaepudin2302@gmail.com</v>
      </c>
      <c r="C27" s="51" t="str">
        <f ca="1">INDIRECT(ADDRESS(2+QUOTIENT(ROW()-2,COUNTA('Form Responses 1'!$1:$1)-4),3,,TRUE,"Form Responses 1"))</f>
        <v>Didin Saepudin</v>
      </c>
      <c r="D27" s="66">
        <f ca="1">INDIRECT(ADDRESS(2+QUOTIENT(ROW()-2,COUNTA('Form Responses 1'!$1:$1)-4),4,,TRUE,"Form Responses 1"))</f>
        <v>44986</v>
      </c>
      <c r="E27" s="67">
        <f ca="1" t="shared" si="0"/>
        <v>3</v>
      </c>
      <c r="F27" s="51" t="str">
        <f ca="1">IF(ISBLANK(A27)," ",INDIRECT(ADDRESS(1,5+MOD(ROW()-2,COUNTA('Form Responses 1'!$1:$1)-4),,TRUE,"Form Responses 1")))</f>
        <v>Gedung [Pentri]</v>
      </c>
      <c r="G27" s="51" t="str">
        <f ca="1">IF(ISBLANK(A27)," ",INDIRECT(ADDRESS(MATCH(A27,'Form Responses 1'!A:A,0),5+MOD(ROW()-2,COUNTA('Form Responses 1'!$1:$1)-4),,TRUE,"Form Responses 1")))</f>
        <v>BAIK</v>
      </c>
      <c r="H27" s="68" t="str">
        <f ca="1" t="shared" si="1"/>
        <v>Gedung</v>
      </c>
      <c r="I27" s="68" t="str">
        <f ca="1" t="shared" si="2"/>
        <v>CLEANING SERVICE</v>
      </c>
      <c r="J27" s="68">
        <f ca="1" t="array" ref="J27">IFERROR(INDEX(MASTER!B:B,MATCH(G27,MASTER!A:A,0))/100," ")</f>
        <v>0.95</v>
      </c>
      <c r="K27" s="51">
        <f ca="1" t="shared" si="3"/>
        <v>9</v>
      </c>
      <c r="L27" s="51" t="str">
        <f ca="1" t="shared" si="4"/>
        <v>2023 - WEEK 09</v>
      </c>
      <c r="M27" s="51" t="str">
        <f ca="1" t="shared" si="5"/>
        <v>2023 - MONTH 03</v>
      </c>
      <c r="N27" s="68">
        <f ca="1" t="shared" ref="N27:O27" si="35">IFERROR(AVERAGEIF(L:L,L27,$J:$J)," ")</f>
        <v>0.950000000000001</v>
      </c>
      <c r="O27" s="68">
        <f ca="1" t="shared" si="35"/>
        <v>0.95</v>
      </c>
      <c r="P27" s="51" t="str">
        <f ca="1">IF(ISBLANK(A27)," ",IF(N27&gt;MASTER!$B$3/100,"SB",IF(N27&gt;MASTER!$B$4/100,"B",IF(N27&gt;MASTER!$B$5/100,"C","K"))))</f>
        <v>SB</v>
      </c>
      <c r="Q27" s="51" t="str">
        <f ca="1">IF(ISBLANK(B27)," ",IF(O27&gt;MASTER!$B$3/100,"SB",IF(O27&gt;MASTER!$B$4/100,"B",IF(O27&gt;MASTER!$B$5/100,"C","K"))))</f>
        <v>B</v>
      </c>
      <c r="T27" s="51" t="str">
        <f ca="1" t="array" ref="T27">IFERROR(INDEX(MASTER!$B:$B,MATCH(F27,MASTER!$A:$A,0))," ")</f>
        <v> </v>
      </c>
      <c r="V27" s="51" t="str">
        <f ca="1" t="array" ref="V27">IFERROR(INDEX(MASTER!$B:$B,MATCH(J27,MASTER!$A:$A,0))," ")</f>
        <v> </v>
      </c>
      <c r="W27" s="51" t="str">
        <f ca="1" t="array" ref="W27">IFERROR(INDEX(MASTER!$B:$B,MATCH(L27,MASTER!$A:$A,0))," ")</f>
        <v> </v>
      </c>
      <c r="X27" s="51" t="str">
        <f ca="1" t="array" ref="X27">IFERROR(INDEX(MASTER!$B:$B,MATCH(M27,MASTER!$A:$A,0))," ")</f>
        <v> </v>
      </c>
      <c r="Y27" s="51" t="str">
        <f ca="1" t="array" ref="Y27">IFERROR(INDEX(MASTER!$B:$B,MATCH(N27,MASTER!$A:$A,0))," ")</f>
        <v> </v>
      </c>
      <c r="Z27" s="51" t="str">
        <f ca="1" t="array" ref="Z27">IFERROR(INDEX(MASTER!$B:$B,MATCH(O27,MASTER!$A:$A,0))," ")</f>
        <v> </v>
      </c>
      <c r="AA27" s="51" t="str">
        <f ca="1" t="array" ref="AA27">IFERROR(INDEX(MASTER!$B:$B,MATCH(P27,MASTER!$A:$A,0))," ")</f>
        <v> </v>
      </c>
      <c r="AB27" s="51" t="str">
        <f ca="1" t="array" ref="AB27">IFERROR(INDEX(MASTER!$B:$B,MATCH(Q27,MASTER!$A:$A,0))," ")</f>
        <v> </v>
      </c>
      <c r="AC27" s="51" t="str">
        <f t="array" ref="AC27">IFERROR(INDEX(MASTER!$B:$B,MATCH(R27,MASTER!$A:$A,0))," ")</f>
        <v> </v>
      </c>
      <c r="AD27" s="51" t="str">
        <f t="array" ref="AD27">IFERROR(INDEX(MASTER!$B:$B,MATCH(S27,MASTER!$A:$A,0))," ")</f>
        <v> </v>
      </c>
      <c r="AE27" s="51">
        <f ca="1" t="shared" si="12"/>
        <v>9</v>
      </c>
      <c r="AF27" s="51" t="str">
        <f ca="1" t="shared" si="13"/>
        <v>2023 03</v>
      </c>
      <c r="AG27" s="51" t="str">
        <f ca="1" t="shared" si="14"/>
        <v> </v>
      </c>
      <c r="AH27" s="51" t="str">
        <f ca="1" t="shared" si="15"/>
        <v/>
      </c>
    </row>
    <row r="28" customHeight="1" spans="1:34">
      <c r="A28" s="65">
        <f ca="1">INDIRECT(ADDRESS(2+QUOTIENT(ROW()-2,COUNTA('Form Responses 1'!$1:$1)-4),1,,TRUE,"Form Responses 1"))</f>
        <v>44989.2391568056</v>
      </c>
      <c r="B28" s="51" t="str">
        <f ca="1">INDIRECT(ADDRESS(2+QUOTIENT(ROW()-2,COUNTA('Form Responses 1'!$1:$1)-4),2,,TRUE,"Form Responses 1"))</f>
        <v>didinsaepudin2302@gmail.com</v>
      </c>
      <c r="C28" s="51" t="str">
        <f ca="1">INDIRECT(ADDRESS(2+QUOTIENT(ROW()-2,COUNTA('Form Responses 1'!$1:$1)-4),3,,TRUE,"Form Responses 1"))</f>
        <v>Didin Saepudin</v>
      </c>
      <c r="D28" s="66">
        <f ca="1">INDIRECT(ADDRESS(2+QUOTIENT(ROW()-2,COUNTA('Form Responses 1'!$1:$1)-4),4,,TRUE,"Form Responses 1"))</f>
        <v>44986</v>
      </c>
      <c r="E28" s="67">
        <f ca="1" t="shared" si="0"/>
        <v>3</v>
      </c>
      <c r="F28" s="51" t="str">
        <f ca="1">IF(ISBLANK(A28)," ",INDIRECT(ADDRESS(1,5+MOD(ROW()-2,COUNTA('Form Responses 1'!$1:$1)-4),,TRUE,"Form Responses 1")))</f>
        <v>Gedung [Toilet]</v>
      </c>
      <c r="G28" s="51" t="str">
        <f ca="1">IF(ISBLANK(A28)," ",INDIRECT(ADDRESS(MATCH(A28,'Form Responses 1'!A:A,0),5+MOD(ROW()-2,COUNTA('Form Responses 1'!$1:$1)-4),,TRUE,"Form Responses 1")))</f>
        <v>BAIK</v>
      </c>
      <c r="H28" s="68" t="str">
        <f ca="1" t="shared" si="1"/>
        <v>Gedung</v>
      </c>
      <c r="I28" s="68" t="str">
        <f ca="1" t="shared" si="2"/>
        <v>CLEANING SERVICE</v>
      </c>
      <c r="J28" s="68">
        <f ca="1" t="array" ref="J28">IFERROR(INDEX(MASTER!B:B,MATCH(G28,MASTER!A:A,0))/100," ")</f>
        <v>0.95</v>
      </c>
      <c r="K28" s="51">
        <f ca="1" t="shared" si="3"/>
        <v>9</v>
      </c>
      <c r="L28" s="51" t="str">
        <f ca="1" t="shared" si="4"/>
        <v>2023 - WEEK 09</v>
      </c>
      <c r="M28" s="51" t="str">
        <f ca="1" t="shared" si="5"/>
        <v>2023 - MONTH 03</v>
      </c>
      <c r="N28" s="68">
        <f ca="1" t="shared" ref="N28:O28" si="36">IFERROR(AVERAGEIF(L:L,L28,$J:$J)," ")</f>
        <v>0.950000000000001</v>
      </c>
      <c r="O28" s="68">
        <f ca="1" t="shared" si="36"/>
        <v>0.95</v>
      </c>
      <c r="P28" s="51" t="str">
        <f ca="1">IF(ISBLANK(A28)," ",IF(N28&gt;MASTER!$B$3/100,"SB",IF(N28&gt;MASTER!$B$4/100,"B",IF(N28&gt;MASTER!$B$5/100,"C","K"))))</f>
        <v>SB</v>
      </c>
      <c r="Q28" s="51" t="str">
        <f ca="1">IF(ISBLANK(B28)," ",IF(O28&gt;MASTER!$B$3/100,"SB",IF(O28&gt;MASTER!$B$4/100,"B",IF(O28&gt;MASTER!$B$5/100,"C","K"))))</f>
        <v>B</v>
      </c>
      <c r="T28" s="51" t="str">
        <f ca="1" t="array" ref="T28">IFERROR(INDEX(MASTER!$B:$B,MATCH(F28,MASTER!$A:$A,0))," ")</f>
        <v> </v>
      </c>
      <c r="V28" s="51" t="str">
        <f ca="1" t="array" ref="V28">IFERROR(INDEX(MASTER!$B:$B,MATCH(J28,MASTER!$A:$A,0))," ")</f>
        <v> </v>
      </c>
      <c r="W28" s="51" t="str">
        <f ca="1" t="array" ref="W28">IFERROR(INDEX(MASTER!$B:$B,MATCH(L28,MASTER!$A:$A,0))," ")</f>
        <v> </v>
      </c>
      <c r="X28" s="51" t="str">
        <f ca="1" t="array" ref="X28">IFERROR(INDEX(MASTER!$B:$B,MATCH(M28,MASTER!$A:$A,0))," ")</f>
        <v> </v>
      </c>
      <c r="Y28" s="51" t="str">
        <f ca="1" t="array" ref="Y28">IFERROR(INDEX(MASTER!$B:$B,MATCH(N28,MASTER!$A:$A,0))," ")</f>
        <v> </v>
      </c>
      <c r="Z28" s="51" t="str">
        <f ca="1" t="array" ref="Z28">IFERROR(INDEX(MASTER!$B:$B,MATCH(O28,MASTER!$A:$A,0))," ")</f>
        <v> </v>
      </c>
      <c r="AA28" s="51" t="str">
        <f ca="1" t="array" ref="AA28">IFERROR(INDEX(MASTER!$B:$B,MATCH(P28,MASTER!$A:$A,0))," ")</f>
        <v> </v>
      </c>
      <c r="AB28" s="51" t="str">
        <f ca="1" t="array" ref="AB28">IFERROR(INDEX(MASTER!$B:$B,MATCH(Q28,MASTER!$A:$A,0))," ")</f>
        <v> </v>
      </c>
      <c r="AC28" s="51" t="str">
        <f t="array" ref="AC28">IFERROR(INDEX(MASTER!$B:$B,MATCH(R28,MASTER!$A:$A,0))," ")</f>
        <v> </v>
      </c>
      <c r="AD28" s="51" t="str">
        <f t="array" ref="AD28">IFERROR(INDEX(MASTER!$B:$B,MATCH(S28,MASTER!$A:$A,0))," ")</f>
        <v> </v>
      </c>
      <c r="AE28" s="51">
        <f ca="1" t="shared" si="12"/>
        <v>9</v>
      </c>
      <c r="AF28" s="51" t="str">
        <f ca="1" t="shared" si="13"/>
        <v>2023 03</v>
      </c>
      <c r="AG28" s="51" t="str">
        <f ca="1" t="shared" si="14"/>
        <v> </v>
      </c>
      <c r="AH28" s="51" t="str">
        <f ca="1" t="shared" si="15"/>
        <v/>
      </c>
    </row>
    <row r="29" customHeight="1" spans="1:34">
      <c r="A29" s="65">
        <f ca="1">INDIRECT(ADDRESS(2+QUOTIENT(ROW()-2,COUNTA('Form Responses 1'!$1:$1)-4),1,,TRUE,"Form Responses 1"))</f>
        <v>44989.2399597222</v>
      </c>
      <c r="B29" s="51" t="str">
        <f ca="1">INDIRECT(ADDRESS(2+QUOTIENT(ROW()-2,COUNTA('Form Responses 1'!$1:$1)-4),2,,TRUE,"Form Responses 1"))</f>
        <v>didinsaepudin2302@gmail.com</v>
      </c>
      <c r="C29" s="51" t="str">
        <f ca="1">INDIRECT(ADDRESS(2+QUOTIENT(ROW()-2,COUNTA('Form Responses 1'!$1:$1)-4),3,,TRUE,"Form Responses 1"))</f>
        <v>Didin Saepudin</v>
      </c>
      <c r="D29" s="66">
        <f ca="1">INDIRECT(ADDRESS(2+QUOTIENT(ROW()-2,COUNTA('Form Responses 1'!$1:$1)-4),4,,TRUE,"Form Responses 1"))</f>
        <v>44985</v>
      </c>
      <c r="E29" s="67">
        <f ca="1" t="shared" si="0"/>
        <v>2</v>
      </c>
      <c r="F29" s="51" t="str">
        <f ca="1">IF(ISBLANK(A29)," ",INDIRECT(ADDRESS(1,5+MOD(ROW()-2,COUNTA('Form Responses 1'!$1:$1)-4),,TRUE,"Form Responses 1")))</f>
        <v>Security [Security Functions]</v>
      </c>
      <c r="G29" s="51" t="str">
        <f ca="1">IF(ISBLANK(A29)," ",INDIRECT(ADDRESS(MATCH(A29,'Form Responses 1'!A:A,0),5+MOD(ROW()-2,COUNTA('Form Responses 1'!$1:$1)-4),,TRUE,"Form Responses 1")))</f>
        <v>BAIK</v>
      </c>
      <c r="H29" s="68" t="str">
        <f ca="1" t="shared" si="1"/>
        <v>Security</v>
      </c>
      <c r="I29" s="68" t="str">
        <f ca="1" t="shared" si="2"/>
        <v>SECURITY SERVICE</v>
      </c>
      <c r="J29" s="68">
        <f ca="1" t="array" ref="J29">IFERROR(INDEX(MASTER!B:B,MATCH(G29,MASTER!A:A,0))/100," ")</f>
        <v>0.95</v>
      </c>
      <c r="K29" s="51">
        <f ca="1" t="shared" si="3"/>
        <v>9</v>
      </c>
      <c r="L29" s="51" t="str">
        <f ca="1" t="shared" si="4"/>
        <v>2023 - WEEK 09</v>
      </c>
      <c r="M29" s="51" t="str">
        <f ca="1" t="shared" si="5"/>
        <v>2023 - MONTH 02</v>
      </c>
      <c r="N29" s="68">
        <f ca="1" t="shared" ref="N29:O29" si="37">IFERROR(AVERAGEIF(L:L,L29,$J:$J)," ")</f>
        <v>0.950000000000001</v>
      </c>
      <c r="O29" s="68">
        <f ca="1" t="shared" si="37"/>
        <v>0.95</v>
      </c>
      <c r="P29" s="51" t="str">
        <f ca="1">IF(ISBLANK(A29)," ",IF(N29&gt;MASTER!$B$3/100,"SB",IF(N29&gt;MASTER!$B$4/100,"B",IF(N29&gt;MASTER!$B$5/100,"C","K"))))</f>
        <v>SB</v>
      </c>
      <c r="Q29" s="51" t="str">
        <f ca="1">IF(ISBLANK(B29)," ",IF(O29&gt;MASTER!$B$3/100,"SB",IF(O29&gt;MASTER!$B$4/100,"B",IF(O29&gt;MASTER!$B$5/100,"C","K"))))</f>
        <v>B</v>
      </c>
      <c r="T29" s="51" t="str">
        <f ca="1" t="array" ref="T29">IFERROR(INDEX(MASTER!$B:$B,MATCH(F29,MASTER!$A:$A,0))," ")</f>
        <v> </v>
      </c>
      <c r="V29" s="51" t="str">
        <f ca="1" t="array" ref="V29">IFERROR(INDEX(MASTER!$B:$B,MATCH(J29,MASTER!$A:$A,0))," ")</f>
        <v> </v>
      </c>
      <c r="W29" s="51" t="str">
        <f ca="1" t="array" ref="W29">IFERROR(INDEX(MASTER!$B:$B,MATCH(L29,MASTER!$A:$A,0))," ")</f>
        <v> </v>
      </c>
      <c r="X29" s="51" t="str">
        <f ca="1" t="array" ref="X29">IFERROR(INDEX(MASTER!$B:$B,MATCH(M29,MASTER!$A:$A,0))," ")</f>
        <v> </v>
      </c>
      <c r="Y29" s="51" t="str">
        <f ca="1" t="array" ref="Y29">IFERROR(INDEX(MASTER!$B:$B,MATCH(N29,MASTER!$A:$A,0))," ")</f>
        <v> </v>
      </c>
      <c r="Z29" s="51" t="str">
        <f ca="1" t="array" ref="Z29">IFERROR(INDEX(MASTER!$B:$B,MATCH(O29,MASTER!$A:$A,0))," ")</f>
        <v> </v>
      </c>
      <c r="AA29" s="51" t="str">
        <f ca="1" t="array" ref="AA29">IFERROR(INDEX(MASTER!$B:$B,MATCH(P29,MASTER!$A:$A,0))," ")</f>
        <v> </v>
      </c>
      <c r="AB29" s="51" t="str">
        <f ca="1" t="array" ref="AB29">IFERROR(INDEX(MASTER!$B:$B,MATCH(Q29,MASTER!$A:$A,0))," ")</f>
        <v> </v>
      </c>
      <c r="AC29" s="51" t="str">
        <f t="array" ref="AC29">IFERROR(INDEX(MASTER!$B:$B,MATCH(R29,MASTER!$A:$A,0))," ")</f>
        <v> </v>
      </c>
      <c r="AD29" s="51" t="str">
        <f t="array" ref="AD29">IFERROR(INDEX(MASTER!$B:$B,MATCH(S29,MASTER!$A:$A,0))," ")</f>
        <v> </v>
      </c>
      <c r="AE29" s="51">
        <f ca="1" t="shared" si="12"/>
        <v>9</v>
      </c>
      <c r="AF29" s="51" t="str">
        <f ca="1" t="shared" si="13"/>
        <v>2023 02</v>
      </c>
      <c r="AG29" s="51" t="str">
        <f ca="1" t="shared" si="14"/>
        <v> </v>
      </c>
      <c r="AH29" s="51" t="str">
        <f ca="1" t="shared" si="15"/>
        <v/>
      </c>
    </row>
    <row r="30" customHeight="1" spans="1:34">
      <c r="A30" s="65">
        <f ca="1">INDIRECT(ADDRESS(2+QUOTIENT(ROW()-2,COUNTA('Form Responses 1'!$1:$1)-4),1,,TRUE,"Form Responses 1"))</f>
        <v>44989.2399597222</v>
      </c>
      <c r="B30" s="51" t="str">
        <f ca="1">INDIRECT(ADDRESS(2+QUOTIENT(ROW()-2,COUNTA('Form Responses 1'!$1:$1)-4),2,,TRUE,"Form Responses 1"))</f>
        <v>didinsaepudin2302@gmail.com</v>
      </c>
      <c r="C30" s="51" t="str">
        <f ca="1">INDIRECT(ADDRESS(2+QUOTIENT(ROW()-2,COUNTA('Form Responses 1'!$1:$1)-4),3,,TRUE,"Form Responses 1"))</f>
        <v>Didin Saepudin</v>
      </c>
      <c r="D30" s="66">
        <f ca="1">INDIRECT(ADDRESS(2+QUOTIENT(ROW()-2,COUNTA('Form Responses 1'!$1:$1)-4),4,,TRUE,"Form Responses 1"))</f>
        <v>44985</v>
      </c>
      <c r="E30" s="67">
        <f ca="1" t="shared" si="0"/>
        <v>2</v>
      </c>
      <c r="F30" s="51" t="str">
        <f ca="1">IF(ISBLANK(A30)," ",INDIRECT(ADDRESS(1,5+MOD(ROW()-2,COUNTA('Form Responses 1'!$1:$1)-4),,TRUE,"Form Responses 1")))</f>
        <v>Gedung [Halaman]</v>
      </c>
      <c r="G30" s="51" t="str">
        <f ca="1">IF(ISBLANK(A30)," ",INDIRECT(ADDRESS(MATCH(A30,'Form Responses 1'!A:A,0),5+MOD(ROW()-2,COUNTA('Form Responses 1'!$1:$1)-4),,TRUE,"Form Responses 1")))</f>
        <v>BAIK</v>
      </c>
      <c r="H30" s="68" t="str">
        <f ca="1" t="shared" si="1"/>
        <v>Gedung</v>
      </c>
      <c r="I30" s="68" t="str">
        <f ca="1" t="shared" si="2"/>
        <v>CLEANING SERVICE</v>
      </c>
      <c r="J30" s="68">
        <f ca="1" t="array" ref="J30">IFERROR(INDEX(MASTER!B:B,MATCH(G30,MASTER!A:A,0))/100," ")</f>
        <v>0.95</v>
      </c>
      <c r="K30" s="51">
        <f ca="1" t="shared" si="3"/>
        <v>9</v>
      </c>
      <c r="L30" s="51" t="str">
        <f ca="1" t="shared" si="4"/>
        <v>2023 - WEEK 09</v>
      </c>
      <c r="M30" s="51" t="str">
        <f ca="1" t="shared" si="5"/>
        <v>2023 - MONTH 02</v>
      </c>
      <c r="N30" s="68">
        <f ca="1" t="shared" ref="N30:O30" si="38">IFERROR(AVERAGEIF(L:L,L30,$J:$J)," ")</f>
        <v>0.950000000000001</v>
      </c>
      <c r="O30" s="68">
        <f ca="1" t="shared" si="38"/>
        <v>0.95</v>
      </c>
      <c r="P30" s="51" t="str">
        <f ca="1">IF(ISBLANK(A30)," ",IF(N30&gt;MASTER!$B$3/100,"SB",IF(N30&gt;MASTER!$B$4/100,"B",IF(N30&gt;MASTER!$B$5/100,"C","K"))))</f>
        <v>SB</v>
      </c>
      <c r="Q30" s="51" t="str">
        <f ca="1">IF(ISBLANK(B30)," ",IF(O30&gt;MASTER!$B$3/100,"SB",IF(O30&gt;MASTER!$B$4/100,"B",IF(O30&gt;MASTER!$B$5/100,"C","K"))))</f>
        <v>B</v>
      </c>
      <c r="T30" s="51" t="str">
        <f ca="1" t="array" ref="T30">IFERROR(INDEX(MASTER!$B:$B,MATCH(F30,MASTER!$A:$A,0))," ")</f>
        <v> </v>
      </c>
      <c r="V30" s="51" t="str">
        <f ca="1" t="array" ref="V30">IFERROR(INDEX(MASTER!$B:$B,MATCH(J30,MASTER!$A:$A,0))," ")</f>
        <v> </v>
      </c>
      <c r="W30" s="51" t="str">
        <f ca="1" t="array" ref="W30">IFERROR(INDEX(MASTER!$B:$B,MATCH(L30,MASTER!$A:$A,0))," ")</f>
        <v> </v>
      </c>
      <c r="X30" s="51" t="str">
        <f ca="1" t="array" ref="X30">IFERROR(INDEX(MASTER!$B:$B,MATCH(M30,MASTER!$A:$A,0))," ")</f>
        <v> </v>
      </c>
      <c r="Y30" s="51" t="str">
        <f ca="1" t="array" ref="Y30">IFERROR(INDEX(MASTER!$B:$B,MATCH(N30,MASTER!$A:$A,0))," ")</f>
        <v> </v>
      </c>
      <c r="Z30" s="51" t="str">
        <f ca="1" t="array" ref="Z30">IFERROR(INDEX(MASTER!$B:$B,MATCH(O30,MASTER!$A:$A,0))," ")</f>
        <v> </v>
      </c>
      <c r="AA30" s="51" t="str">
        <f ca="1" t="array" ref="AA30">IFERROR(INDEX(MASTER!$B:$B,MATCH(P30,MASTER!$A:$A,0))," ")</f>
        <v> </v>
      </c>
      <c r="AB30" s="51" t="str">
        <f ca="1" t="array" ref="AB30">IFERROR(INDEX(MASTER!$B:$B,MATCH(Q30,MASTER!$A:$A,0))," ")</f>
        <v> </v>
      </c>
      <c r="AC30" s="51" t="str">
        <f t="array" ref="AC30">IFERROR(INDEX(MASTER!$B:$B,MATCH(R30,MASTER!$A:$A,0))," ")</f>
        <v> </v>
      </c>
      <c r="AD30" s="51" t="str">
        <f t="array" ref="AD30">IFERROR(INDEX(MASTER!$B:$B,MATCH(S30,MASTER!$A:$A,0))," ")</f>
        <v> </v>
      </c>
      <c r="AE30" s="51">
        <f ca="1" t="shared" si="12"/>
        <v>9</v>
      </c>
      <c r="AF30" s="51" t="str">
        <f ca="1" t="shared" si="13"/>
        <v>2023 02</v>
      </c>
      <c r="AG30" s="51" t="str">
        <f ca="1" t="shared" si="14"/>
        <v> </v>
      </c>
      <c r="AH30" s="51" t="str">
        <f ca="1" t="shared" si="15"/>
        <v/>
      </c>
    </row>
    <row r="31" customHeight="1" spans="1:34">
      <c r="A31" s="65">
        <f ca="1">INDIRECT(ADDRESS(2+QUOTIENT(ROW()-2,COUNTA('Form Responses 1'!$1:$1)-4),1,,TRUE,"Form Responses 1"))</f>
        <v>44989.2399597222</v>
      </c>
      <c r="B31" s="51" t="str">
        <f ca="1">INDIRECT(ADDRESS(2+QUOTIENT(ROW()-2,COUNTA('Form Responses 1'!$1:$1)-4),2,,TRUE,"Form Responses 1"))</f>
        <v>didinsaepudin2302@gmail.com</v>
      </c>
      <c r="C31" s="51" t="str">
        <f ca="1">INDIRECT(ADDRESS(2+QUOTIENT(ROW()-2,COUNTA('Form Responses 1'!$1:$1)-4),3,,TRUE,"Form Responses 1"))</f>
        <v>Didin Saepudin</v>
      </c>
      <c r="D31" s="66">
        <f ca="1">INDIRECT(ADDRESS(2+QUOTIENT(ROW()-2,COUNTA('Form Responses 1'!$1:$1)-4),4,,TRUE,"Form Responses 1"))</f>
        <v>44985</v>
      </c>
      <c r="E31" s="67">
        <f ca="1" t="shared" si="0"/>
        <v>2</v>
      </c>
      <c r="F31" s="51" t="str">
        <f ca="1">IF(ISBLANK(A31)," ",INDIRECT(ADDRESS(1,5+MOD(ROW()-2,COUNTA('Form Responses 1'!$1:$1)-4),,TRUE,"Form Responses 1")))</f>
        <v>Gedung [Kamar 1]</v>
      </c>
      <c r="G31" s="51" t="str">
        <f ca="1">IF(ISBLANK(A31)," ",INDIRECT(ADDRESS(MATCH(A31,'Form Responses 1'!A:A,0),5+MOD(ROW()-2,COUNTA('Form Responses 1'!$1:$1)-4),,TRUE,"Form Responses 1")))</f>
        <v>BAIK</v>
      </c>
      <c r="H31" s="68" t="str">
        <f ca="1" t="shared" si="1"/>
        <v>Gedung</v>
      </c>
      <c r="I31" s="68" t="str">
        <f ca="1" t="shared" si="2"/>
        <v>CLEANING SERVICE</v>
      </c>
      <c r="J31" s="68">
        <f ca="1" t="array" ref="J31">IFERROR(INDEX(MASTER!B:B,MATCH(G31,MASTER!A:A,0))/100," ")</f>
        <v>0.95</v>
      </c>
      <c r="K31" s="51">
        <f ca="1" t="shared" si="3"/>
        <v>9</v>
      </c>
      <c r="L31" s="51" t="str">
        <f ca="1" t="shared" si="4"/>
        <v>2023 - WEEK 09</v>
      </c>
      <c r="M31" s="51" t="str">
        <f ca="1" t="shared" si="5"/>
        <v>2023 - MONTH 02</v>
      </c>
      <c r="N31" s="68">
        <f ca="1" t="shared" ref="N31:O31" si="39">IFERROR(AVERAGEIF(L:L,L31,$J:$J)," ")</f>
        <v>0.950000000000001</v>
      </c>
      <c r="O31" s="68">
        <f ca="1" t="shared" si="39"/>
        <v>0.95</v>
      </c>
      <c r="P31" s="51" t="str">
        <f ca="1">IF(ISBLANK(A31)," ",IF(N31&gt;MASTER!$B$3/100,"SB",IF(N31&gt;MASTER!$B$4/100,"B",IF(N31&gt;MASTER!$B$5/100,"C","K"))))</f>
        <v>SB</v>
      </c>
      <c r="Q31" s="51" t="str">
        <f ca="1">IF(ISBLANK(B31)," ",IF(O31&gt;MASTER!$B$3/100,"SB",IF(O31&gt;MASTER!$B$4/100,"B",IF(O31&gt;MASTER!$B$5/100,"C","K"))))</f>
        <v>B</v>
      </c>
      <c r="T31" s="51" t="str">
        <f ca="1" t="array" ref="T31">IFERROR(INDEX(MASTER!$B:$B,MATCH(F31,MASTER!$A:$A,0))," ")</f>
        <v> </v>
      </c>
      <c r="V31" s="51" t="str">
        <f ca="1" t="array" ref="V31">IFERROR(INDEX(MASTER!$B:$B,MATCH(J31,MASTER!$A:$A,0))," ")</f>
        <v> </v>
      </c>
      <c r="W31" s="51" t="str">
        <f ca="1" t="array" ref="W31">IFERROR(INDEX(MASTER!$B:$B,MATCH(L31,MASTER!$A:$A,0))," ")</f>
        <v> </v>
      </c>
      <c r="X31" s="51" t="str">
        <f ca="1" t="array" ref="X31">IFERROR(INDEX(MASTER!$B:$B,MATCH(M31,MASTER!$A:$A,0))," ")</f>
        <v> </v>
      </c>
      <c r="Y31" s="51" t="str">
        <f ca="1" t="array" ref="Y31">IFERROR(INDEX(MASTER!$B:$B,MATCH(N31,MASTER!$A:$A,0))," ")</f>
        <v> </v>
      </c>
      <c r="Z31" s="51" t="str">
        <f ca="1" t="array" ref="Z31">IFERROR(INDEX(MASTER!$B:$B,MATCH(O31,MASTER!$A:$A,0))," ")</f>
        <v> </v>
      </c>
      <c r="AA31" s="51" t="str">
        <f ca="1" t="array" ref="AA31">IFERROR(INDEX(MASTER!$B:$B,MATCH(P31,MASTER!$A:$A,0))," ")</f>
        <v> </v>
      </c>
      <c r="AB31" s="51" t="str">
        <f ca="1" t="array" ref="AB31">IFERROR(INDEX(MASTER!$B:$B,MATCH(Q31,MASTER!$A:$A,0))," ")</f>
        <v> </v>
      </c>
      <c r="AC31" s="51" t="str">
        <f t="array" ref="AC31">IFERROR(INDEX(MASTER!$B:$B,MATCH(R31,MASTER!$A:$A,0))," ")</f>
        <v> </v>
      </c>
      <c r="AD31" s="51" t="str">
        <f t="array" ref="AD31">IFERROR(INDEX(MASTER!$B:$B,MATCH(S31,MASTER!$A:$A,0))," ")</f>
        <v> </v>
      </c>
      <c r="AE31" s="51">
        <f ca="1" t="shared" si="12"/>
        <v>9</v>
      </c>
      <c r="AF31" s="51" t="str">
        <f ca="1" t="shared" si="13"/>
        <v>2023 02</v>
      </c>
      <c r="AG31" s="51" t="str">
        <f ca="1" t="shared" si="14"/>
        <v> </v>
      </c>
      <c r="AH31" s="51" t="str">
        <f ca="1" t="shared" si="15"/>
        <v/>
      </c>
    </row>
    <row r="32" customHeight="1" spans="1:34">
      <c r="A32" s="65">
        <f ca="1">INDIRECT(ADDRESS(2+QUOTIENT(ROW()-2,COUNTA('Form Responses 1'!$1:$1)-4),1,,TRUE,"Form Responses 1"))</f>
        <v>44989.2399597222</v>
      </c>
      <c r="B32" s="51" t="str">
        <f ca="1">INDIRECT(ADDRESS(2+QUOTIENT(ROW()-2,COUNTA('Form Responses 1'!$1:$1)-4),2,,TRUE,"Form Responses 1"))</f>
        <v>didinsaepudin2302@gmail.com</v>
      </c>
      <c r="C32" s="51" t="str">
        <f ca="1">INDIRECT(ADDRESS(2+QUOTIENT(ROW()-2,COUNTA('Form Responses 1'!$1:$1)-4),3,,TRUE,"Form Responses 1"))</f>
        <v>Didin Saepudin</v>
      </c>
      <c r="D32" s="66">
        <f ca="1">INDIRECT(ADDRESS(2+QUOTIENT(ROW()-2,COUNTA('Form Responses 1'!$1:$1)-4),4,,TRUE,"Form Responses 1"))</f>
        <v>44985</v>
      </c>
      <c r="E32" s="67">
        <f ca="1" t="shared" si="0"/>
        <v>2</v>
      </c>
      <c r="F32" s="51" t="str">
        <f ca="1">IF(ISBLANK(A32)," ",INDIRECT(ADDRESS(1,5+MOD(ROW()-2,COUNTA('Form Responses 1'!$1:$1)-4),,TRUE,"Form Responses 1")))</f>
        <v>Gedung [Kamar 2]</v>
      </c>
      <c r="G32" s="51" t="str">
        <f ca="1">IF(ISBLANK(A32)," ",INDIRECT(ADDRESS(MATCH(A32,'Form Responses 1'!A:A,0),5+MOD(ROW()-2,COUNTA('Form Responses 1'!$1:$1)-4),,TRUE,"Form Responses 1")))</f>
        <v>BAIK</v>
      </c>
      <c r="H32" s="68" t="str">
        <f ca="1" t="shared" si="1"/>
        <v>Gedung</v>
      </c>
      <c r="I32" s="68" t="str">
        <f ca="1" t="shared" si="2"/>
        <v>CLEANING SERVICE</v>
      </c>
      <c r="J32" s="68">
        <f ca="1" t="array" ref="J32">IFERROR(INDEX(MASTER!B:B,MATCH(G32,MASTER!A:A,0))/100," ")</f>
        <v>0.95</v>
      </c>
      <c r="K32" s="51">
        <f ca="1" t="shared" si="3"/>
        <v>9</v>
      </c>
      <c r="L32" s="51" t="str">
        <f ca="1" t="shared" si="4"/>
        <v>2023 - WEEK 09</v>
      </c>
      <c r="M32" s="51" t="str">
        <f ca="1" t="shared" si="5"/>
        <v>2023 - MONTH 02</v>
      </c>
      <c r="N32" s="68">
        <f ca="1" t="shared" ref="N32:O32" si="40">IFERROR(AVERAGEIF(L:L,L32,$J:$J)," ")</f>
        <v>0.950000000000001</v>
      </c>
      <c r="O32" s="68">
        <f ca="1" t="shared" si="40"/>
        <v>0.95</v>
      </c>
      <c r="P32" s="51" t="str">
        <f ca="1">IF(ISBLANK(A32)," ",IF(N32&gt;MASTER!$B$3/100,"SB",IF(N32&gt;MASTER!$B$4/100,"B",IF(N32&gt;MASTER!$B$5/100,"C","K"))))</f>
        <v>SB</v>
      </c>
      <c r="Q32" s="51" t="str">
        <f ca="1">IF(ISBLANK(B32)," ",IF(O32&gt;MASTER!$B$3/100,"SB",IF(O32&gt;MASTER!$B$4/100,"B",IF(O32&gt;MASTER!$B$5/100,"C","K"))))</f>
        <v>B</v>
      </c>
      <c r="T32" s="51" t="str">
        <f ca="1" t="array" ref="T32">IFERROR(INDEX(MASTER!$B:$B,MATCH(F32,MASTER!$A:$A,0))," ")</f>
        <v> </v>
      </c>
      <c r="V32" s="51" t="str">
        <f ca="1" t="array" ref="V32">IFERROR(INDEX(MASTER!$B:$B,MATCH(J32,MASTER!$A:$A,0))," ")</f>
        <v> </v>
      </c>
      <c r="W32" s="51" t="str">
        <f ca="1" t="array" ref="W32">IFERROR(INDEX(MASTER!$B:$B,MATCH(L32,MASTER!$A:$A,0))," ")</f>
        <v> </v>
      </c>
      <c r="X32" s="51" t="str">
        <f ca="1" t="array" ref="X32">IFERROR(INDEX(MASTER!$B:$B,MATCH(M32,MASTER!$A:$A,0))," ")</f>
        <v> </v>
      </c>
      <c r="Y32" s="51" t="str">
        <f ca="1" t="array" ref="Y32">IFERROR(INDEX(MASTER!$B:$B,MATCH(N32,MASTER!$A:$A,0))," ")</f>
        <v> </v>
      </c>
      <c r="Z32" s="51" t="str">
        <f ca="1" t="array" ref="Z32">IFERROR(INDEX(MASTER!$B:$B,MATCH(O32,MASTER!$A:$A,0))," ")</f>
        <v> </v>
      </c>
      <c r="AA32" s="51" t="str">
        <f ca="1" t="array" ref="AA32">IFERROR(INDEX(MASTER!$B:$B,MATCH(P32,MASTER!$A:$A,0))," ")</f>
        <v> </v>
      </c>
      <c r="AB32" s="51" t="str">
        <f ca="1" t="array" ref="AB32">IFERROR(INDEX(MASTER!$B:$B,MATCH(Q32,MASTER!$A:$A,0))," ")</f>
        <v> </v>
      </c>
      <c r="AC32" s="51" t="str">
        <f t="array" ref="AC32">IFERROR(INDEX(MASTER!$B:$B,MATCH(R32,MASTER!$A:$A,0))," ")</f>
        <v> </v>
      </c>
      <c r="AD32" s="51" t="str">
        <f t="array" ref="AD32">IFERROR(INDEX(MASTER!$B:$B,MATCH(S32,MASTER!$A:$A,0))," ")</f>
        <v> </v>
      </c>
      <c r="AE32" s="51">
        <f ca="1" t="shared" si="12"/>
        <v>9</v>
      </c>
      <c r="AF32" s="51" t="str">
        <f ca="1" t="shared" si="13"/>
        <v>2023 02</v>
      </c>
      <c r="AG32" s="51" t="str">
        <f ca="1" t="shared" si="14"/>
        <v> </v>
      </c>
      <c r="AH32" s="51" t="str">
        <f ca="1" t="shared" si="15"/>
        <v/>
      </c>
    </row>
    <row r="33" customHeight="1" spans="1:34">
      <c r="A33" s="65">
        <f ca="1">INDIRECT(ADDRESS(2+QUOTIENT(ROW()-2,COUNTA('Form Responses 1'!$1:$1)-4),1,,TRUE,"Form Responses 1"))</f>
        <v>44989.2399597222</v>
      </c>
      <c r="B33" s="51" t="str">
        <f ca="1">INDIRECT(ADDRESS(2+QUOTIENT(ROW()-2,COUNTA('Form Responses 1'!$1:$1)-4),2,,TRUE,"Form Responses 1"))</f>
        <v>didinsaepudin2302@gmail.com</v>
      </c>
      <c r="C33" s="51" t="str">
        <f ca="1">INDIRECT(ADDRESS(2+QUOTIENT(ROW()-2,COUNTA('Form Responses 1'!$1:$1)-4),3,,TRUE,"Form Responses 1"))</f>
        <v>Didin Saepudin</v>
      </c>
      <c r="D33" s="66">
        <f ca="1">INDIRECT(ADDRESS(2+QUOTIENT(ROW()-2,COUNTA('Form Responses 1'!$1:$1)-4),4,,TRUE,"Form Responses 1"))</f>
        <v>44985</v>
      </c>
      <c r="E33" s="67">
        <f ca="1" t="shared" si="0"/>
        <v>2</v>
      </c>
      <c r="F33" s="51" t="str">
        <f ca="1">IF(ISBLANK(A33)," ",INDIRECT(ADDRESS(1,5+MOD(ROW()-2,COUNTA('Form Responses 1'!$1:$1)-4),,TRUE,"Form Responses 1")))</f>
        <v>Gedung [Kamar 3]</v>
      </c>
      <c r="G33" s="51" t="str">
        <f ca="1">IF(ISBLANK(A33)," ",INDIRECT(ADDRESS(MATCH(A33,'Form Responses 1'!A:A,0),5+MOD(ROW()-2,COUNTA('Form Responses 1'!$1:$1)-4),,TRUE,"Form Responses 1")))</f>
        <v>BAIK</v>
      </c>
      <c r="H33" s="68" t="str">
        <f ca="1" t="shared" si="1"/>
        <v>Gedung</v>
      </c>
      <c r="I33" s="68" t="str">
        <f ca="1" t="shared" si="2"/>
        <v>CLEANING SERVICE</v>
      </c>
      <c r="J33" s="68">
        <f ca="1" t="array" ref="J33">IFERROR(INDEX(MASTER!B:B,MATCH(G33,MASTER!A:A,0))/100," ")</f>
        <v>0.95</v>
      </c>
      <c r="K33" s="51">
        <f ca="1" t="shared" si="3"/>
        <v>9</v>
      </c>
      <c r="L33" s="51" t="str">
        <f ca="1" t="shared" si="4"/>
        <v>2023 - WEEK 09</v>
      </c>
      <c r="M33" s="51" t="str">
        <f ca="1" t="shared" si="5"/>
        <v>2023 - MONTH 02</v>
      </c>
      <c r="N33" s="68">
        <f ca="1" t="shared" ref="N33:O33" si="41">IFERROR(AVERAGEIF(L:L,L33,$J:$J)," ")</f>
        <v>0.950000000000001</v>
      </c>
      <c r="O33" s="68">
        <f ca="1" t="shared" si="41"/>
        <v>0.95</v>
      </c>
      <c r="P33" s="51" t="str">
        <f ca="1">IF(ISBLANK(A33)," ",IF(N33&gt;MASTER!$B$3/100,"SB",IF(N33&gt;MASTER!$B$4/100,"B",IF(N33&gt;MASTER!$B$5/100,"C","K"))))</f>
        <v>SB</v>
      </c>
      <c r="Q33" s="51" t="str">
        <f ca="1">IF(ISBLANK(B33)," ",IF(O33&gt;MASTER!$B$3/100,"SB",IF(O33&gt;MASTER!$B$4/100,"B",IF(O33&gt;MASTER!$B$5/100,"C","K"))))</f>
        <v>B</v>
      </c>
      <c r="T33" s="51" t="str">
        <f ca="1" t="array" ref="T33">IFERROR(INDEX(MASTER!$B:$B,MATCH(F33,MASTER!$A:$A,0))," ")</f>
        <v> </v>
      </c>
      <c r="V33" s="51" t="str">
        <f ca="1" t="array" ref="V33">IFERROR(INDEX(MASTER!$B:$B,MATCH(J33,MASTER!$A:$A,0))," ")</f>
        <v> </v>
      </c>
      <c r="W33" s="51" t="str">
        <f ca="1" t="array" ref="W33">IFERROR(INDEX(MASTER!$B:$B,MATCH(L33,MASTER!$A:$A,0))," ")</f>
        <v> </v>
      </c>
      <c r="X33" s="51" t="str">
        <f ca="1" t="array" ref="X33">IFERROR(INDEX(MASTER!$B:$B,MATCH(M33,MASTER!$A:$A,0))," ")</f>
        <v> </v>
      </c>
      <c r="Y33" s="51" t="str">
        <f ca="1" t="array" ref="Y33">IFERROR(INDEX(MASTER!$B:$B,MATCH(N33,MASTER!$A:$A,0))," ")</f>
        <v> </v>
      </c>
      <c r="Z33" s="51" t="str">
        <f ca="1" t="array" ref="Z33">IFERROR(INDEX(MASTER!$B:$B,MATCH(O33,MASTER!$A:$A,0))," ")</f>
        <v> </v>
      </c>
      <c r="AA33" s="51" t="str">
        <f ca="1" t="array" ref="AA33">IFERROR(INDEX(MASTER!$B:$B,MATCH(P33,MASTER!$A:$A,0))," ")</f>
        <v> </v>
      </c>
      <c r="AB33" s="51" t="str">
        <f ca="1" t="array" ref="AB33">IFERROR(INDEX(MASTER!$B:$B,MATCH(Q33,MASTER!$A:$A,0))," ")</f>
        <v> </v>
      </c>
      <c r="AC33" s="51" t="str">
        <f t="array" ref="AC33">IFERROR(INDEX(MASTER!$B:$B,MATCH(R33,MASTER!$A:$A,0))," ")</f>
        <v> </v>
      </c>
      <c r="AD33" s="51" t="str">
        <f t="array" ref="AD33">IFERROR(INDEX(MASTER!$B:$B,MATCH(S33,MASTER!$A:$A,0))," ")</f>
        <v> </v>
      </c>
      <c r="AE33" s="51">
        <f ca="1" t="shared" si="12"/>
        <v>9</v>
      </c>
      <c r="AF33" s="51" t="str">
        <f ca="1" t="shared" si="13"/>
        <v>2023 02</v>
      </c>
      <c r="AG33" s="51" t="str">
        <f ca="1" t="shared" si="14"/>
        <v> </v>
      </c>
      <c r="AH33" s="51" t="str">
        <f ca="1" t="shared" si="15"/>
        <v/>
      </c>
    </row>
    <row r="34" customHeight="1" spans="1:34">
      <c r="A34" s="65">
        <f ca="1">INDIRECT(ADDRESS(2+QUOTIENT(ROW()-2,COUNTA('Form Responses 1'!$1:$1)-4),1,,TRUE,"Form Responses 1"))</f>
        <v>44989.2399597222</v>
      </c>
      <c r="B34" s="51" t="str">
        <f ca="1">INDIRECT(ADDRESS(2+QUOTIENT(ROW()-2,COUNTA('Form Responses 1'!$1:$1)-4),2,,TRUE,"Form Responses 1"))</f>
        <v>didinsaepudin2302@gmail.com</v>
      </c>
      <c r="C34" s="51" t="str">
        <f ca="1">INDIRECT(ADDRESS(2+QUOTIENT(ROW()-2,COUNTA('Form Responses 1'!$1:$1)-4),3,,TRUE,"Form Responses 1"))</f>
        <v>Didin Saepudin</v>
      </c>
      <c r="D34" s="66">
        <f ca="1">INDIRECT(ADDRESS(2+QUOTIENT(ROW()-2,COUNTA('Form Responses 1'!$1:$1)-4),4,,TRUE,"Form Responses 1"))</f>
        <v>44985</v>
      </c>
      <c r="E34" s="67">
        <f ca="1" t="shared" si="0"/>
        <v>2</v>
      </c>
      <c r="F34" s="51" t="str">
        <f ca="1">IF(ISBLANK(A34)," ",INDIRECT(ADDRESS(1,5+MOD(ROW()-2,COUNTA('Form Responses 1'!$1:$1)-4),,TRUE,"Form Responses 1")))</f>
        <v>Gedung [Kamar 4]</v>
      </c>
      <c r="G34" s="51" t="str">
        <f ca="1">IF(ISBLANK(A34)," ",INDIRECT(ADDRESS(MATCH(A34,'Form Responses 1'!A:A,0),5+MOD(ROW()-2,COUNTA('Form Responses 1'!$1:$1)-4),,TRUE,"Form Responses 1")))</f>
        <v>BAIK</v>
      </c>
      <c r="H34" s="68" t="str">
        <f ca="1" t="shared" si="1"/>
        <v>Gedung</v>
      </c>
      <c r="I34" s="68" t="str">
        <f ca="1" t="shared" si="2"/>
        <v>CLEANING SERVICE</v>
      </c>
      <c r="J34" s="68">
        <f ca="1" t="array" ref="J34">IFERROR(INDEX(MASTER!B:B,MATCH(G34,MASTER!A:A,0))/100," ")</f>
        <v>0.95</v>
      </c>
      <c r="K34" s="51">
        <f ca="1" t="shared" si="3"/>
        <v>9</v>
      </c>
      <c r="L34" s="51" t="str">
        <f ca="1" t="shared" si="4"/>
        <v>2023 - WEEK 09</v>
      </c>
      <c r="M34" s="51" t="str">
        <f ca="1" t="shared" si="5"/>
        <v>2023 - MONTH 02</v>
      </c>
      <c r="N34" s="68">
        <f ca="1" t="shared" ref="N34:O34" si="42">IFERROR(AVERAGEIF(L:L,L34,$J:$J)," ")</f>
        <v>0.950000000000001</v>
      </c>
      <c r="O34" s="68">
        <f ca="1" t="shared" si="42"/>
        <v>0.95</v>
      </c>
      <c r="P34" s="51" t="str">
        <f ca="1">IF(ISBLANK(A34)," ",IF(N34&gt;MASTER!$B$3/100,"SB",IF(N34&gt;MASTER!$B$4/100,"B",IF(N34&gt;MASTER!$B$5/100,"C","K"))))</f>
        <v>SB</v>
      </c>
      <c r="Q34" s="51" t="str">
        <f ca="1">IF(ISBLANK(B34)," ",IF(O34&gt;MASTER!$B$3/100,"SB",IF(O34&gt;MASTER!$B$4/100,"B",IF(O34&gt;MASTER!$B$5/100,"C","K"))))</f>
        <v>B</v>
      </c>
      <c r="T34" s="51" t="str">
        <f ca="1" t="array" ref="T34">IFERROR(INDEX(MASTER!$B:$B,MATCH(F34,MASTER!$A:$A,0))," ")</f>
        <v> </v>
      </c>
      <c r="V34" s="51" t="str">
        <f ca="1" t="array" ref="V34">IFERROR(INDEX(MASTER!$B:$B,MATCH(J34,MASTER!$A:$A,0))," ")</f>
        <v> </v>
      </c>
      <c r="W34" s="51" t="str">
        <f ca="1" t="array" ref="W34">IFERROR(INDEX(MASTER!$B:$B,MATCH(L34,MASTER!$A:$A,0))," ")</f>
        <v> </v>
      </c>
      <c r="X34" s="51" t="str">
        <f ca="1" t="array" ref="X34">IFERROR(INDEX(MASTER!$B:$B,MATCH(M34,MASTER!$A:$A,0))," ")</f>
        <v> </v>
      </c>
      <c r="Y34" s="51" t="str">
        <f ca="1" t="array" ref="Y34">IFERROR(INDEX(MASTER!$B:$B,MATCH(N34,MASTER!$A:$A,0))," ")</f>
        <v> </v>
      </c>
      <c r="Z34" s="51" t="str">
        <f ca="1" t="array" ref="Z34">IFERROR(INDEX(MASTER!$B:$B,MATCH(O34,MASTER!$A:$A,0))," ")</f>
        <v> </v>
      </c>
      <c r="AA34" s="51" t="str">
        <f ca="1" t="array" ref="AA34">IFERROR(INDEX(MASTER!$B:$B,MATCH(P34,MASTER!$A:$A,0))," ")</f>
        <v> </v>
      </c>
      <c r="AB34" s="51" t="str">
        <f ca="1" t="array" ref="AB34">IFERROR(INDEX(MASTER!$B:$B,MATCH(Q34,MASTER!$A:$A,0))," ")</f>
        <v> </v>
      </c>
      <c r="AC34" s="51" t="str">
        <f t="array" ref="AC34">IFERROR(INDEX(MASTER!$B:$B,MATCH(R34,MASTER!$A:$A,0))," ")</f>
        <v> </v>
      </c>
      <c r="AD34" s="51" t="str">
        <f t="array" ref="AD34">IFERROR(INDEX(MASTER!$B:$B,MATCH(S34,MASTER!$A:$A,0))," ")</f>
        <v> </v>
      </c>
      <c r="AE34" s="51">
        <f ca="1" t="shared" si="12"/>
        <v>9</v>
      </c>
      <c r="AF34" s="51" t="str">
        <f ca="1" t="shared" si="13"/>
        <v>2023 02</v>
      </c>
      <c r="AG34" s="51" t="str">
        <f ca="1" t="shared" si="14"/>
        <v> </v>
      </c>
      <c r="AH34" s="51" t="str">
        <f ca="1" t="shared" si="15"/>
        <v/>
      </c>
    </row>
    <row r="35" customHeight="1" spans="1:34">
      <c r="A35" s="65">
        <f ca="1">INDIRECT(ADDRESS(2+QUOTIENT(ROW()-2,COUNTA('Form Responses 1'!$1:$1)-4),1,,TRUE,"Form Responses 1"))</f>
        <v>44989.2399597222</v>
      </c>
      <c r="B35" s="51" t="str">
        <f ca="1">INDIRECT(ADDRESS(2+QUOTIENT(ROW()-2,COUNTA('Form Responses 1'!$1:$1)-4),2,,TRUE,"Form Responses 1"))</f>
        <v>didinsaepudin2302@gmail.com</v>
      </c>
      <c r="C35" s="51" t="str">
        <f ca="1">INDIRECT(ADDRESS(2+QUOTIENT(ROW()-2,COUNTA('Form Responses 1'!$1:$1)-4),3,,TRUE,"Form Responses 1"))</f>
        <v>Didin Saepudin</v>
      </c>
      <c r="D35" s="66">
        <f ca="1">INDIRECT(ADDRESS(2+QUOTIENT(ROW()-2,COUNTA('Form Responses 1'!$1:$1)-4),4,,TRUE,"Form Responses 1"))</f>
        <v>44985</v>
      </c>
      <c r="E35" s="67">
        <f ca="1" t="shared" si="0"/>
        <v>2</v>
      </c>
      <c r="F35" s="51" t="str">
        <f ca="1">IF(ISBLANK(A35)," ",INDIRECT(ADDRESS(1,5+MOD(ROW()-2,COUNTA('Form Responses 1'!$1:$1)-4),,TRUE,"Form Responses 1")))</f>
        <v>Gedung [Kolidor]</v>
      </c>
      <c r="G35" s="51" t="str">
        <f ca="1">IF(ISBLANK(A35)," ",INDIRECT(ADDRESS(MATCH(A35,'Form Responses 1'!A:A,0),5+MOD(ROW()-2,COUNTA('Form Responses 1'!$1:$1)-4),,TRUE,"Form Responses 1")))</f>
        <v>BAIK</v>
      </c>
      <c r="H35" s="68" t="str">
        <f ca="1" t="shared" si="1"/>
        <v>Gedung</v>
      </c>
      <c r="I35" s="68" t="str">
        <f ca="1" t="shared" si="2"/>
        <v>CLEANING SERVICE</v>
      </c>
      <c r="J35" s="68">
        <f ca="1" t="array" ref="J35">IFERROR(INDEX(MASTER!B:B,MATCH(G35,MASTER!A:A,0))/100," ")</f>
        <v>0.95</v>
      </c>
      <c r="K35" s="51">
        <f ca="1" t="shared" si="3"/>
        <v>9</v>
      </c>
      <c r="L35" s="51" t="str">
        <f ca="1" t="shared" si="4"/>
        <v>2023 - WEEK 09</v>
      </c>
      <c r="M35" s="51" t="str">
        <f ca="1" t="shared" si="5"/>
        <v>2023 - MONTH 02</v>
      </c>
      <c r="N35" s="68">
        <f ca="1" t="shared" ref="N35:O35" si="43">IFERROR(AVERAGEIF(L:L,L35,$J:$J)," ")</f>
        <v>0.950000000000001</v>
      </c>
      <c r="O35" s="68">
        <f ca="1" t="shared" si="43"/>
        <v>0.95</v>
      </c>
      <c r="P35" s="51" t="str">
        <f ca="1">IF(ISBLANK(A35)," ",IF(N35&gt;MASTER!$B$3/100,"SB",IF(N35&gt;MASTER!$B$4/100,"B",IF(N35&gt;MASTER!$B$5/100,"C","K"))))</f>
        <v>SB</v>
      </c>
      <c r="Q35" s="51" t="str">
        <f ca="1">IF(ISBLANK(B35)," ",IF(O35&gt;MASTER!$B$3/100,"SB",IF(O35&gt;MASTER!$B$4/100,"B",IF(O35&gt;MASTER!$B$5/100,"C","K"))))</f>
        <v>B</v>
      </c>
      <c r="T35" s="51" t="str">
        <f ca="1" t="array" ref="T35">IFERROR(INDEX(MASTER!$B:$B,MATCH(F35,MASTER!$A:$A,0))," ")</f>
        <v> </v>
      </c>
      <c r="V35" s="51" t="str">
        <f ca="1" t="array" ref="V35">IFERROR(INDEX(MASTER!$B:$B,MATCH(J35,MASTER!$A:$A,0))," ")</f>
        <v> </v>
      </c>
      <c r="W35" s="51" t="str">
        <f ca="1" t="array" ref="W35">IFERROR(INDEX(MASTER!$B:$B,MATCH(L35,MASTER!$A:$A,0))," ")</f>
        <v> </v>
      </c>
      <c r="X35" s="51" t="str">
        <f ca="1" t="array" ref="X35">IFERROR(INDEX(MASTER!$B:$B,MATCH(M35,MASTER!$A:$A,0))," ")</f>
        <v> </v>
      </c>
      <c r="Y35" s="51" t="str">
        <f ca="1" t="array" ref="Y35">IFERROR(INDEX(MASTER!$B:$B,MATCH(N35,MASTER!$A:$A,0))," ")</f>
        <v> </v>
      </c>
      <c r="Z35" s="51" t="str">
        <f ca="1" t="array" ref="Z35">IFERROR(INDEX(MASTER!$B:$B,MATCH(O35,MASTER!$A:$A,0))," ")</f>
        <v> </v>
      </c>
      <c r="AA35" s="51" t="str">
        <f ca="1" t="array" ref="AA35">IFERROR(INDEX(MASTER!$B:$B,MATCH(P35,MASTER!$A:$A,0))," ")</f>
        <v> </v>
      </c>
      <c r="AB35" s="51" t="str">
        <f ca="1" t="array" ref="AB35">IFERROR(INDEX(MASTER!$B:$B,MATCH(Q35,MASTER!$A:$A,0))," ")</f>
        <v> </v>
      </c>
      <c r="AC35" s="51" t="str">
        <f t="array" ref="AC35">IFERROR(INDEX(MASTER!$B:$B,MATCH(R35,MASTER!$A:$A,0))," ")</f>
        <v> </v>
      </c>
      <c r="AD35" s="51" t="str">
        <f t="array" ref="AD35">IFERROR(INDEX(MASTER!$B:$B,MATCH(S35,MASTER!$A:$A,0))," ")</f>
        <v> </v>
      </c>
      <c r="AE35" s="51">
        <f ca="1" t="shared" si="12"/>
        <v>9</v>
      </c>
      <c r="AF35" s="51" t="str">
        <f ca="1" t="shared" si="13"/>
        <v>2023 02</v>
      </c>
      <c r="AG35" s="51" t="str">
        <f ca="1" t="shared" si="14"/>
        <v> </v>
      </c>
      <c r="AH35" s="51" t="str">
        <f ca="1" t="shared" si="15"/>
        <v/>
      </c>
    </row>
    <row r="36" customHeight="1" spans="1:34">
      <c r="A36" s="65">
        <f ca="1">INDIRECT(ADDRESS(2+QUOTIENT(ROW()-2,COUNTA('Form Responses 1'!$1:$1)-4),1,,TRUE,"Form Responses 1"))</f>
        <v>44989.2399597222</v>
      </c>
      <c r="B36" s="51" t="str">
        <f ca="1">INDIRECT(ADDRESS(2+QUOTIENT(ROW()-2,COUNTA('Form Responses 1'!$1:$1)-4),2,,TRUE,"Form Responses 1"))</f>
        <v>didinsaepudin2302@gmail.com</v>
      </c>
      <c r="C36" s="51" t="str">
        <f ca="1">INDIRECT(ADDRESS(2+QUOTIENT(ROW()-2,COUNTA('Form Responses 1'!$1:$1)-4),3,,TRUE,"Form Responses 1"))</f>
        <v>Didin Saepudin</v>
      </c>
      <c r="D36" s="66">
        <f ca="1">INDIRECT(ADDRESS(2+QUOTIENT(ROW()-2,COUNTA('Form Responses 1'!$1:$1)-4),4,,TRUE,"Form Responses 1"))</f>
        <v>44985</v>
      </c>
      <c r="E36" s="67">
        <f ca="1" t="shared" si="0"/>
        <v>2</v>
      </c>
      <c r="F36" s="51" t="str">
        <f ca="1">IF(ISBLANK(A36)," ",INDIRECT(ADDRESS(1,5+MOD(ROW()-2,COUNTA('Form Responses 1'!$1:$1)-4),,TRUE,"Form Responses 1")))</f>
        <v>Gedung [Pentri]</v>
      </c>
      <c r="G36" s="51" t="str">
        <f ca="1">IF(ISBLANK(A36)," ",INDIRECT(ADDRESS(MATCH(A36,'Form Responses 1'!A:A,0),5+MOD(ROW()-2,COUNTA('Form Responses 1'!$1:$1)-4),,TRUE,"Form Responses 1")))</f>
        <v>BAIK</v>
      </c>
      <c r="H36" s="68" t="str">
        <f ca="1" t="shared" si="1"/>
        <v>Gedung</v>
      </c>
      <c r="I36" s="68" t="str">
        <f ca="1" t="shared" si="2"/>
        <v>CLEANING SERVICE</v>
      </c>
      <c r="J36" s="68">
        <f ca="1" t="array" ref="J36">IFERROR(INDEX(MASTER!B:B,MATCH(G36,MASTER!A:A,0))/100," ")</f>
        <v>0.95</v>
      </c>
      <c r="K36" s="51">
        <f ca="1" t="shared" si="3"/>
        <v>9</v>
      </c>
      <c r="L36" s="51" t="str">
        <f ca="1" t="shared" si="4"/>
        <v>2023 - WEEK 09</v>
      </c>
      <c r="M36" s="51" t="str">
        <f ca="1" t="shared" si="5"/>
        <v>2023 - MONTH 02</v>
      </c>
      <c r="N36" s="68">
        <f ca="1" t="shared" ref="N36:O36" si="44">IFERROR(AVERAGEIF(L:L,L36,$J:$J)," ")</f>
        <v>0.950000000000001</v>
      </c>
      <c r="O36" s="68">
        <f ca="1" t="shared" si="44"/>
        <v>0.95</v>
      </c>
      <c r="P36" s="51" t="str">
        <f ca="1">IF(ISBLANK(A36)," ",IF(N36&gt;MASTER!$B$3/100,"SB",IF(N36&gt;MASTER!$B$4/100,"B",IF(N36&gt;MASTER!$B$5/100,"C","K"))))</f>
        <v>SB</v>
      </c>
      <c r="Q36" s="51" t="str">
        <f ca="1">IF(ISBLANK(B36)," ",IF(O36&gt;MASTER!$B$3/100,"SB",IF(O36&gt;MASTER!$B$4/100,"B",IF(O36&gt;MASTER!$B$5/100,"C","K"))))</f>
        <v>B</v>
      </c>
      <c r="T36" s="51" t="str">
        <f ca="1" t="array" ref="T36">IFERROR(INDEX(MASTER!$B:$B,MATCH(F36,MASTER!$A:$A,0))," ")</f>
        <v> </v>
      </c>
      <c r="V36" s="51" t="str">
        <f ca="1" t="array" ref="V36">IFERROR(INDEX(MASTER!$B:$B,MATCH(J36,MASTER!$A:$A,0))," ")</f>
        <v> </v>
      </c>
      <c r="W36" s="51" t="str">
        <f ca="1" t="array" ref="W36">IFERROR(INDEX(MASTER!$B:$B,MATCH(L36,MASTER!$A:$A,0))," ")</f>
        <v> </v>
      </c>
      <c r="X36" s="51" t="str">
        <f ca="1" t="array" ref="X36">IFERROR(INDEX(MASTER!$B:$B,MATCH(M36,MASTER!$A:$A,0))," ")</f>
        <v> </v>
      </c>
      <c r="Y36" s="51" t="str">
        <f ca="1" t="array" ref="Y36">IFERROR(INDEX(MASTER!$B:$B,MATCH(N36,MASTER!$A:$A,0))," ")</f>
        <v> </v>
      </c>
      <c r="Z36" s="51" t="str">
        <f ca="1" t="array" ref="Z36">IFERROR(INDEX(MASTER!$B:$B,MATCH(O36,MASTER!$A:$A,0))," ")</f>
        <v> </v>
      </c>
      <c r="AA36" s="51" t="str">
        <f ca="1" t="array" ref="AA36">IFERROR(INDEX(MASTER!$B:$B,MATCH(P36,MASTER!$A:$A,0))," ")</f>
        <v> </v>
      </c>
      <c r="AB36" s="51" t="str">
        <f ca="1" t="array" ref="AB36">IFERROR(INDEX(MASTER!$B:$B,MATCH(Q36,MASTER!$A:$A,0))," ")</f>
        <v> </v>
      </c>
      <c r="AC36" s="51" t="str">
        <f t="array" ref="AC36">IFERROR(INDEX(MASTER!$B:$B,MATCH(R36,MASTER!$A:$A,0))," ")</f>
        <v> </v>
      </c>
      <c r="AD36" s="51" t="str">
        <f t="array" ref="AD36">IFERROR(INDEX(MASTER!$B:$B,MATCH(S36,MASTER!$A:$A,0))," ")</f>
        <v> </v>
      </c>
      <c r="AE36" s="51">
        <f ca="1" t="shared" si="12"/>
        <v>9</v>
      </c>
      <c r="AF36" s="51" t="str">
        <f ca="1" t="shared" si="13"/>
        <v>2023 02</v>
      </c>
      <c r="AG36" s="51" t="str">
        <f ca="1" t="shared" si="14"/>
        <v> </v>
      </c>
      <c r="AH36" s="51" t="str">
        <f ca="1" t="shared" si="15"/>
        <v/>
      </c>
    </row>
    <row r="37" customHeight="1" spans="1:34">
      <c r="A37" s="65">
        <f ca="1">INDIRECT(ADDRESS(2+QUOTIENT(ROW()-2,COUNTA('Form Responses 1'!$1:$1)-4),1,,TRUE,"Form Responses 1"))</f>
        <v>44989.2399597222</v>
      </c>
      <c r="B37" s="51" t="str">
        <f ca="1">INDIRECT(ADDRESS(2+QUOTIENT(ROW()-2,COUNTA('Form Responses 1'!$1:$1)-4),2,,TRUE,"Form Responses 1"))</f>
        <v>didinsaepudin2302@gmail.com</v>
      </c>
      <c r="C37" s="51" t="str">
        <f ca="1">INDIRECT(ADDRESS(2+QUOTIENT(ROW()-2,COUNTA('Form Responses 1'!$1:$1)-4),3,,TRUE,"Form Responses 1"))</f>
        <v>Didin Saepudin</v>
      </c>
      <c r="D37" s="66">
        <f ca="1">INDIRECT(ADDRESS(2+QUOTIENT(ROW()-2,COUNTA('Form Responses 1'!$1:$1)-4),4,,TRUE,"Form Responses 1"))</f>
        <v>44985</v>
      </c>
      <c r="E37" s="67">
        <f ca="1" t="shared" si="0"/>
        <v>2</v>
      </c>
      <c r="F37" s="51" t="str">
        <f ca="1">IF(ISBLANK(A37)," ",INDIRECT(ADDRESS(1,5+MOD(ROW()-2,COUNTA('Form Responses 1'!$1:$1)-4),,TRUE,"Form Responses 1")))</f>
        <v>Gedung [Toilet]</v>
      </c>
      <c r="G37" s="51" t="str">
        <f ca="1">IF(ISBLANK(A37)," ",INDIRECT(ADDRESS(MATCH(A37,'Form Responses 1'!A:A,0),5+MOD(ROW()-2,COUNTA('Form Responses 1'!$1:$1)-4),,TRUE,"Form Responses 1")))</f>
        <v>BAIK</v>
      </c>
      <c r="H37" s="68" t="str">
        <f ca="1" t="shared" si="1"/>
        <v>Gedung</v>
      </c>
      <c r="I37" s="68" t="str">
        <f ca="1" t="shared" si="2"/>
        <v>CLEANING SERVICE</v>
      </c>
      <c r="J37" s="68">
        <f ca="1" t="array" ref="J37">IFERROR(INDEX(MASTER!B:B,MATCH(G37,MASTER!A:A,0))/100," ")</f>
        <v>0.95</v>
      </c>
      <c r="K37" s="51">
        <f ca="1" t="shared" si="3"/>
        <v>9</v>
      </c>
      <c r="L37" s="51" t="str">
        <f ca="1" t="shared" si="4"/>
        <v>2023 - WEEK 09</v>
      </c>
      <c r="M37" s="51" t="str">
        <f ca="1" t="shared" si="5"/>
        <v>2023 - MONTH 02</v>
      </c>
      <c r="N37" s="68">
        <f ca="1" t="shared" ref="N37:O37" si="45">IFERROR(AVERAGEIF(L:L,L37,$J:$J)," ")</f>
        <v>0.950000000000001</v>
      </c>
      <c r="O37" s="68">
        <f ca="1" t="shared" si="45"/>
        <v>0.95</v>
      </c>
      <c r="P37" s="51" t="str">
        <f ca="1">IF(ISBLANK(A37)," ",IF(N37&gt;MASTER!$B$3/100,"SB",IF(N37&gt;MASTER!$B$4/100,"B",IF(N37&gt;MASTER!$B$5/100,"C","K"))))</f>
        <v>SB</v>
      </c>
      <c r="Q37" s="51" t="str">
        <f ca="1">IF(ISBLANK(B37)," ",IF(O37&gt;MASTER!$B$3/100,"SB",IF(O37&gt;MASTER!$B$4/100,"B",IF(O37&gt;MASTER!$B$5/100,"C","K"))))</f>
        <v>B</v>
      </c>
      <c r="T37" s="51" t="str">
        <f ca="1" t="array" ref="T37">IFERROR(INDEX(MASTER!$B:$B,MATCH(F37,MASTER!$A:$A,0))," ")</f>
        <v> </v>
      </c>
      <c r="V37" s="51" t="str">
        <f ca="1" t="array" ref="V37">IFERROR(INDEX(MASTER!$B:$B,MATCH(J37,MASTER!$A:$A,0))," ")</f>
        <v> </v>
      </c>
      <c r="W37" s="51" t="str">
        <f ca="1" t="array" ref="W37">IFERROR(INDEX(MASTER!$B:$B,MATCH(L37,MASTER!$A:$A,0))," ")</f>
        <v> </v>
      </c>
      <c r="X37" s="51" t="str">
        <f ca="1" t="array" ref="X37">IFERROR(INDEX(MASTER!$B:$B,MATCH(M37,MASTER!$A:$A,0))," ")</f>
        <v> </v>
      </c>
      <c r="Y37" s="51" t="str">
        <f ca="1" t="array" ref="Y37">IFERROR(INDEX(MASTER!$B:$B,MATCH(N37,MASTER!$A:$A,0))," ")</f>
        <v> </v>
      </c>
      <c r="Z37" s="51" t="str">
        <f ca="1" t="array" ref="Z37">IFERROR(INDEX(MASTER!$B:$B,MATCH(O37,MASTER!$A:$A,0))," ")</f>
        <v> </v>
      </c>
      <c r="AA37" s="51" t="str">
        <f ca="1" t="array" ref="AA37">IFERROR(INDEX(MASTER!$B:$B,MATCH(P37,MASTER!$A:$A,0))," ")</f>
        <v> </v>
      </c>
      <c r="AB37" s="51" t="str">
        <f ca="1" t="array" ref="AB37">IFERROR(INDEX(MASTER!$B:$B,MATCH(Q37,MASTER!$A:$A,0))," ")</f>
        <v> </v>
      </c>
      <c r="AC37" s="51" t="str">
        <f t="array" ref="AC37">IFERROR(INDEX(MASTER!$B:$B,MATCH(R37,MASTER!$A:$A,0))," ")</f>
        <v> </v>
      </c>
      <c r="AD37" s="51" t="str">
        <f t="array" ref="AD37">IFERROR(INDEX(MASTER!$B:$B,MATCH(S37,MASTER!$A:$A,0))," ")</f>
        <v> </v>
      </c>
      <c r="AE37" s="51">
        <f ca="1" t="shared" si="12"/>
        <v>9</v>
      </c>
      <c r="AF37" s="51" t="str">
        <f ca="1" t="shared" si="13"/>
        <v>2023 02</v>
      </c>
      <c r="AG37" s="51" t="str">
        <f ca="1" t="shared" si="14"/>
        <v> </v>
      </c>
      <c r="AH37" s="51" t="str">
        <f ca="1" t="shared" si="15"/>
        <v/>
      </c>
    </row>
    <row r="38" customHeight="1" spans="1:34">
      <c r="A38" s="65">
        <f ca="1">INDIRECT(ADDRESS(2+QUOTIENT(ROW()-2,COUNTA('Form Responses 1'!$1:$1)-4),1,,TRUE,"Form Responses 1"))</f>
        <v>44989.2416504977</v>
      </c>
      <c r="B38" s="51" t="str">
        <f ca="1">INDIRECT(ADDRESS(2+QUOTIENT(ROW()-2,COUNTA('Form Responses 1'!$1:$1)-4),2,,TRUE,"Form Responses 1"))</f>
        <v>didinsaepudin2302@gmail.com</v>
      </c>
      <c r="C38" s="51" t="str">
        <f ca="1">INDIRECT(ADDRESS(2+QUOTIENT(ROW()-2,COUNTA('Form Responses 1'!$1:$1)-4),3,,TRUE,"Form Responses 1"))</f>
        <v>Didin Saepudin</v>
      </c>
      <c r="D38" s="66">
        <f ca="1">INDIRECT(ADDRESS(2+QUOTIENT(ROW()-2,COUNTA('Form Responses 1'!$1:$1)-4),4,,TRUE,"Form Responses 1"))</f>
        <v>44984</v>
      </c>
      <c r="E38" s="67">
        <f ca="1" t="shared" si="0"/>
        <v>1</v>
      </c>
      <c r="F38" s="51" t="str">
        <f ca="1">IF(ISBLANK(A38)," ",INDIRECT(ADDRESS(1,5+MOD(ROW()-2,COUNTA('Form Responses 1'!$1:$1)-4),,TRUE,"Form Responses 1")))</f>
        <v>Security [Security Functions]</v>
      </c>
      <c r="G38" s="51" t="str">
        <f ca="1">IF(ISBLANK(A38)," ",INDIRECT(ADDRESS(MATCH(A38,'Form Responses 1'!A:A,0),5+MOD(ROW()-2,COUNTA('Form Responses 1'!$1:$1)-4),,TRUE,"Form Responses 1")))</f>
        <v>BAIK</v>
      </c>
      <c r="H38" s="68" t="str">
        <f ca="1" t="shared" si="1"/>
        <v>Security</v>
      </c>
      <c r="I38" s="68" t="str">
        <f ca="1" t="shared" si="2"/>
        <v>SECURITY SERVICE</v>
      </c>
      <c r="J38" s="68">
        <f ca="1" t="array" ref="J38">IFERROR(INDEX(MASTER!B:B,MATCH(G38,MASTER!A:A,0))/100," ")</f>
        <v>0.95</v>
      </c>
      <c r="K38" s="51">
        <f ca="1" t="shared" si="3"/>
        <v>9</v>
      </c>
      <c r="L38" s="51" t="str">
        <f ca="1" t="shared" si="4"/>
        <v>2023 - WEEK 09</v>
      </c>
      <c r="M38" s="51" t="str">
        <f ca="1" t="shared" si="5"/>
        <v>2023 - MONTH 02</v>
      </c>
      <c r="N38" s="68">
        <f ca="1" t="shared" ref="N38:O38" si="46">IFERROR(AVERAGEIF(L:L,L38,$J:$J)," ")</f>
        <v>0.950000000000001</v>
      </c>
      <c r="O38" s="68">
        <f ca="1" t="shared" si="46"/>
        <v>0.95</v>
      </c>
      <c r="P38" s="51" t="str">
        <f ca="1">IF(ISBLANK(A38)," ",IF(N38&gt;MASTER!$B$3/100,"SB",IF(N38&gt;MASTER!$B$4/100,"B",IF(N38&gt;MASTER!$B$5/100,"C","K"))))</f>
        <v>SB</v>
      </c>
      <c r="Q38" s="51" t="str">
        <f ca="1">IF(ISBLANK(B38)," ",IF(O38&gt;MASTER!$B$3/100,"SB",IF(O38&gt;MASTER!$B$4/100,"B",IF(O38&gt;MASTER!$B$5/100,"C","K"))))</f>
        <v>B</v>
      </c>
      <c r="T38" s="51" t="str">
        <f ca="1" t="array" ref="T38">IFERROR(INDEX(MASTER!$B:$B,MATCH(F38,MASTER!$A:$A,0))," ")</f>
        <v> </v>
      </c>
      <c r="V38" s="51" t="str">
        <f ca="1" t="array" ref="V38">IFERROR(INDEX(MASTER!$B:$B,MATCH(J38,MASTER!$A:$A,0))," ")</f>
        <v> </v>
      </c>
      <c r="W38" s="51" t="str">
        <f ca="1" t="array" ref="W38">IFERROR(INDEX(MASTER!$B:$B,MATCH(L38,MASTER!$A:$A,0))," ")</f>
        <v> </v>
      </c>
      <c r="X38" s="51" t="str">
        <f ca="1" t="array" ref="X38">IFERROR(INDEX(MASTER!$B:$B,MATCH(M38,MASTER!$A:$A,0))," ")</f>
        <v> </v>
      </c>
      <c r="Y38" s="51" t="str">
        <f ca="1" t="array" ref="Y38">IFERROR(INDEX(MASTER!$B:$B,MATCH(N38,MASTER!$A:$A,0))," ")</f>
        <v> </v>
      </c>
      <c r="Z38" s="51" t="str">
        <f ca="1" t="array" ref="Z38">IFERROR(INDEX(MASTER!$B:$B,MATCH(O38,MASTER!$A:$A,0))," ")</f>
        <v> </v>
      </c>
      <c r="AA38" s="51" t="str">
        <f ca="1" t="array" ref="AA38">IFERROR(INDEX(MASTER!$B:$B,MATCH(P38,MASTER!$A:$A,0))," ")</f>
        <v> </v>
      </c>
      <c r="AB38" s="51" t="str">
        <f ca="1" t="array" ref="AB38">IFERROR(INDEX(MASTER!$B:$B,MATCH(Q38,MASTER!$A:$A,0))," ")</f>
        <v> </v>
      </c>
      <c r="AC38" s="51" t="str">
        <f t="array" ref="AC38">IFERROR(INDEX(MASTER!$B:$B,MATCH(R38,MASTER!$A:$A,0))," ")</f>
        <v> </v>
      </c>
      <c r="AD38" s="51" t="str">
        <f t="array" ref="AD38">IFERROR(INDEX(MASTER!$B:$B,MATCH(S38,MASTER!$A:$A,0))," ")</f>
        <v> </v>
      </c>
      <c r="AE38" s="51">
        <f ca="1" t="shared" si="12"/>
        <v>9</v>
      </c>
      <c r="AF38" s="51" t="str">
        <f ca="1" t="shared" si="13"/>
        <v>2023 02</v>
      </c>
      <c r="AG38" s="51" t="str">
        <f ca="1" t="shared" si="14"/>
        <v> </v>
      </c>
      <c r="AH38" s="51" t="str">
        <f ca="1" t="shared" si="15"/>
        <v/>
      </c>
    </row>
    <row r="39" customHeight="1" spans="1:34">
      <c r="A39" s="65">
        <f ca="1">INDIRECT(ADDRESS(2+QUOTIENT(ROW()-2,COUNTA('Form Responses 1'!$1:$1)-4),1,,TRUE,"Form Responses 1"))</f>
        <v>44989.2416504977</v>
      </c>
      <c r="B39" s="51" t="str">
        <f ca="1">INDIRECT(ADDRESS(2+QUOTIENT(ROW()-2,COUNTA('Form Responses 1'!$1:$1)-4),2,,TRUE,"Form Responses 1"))</f>
        <v>didinsaepudin2302@gmail.com</v>
      </c>
      <c r="C39" s="51" t="str">
        <f ca="1">INDIRECT(ADDRESS(2+QUOTIENT(ROW()-2,COUNTA('Form Responses 1'!$1:$1)-4),3,,TRUE,"Form Responses 1"))</f>
        <v>Didin Saepudin</v>
      </c>
      <c r="D39" s="66">
        <f ca="1">INDIRECT(ADDRESS(2+QUOTIENT(ROW()-2,COUNTA('Form Responses 1'!$1:$1)-4),4,,TRUE,"Form Responses 1"))</f>
        <v>44984</v>
      </c>
      <c r="E39" s="67">
        <f ca="1" t="shared" si="0"/>
        <v>1</v>
      </c>
      <c r="F39" s="51" t="str">
        <f ca="1">IF(ISBLANK(A39)," ",INDIRECT(ADDRESS(1,5+MOD(ROW()-2,COUNTA('Form Responses 1'!$1:$1)-4),,TRUE,"Form Responses 1")))</f>
        <v>Gedung [Halaman]</v>
      </c>
      <c r="G39" s="51" t="str">
        <f ca="1">IF(ISBLANK(A39)," ",INDIRECT(ADDRESS(MATCH(A39,'Form Responses 1'!A:A,0),5+MOD(ROW()-2,COUNTA('Form Responses 1'!$1:$1)-4),,TRUE,"Form Responses 1")))</f>
        <v>BAIK</v>
      </c>
      <c r="H39" s="68" t="str">
        <f ca="1" t="shared" si="1"/>
        <v>Gedung</v>
      </c>
      <c r="I39" s="68" t="str">
        <f ca="1" t="shared" si="2"/>
        <v>CLEANING SERVICE</v>
      </c>
      <c r="J39" s="68">
        <f ca="1" t="array" ref="J39">IFERROR(INDEX(MASTER!B:B,MATCH(G39,MASTER!A:A,0))/100," ")</f>
        <v>0.95</v>
      </c>
      <c r="K39" s="51">
        <f ca="1" t="shared" si="3"/>
        <v>9</v>
      </c>
      <c r="L39" s="51" t="str">
        <f ca="1" t="shared" si="4"/>
        <v>2023 - WEEK 09</v>
      </c>
      <c r="M39" s="51" t="str">
        <f ca="1" t="shared" si="5"/>
        <v>2023 - MONTH 02</v>
      </c>
      <c r="N39" s="68">
        <f ca="1" t="shared" ref="N39:O39" si="47">IFERROR(AVERAGEIF(L:L,L39,$J:$J)," ")</f>
        <v>0.950000000000001</v>
      </c>
      <c r="O39" s="68">
        <f ca="1" t="shared" si="47"/>
        <v>0.95</v>
      </c>
      <c r="P39" s="51" t="str">
        <f ca="1">IF(ISBLANK(A39)," ",IF(N39&gt;MASTER!$B$3/100,"SB",IF(N39&gt;MASTER!$B$4/100,"B",IF(N39&gt;MASTER!$B$5/100,"C","K"))))</f>
        <v>SB</v>
      </c>
      <c r="Q39" s="51" t="str">
        <f ca="1">IF(ISBLANK(B39)," ",IF(O39&gt;MASTER!$B$3/100,"SB",IF(O39&gt;MASTER!$B$4/100,"B",IF(O39&gt;MASTER!$B$5/100,"C","K"))))</f>
        <v>B</v>
      </c>
      <c r="T39" s="51" t="str">
        <f ca="1" t="array" ref="T39">IFERROR(INDEX(MASTER!$B:$B,MATCH(F39,MASTER!$A:$A,0))," ")</f>
        <v> </v>
      </c>
      <c r="V39" s="51" t="str">
        <f ca="1" t="array" ref="V39">IFERROR(INDEX(MASTER!$B:$B,MATCH(J39,MASTER!$A:$A,0))," ")</f>
        <v> </v>
      </c>
      <c r="W39" s="51" t="str">
        <f ca="1" t="array" ref="W39">IFERROR(INDEX(MASTER!$B:$B,MATCH(L39,MASTER!$A:$A,0))," ")</f>
        <v> </v>
      </c>
      <c r="X39" s="51" t="str">
        <f ca="1" t="array" ref="X39">IFERROR(INDEX(MASTER!$B:$B,MATCH(M39,MASTER!$A:$A,0))," ")</f>
        <v> </v>
      </c>
      <c r="Y39" s="51" t="str">
        <f ca="1" t="array" ref="Y39">IFERROR(INDEX(MASTER!$B:$B,MATCH(N39,MASTER!$A:$A,0))," ")</f>
        <v> </v>
      </c>
      <c r="Z39" s="51" t="str">
        <f ca="1" t="array" ref="Z39">IFERROR(INDEX(MASTER!$B:$B,MATCH(O39,MASTER!$A:$A,0))," ")</f>
        <v> </v>
      </c>
      <c r="AA39" s="51" t="str">
        <f ca="1" t="array" ref="AA39">IFERROR(INDEX(MASTER!$B:$B,MATCH(P39,MASTER!$A:$A,0))," ")</f>
        <v> </v>
      </c>
      <c r="AB39" s="51" t="str">
        <f ca="1" t="array" ref="AB39">IFERROR(INDEX(MASTER!$B:$B,MATCH(Q39,MASTER!$A:$A,0))," ")</f>
        <v> </v>
      </c>
      <c r="AC39" s="51" t="str">
        <f t="array" ref="AC39">IFERROR(INDEX(MASTER!$B:$B,MATCH(R39,MASTER!$A:$A,0))," ")</f>
        <v> </v>
      </c>
      <c r="AD39" s="51" t="str">
        <f t="array" ref="AD39">IFERROR(INDEX(MASTER!$B:$B,MATCH(S39,MASTER!$A:$A,0))," ")</f>
        <v> </v>
      </c>
      <c r="AE39" s="51">
        <f ca="1" t="shared" si="12"/>
        <v>9</v>
      </c>
      <c r="AF39" s="51" t="str">
        <f ca="1" t="shared" si="13"/>
        <v>2023 02</v>
      </c>
      <c r="AG39" s="51" t="str">
        <f ca="1" t="shared" si="14"/>
        <v> </v>
      </c>
      <c r="AH39" s="51" t="str">
        <f ca="1" t="shared" si="15"/>
        <v/>
      </c>
    </row>
    <row r="40" customHeight="1" spans="1:34">
      <c r="A40" s="65">
        <f ca="1">INDIRECT(ADDRESS(2+QUOTIENT(ROW()-2,COUNTA('Form Responses 1'!$1:$1)-4),1,,TRUE,"Form Responses 1"))</f>
        <v>44989.2416504977</v>
      </c>
      <c r="B40" s="51" t="str">
        <f ca="1">INDIRECT(ADDRESS(2+QUOTIENT(ROW()-2,COUNTA('Form Responses 1'!$1:$1)-4),2,,TRUE,"Form Responses 1"))</f>
        <v>didinsaepudin2302@gmail.com</v>
      </c>
      <c r="C40" s="51" t="str">
        <f ca="1">INDIRECT(ADDRESS(2+QUOTIENT(ROW()-2,COUNTA('Form Responses 1'!$1:$1)-4),3,,TRUE,"Form Responses 1"))</f>
        <v>Didin Saepudin</v>
      </c>
      <c r="D40" s="66">
        <f ca="1">INDIRECT(ADDRESS(2+QUOTIENT(ROW()-2,COUNTA('Form Responses 1'!$1:$1)-4),4,,TRUE,"Form Responses 1"))</f>
        <v>44984</v>
      </c>
      <c r="E40" s="67">
        <f ca="1" t="shared" si="0"/>
        <v>1</v>
      </c>
      <c r="F40" s="51" t="str">
        <f ca="1">IF(ISBLANK(A40)," ",INDIRECT(ADDRESS(1,5+MOD(ROW()-2,COUNTA('Form Responses 1'!$1:$1)-4),,TRUE,"Form Responses 1")))</f>
        <v>Gedung [Kamar 1]</v>
      </c>
      <c r="G40" s="51" t="str">
        <f ca="1">IF(ISBLANK(A40)," ",INDIRECT(ADDRESS(MATCH(A40,'Form Responses 1'!A:A,0),5+MOD(ROW()-2,COUNTA('Form Responses 1'!$1:$1)-4),,TRUE,"Form Responses 1")))</f>
        <v>BAIK</v>
      </c>
      <c r="H40" s="68" t="str">
        <f ca="1" t="shared" si="1"/>
        <v>Gedung</v>
      </c>
      <c r="I40" s="68" t="str">
        <f ca="1" t="shared" si="2"/>
        <v>CLEANING SERVICE</v>
      </c>
      <c r="J40" s="68">
        <f ca="1" t="array" ref="J40">IFERROR(INDEX(MASTER!B:B,MATCH(G40,MASTER!A:A,0))/100," ")</f>
        <v>0.95</v>
      </c>
      <c r="K40" s="51">
        <f ca="1" t="shared" si="3"/>
        <v>9</v>
      </c>
      <c r="L40" s="51" t="str">
        <f ca="1" t="shared" si="4"/>
        <v>2023 - WEEK 09</v>
      </c>
      <c r="M40" s="51" t="str">
        <f ca="1" t="shared" si="5"/>
        <v>2023 - MONTH 02</v>
      </c>
      <c r="N40" s="68">
        <f ca="1" t="shared" ref="N40:O40" si="48">IFERROR(AVERAGEIF(L:L,L40,$J:$J)," ")</f>
        <v>0.950000000000001</v>
      </c>
      <c r="O40" s="68">
        <f ca="1" t="shared" si="48"/>
        <v>0.95</v>
      </c>
      <c r="P40" s="51" t="str">
        <f ca="1">IF(ISBLANK(A40)," ",IF(N40&gt;MASTER!$B$3/100,"SB",IF(N40&gt;MASTER!$B$4/100,"B",IF(N40&gt;MASTER!$B$5/100,"C","K"))))</f>
        <v>SB</v>
      </c>
      <c r="Q40" s="51" t="str">
        <f ca="1">IF(ISBLANK(B40)," ",IF(O40&gt;MASTER!$B$3/100,"SB",IF(O40&gt;MASTER!$B$4/100,"B",IF(O40&gt;MASTER!$B$5/100,"C","K"))))</f>
        <v>B</v>
      </c>
      <c r="T40" s="51" t="str">
        <f ca="1" t="array" ref="T40">IFERROR(INDEX(MASTER!$B:$B,MATCH(F40,MASTER!$A:$A,0))," ")</f>
        <v> </v>
      </c>
      <c r="V40" s="51" t="str">
        <f ca="1" t="array" ref="V40">IFERROR(INDEX(MASTER!$B:$B,MATCH(J40,MASTER!$A:$A,0))," ")</f>
        <v> </v>
      </c>
      <c r="W40" s="51" t="str">
        <f ca="1" t="array" ref="W40">IFERROR(INDEX(MASTER!$B:$B,MATCH(L40,MASTER!$A:$A,0))," ")</f>
        <v> </v>
      </c>
      <c r="X40" s="51" t="str">
        <f ca="1" t="array" ref="X40">IFERROR(INDEX(MASTER!$B:$B,MATCH(M40,MASTER!$A:$A,0))," ")</f>
        <v> </v>
      </c>
      <c r="Y40" s="51" t="str">
        <f ca="1" t="array" ref="Y40">IFERROR(INDEX(MASTER!$B:$B,MATCH(N40,MASTER!$A:$A,0))," ")</f>
        <v> </v>
      </c>
      <c r="Z40" s="51" t="str">
        <f ca="1" t="array" ref="Z40">IFERROR(INDEX(MASTER!$B:$B,MATCH(O40,MASTER!$A:$A,0))," ")</f>
        <v> </v>
      </c>
      <c r="AA40" s="51" t="str">
        <f ca="1" t="array" ref="AA40">IFERROR(INDEX(MASTER!$B:$B,MATCH(P40,MASTER!$A:$A,0))," ")</f>
        <v> </v>
      </c>
      <c r="AB40" s="51" t="str">
        <f ca="1" t="array" ref="AB40">IFERROR(INDEX(MASTER!$B:$B,MATCH(Q40,MASTER!$A:$A,0))," ")</f>
        <v> </v>
      </c>
      <c r="AC40" s="51" t="str">
        <f t="array" ref="AC40">IFERROR(INDEX(MASTER!$B:$B,MATCH(R40,MASTER!$A:$A,0))," ")</f>
        <v> </v>
      </c>
      <c r="AD40" s="51" t="str">
        <f t="array" ref="AD40">IFERROR(INDEX(MASTER!$B:$B,MATCH(S40,MASTER!$A:$A,0))," ")</f>
        <v> </v>
      </c>
      <c r="AE40" s="51">
        <f ca="1" t="shared" si="12"/>
        <v>9</v>
      </c>
      <c r="AF40" s="51" t="str">
        <f ca="1" t="shared" si="13"/>
        <v>2023 02</v>
      </c>
      <c r="AG40" s="51" t="str">
        <f ca="1" t="shared" si="14"/>
        <v> </v>
      </c>
      <c r="AH40" s="51" t="str">
        <f ca="1" t="shared" si="15"/>
        <v/>
      </c>
    </row>
    <row r="41" customHeight="1" spans="1:34">
      <c r="A41" s="65">
        <f ca="1">INDIRECT(ADDRESS(2+QUOTIENT(ROW()-2,COUNTA('Form Responses 1'!$1:$1)-4),1,,TRUE,"Form Responses 1"))</f>
        <v>44989.2416504977</v>
      </c>
      <c r="B41" s="51" t="str">
        <f ca="1">INDIRECT(ADDRESS(2+QUOTIENT(ROW()-2,COUNTA('Form Responses 1'!$1:$1)-4),2,,TRUE,"Form Responses 1"))</f>
        <v>didinsaepudin2302@gmail.com</v>
      </c>
      <c r="C41" s="51" t="str">
        <f ca="1">INDIRECT(ADDRESS(2+QUOTIENT(ROW()-2,COUNTA('Form Responses 1'!$1:$1)-4),3,,TRUE,"Form Responses 1"))</f>
        <v>Didin Saepudin</v>
      </c>
      <c r="D41" s="66">
        <f ca="1">INDIRECT(ADDRESS(2+QUOTIENT(ROW()-2,COUNTA('Form Responses 1'!$1:$1)-4),4,,TRUE,"Form Responses 1"))</f>
        <v>44984</v>
      </c>
      <c r="E41" s="67">
        <f ca="1" t="shared" si="0"/>
        <v>1</v>
      </c>
      <c r="F41" s="51" t="str">
        <f ca="1">IF(ISBLANK(A41)," ",INDIRECT(ADDRESS(1,5+MOD(ROW()-2,COUNTA('Form Responses 1'!$1:$1)-4),,TRUE,"Form Responses 1")))</f>
        <v>Gedung [Kamar 2]</v>
      </c>
      <c r="G41" s="51" t="str">
        <f ca="1">IF(ISBLANK(A41)," ",INDIRECT(ADDRESS(MATCH(A41,'Form Responses 1'!A:A,0),5+MOD(ROW()-2,COUNTA('Form Responses 1'!$1:$1)-4),,TRUE,"Form Responses 1")))</f>
        <v>BAIK</v>
      </c>
      <c r="H41" s="68" t="str">
        <f ca="1" t="shared" si="1"/>
        <v>Gedung</v>
      </c>
      <c r="I41" s="68" t="str">
        <f ca="1" t="shared" si="2"/>
        <v>CLEANING SERVICE</v>
      </c>
      <c r="J41" s="68">
        <f ca="1" t="array" ref="J41">IFERROR(INDEX(MASTER!B:B,MATCH(G41,MASTER!A:A,0))/100," ")</f>
        <v>0.95</v>
      </c>
      <c r="K41" s="51">
        <f ca="1" t="shared" si="3"/>
        <v>9</v>
      </c>
      <c r="L41" s="51" t="str">
        <f ca="1" t="shared" si="4"/>
        <v>2023 - WEEK 09</v>
      </c>
      <c r="M41" s="51" t="str">
        <f ca="1" t="shared" si="5"/>
        <v>2023 - MONTH 02</v>
      </c>
      <c r="N41" s="68">
        <f ca="1" t="shared" ref="N41:O41" si="49">IFERROR(AVERAGEIF(L:L,L41,$J:$J)," ")</f>
        <v>0.950000000000001</v>
      </c>
      <c r="O41" s="68">
        <f ca="1" t="shared" si="49"/>
        <v>0.95</v>
      </c>
      <c r="P41" s="51" t="str">
        <f ca="1">IF(ISBLANK(A41)," ",IF(N41&gt;MASTER!$B$3/100,"SB",IF(N41&gt;MASTER!$B$4/100,"B",IF(N41&gt;MASTER!$B$5/100,"C","K"))))</f>
        <v>SB</v>
      </c>
      <c r="Q41" s="51" t="str">
        <f ca="1">IF(ISBLANK(B41)," ",IF(O41&gt;MASTER!$B$3/100,"SB",IF(O41&gt;MASTER!$B$4/100,"B",IF(O41&gt;MASTER!$B$5/100,"C","K"))))</f>
        <v>B</v>
      </c>
      <c r="T41" s="51" t="str">
        <f ca="1" t="array" ref="T41">IFERROR(INDEX(MASTER!$B:$B,MATCH(F41,MASTER!$A:$A,0))," ")</f>
        <v> </v>
      </c>
      <c r="V41" s="51" t="str">
        <f ca="1" t="array" ref="V41">IFERROR(INDEX(MASTER!$B:$B,MATCH(J41,MASTER!$A:$A,0))," ")</f>
        <v> </v>
      </c>
      <c r="W41" s="51" t="str">
        <f ca="1" t="array" ref="W41">IFERROR(INDEX(MASTER!$B:$B,MATCH(L41,MASTER!$A:$A,0))," ")</f>
        <v> </v>
      </c>
      <c r="X41" s="51" t="str">
        <f ca="1" t="array" ref="X41">IFERROR(INDEX(MASTER!$B:$B,MATCH(M41,MASTER!$A:$A,0))," ")</f>
        <v> </v>
      </c>
      <c r="Y41" s="51" t="str">
        <f ca="1" t="array" ref="Y41">IFERROR(INDEX(MASTER!$B:$B,MATCH(N41,MASTER!$A:$A,0))," ")</f>
        <v> </v>
      </c>
      <c r="Z41" s="51" t="str">
        <f ca="1" t="array" ref="Z41">IFERROR(INDEX(MASTER!$B:$B,MATCH(O41,MASTER!$A:$A,0))," ")</f>
        <v> </v>
      </c>
      <c r="AA41" s="51" t="str">
        <f ca="1" t="array" ref="AA41">IFERROR(INDEX(MASTER!$B:$B,MATCH(P41,MASTER!$A:$A,0))," ")</f>
        <v> </v>
      </c>
      <c r="AB41" s="51" t="str">
        <f ca="1" t="array" ref="AB41">IFERROR(INDEX(MASTER!$B:$B,MATCH(Q41,MASTER!$A:$A,0))," ")</f>
        <v> </v>
      </c>
      <c r="AC41" s="51" t="str">
        <f t="array" ref="AC41">IFERROR(INDEX(MASTER!$B:$B,MATCH(R41,MASTER!$A:$A,0))," ")</f>
        <v> </v>
      </c>
      <c r="AD41" s="51" t="str">
        <f t="array" ref="AD41">IFERROR(INDEX(MASTER!$B:$B,MATCH(S41,MASTER!$A:$A,0))," ")</f>
        <v> </v>
      </c>
      <c r="AE41" s="51">
        <f ca="1" t="shared" si="12"/>
        <v>9</v>
      </c>
      <c r="AF41" s="51" t="str">
        <f ca="1" t="shared" si="13"/>
        <v>2023 02</v>
      </c>
      <c r="AG41" s="51" t="str">
        <f ca="1" t="shared" si="14"/>
        <v> </v>
      </c>
      <c r="AH41" s="51" t="str">
        <f ca="1" t="shared" si="15"/>
        <v/>
      </c>
    </row>
    <row r="42" customHeight="1" spans="1:34">
      <c r="A42" s="65">
        <f ca="1">INDIRECT(ADDRESS(2+QUOTIENT(ROW()-2,COUNTA('Form Responses 1'!$1:$1)-4),1,,TRUE,"Form Responses 1"))</f>
        <v>44989.2416504977</v>
      </c>
      <c r="B42" s="51" t="str">
        <f ca="1">INDIRECT(ADDRESS(2+QUOTIENT(ROW()-2,COUNTA('Form Responses 1'!$1:$1)-4),2,,TRUE,"Form Responses 1"))</f>
        <v>didinsaepudin2302@gmail.com</v>
      </c>
      <c r="C42" s="51" t="str">
        <f ca="1">INDIRECT(ADDRESS(2+QUOTIENT(ROW()-2,COUNTA('Form Responses 1'!$1:$1)-4),3,,TRUE,"Form Responses 1"))</f>
        <v>Didin Saepudin</v>
      </c>
      <c r="D42" s="66">
        <f ca="1">INDIRECT(ADDRESS(2+QUOTIENT(ROW()-2,COUNTA('Form Responses 1'!$1:$1)-4),4,,TRUE,"Form Responses 1"))</f>
        <v>44984</v>
      </c>
      <c r="E42" s="67">
        <f ca="1" t="shared" si="0"/>
        <v>1</v>
      </c>
      <c r="F42" s="51" t="str">
        <f ca="1">IF(ISBLANK(A42)," ",INDIRECT(ADDRESS(1,5+MOD(ROW()-2,COUNTA('Form Responses 1'!$1:$1)-4),,TRUE,"Form Responses 1")))</f>
        <v>Gedung [Kamar 3]</v>
      </c>
      <c r="G42" s="51" t="str">
        <f ca="1">IF(ISBLANK(A42)," ",INDIRECT(ADDRESS(MATCH(A42,'Form Responses 1'!A:A,0),5+MOD(ROW()-2,COUNTA('Form Responses 1'!$1:$1)-4),,TRUE,"Form Responses 1")))</f>
        <v>BAIK</v>
      </c>
      <c r="H42" s="68" t="str">
        <f ca="1" t="shared" si="1"/>
        <v>Gedung</v>
      </c>
      <c r="I42" s="68" t="str">
        <f ca="1" t="shared" si="2"/>
        <v>CLEANING SERVICE</v>
      </c>
      <c r="J42" s="68">
        <f ca="1" t="array" ref="J42">IFERROR(INDEX(MASTER!B:B,MATCH(G42,MASTER!A:A,0))/100," ")</f>
        <v>0.95</v>
      </c>
      <c r="K42" s="51">
        <f ca="1" t="shared" si="3"/>
        <v>9</v>
      </c>
      <c r="L42" s="51" t="str">
        <f ca="1" t="shared" si="4"/>
        <v>2023 - WEEK 09</v>
      </c>
      <c r="M42" s="51" t="str">
        <f ca="1" t="shared" si="5"/>
        <v>2023 - MONTH 02</v>
      </c>
      <c r="N42" s="68">
        <f ca="1" t="shared" ref="N42:O42" si="50">IFERROR(AVERAGEIF(L:L,L42,$J:$J)," ")</f>
        <v>0.950000000000001</v>
      </c>
      <c r="O42" s="68">
        <f ca="1" t="shared" si="50"/>
        <v>0.95</v>
      </c>
      <c r="P42" s="51" t="str">
        <f ca="1">IF(ISBLANK(A42)," ",IF(N42&gt;MASTER!$B$3/100,"SB",IF(N42&gt;MASTER!$B$4/100,"B",IF(N42&gt;MASTER!$B$5/100,"C","K"))))</f>
        <v>SB</v>
      </c>
      <c r="Q42" s="51" t="str">
        <f ca="1">IF(ISBLANK(B42)," ",IF(O42&gt;MASTER!$B$3/100,"SB",IF(O42&gt;MASTER!$B$4/100,"B",IF(O42&gt;MASTER!$B$5/100,"C","K"))))</f>
        <v>B</v>
      </c>
      <c r="T42" s="51" t="str">
        <f ca="1" t="array" ref="T42">IFERROR(INDEX(MASTER!$B:$B,MATCH(F42,MASTER!$A:$A,0))," ")</f>
        <v> </v>
      </c>
      <c r="V42" s="51" t="str">
        <f ca="1" t="array" ref="V42">IFERROR(INDEX(MASTER!$B:$B,MATCH(J42,MASTER!$A:$A,0))," ")</f>
        <v> </v>
      </c>
      <c r="W42" s="51" t="str">
        <f ca="1" t="array" ref="W42">IFERROR(INDEX(MASTER!$B:$B,MATCH(L42,MASTER!$A:$A,0))," ")</f>
        <v> </v>
      </c>
      <c r="X42" s="51" t="str">
        <f ca="1" t="array" ref="X42">IFERROR(INDEX(MASTER!$B:$B,MATCH(M42,MASTER!$A:$A,0))," ")</f>
        <v> </v>
      </c>
      <c r="Y42" s="51" t="str">
        <f ca="1" t="array" ref="Y42">IFERROR(INDEX(MASTER!$B:$B,MATCH(N42,MASTER!$A:$A,0))," ")</f>
        <v> </v>
      </c>
      <c r="Z42" s="51" t="str">
        <f ca="1" t="array" ref="Z42">IFERROR(INDEX(MASTER!$B:$B,MATCH(O42,MASTER!$A:$A,0))," ")</f>
        <v> </v>
      </c>
      <c r="AA42" s="51" t="str">
        <f ca="1" t="array" ref="AA42">IFERROR(INDEX(MASTER!$B:$B,MATCH(P42,MASTER!$A:$A,0))," ")</f>
        <v> </v>
      </c>
      <c r="AB42" s="51" t="str">
        <f ca="1" t="array" ref="AB42">IFERROR(INDEX(MASTER!$B:$B,MATCH(Q42,MASTER!$A:$A,0))," ")</f>
        <v> </v>
      </c>
      <c r="AC42" s="51" t="str">
        <f t="array" ref="AC42">IFERROR(INDEX(MASTER!$B:$B,MATCH(R42,MASTER!$A:$A,0))," ")</f>
        <v> </v>
      </c>
      <c r="AD42" s="51" t="str">
        <f t="array" ref="AD42">IFERROR(INDEX(MASTER!$B:$B,MATCH(S42,MASTER!$A:$A,0))," ")</f>
        <v> </v>
      </c>
      <c r="AE42" s="51">
        <f ca="1" t="shared" si="12"/>
        <v>9</v>
      </c>
      <c r="AF42" s="51" t="str">
        <f ca="1" t="shared" si="13"/>
        <v>2023 02</v>
      </c>
      <c r="AG42" s="51" t="str">
        <f ca="1" t="shared" si="14"/>
        <v> </v>
      </c>
      <c r="AH42" s="51" t="str">
        <f ca="1" t="shared" si="15"/>
        <v/>
      </c>
    </row>
    <row r="43" customHeight="1" spans="1:34">
      <c r="A43" s="65">
        <f ca="1">INDIRECT(ADDRESS(2+QUOTIENT(ROW()-2,COUNTA('Form Responses 1'!$1:$1)-4),1,,TRUE,"Form Responses 1"))</f>
        <v>44989.2416504977</v>
      </c>
      <c r="B43" s="51" t="str">
        <f ca="1">INDIRECT(ADDRESS(2+QUOTIENT(ROW()-2,COUNTA('Form Responses 1'!$1:$1)-4),2,,TRUE,"Form Responses 1"))</f>
        <v>didinsaepudin2302@gmail.com</v>
      </c>
      <c r="C43" s="51" t="str">
        <f ca="1">INDIRECT(ADDRESS(2+QUOTIENT(ROW()-2,COUNTA('Form Responses 1'!$1:$1)-4),3,,TRUE,"Form Responses 1"))</f>
        <v>Didin Saepudin</v>
      </c>
      <c r="D43" s="66">
        <f ca="1">INDIRECT(ADDRESS(2+QUOTIENT(ROW()-2,COUNTA('Form Responses 1'!$1:$1)-4),4,,TRUE,"Form Responses 1"))</f>
        <v>44984</v>
      </c>
      <c r="E43" s="67">
        <f ca="1" t="shared" si="0"/>
        <v>1</v>
      </c>
      <c r="F43" s="51" t="str">
        <f ca="1">IF(ISBLANK(A43)," ",INDIRECT(ADDRESS(1,5+MOD(ROW()-2,COUNTA('Form Responses 1'!$1:$1)-4),,TRUE,"Form Responses 1")))</f>
        <v>Gedung [Kamar 4]</v>
      </c>
      <c r="G43" s="51" t="str">
        <f ca="1">IF(ISBLANK(A43)," ",INDIRECT(ADDRESS(MATCH(A43,'Form Responses 1'!A:A,0),5+MOD(ROW()-2,COUNTA('Form Responses 1'!$1:$1)-4),,TRUE,"Form Responses 1")))</f>
        <v>BAIK</v>
      </c>
      <c r="H43" s="68" t="str">
        <f ca="1" t="shared" si="1"/>
        <v>Gedung</v>
      </c>
      <c r="I43" s="68" t="str">
        <f ca="1" t="shared" si="2"/>
        <v>CLEANING SERVICE</v>
      </c>
      <c r="J43" s="68">
        <f ca="1" t="array" ref="J43">IFERROR(INDEX(MASTER!B:B,MATCH(G43,MASTER!A:A,0))/100," ")</f>
        <v>0.95</v>
      </c>
      <c r="K43" s="51">
        <f ca="1" t="shared" si="3"/>
        <v>9</v>
      </c>
      <c r="L43" s="51" t="str">
        <f ca="1" t="shared" si="4"/>
        <v>2023 - WEEK 09</v>
      </c>
      <c r="M43" s="51" t="str">
        <f ca="1" t="shared" si="5"/>
        <v>2023 - MONTH 02</v>
      </c>
      <c r="N43" s="68">
        <f ca="1" t="shared" ref="N43:O43" si="51">IFERROR(AVERAGEIF(L:L,L43,$J:$J)," ")</f>
        <v>0.950000000000001</v>
      </c>
      <c r="O43" s="68">
        <f ca="1" t="shared" si="51"/>
        <v>0.95</v>
      </c>
      <c r="P43" s="51" t="str">
        <f ca="1">IF(ISBLANK(A43)," ",IF(N43&gt;MASTER!$B$3/100,"SB",IF(N43&gt;MASTER!$B$4/100,"B",IF(N43&gt;MASTER!$B$5/100,"C","K"))))</f>
        <v>SB</v>
      </c>
      <c r="Q43" s="51" t="str">
        <f ca="1">IF(ISBLANK(B43)," ",IF(O43&gt;MASTER!$B$3/100,"SB",IF(O43&gt;MASTER!$B$4/100,"B",IF(O43&gt;MASTER!$B$5/100,"C","K"))))</f>
        <v>B</v>
      </c>
      <c r="T43" s="51" t="str">
        <f ca="1" t="array" ref="T43">IFERROR(INDEX(MASTER!$B:$B,MATCH(F43,MASTER!$A:$A,0))," ")</f>
        <v> </v>
      </c>
      <c r="V43" s="51" t="str">
        <f ca="1" t="array" ref="V43">IFERROR(INDEX(MASTER!$B:$B,MATCH(J43,MASTER!$A:$A,0))," ")</f>
        <v> </v>
      </c>
      <c r="W43" s="51" t="str">
        <f ca="1" t="array" ref="W43">IFERROR(INDEX(MASTER!$B:$B,MATCH(L43,MASTER!$A:$A,0))," ")</f>
        <v> </v>
      </c>
      <c r="X43" s="51" t="str">
        <f ca="1" t="array" ref="X43">IFERROR(INDEX(MASTER!$B:$B,MATCH(M43,MASTER!$A:$A,0))," ")</f>
        <v> </v>
      </c>
      <c r="Y43" s="51" t="str">
        <f ca="1" t="array" ref="Y43">IFERROR(INDEX(MASTER!$B:$B,MATCH(N43,MASTER!$A:$A,0))," ")</f>
        <v> </v>
      </c>
      <c r="Z43" s="51" t="str">
        <f ca="1" t="array" ref="Z43">IFERROR(INDEX(MASTER!$B:$B,MATCH(O43,MASTER!$A:$A,0))," ")</f>
        <v> </v>
      </c>
      <c r="AA43" s="51" t="str">
        <f ca="1" t="array" ref="AA43">IFERROR(INDEX(MASTER!$B:$B,MATCH(P43,MASTER!$A:$A,0))," ")</f>
        <v> </v>
      </c>
      <c r="AB43" s="51" t="str">
        <f ca="1" t="array" ref="AB43">IFERROR(INDEX(MASTER!$B:$B,MATCH(Q43,MASTER!$A:$A,0))," ")</f>
        <v> </v>
      </c>
      <c r="AC43" s="51" t="str">
        <f t="array" ref="AC43">IFERROR(INDEX(MASTER!$B:$B,MATCH(R43,MASTER!$A:$A,0))," ")</f>
        <v> </v>
      </c>
      <c r="AD43" s="51" t="str">
        <f t="array" ref="AD43">IFERROR(INDEX(MASTER!$B:$B,MATCH(S43,MASTER!$A:$A,0))," ")</f>
        <v> </v>
      </c>
      <c r="AE43" s="51">
        <f ca="1" t="shared" si="12"/>
        <v>9</v>
      </c>
      <c r="AF43" s="51" t="str">
        <f ca="1" t="shared" si="13"/>
        <v>2023 02</v>
      </c>
      <c r="AG43" s="51" t="str">
        <f ca="1" t="shared" si="14"/>
        <v> </v>
      </c>
      <c r="AH43" s="51" t="str">
        <f ca="1" t="shared" si="15"/>
        <v/>
      </c>
    </row>
    <row r="44" customHeight="1" spans="1:34">
      <c r="A44" s="65">
        <f ca="1">INDIRECT(ADDRESS(2+QUOTIENT(ROW()-2,COUNTA('Form Responses 1'!$1:$1)-4),1,,TRUE,"Form Responses 1"))</f>
        <v>44989.2416504977</v>
      </c>
      <c r="B44" s="51" t="str">
        <f ca="1">INDIRECT(ADDRESS(2+QUOTIENT(ROW()-2,COUNTA('Form Responses 1'!$1:$1)-4),2,,TRUE,"Form Responses 1"))</f>
        <v>didinsaepudin2302@gmail.com</v>
      </c>
      <c r="C44" s="51" t="str">
        <f ca="1">INDIRECT(ADDRESS(2+QUOTIENT(ROW()-2,COUNTA('Form Responses 1'!$1:$1)-4),3,,TRUE,"Form Responses 1"))</f>
        <v>Didin Saepudin</v>
      </c>
      <c r="D44" s="66">
        <f ca="1">INDIRECT(ADDRESS(2+QUOTIENT(ROW()-2,COUNTA('Form Responses 1'!$1:$1)-4),4,,TRUE,"Form Responses 1"))</f>
        <v>44984</v>
      </c>
      <c r="E44" s="67">
        <f ca="1" t="shared" si="0"/>
        <v>1</v>
      </c>
      <c r="F44" s="51" t="str">
        <f ca="1">IF(ISBLANK(A44)," ",INDIRECT(ADDRESS(1,5+MOD(ROW()-2,COUNTA('Form Responses 1'!$1:$1)-4),,TRUE,"Form Responses 1")))</f>
        <v>Gedung [Kolidor]</v>
      </c>
      <c r="G44" s="51" t="str">
        <f ca="1">IF(ISBLANK(A44)," ",INDIRECT(ADDRESS(MATCH(A44,'Form Responses 1'!A:A,0),5+MOD(ROW()-2,COUNTA('Form Responses 1'!$1:$1)-4),,TRUE,"Form Responses 1")))</f>
        <v>BAIK</v>
      </c>
      <c r="H44" s="68" t="str">
        <f ca="1" t="shared" si="1"/>
        <v>Gedung</v>
      </c>
      <c r="I44" s="68" t="str">
        <f ca="1" t="shared" si="2"/>
        <v>CLEANING SERVICE</v>
      </c>
      <c r="J44" s="68">
        <f ca="1" t="array" ref="J44">IFERROR(INDEX(MASTER!B:B,MATCH(G44,MASTER!A:A,0))/100," ")</f>
        <v>0.95</v>
      </c>
      <c r="K44" s="51">
        <f ca="1" t="shared" si="3"/>
        <v>9</v>
      </c>
      <c r="L44" s="51" t="str">
        <f ca="1" t="shared" si="4"/>
        <v>2023 - WEEK 09</v>
      </c>
      <c r="M44" s="51" t="str">
        <f ca="1" t="shared" si="5"/>
        <v>2023 - MONTH 02</v>
      </c>
      <c r="N44" s="68">
        <f ca="1" t="shared" ref="N44:O44" si="52">IFERROR(AVERAGEIF(L:L,L44,$J:$J)," ")</f>
        <v>0.950000000000001</v>
      </c>
      <c r="O44" s="68">
        <f ca="1" t="shared" si="52"/>
        <v>0.95</v>
      </c>
      <c r="P44" s="51" t="str">
        <f ca="1">IF(ISBLANK(A44)," ",IF(N44&gt;MASTER!$B$3/100,"SB",IF(N44&gt;MASTER!$B$4/100,"B",IF(N44&gt;MASTER!$B$5/100,"C","K"))))</f>
        <v>SB</v>
      </c>
      <c r="Q44" s="51" t="str">
        <f ca="1">IF(ISBLANK(B44)," ",IF(O44&gt;MASTER!$B$3/100,"SB",IF(O44&gt;MASTER!$B$4/100,"B",IF(O44&gt;MASTER!$B$5/100,"C","K"))))</f>
        <v>B</v>
      </c>
      <c r="T44" s="51" t="str">
        <f ca="1" t="array" ref="T44">IFERROR(INDEX(MASTER!$B:$B,MATCH(F44,MASTER!$A:$A,0))," ")</f>
        <v> </v>
      </c>
      <c r="V44" s="51" t="str">
        <f ca="1" t="array" ref="V44">IFERROR(INDEX(MASTER!$B:$B,MATCH(J44,MASTER!$A:$A,0))," ")</f>
        <v> </v>
      </c>
      <c r="W44" s="51" t="str">
        <f ca="1" t="array" ref="W44">IFERROR(INDEX(MASTER!$B:$B,MATCH(L44,MASTER!$A:$A,0))," ")</f>
        <v> </v>
      </c>
      <c r="X44" s="51" t="str">
        <f ca="1" t="array" ref="X44">IFERROR(INDEX(MASTER!$B:$B,MATCH(M44,MASTER!$A:$A,0))," ")</f>
        <v> </v>
      </c>
      <c r="Y44" s="51" t="str">
        <f ca="1" t="array" ref="Y44">IFERROR(INDEX(MASTER!$B:$B,MATCH(N44,MASTER!$A:$A,0))," ")</f>
        <v> </v>
      </c>
      <c r="Z44" s="51" t="str">
        <f ca="1" t="array" ref="Z44">IFERROR(INDEX(MASTER!$B:$B,MATCH(O44,MASTER!$A:$A,0))," ")</f>
        <v> </v>
      </c>
      <c r="AA44" s="51" t="str">
        <f ca="1" t="array" ref="AA44">IFERROR(INDEX(MASTER!$B:$B,MATCH(P44,MASTER!$A:$A,0))," ")</f>
        <v> </v>
      </c>
      <c r="AB44" s="51" t="str">
        <f ca="1" t="array" ref="AB44">IFERROR(INDEX(MASTER!$B:$B,MATCH(Q44,MASTER!$A:$A,0))," ")</f>
        <v> </v>
      </c>
      <c r="AC44" s="51" t="str">
        <f t="array" ref="AC44">IFERROR(INDEX(MASTER!$B:$B,MATCH(R44,MASTER!$A:$A,0))," ")</f>
        <v> </v>
      </c>
      <c r="AD44" s="51" t="str">
        <f t="array" ref="AD44">IFERROR(INDEX(MASTER!$B:$B,MATCH(S44,MASTER!$A:$A,0))," ")</f>
        <v> </v>
      </c>
      <c r="AE44" s="51">
        <f ca="1" t="shared" si="12"/>
        <v>9</v>
      </c>
      <c r="AF44" s="51" t="str">
        <f ca="1" t="shared" si="13"/>
        <v>2023 02</v>
      </c>
      <c r="AG44" s="51" t="str">
        <f ca="1" t="shared" si="14"/>
        <v> </v>
      </c>
      <c r="AH44" s="51" t="str">
        <f ca="1" t="shared" si="15"/>
        <v/>
      </c>
    </row>
    <row r="45" customHeight="1" spans="1:34">
      <c r="A45" s="65">
        <f ca="1">INDIRECT(ADDRESS(2+QUOTIENT(ROW()-2,COUNTA('Form Responses 1'!$1:$1)-4),1,,TRUE,"Form Responses 1"))</f>
        <v>44989.2416504977</v>
      </c>
      <c r="B45" s="51" t="str">
        <f ca="1">INDIRECT(ADDRESS(2+QUOTIENT(ROW()-2,COUNTA('Form Responses 1'!$1:$1)-4),2,,TRUE,"Form Responses 1"))</f>
        <v>didinsaepudin2302@gmail.com</v>
      </c>
      <c r="C45" s="51" t="str">
        <f ca="1">INDIRECT(ADDRESS(2+QUOTIENT(ROW()-2,COUNTA('Form Responses 1'!$1:$1)-4),3,,TRUE,"Form Responses 1"))</f>
        <v>Didin Saepudin</v>
      </c>
      <c r="D45" s="66">
        <f ca="1">INDIRECT(ADDRESS(2+QUOTIENT(ROW()-2,COUNTA('Form Responses 1'!$1:$1)-4),4,,TRUE,"Form Responses 1"))</f>
        <v>44984</v>
      </c>
      <c r="E45" s="67">
        <f ca="1" t="shared" si="0"/>
        <v>1</v>
      </c>
      <c r="F45" s="51" t="str">
        <f ca="1">IF(ISBLANK(A45)," ",INDIRECT(ADDRESS(1,5+MOD(ROW()-2,COUNTA('Form Responses 1'!$1:$1)-4),,TRUE,"Form Responses 1")))</f>
        <v>Gedung [Pentri]</v>
      </c>
      <c r="G45" s="51" t="str">
        <f ca="1">IF(ISBLANK(A45)," ",INDIRECT(ADDRESS(MATCH(A45,'Form Responses 1'!A:A,0),5+MOD(ROW()-2,COUNTA('Form Responses 1'!$1:$1)-4),,TRUE,"Form Responses 1")))</f>
        <v>BAIK</v>
      </c>
      <c r="H45" s="68" t="str">
        <f ca="1" t="shared" si="1"/>
        <v>Gedung</v>
      </c>
      <c r="I45" s="68" t="str">
        <f ca="1" t="shared" si="2"/>
        <v>CLEANING SERVICE</v>
      </c>
      <c r="J45" s="68">
        <f ca="1" t="array" ref="J45">IFERROR(INDEX(MASTER!B:B,MATCH(G45,MASTER!A:A,0))/100," ")</f>
        <v>0.95</v>
      </c>
      <c r="K45" s="51">
        <f ca="1" t="shared" si="3"/>
        <v>9</v>
      </c>
      <c r="L45" s="51" t="str">
        <f ca="1" t="shared" si="4"/>
        <v>2023 - WEEK 09</v>
      </c>
      <c r="M45" s="51" t="str">
        <f ca="1" t="shared" si="5"/>
        <v>2023 - MONTH 02</v>
      </c>
      <c r="N45" s="68">
        <f ca="1" t="shared" ref="N45:O45" si="53">IFERROR(AVERAGEIF(L:L,L45,$J:$J)," ")</f>
        <v>0.950000000000001</v>
      </c>
      <c r="O45" s="68">
        <f ca="1" t="shared" si="53"/>
        <v>0.95</v>
      </c>
      <c r="P45" s="51" t="str">
        <f ca="1">IF(ISBLANK(A45)," ",IF(N45&gt;MASTER!$B$3/100,"SB",IF(N45&gt;MASTER!$B$4/100,"B",IF(N45&gt;MASTER!$B$5/100,"C","K"))))</f>
        <v>SB</v>
      </c>
      <c r="Q45" s="51" t="str">
        <f ca="1">IF(ISBLANK(B45)," ",IF(O45&gt;MASTER!$B$3/100,"SB",IF(O45&gt;MASTER!$B$4/100,"B",IF(O45&gt;MASTER!$B$5/100,"C","K"))))</f>
        <v>B</v>
      </c>
      <c r="T45" s="51" t="str">
        <f ca="1" t="array" ref="T45">IFERROR(INDEX(MASTER!$B:$B,MATCH(F45,MASTER!$A:$A,0))," ")</f>
        <v> </v>
      </c>
      <c r="V45" s="51" t="str">
        <f ca="1" t="array" ref="V45">IFERROR(INDEX(MASTER!$B:$B,MATCH(J45,MASTER!$A:$A,0))," ")</f>
        <v> </v>
      </c>
      <c r="W45" s="51" t="str">
        <f ca="1" t="array" ref="W45">IFERROR(INDEX(MASTER!$B:$B,MATCH(L45,MASTER!$A:$A,0))," ")</f>
        <v> </v>
      </c>
      <c r="X45" s="51" t="str">
        <f ca="1" t="array" ref="X45">IFERROR(INDEX(MASTER!$B:$B,MATCH(M45,MASTER!$A:$A,0))," ")</f>
        <v> </v>
      </c>
      <c r="Y45" s="51" t="str">
        <f ca="1" t="array" ref="Y45">IFERROR(INDEX(MASTER!$B:$B,MATCH(N45,MASTER!$A:$A,0))," ")</f>
        <v> </v>
      </c>
      <c r="Z45" s="51" t="str">
        <f ca="1" t="array" ref="Z45">IFERROR(INDEX(MASTER!$B:$B,MATCH(O45,MASTER!$A:$A,0))," ")</f>
        <v> </v>
      </c>
      <c r="AA45" s="51" t="str">
        <f ca="1" t="array" ref="AA45">IFERROR(INDEX(MASTER!$B:$B,MATCH(P45,MASTER!$A:$A,0))," ")</f>
        <v> </v>
      </c>
      <c r="AB45" s="51" t="str">
        <f ca="1" t="array" ref="AB45">IFERROR(INDEX(MASTER!$B:$B,MATCH(Q45,MASTER!$A:$A,0))," ")</f>
        <v> </v>
      </c>
      <c r="AC45" s="51" t="str">
        <f t="array" ref="AC45">IFERROR(INDEX(MASTER!$B:$B,MATCH(R45,MASTER!$A:$A,0))," ")</f>
        <v> </v>
      </c>
      <c r="AD45" s="51" t="str">
        <f t="array" ref="AD45">IFERROR(INDEX(MASTER!$B:$B,MATCH(S45,MASTER!$A:$A,0))," ")</f>
        <v> </v>
      </c>
      <c r="AE45" s="51">
        <f ca="1" t="shared" si="12"/>
        <v>9</v>
      </c>
      <c r="AF45" s="51" t="str">
        <f ca="1" t="shared" si="13"/>
        <v>2023 02</v>
      </c>
      <c r="AG45" s="51" t="str">
        <f ca="1" t="shared" si="14"/>
        <v> </v>
      </c>
      <c r="AH45" s="51" t="str">
        <f ca="1" t="shared" si="15"/>
        <v/>
      </c>
    </row>
    <row r="46" customHeight="1" spans="1:34">
      <c r="A46" s="65">
        <f ca="1">INDIRECT(ADDRESS(2+QUOTIENT(ROW()-2,COUNTA('Form Responses 1'!$1:$1)-4),1,,TRUE,"Form Responses 1"))</f>
        <v>44989.2416504977</v>
      </c>
      <c r="B46" s="51" t="str">
        <f ca="1">INDIRECT(ADDRESS(2+QUOTIENT(ROW()-2,COUNTA('Form Responses 1'!$1:$1)-4),2,,TRUE,"Form Responses 1"))</f>
        <v>didinsaepudin2302@gmail.com</v>
      </c>
      <c r="C46" s="51" t="str">
        <f ca="1">INDIRECT(ADDRESS(2+QUOTIENT(ROW()-2,COUNTA('Form Responses 1'!$1:$1)-4),3,,TRUE,"Form Responses 1"))</f>
        <v>Didin Saepudin</v>
      </c>
      <c r="D46" s="66">
        <f ca="1">INDIRECT(ADDRESS(2+QUOTIENT(ROW()-2,COUNTA('Form Responses 1'!$1:$1)-4),4,,TRUE,"Form Responses 1"))</f>
        <v>44984</v>
      </c>
      <c r="E46" s="67">
        <f ca="1" t="shared" si="0"/>
        <v>1</v>
      </c>
      <c r="F46" s="51" t="str">
        <f ca="1">IF(ISBLANK(A46)," ",INDIRECT(ADDRESS(1,5+MOD(ROW()-2,COUNTA('Form Responses 1'!$1:$1)-4),,TRUE,"Form Responses 1")))</f>
        <v>Gedung [Toilet]</v>
      </c>
      <c r="G46" s="51" t="str">
        <f ca="1">IF(ISBLANK(A46)," ",INDIRECT(ADDRESS(MATCH(A46,'Form Responses 1'!A:A,0),5+MOD(ROW()-2,COUNTA('Form Responses 1'!$1:$1)-4),,TRUE,"Form Responses 1")))</f>
        <v>BAIK</v>
      </c>
      <c r="H46" s="68" t="str">
        <f ca="1" t="shared" si="1"/>
        <v>Gedung</v>
      </c>
      <c r="I46" s="68" t="str">
        <f ca="1" t="shared" si="2"/>
        <v>CLEANING SERVICE</v>
      </c>
      <c r="J46" s="68">
        <f ca="1" t="array" ref="J46">IFERROR(INDEX(MASTER!B:B,MATCH(G46,MASTER!A:A,0))/100," ")</f>
        <v>0.95</v>
      </c>
      <c r="K46" s="51">
        <f ca="1" t="shared" si="3"/>
        <v>9</v>
      </c>
      <c r="L46" s="51" t="str">
        <f ca="1" t="shared" si="4"/>
        <v>2023 - WEEK 09</v>
      </c>
      <c r="M46" s="51" t="str">
        <f ca="1" t="shared" si="5"/>
        <v>2023 - MONTH 02</v>
      </c>
      <c r="N46" s="68">
        <f ca="1" t="shared" ref="N46:O46" si="54">IFERROR(AVERAGEIF(L:L,L46,$J:$J)," ")</f>
        <v>0.950000000000001</v>
      </c>
      <c r="O46" s="68">
        <f ca="1" t="shared" si="54"/>
        <v>0.95</v>
      </c>
      <c r="P46" s="51" t="str">
        <f ca="1">IF(ISBLANK(A46)," ",IF(N46&gt;MASTER!$B$3/100,"SB",IF(N46&gt;MASTER!$B$4/100,"B",IF(N46&gt;MASTER!$B$5/100,"C","K"))))</f>
        <v>SB</v>
      </c>
      <c r="Q46" s="51" t="str">
        <f ca="1">IF(ISBLANK(B46)," ",IF(O46&gt;MASTER!$B$3/100,"SB",IF(O46&gt;MASTER!$B$4/100,"B",IF(O46&gt;MASTER!$B$5/100,"C","K"))))</f>
        <v>B</v>
      </c>
      <c r="T46" s="51" t="str">
        <f ca="1" t="array" ref="T46">IFERROR(INDEX(MASTER!$B:$B,MATCH(F46,MASTER!$A:$A,0))," ")</f>
        <v> </v>
      </c>
      <c r="V46" s="51" t="str">
        <f ca="1" t="array" ref="V46">IFERROR(INDEX(MASTER!$B:$B,MATCH(J46,MASTER!$A:$A,0))," ")</f>
        <v> </v>
      </c>
      <c r="W46" s="51" t="str">
        <f ca="1" t="array" ref="W46">IFERROR(INDEX(MASTER!$B:$B,MATCH(L46,MASTER!$A:$A,0))," ")</f>
        <v> </v>
      </c>
      <c r="X46" s="51" t="str">
        <f ca="1" t="array" ref="X46">IFERROR(INDEX(MASTER!$B:$B,MATCH(M46,MASTER!$A:$A,0))," ")</f>
        <v> </v>
      </c>
      <c r="Y46" s="51" t="str">
        <f ca="1" t="array" ref="Y46">IFERROR(INDEX(MASTER!$B:$B,MATCH(N46,MASTER!$A:$A,0))," ")</f>
        <v> </v>
      </c>
      <c r="Z46" s="51" t="str">
        <f ca="1" t="array" ref="Z46">IFERROR(INDEX(MASTER!$B:$B,MATCH(O46,MASTER!$A:$A,0))," ")</f>
        <v> </v>
      </c>
      <c r="AA46" s="51" t="str">
        <f ca="1" t="array" ref="AA46">IFERROR(INDEX(MASTER!$B:$B,MATCH(P46,MASTER!$A:$A,0))," ")</f>
        <v> </v>
      </c>
      <c r="AB46" s="51" t="str">
        <f ca="1" t="array" ref="AB46">IFERROR(INDEX(MASTER!$B:$B,MATCH(Q46,MASTER!$A:$A,0))," ")</f>
        <v> </v>
      </c>
      <c r="AC46" s="51" t="str">
        <f t="array" ref="AC46">IFERROR(INDEX(MASTER!$B:$B,MATCH(R46,MASTER!$A:$A,0))," ")</f>
        <v> </v>
      </c>
      <c r="AD46" s="51" t="str">
        <f t="array" ref="AD46">IFERROR(INDEX(MASTER!$B:$B,MATCH(S46,MASTER!$A:$A,0))," ")</f>
        <v> </v>
      </c>
      <c r="AE46" s="51">
        <f ca="1" t="shared" si="12"/>
        <v>9</v>
      </c>
      <c r="AF46" s="51" t="str">
        <f ca="1" t="shared" si="13"/>
        <v>2023 02</v>
      </c>
      <c r="AG46" s="51" t="str">
        <f ca="1" t="shared" si="14"/>
        <v> </v>
      </c>
      <c r="AH46" s="51" t="str">
        <f ca="1" t="shared" si="15"/>
        <v/>
      </c>
    </row>
    <row r="47" customHeight="1" spans="1:34">
      <c r="A47" s="65">
        <f ca="1">INDIRECT(ADDRESS(2+QUOTIENT(ROW()-2,COUNTA('Form Responses 1'!$1:$1)-4),1,,TRUE,"Form Responses 1"))</f>
        <v>45026.4430485648</v>
      </c>
      <c r="B47" s="51" t="str">
        <f ca="1">INDIRECT(ADDRESS(2+QUOTIENT(ROW()-2,COUNTA('Form Responses 1'!$1:$1)-4),2,,TRUE,"Form Responses 1"))</f>
        <v>enit001@yahoo.com</v>
      </c>
      <c r="C47" s="51" t="str">
        <f ca="1">INDIRECT(ADDRESS(2+QUOTIENT(ROW()-2,COUNTA('Form Responses 1'!$1:$1)-4),3,,TRUE,"Form Responses 1"))</f>
        <v>Eni Triwahyuningsih</v>
      </c>
      <c r="D47" s="66">
        <f ca="1">INDIRECT(ADDRESS(2+QUOTIENT(ROW()-2,COUNTA('Form Responses 1'!$1:$1)-4),4,,TRUE,"Form Responses 1"))</f>
        <v>44957</v>
      </c>
      <c r="E47" s="67">
        <f ca="1" t="shared" si="0"/>
        <v>2</v>
      </c>
      <c r="F47" s="51" t="str">
        <f ca="1">IF(ISBLANK(A47)," ",INDIRECT(ADDRESS(1,5+MOD(ROW()-2,COUNTA('Form Responses 1'!$1:$1)-4),,TRUE,"Form Responses 1")))</f>
        <v>Security [Security Functions]</v>
      </c>
      <c r="G47" s="51" t="str">
        <f ca="1">IF(ISBLANK(A47)," ",INDIRECT(ADDRESS(MATCH(A47,'Form Responses 1'!A:A,0),5+MOD(ROW()-2,COUNTA('Form Responses 1'!$1:$1)-4),,TRUE,"Form Responses 1")))</f>
        <v>CUKUP BAIK</v>
      </c>
      <c r="H47" s="68" t="str">
        <f ca="1" t="shared" si="1"/>
        <v>Security</v>
      </c>
      <c r="I47" s="68" t="str">
        <f ca="1" t="shared" si="2"/>
        <v>SECURITY SERVICE</v>
      </c>
      <c r="J47" s="68">
        <f ca="1" t="array" ref="J47">IFERROR(INDEX(MASTER!B:B,MATCH(G47,MASTER!A:A,0))/100," ")</f>
        <v>0.89</v>
      </c>
      <c r="K47" s="51">
        <f ca="1" t="shared" si="3"/>
        <v>5</v>
      </c>
      <c r="L47" s="51" t="str">
        <f ca="1" t="shared" si="4"/>
        <v>2023 - WEEK 05</v>
      </c>
      <c r="M47" s="51" t="str">
        <f ca="1" t="shared" si="5"/>
        <v>2023 - MONTH 01</v>
      </c>
      <c r="N47" s="68">
        <f ca="1" t="shared" ref="N47:O47" si="55">IFERROR(AVERAGEIF(L:L,L47,$J:$J)," ")</f>
        <v>0.89</v>
      </c>
      <c r="O47" s="68">
        <f ca="1" t="shared" si="55"/>
        <v>0.89</v>
      </c>
      <c r="P47" s="51" t="str">
        <f ca="1">IF(ISBLANK(A47)," ",IF(N47&gt;MASTER!$B$3/100,"SB",IF(N47&gt;MASTER!$B$4/100,"B",IF(N47&gt;MASTER!$B$5/100,"C","K"))))</f>
        <v>C</v>
      </c>
      <c r="Q47" s="51" t="str">
        <f ca="1">IF(ISBLANK(B47)," ",IF(O47&gt;MASTER!$B$3/100,"SB",IF(O47&gt;MASTER!$B$4/100,"B",IF(O47&gt;MASTER!$B$5/100,"C","K"))))</f>
        <v>C</v>
      </c>
      <c r="T47" s="51" t="str">
        <f ca="1" t="array" ref="T47">IFERROR(INDEX(MASTER!$B:$B,MATCH(F47,MASTER!$A:$A,0))," ")</f>
        <v> </v>
      </c>
      <c r="V47" s="51" t="str">
        <f ca="1" t="array" ref="V47">IFERROR(INDEX(MASTER!$B:$B,MATCH(J47,MASTER!$A:$A,0))," ")</f>
        <v> </v>
      </c>
      <c r="W47" s="51" t="str">
        <f ca="1" t="array" ref="W47">IFERROR(INDEX(MASTER!$B:$B,MATCH(L47,MASTER!$A:$A,0))," ")</f>
        <v> </v>
      </c>
      <c r="X47" s="51" t="str">
        <f ca="1" t="array" ref="X47">IFERROR(INDEX(MASTER!$B:$B,MATCH(M47,MASTER!$A:$A,0))," ")</f>
        <v> </v>
      </c>
      <c r="Y47" s="51" t="str">
        <f ca="1" t="array" ref="Y47">IFERROR(INDEX(MASTER!$B:$B,MATCH(N47,MASTER!$A:$A,0))," ")</f>
        <v> </v>
      </c>
      <c r="Z47" s="51" t="str">
        <f ca="1" t="array" ref="Z47">IFERROR(INDEX(MASTER!$B:$B,MATCH(O47,MASTER!$A:$A,0))," ")</f>
        <v> </v>
      </c>
      <c r="AA47" s="51" t="str">
        <f ca="1" t="array" ref="AA47">IFERROR(INDEX(MASTER!$B:$B,MATCH(P47,MASTER!$A:$A,0))," ")</f>
        <v> </v>
      </c>
      <c r="AB47" s="51" t="str">
        <f ca="1" t="array" ref="AB47">IFERROR(INDEX(MASTER!$B:$B,MATCH(Q47,MASTER!$A:$A,0))," ")</f>
        <v> </v>
      </c>
      <c r="AC47" s="51" t="str">
        <f t="array" ref="AC47">IFERROR(INDEX(MASTER!$B:$B,MATCH(R47,MASTER!$A:$A,0))," ")</f>
        <v> </v>
      </c>
      <c r="AD47" s="51" t="str">
        <f t="array" ref="AD47">IFERROR(INDEX(MASTER!$B:$B,MATCH(S47,MASTER!$A:$A,0))," ")</f>
        <v> </v>
      </c>
      <c r="AE47" s="51">
        <f ca="1" t="shared" si="12"/>
        <v>5</v>
      </c>
      <c r="AF47" s="51" t="str">
        <f ca="1" t="shared" si="13"/>
        <v>2023 01</v>
      </c>
      <c r="AG47" s="51" t="str">
        <f ca="1" t="shared" si="14"/>
        <v> </v>
      </c>
      <c r="AH47" s="51" t="str">
        <f ca="1" t="shared" si="15"/>
        <v/>
      </c>
    </row>
    <row r="48" customHeight="1" spans="1:34">
      <c r="A48" s="65">
        <f ca="1">INDIRECT(ADDRESS(2+QUOTIENT(ROW()-2,COUNTA('Form Responses 1'!$1:$1)-4),1,,TRUE,"Form Responses 1"))</f>
        <v>45026.4430485648</v>
      </c>
      <c r="B48" s="51" t="str">
        <f ca="1">INDIRECT(ADDRESS(2+QUOTIENT(ROW()-2,COUNTA('Form Responses 1'!$1:$1)-4),2,,TRUE,"Form Responses 1"))</f>
        <v>enit001@yahoo.com</v>
      </c>
      <c r="C48" s="51" t="str">
        <f ca="1">INDIRECT(ADDRESS(2+QUOTIENT(ROW()-2,COUNTA('Form Responses 1'!$1:$1)-4),3,,TRUE,"Form Responses 1"))</f>
        <v>Eni Triwahyuningsih</v>
      </c>
      <c r="D48" s="66">
        <f ca="1">INDIRECT(ADDRESS(2+QUOTIENT(ROW()-2,COUNTA('Form Responses 1'!$1:$1)-4),4,,TRUE,"Form Responses 1"))</f>
        <v>44957</v>
      </c>
      <c r="E48" s="67">
        <f ca="1" t="shared" si="0"/>
        <v>2</v>
      </c>
      <c r="F48" s="51" t="str">
        <f ca="1">IF(ISBLANK(A48)," ",INDIRECT(ADDRESS(1,5+MOD(ROW()-2,COUNTA('Form Responses 1'!$1:$1)-4),,TRUE,"Form Responses 1")))</f>
        <v>Gedung [Halaman]</v>
      </c>
      <c r="G48" s="51" t="str">
        <f ca="1">IF(ISBLANK(A48)," ",INDIRECT(ADDRESS(MATCH(A48,'Form Responses 1'!A:A,0),5+MOD(ROW()-2,COUNTA('Form Responses 1'!$1:$1)-4),,TRUE,"Form Responses 1")))</f>
        <v>CUKUP BAIK</v>
      </c>
      <c r="H48" s="68" t="str">
        <f ca="1" t="shared" si="1"/>
        <v>Gedung</v>
      </c>
      <c r="I48" s="68" t="str">
        <f ca="1" t="shared" si="2"/>
        <v>CLEANING SERVICE</v>
      </c>
      <c r="J48" s="68">
        <f ca="1" t="array" ref="J48">IFERROR(INDEX(MASTER!B:B,MATCH(G48,MASTER!A:A,0))/100," ")</f>
        <v>0.89</v>
      </c>
      <c r="K48" s="51">
        <f ca="1" t="shared" si="3"/>
        <v>5</v>
      </c>
      <c r="L48" s="51" t="str">
        <f ca="1" t="shared" si="4"/>
        <v>2023 - WEEK 05</v>
      </c>
      <c r="M48" s="51" t="str">
        <f ca="1" t="shared" si="5"/>
        <v>2023 - MONTH 01</v>
      </c>
      <c r="N48" s="68">
        <f ca="1" t="shared" ref="N48:O48" si="56">IFERROR(AVERAGEIF(L:L,L48,$J:$J)," ")</f>
        <v>0.89</v>
      </c>
      <c r="O48" s="68">
        <f ca="1" t="shared" si="56"/>
        <v>0.89</v>
      </c>
      <c r="P48" s="51" t="str">
        <f ca="1">IF(ISBLANK(A48)," ",IF(N48&gt;MASTER!$B$3/100,"SB",IF(N48&gt;MASTER!$B$4/100,"B",IF(N48&gt;MASTER!$B$5/100,"C","K"))))</f>
        <v>C</v>
      </c>
      <c r="Q48" s="51" t="str">
        <f ca="1">IF(ISBLANK(B48)," ",IF(O48&gt;MASTER!$B$3/100,"SB",IF(O48&gt;MASTER!$B$4/100,"B",IF(O48&gt;MASTER!$B$5/100,"C","K"))))</f>
        <v>C</v>
      </c>
      <c r="T48" s="51" t="str">
        <f ca="1" t="array" ref="T48">IFERROR(INDEX(MASTER!$B:$B,MATCH(F48,MASTER!$A:$A,0))," ")</f>
        <v> </v>
      </c>
      <c r="V48" s="51" t="str">
        <f ca="1" t="array" ref="V48">IFERROR(INDEX(MASTER!$B:$B,MATCH(J48,MASTER!$A:$A,0))," ")</f>
        <v> </v>
      </c>
      <c r="W48" s="51" t="str">
        <f ca="1" t="array" ref="W48">IFERROR(INDEX(MASTER!$B:$B,MATCH(L48,MASTER!$A:$A,0))," ")</f>
        <v> </v>
      </c>
      <c r="X48" s="51" t="str">
        <f ca="1" t="array" ref="X48">IFERROR(INDEX(MASTER!$B:$B,MATCH(M48,MASTER!$A:$A,0))," ")</f>
        <v> </v>
      </c>
      <c r="Y48" s="51" t="str">
        <f ca="1" t="array" ref="Y48">IFERROR(INDEX(MASTER!$B:$B,MATCH(N48,MASTER!$A:$A,0))," ")</f>
        <v> </v>
      </c>
      <c r="Z48" s="51" t="str">
        <f ca="1" t="array" ref="Z48">IFERROR(INDEX(MASTER!$B:$B,MATCH(O48,MASTER!$A:$A,0))," ")</f>
        <v> </v>
      </c>
      <c r="AA48" s="51" t="str">
        <f ca="1" t="array" ref="AA48">IFERROR(INDEX(MASTER!$B:$B,MATCH(P48,MASTER!$A:$A,0))," ")</f>
        <v> </v>
      </c>
      <c r="AB48" s="51" t="str">
        <f ca="1" t="array" ref="AB48">IFERROR(INDEX(MASTER!$B:$B,MATCH(Q48,MASTER!$A:$A,0))," ")</f>
        <v> </v>
      </c>
      <c r="AC48" s="51" t="str">
        <f t="array" ref="AC48">IFERROR(INDEX(MASTER!$B:$B,MATCH(R48,MASTER!$A:$A,0))," ")</f>
        <v> </v>
      </c>
      <c r="AD48" s="51" t="str">
        <f t="array" ref="AD48">IFERROR(INDEX(MASTER!$B:$B,MATCH(S48,MASTER!$A:$A,0))," ")</f>
        <v> </v>
      </c>
      <c r="AE48" s="51">
        <f ca="1" t="shared" si="12"/>
        <v>5</v>
      </c>
      <c r="AF48" s="51" t="str">
        <f ca="1" t="shared" si="13"/>
        <v>2023 01</v>
      </c>
      <c r="AG48" s="51" t="str">
        <f ca="1" t="shared" si="14"/>
        <v> </v>
      </c>
      <c r="AH48" s="51" t="str">
        <f ca="1" t="shared" si="15"/>
        <v/>
      </c>
    </row>
    <row r="49" customHeight="1" spans="1:34">
      <c r="A49" s="65">
        <f ca="1">INDIRECT(ADDRESS(2+QUOTIENT(ROW()-2,COUNTA('Form Responses 1'!$1:$1)-4),1,,TRUE,"Form Responses 1"))</f>
        <v>45026.4430485648</v>
      </c>
      <c r="B49" s="51" t="str">
        <f ca="1">INDIRECT(ADDRESS(2+QUOTIENT(ROW()-2,COUNTA('Form Responses 1'!$1:$1)-4),2,,TRUE,"Form Responses 1"))</f>
        <v>enit001@yahoo.com</v>
      </c>
      <c r="C49" s="51" t="str">
        <f ca="1">INDIRECT(ADDRESS(2+QUOTIENT(ROW()-2,COUNTA('Form Responses 1'!$1:$1)-4),3,,TRUE,"Form Responses 1"))</f>
        <v>Eni Triwahyuningsih</v>
      </c>
      <c r="D49" s="66">
        <f ca="1">INDIRECT(ADDRESS(2+QUOTIENT(ROW()-2,COUNTA('Form Responses 1'!$1:$1)-4),4,,TRUE,"Form Responses 1"))</f>
        <v>44957</v>
      </c>
      <c r="E49" s="67">
        <f ca="1" t="shared" si="0"/>
        <v>2</v>
      </c>
      <c r="F49" s="51" t="str">
        <f ca="1">IF(ISBLANK(A49)," ",INDIRECT(ADDRESS(1,5+MOD(ROW()-2,COUNTA('Form Responses 1'!$1:$1)-4),,TRUE,"Form Responses 1")))</f>
        <v>Gedung [Kamar 1]</v>
      </c>
      <c r="G49" s="51" t="str">
        <f ca="1">IF(ISBLANK(A49)," ",INDIRECT(ADDRESS(MATCH(A49,'Form Responses 1'!A:A,0),5+MOD(ROW()-2,COUNTA('Form Responses 1'!$1:$1)-4),,TRUE,"Form Responses 1")))</f>
        <v>CUKUP BAIK</v>
      </c>
      <c r="H49" s="68" t="str">
        <f ca="1" t="shared" si="1"/>
        <v>Gedung</v>
      </c>
      <c r="I49" s="68" t="str">
        <f ca="1" t="shared" si="2"/>
        <v>CLEANING SERVICE</v>
      </c>
      <c r="J49" s="68">
        <f ca="1" t="array" ref="J49">IFERROR(INDEX(MASTER!B:B,MATCH(G49,MASTER!A:A,0))/100," ")</f>
        <v>0.89</v>
      </c>
      <c r="K49" s="51">
        <f ca="1" t="shared" si="3"/>
        <v>5</v>
      </c>
      <c r="L49" s="51" t="str">
        <f ca="1" t="shared" si="4"/>
        <v>2023 - WEEK 05</v>
      </c>
      <c r="M49" s="51" t="str">
        <f ca="1" t="shared" si="5"/>
        <v>2023 - MONTH 01</v>
      </c>
      <c r="N49" s="68">
        <f ca="1" t="shared" ref="N49:O49" si="57">IFERROR(AVERAGEIF(L:L,L49,$J:$J)," ")</f>
        <v>0.89</v>
      </c>
      <c r="O49" s="68">
        <f ca="1" t="shared" si="57"/>
        <v>0.89</v>
      </c>
      <c r="P49" s="51" t="str">
        <f ca="1">IF(ISBLANK(A49)," ",IF(N49&gt;MASTER!$B$3/100,"SB",IF(N49&gt;MASTER!$B$4/100,"B",IF(N49&gt;MASTER!$B$5/100,"C","K"))))</f>
        <v>C</v>
      </c>
      <c r="Q49" s="51" t="str">
        <f ca="1">IF(ISBLANK(B49)," ",IF(O49&gt;MASTER!$B$3/100,"SB",IF(O49&gt;MASTER!$B$4/100,"B",IF(O49&gt;MASTER!$B$5/100,"C","K"))))</f>
        <v>C</v>
      </c>
      <c r="T49" s="51" t="str">
        <f ca="1" t="array" ref="T49">IFERROR(INDEX(MASTER!$B:$B,MATCH(F49,MASTER!$A:$A,0))," ")</f>
        <v> </v>
      </c>
      <c r="V49" s="51" t="str">
        <f ca="1" t="array" ref="V49">IFERROR(INDEX(MASTER!$B:$B,MATCH(J49,MASTER!$A:$A,0))," ")</f>
        <v> </v>
      </c>
      <c r="W49" s="51" t="str">
        <f ca="1" t="array" ref="W49">IFERROR(INDEX(MASTER!$B:$B,MATCH(L49,MASTER!$A:$A,0))," ")</f>
        <v> </v>
      </c>
      <c r="X49" s="51" t="str">
        <f ca="1" t="array" ref="X49">IFERROR(INDEX(MASTER!$B:$B,MATCH(M49,MASTER!$A:$A,0))," ")</f>
        <v> </v>
      </c>
      <c r="Y49" s="51" t="str">
        <f ca="1" t="array" ref="Y49">IFERROR(INDEX(MASTER!$B:$B,MATCH(N49,MASTER!$A:$A,0))," ")</f>
        <v> </v>
      </c>
      <c r="Z49" s="51" t="str">
        <f ca="1" t="array" ref="Z49">IFERROR(INDEX(MASTER!$B:$B,MATCH(O49,MASTER!$A:$A,0))," ")</f>
        <v> </v>
      </c>
      <c r="AA49" s="51" t="str">
        <f ca="1" t="array" ref="AA49">IFERROR(INDEX(MASTER!$B:$B,MATCH(P49,MASTER!$A:$A,0))," ")</f>
        <v> </v>
      </c>
      <c r="AB49" s="51" t="str">
        <f ca="1" t="array" ref="AB49">IFERROR(INDEX(MASTER!$B:$B,MATCH(Q49,MASTER!$A:$A,0))," ")</f>
        <v> </v>
      </c>
      <c r="AC49" s="51" t="str">
        <f t="array" ref="AC49">IFERROR(INDEX(MASTER!$B:$B,MATCH(R49,MASTER!$A:$A,0))," ")</f>
        <v> </v>
      </c>
      <c r="AD49" s="51" t="str">
        <f t="array" ref="AD49">IFERROR(INDEX(MASTER!$B:$B,MATCH(S49,MASTER!$A:$A,0))," ")</f>
        <v> </v>
      </c>
      <c r="AE49" s="51">
        <f ca="1" t="shared" si="12"/>
        <v>5</v>
      </c>
      <c r="AF49" s="51" t="str">
        <f ca="1" t="shared" si="13"/>
        <v>2023 01</v>
      </c>
      <c r="AG49" s="51" t="str">
        <f ca="1" t="shared" si="14"/>
        <v> </v>
      </c>
      <c r="AH49" s="51" t="str">
        <f ca="1" t="shared" si="15"/>
        <v/>
      </c>
    </row>
    <row r="50" customHeight="1" spans="1:34">
      <c r="A50" s="65">
        <f ca="1">INDIRECT(ADDRESS(2+QUOTIENT(ROW()-2,COUNTA('Form Responses 1'!$1:$1)-4),1,,TRUE,"Form Responses 1"))</f>
        <v>45026.4430485648</v>
      </c>
      <c r="B50" s="51" t="str">
        <f ca="1">INDIRECT(ADDRESS(2+QUOTIENT(ROW()-2,COUNTA('Form Responses 1'!$1:$1)-4),2,,TRUE,"Form Responses 1"))</f>
        <v>enit001@yahoo.com</v>
      </c>
      <c r="C50" s="51" t="str">
        <f ca="1">INDIRECT(ADDRESS(2+QUOTIENT(ROW()-2,COUNTA('Form Responses 1'!$1:$1)-4),3,,TRUE,"Form Responses 1"))</f>
        <v>Eni Triwahyuningsih</v>
      </c>
      <c r="D50" s="66">
        <f ca="1">INDIRECT(ADDRESS(2+QUOTIENT(ROW()-2,COUNTA('Form Responses 1'!$1:$1)-4),4,,TRUE,"Form Responses 1"))</f>
        <v>44957</v>
      </c>
      <c r="E50" s="67">
        <f ca="1" t="shared" si="0"/>
        <v>2</v>
      </c>
      <c r="F50" s="51" t="str">
        <f ca="1">IF(ISBLANK(A50)," ",INDIRECT(ADDRESS(1,5+MOD(ROW()-2,COUNTA('Form Responses 1'!$1:$1)-4),,TRUE,"Form Responses 1")))</f>
        <v>Gedung [Kamar 2]</v>
      </c>
      <c r="G50" s="51" t="str">
        <f ca="1">IF(ISBLANK(A50)," ",INDIRECT(ADDRESS(MATCH(A50,'Form Responses 1'!A:A,0),5+MOD(ROW()-2,COUNTA('Form Responses 1'!$1:$1)-4),,TRUE,"Form Responses 1")))</f>
        <v>CUKUP BAIK</v>
      </c>
      <c r="H50" s="68" t="str">
        <f ca="1" t="shared" si="1"/>
        <v>Gedung</v>
      </c>
      <c r="I50" s="68" t="str">
        <f ca="1" t="shared" si="2"/>
        <v>CLEANING SERVICE</v>
      </c>
      <c r="J50" s="68">
        <f ca="1" t="array" ref="J50">IFERROR(INDEX(MASTER!B:B,MATCH(G50,MASTER!A:A,0))/100," ")</f>
        <v>0.89</v>
      </c>
      <c r="K50" s="51">
        <f ca="1" t="shared" si="3"/>
        <v>5</v>
      </c>
      <c r="L50" s="51" t="str">
        <f ca="1" t="shared" si="4"/>
        <v>2023 - WEEK 05</v>
      </c>
      <c r="M50" s="51" t="str">
        <f ca="1" t="shared" si="5"/>
        <v>2023 - MONTH 01</v>
      </c>
      <c r="N50" s="68">
        <f ca="1" t="shared" ref="N50:O50" si="58">IFERROR(AVERAGEIF(L:L,L50,$J:$J)," ")</f>
        <v>0.89</v>
      </c>
      <c r="O50" s="68">
        <f ca="1" t="shared" si="58"/>
        <v>0.89</v>
      </c>
      <c r="P50" s="51" t="str">
        <f ca="1">IF(ISBLANK(A50)," ",IF(N50&gt;MASTER!$B$3/100,"SB",IF(N50&gt;MASTER!$B$4/100,"B",IF(N50&gt;MASTER!$B$5/100,"C","K"))))</f>
        <v>C</v>
      </c>
      <c r="Q50" s="51" t="str">
        <f ca="1">IF(ISBLANK(B50)," ",IF(O50&gt;MASTER!$B$3/100,"SB",IF(O50&gt;MASTER!$B$4/100,"B",IF(O50&gt;MASTER!$B$5/100,"C","K"))))</f>
        <v>C</v>
      </c>
      <c r="T50" s="51" t="str">
        <f ca="1" t="array" ref="T50">IFERROR(INDEX(MASTER!$B:$B,MATCH(F50,MASTER!$A:$A,0))," ")</f>
        <v> </v>
      </c>
      <c r="V50" s="51" t="str">
        <f ca="1" t="array" ref="V50">IFERROR(INDEX(MASTER!$B:$B,MATCH(J50,MASTER!$A:$A,0))," ")</f>
        <v> </v>
      </c>
      <c r="W50" s="51" t="str">
        <f ca="1" t="array" ref="W50">IFERROR(INDEX(MASTER!$B:$B,MATCH(L50,MASTER!$A:$A,0))," ")</f>
        <v> </v>
      </c>
      <c r="X50" s="51" t="str">
        <f ca="1" t="array" ref="X50">IFERROR(INDEX(MASTER!$B:$B,MATCH(M50,MASTER!$A:$A,0))," ")</f>
        <v> </v>
      </c>
      <c r="Y50" s="51" t="str">
        <f ca="1" t="array" ref="Y50">IFERROR(INDEX(MASTER!$B:$B,MATCH(N50,MASTER!$A:$A,0))," ")</f>
        <v> </v>
      </c>
      <c r="Z50" s="51" t="str">
        <f ca="1" t="array" ref="Z50">IFERROR(INDEX(MASTER!$B:$B,MATCH(O50,MASTER!$A:$A,0))," ")</f>
        <v> </v>
      </c>
      <c r="AA50" s="51" t="str">
        <f ca="1" t="array" ref="AA50">IFERROR(INDEX(MASTER!$B:$B,MATCH(P50,MASTER!$A:$A,0))," ")</f>
        <v> </v>
      </c>
      <c r="AB50" s="51" t="str">
        <f ca="1" t="array" ref="AB50">IFERROR(INDEX(MASTER!$B:$B,MATCH(Q50,MASTER!$A:$A,0))," ")</f>
        <v> </v>
      </c>
      <c r="AC50" s="51" t="str">
        <f t="array" ref="AC50">IFERROR(INDEX(MASTER!$B:$B,MATCH(R50,MASTER!$A:$A,0))," ")</f>
        <v> </v>
      </c>
      <c r="AD50" s="51" t="str">
        <f t="array" ref="AD50">IFERROR(INDEX(MASTER!$B:$B,MATCH(S50,MASTER!$A:$A,0))," ")</f>
        <v> </v>
      </c>
      <c r="AE50" s="51">
        <f ca="1" t="shared" si="12"/>
        <v>5</v>
      </c>
      <c r="AF50" s="51" t="str">
        <f ca="1" t="shared" si="13"/>
        <v>2023 01</v>
      </c>
      <c r="AG50" s="51" t="str">
        <f ca="1" t="shared" si="14"/>
        <v> </v>
      </c>
      <c r="AH50" s="51" t="str">
        <f ca="1" t="shared" si="15"/>
        <v/>
      </c>
    </row>
    <row r="51" customHeight="1" spans="1:34">
      <c r="A51" s="65">
        <f ca="1">INDIRECT(ADDRESS(2+QUOTIENT(ROW()-2,COUNTA('Form Responses 1'!$1:$1)-4),1,,TRUE,"Form Responses 1"))</f>
        <v>45026.4430485648</v>
      </c>
      <c r="B51" s="51" t="str">
        <f ca="1">INDIRECT(ADDRESS(2+QUOTIENT(ROW()-2,COUNTA('Form Responses 1'!$1:$1)-4),2,,TRUE,"Form Responses 1"))</f>
        <v>enit001@yahoo.com</v>
      </c>
      <c r="C51" s="51" t="str">
        <f ca="1">INDIRECT(ADDRESS(2+QUOTIENT(ROW()-2,COUNTA('Form Responses 1'!$1:$1)-4),3,,TRUE,"Form Responses 1"))</f>
        <v>Eni Triwahyuningsih</v>
      </c>
      <c r="D51" s="66">
        <f ca="1">INDIRECT(ADDRESS(2+QUOTIENT(ROW()-2,COUNTA('Form Responses 1'!$1:$1)-4),4,,TRUE,"Form Responses 1"))</f>
        <v>44957</v>
      </c>
      <c r="E51" s="67">
        <f ca="1" t="shared" si="0"/>
        <v>2</v>
      </c>
      <c r="F51" s="51" t="str">
        <f ca="1">IF(ISBLANK(A51)," ",INDIRECT(ADDRESS(1,5+MOD(ROW()-2,COUNTA('Form Responses 1'!$1:$1)-4),,TRUE,"Form Responses 1")))</f>
        <v>Gedung [Kamar 3]</v>
      </c>
      <c r="G51" s="51" t="str">
        <f ca="1">IF(ISBLANK(A51)," ",INDIRECT(ADDRESS(MATCH(A51,'Form Responses 1'!A:A,0),5+MOD(ROW()-2,COUNTA('Form Responses 1'!$1:$1)-4),,TRUE,"Form Responses 1")))</f>
        <v>CUKUP BAIK</v>
      </c>
      <c r="H51" s="68" t="str">
        <f ca="1" t="shared" si="1"/>
        <v>Gedung</v>
      </c>
      <c r="I51" s="68" t="str">
        <f ca="1" t="shared" si="2"/>
        <v>CLEANING SERVICE</v>
      </c>
      <c r="J51" s="68">
        <f ca="1" t="array" ref="J51">IFERROR(INDEX(MASTER!B:B,MATCH(G51,MASTER!A:A,0))/100," ")</f>
        <v>0.89</v>
      </c>
      <c r="K51" s="51">
        <f ca="1" t="shared" si="3"/>
        <v>5</v>
      </c>
      <c r="L51" s="51" t="str">
        <f ca="1" t="shared" si="4"/>
        <v>2023 - WEEK 05</v>
      </c>
      <c r="M51" s="51" t="str">
        <f ca="1" t="shared" si="5"/>
        <v>2023 - MONTH 01</v>
      </c>
      <c r="N51" s="68">
        <f ca="1" t="shared" ref="N51:O51" si="59">IFERROR(AVERAGEIF(L:L,L51,$J:$J)," ")</f>
        <v>0.89</v>
      </c>
      <c r="O51" s="68">
        <f ca="1" t="shared" si="59"/>
        <v>0.89</v>
      </c>
      <c r="P51" s="51" t="str">
        <f ca="1">IF(ISBLANK(A51)," ",IF(N51&gt;MASTER!$B$3/100,"SB",IF(N51&gt;MASTER!$B$4/100,"B",IF(N51&gt;MASTER!$B$5/100,"C","K"))))</f>
        <v>C</v>
      </c>
      <c r="Q51" s="51" t="str">
        <f ca="1">IF(ISBLANK(B51)," ",IF(O51&gt;MASTER!$B$3/100,"SB",IF(O51&gt;MASTER!$B$4/100,"B",IF(O51&gt;MASTER!$B$5/100,"C","K"))))</f>
        <v>C</v>
      </c>
      <c r="T51" s="51" t="str">
        <f ca="1" t="array" ref="T51">IFERROR(INDEX(MASTER!$B:$B,MATCH(F51,MASTER!$A:$A,0))," ")</f>
        <v> </v>
      </c>
      <c r="V51" s="51" t="str">
        <f ca="1" t="array" ref="V51">IFERROR(INDEX(MASTER!$B:$B,MATCH(J51,MASTER!$A:$A,0))," ")</f>
        <v> </v>
      </c>
      <c r="W51" s="51" t="str">
        <f ca="1" t="array" ref="W51">IFERROR(INDEX(MASTER!$B:$B,MATCH(L51,MASTER!$A:$A,0))," ")</f>
        <v> </v>
      </c>
      <c r="X51" s="51" t="str">
        <f ca="1" t="array" ref="X51">IFERROR(INDEX(MASTER!$B:$B,MATCH(M51,MASTER!$A:$A,0))," ")</f>
        <v> </v>
      </c>
      <c r="Y51" s="51" t="str">
        <f ca="1" t="array" ref="Y51">IFERROR(INDEX(MASTER!$B:$B,MATCH(N51,MASTER!$A:$A,0))," ")</f>
        <v> </v>
      </c>
      <c r="Z51" s="51" t="str">
        <f ca="1" t="array" ref="Z51">IFERROR(INDEX(MASTER!$B:$B,MATCH(O51,MASTER!$A:$A,0))," ")</f>
        <v> </v>
      </c>
      <c r="AA51" s="51" t="str">
        <f ca="1" t="array" ref="AA51">IFERROR(INDEX(MASTER!$B:$B,MATCH(P51,MASTER!$A:$A,0))," ")</f>
        <v> </v>
      </c>
      <c r="AB51" s="51" t="str">
        <f ca="1" t="array" ref="AB51">IFERROR(INDEX(MASTER!$B:$B,MATCH(Q51,MASTER!$A:$A,0))," ")</f>
        <v> </v>
      </c>
      <c r="AC51" s="51" t="str">
        <f t="array" ref="AC51">IFERROR(INDEX(MASTER!$B:$B,MATCH(R51,MASTER!$A:$A,0))," ")</f>
        <v> </v>
      </c>
      <c r="AD51" s="51" t="str">
        <f t="array" ref="AD51">IFERROR(INDEX(MASTER!$B:$B,MATCH(S51,MASTER!$A:$A,0))," ")</f>
        <v> </v>
      </c>
      <c r="AE51" s="51">
        <f ca="1" t="shared" si="12"/>
        <v>5</v>
      </c>
      <c r="AF51" s="51" t="str">
        <f ca="1" t="shared" si="13"/>
        <v>2023 01</v>
      </c>
      <c r="AG51" s="51" t="str">
        <f ca="1" t="shared" si="14"/>
        <v> </v>
      </c>
      <c r="AH51" s="51" t="str">
        <f ca="1" t="shared" si="15"/>
        <v/>
      </c>
    </row>
    <row r="52" customHeight="1" spans="1:34">
      <c r="A52" s="65">
        <f ca="1">INDIRECT(ADDRESS(2+QUOTIENT(ROW()-2,COUNTA('Form Responses 1'!$1:$1)-4),1,,TRUE,"Form Responses 1"))</f>
        <v>45026.4430485648</v>
      </c>
      <c r="B52" s="51" t="str">
        <f ca="1">INDIRECT(ADDRESS(2+QUOTIENT(ROW()-2,COUNTA('Form Responses 1'!$1:$1)-4),2,,TRUE,"Form Responses 1"))</f>
        <v>enit001@yahoo.com</v>
      </c>
      <c r="C52" s="51" t="str">
        <f ca="1">INDIRECT(ADDRESS(2+QUOTIENT(ROW()-2,COUNTA('Form Responses 1'!$1:$1)-4),3,,TRUE,"Form Responses 1"))</f>
        <v>Eni Triwahyuningsih</v>
      </c>
      <c r="D52" s="66">
        <f ca="1">INDIRECT(ADDRESS(2+QUOTIENT(ROW()-2,COUNTA('Form Responses 1'!$1:$1)-4),4,,TRUE,"Form Responses 1"))</f>
        <v>44957</v>
      </c>
      <c r="E52" s="67">
        <f ca="1" t="shared" si="0"/>
        <v>2</v>
      </c>
      <c r="F52" s="51" t="str">
        <f ca="1">IF(ISBLANK(A52)," ",INDIRECT(ADDRESS(1,5+MOD(ROW()-2,COUNTA('Form Responses 1'!$1:$1)-4),,TRUE,"Form Responses 1")))</f>
        <v>Gedung [Kamar 4]</v>
      </c>
      <c r="G52" s="51" t="str">
        <f ca="1">IF(ISBLANK(A52)," ",INDIRECT(ADDRESS(MATCH(A52,'Form Responses 1'!A:A,0),5+MOD(ROW()-2,COUNTA('Form Responses 1'!$1:$1)-4),,TRUE,"Form Responses 1")))</f>
        <v>CUKUP BAIK</v>
      </c>
      <c r="H52" s="68" t="str">
        <f ca="1" t="shared" si="1"/>
        <v>Gedung</v>
      </c>
      <c r="I52" s="68" t="str">
        <f ca="1" t="shared" si="2"/>
        <v>CLEANING SERVICE</v>
      </c>
      <c r="J52" s="68">
        <f ca="1" t="array" ref="J52">IFERROR(INDEX(MASTER!B:B,MATCH(G52,MASTER!A:A,0))/100," ")</f>
        <v>0.89</v>
      </c>
      <c r="K52" s="51">
        <f ca="1" t="shared" si="3"/>
        <v>5</v>
      </c>
      <c r="L52" s="51" t="str">
        <f ca="1" t="shared" si="4"/>
        <v>2023 - WEEK 05</v>
      </c>
      <c r="M52" s="51" t="str">
        <f ca="1" t="shared" si="5"/>
        <v>2023 - MONTH 01</v>
      </c>
      <c r="N52" s="68">
        <f ca="1" t="shared" ref="N52:O52" si="60">IFERROR(AVERAGEIF(L:L,L52,$J:$J)," ")</f>
        <v>0.89</v>
      </c>
      <c r="O52" s="68">
        <f ca="1" t="shared" si="60"/>
        <v>0.89</v>
      </c>
      <c r="P52" s="51" t="str">
        <f ca="1">IF(ISBLANK(A52)," ",IF(N52&gt;MASTER!$B$3/100,"SB",IF(N52&gt;MASTER!$B$4/100,"B",IF(N52&gt;MASTER!$B$5/100,"C","K"))))</f>
        <v>C</v>
      </c>
      <c r="Q52" s="51" t="str">
        <f ca="1">IF(ISBLANK(B52)," ",IF(O52&gt;MASTER!$B$3/100,"SB",IF(O52&gt;MASTER!$B$4/100,"B",IF(O52&gt;MASTER!$B$5/100,"C","K"))))</f>
        <v>C</v>
      </c>
      <c r="T52" s="51" t="str">
        <f ca="1" t="array" ref="T52">IFERROR(INDEX(MASTER!$B:$B,MATCH(F52,MASTER!$A:$A,0))," ")</f>
        <v> </v>
      </c>
      <c r="V52" s="51" t="str">
        <f ca="1" t="array" ref="V52">IFERROR(INDEX(MASTER!$B:$B,MATCH(J52,MASTER!$A:$A,0))," ")</f>
        <v> </v>
      </c>
      <c r="W52" s="51" t="str">
        <f ca="1" t="array" ref="W52">IFERROR(INDEX(MASTER!$B:$B,MATCH(L52,MASTER!$A:$A,0))," ")</f>
        <v> </v>
      </c>
      <c r="X52" s="51" t="str">
        <f ca="1" t="array" ref="X52">IFERROR(INDEX(MASTER!$B:$B,MATCH(M52,MASTER!$A:$A,0))," ")</f>
        <v> </v>
      </c>
      <c r="Y52" s="51" t="str">
        <f ca="1" t="array" ref="Y52">IFERROR(INDEX(MASTER!$B:$B,MATCH(N52,MASTER!$A:$A,0))," ")</f>
        <v> </v>
      </c>
      <c r="Z52" s="51" t="str">
        <f ca="1" t="array" ref="Z52">IFERROR(INDEX(MASTER!$B:$B,MATCH(O52,MASTER!$A:$A,0))," ")</f>
        <v> </v>
      </c>
      <c r="AA52" s="51" t="str">
        <f ca="1" t="array" ref="AA52">IFERROR(INDEX(MASTER!$B:$B,MATCH(P52,MASTER!$A:$A,0))," ")</f>
        <v> </v>
      </c>
      <c r="AB52" s="51" t="str">
        <f ca="1" t="array" ref="AB52">IFERROR(INDEX(MASTER!$B:$B,MATCH(Q52,MASTER!$A:$A,0))," ")</f>
        <v> </v>
      </c>
      <c r="AC52" s="51" t="str">
        <f t="array" ref="AC52">IFERROR(INDEX(MASTER!$B:$B,MATCH(R52,MASTER!$A:$A,0))," ")</f>
        <v> </v>
      </c>
      <c r="AD52" s="51" t="str">
        <f t="array" ref="AD52">IFERROR(INDEX(MASTER!$B:$B,MATCH(S52,MASTER!$A:$A,0))," ")</f>
        <v> </v>
      </c>
      <c r="AE52" s="51">
        <f ca="1" t="shared" si="12"/>
        <v>5</v>
      </c>
      <c r="AF52" s="51" t="str">
        <f ca="1" t="shared" si="13"/>
        <v>2023 01</v>
      </c>
      <c r="AG52" s="51" t="str">
        <f ca="1" t="shared" si="14"/>
        <v> </v>
      </c>
      <c r="AH52" s="51" t="str">
        <f ca="1" t="shared" si="15"/>
        <v/>
      </c>
    </row>
    <row r="53" customHeight="1" spans="1:34">
      <c r="A53" s="65">
        <f ca="1">INDIRECT(ADDRESS(2+QUOTIENT(ROW()-2,COUNTA('Form Responses 1'!$1:$1)-4),1,,TRUE,"Form Responses 1"))</f>
        <v>45026.4430485648</v>
      </c>
      <c r="B53" s="51" t="str">
        <f ca="1">INDIRECT(ADDRESS(2+QUOTIENT(ROW()-2,COUNTA('Form Responses 1'!$1:$1)-4),2,,TRUE,"Form Responses 1"))</f>
        <v>enit001@yahoo.com</v>
      </c>
      <c r="C53" s="51" t="str">
        <f ca="1">INDIRECT(ADDRESS(2+QUOTIENT(ROW()-2,COUNTA('Form Responses 1'!$1:$1)-4),3,,TRUE,"Form Responses 1"))</f>
        <v>Eni Triwahyuningsih</v>
      </c>
      <c r="D53" s="66">
        <f ca="1">INDIRECT(ADDRESS(2+QUOTIENT(ROW()-2,COUNTA('Form Responses 1'!$1:$1)-4),4,,TRUE,"Form Responses 1"))</f>
        <v>44957</v>
      </c>
      <c r="E53" s="67">
        <f ca="1" t="shared" si="0"/>
        <v>2</v>
      </c>
      <c r="F53" s="51" t="str">
        <f ca="1">IF(ISBLANK(A53)," ",INDIRECT(ADDRESS(1,5+MOD(ROW()-2,COUNTA('Form Responses 1'!$1:$1)-4),,TRUE,"Form Responses 1")))</f>
        <v>Gedung [Kolidor]</v>
      </c>
      <c r="G53" s="51" t="str">
        <f ca="1">IF(ISBLANK(A53)," ",INDIRECT(ADDRESS(MATCH(A53,'Form Responses 1'!A:A,0),5+MOD(ROW()-2,COUNTA('Form Responses 1'!$1:$1)-4),,TRUE,"Form Responses 1")))</f>
        <v>CUKUP BAIK</v>
      </c>
      <c r="H53" s="68" t="str">
        <f ca="1" t="shared" si="1"/>
        <v>Gedung</v>
      </c>
      <c r="I53" s="68" t="str">
        <f ca="1" t="shared" si="2"/>
        <v>CLEANING SERVICE</v>
      </c>
      <c r="J53" s="68">
        <f ca="1" t="array" ref="J53">IFERROR(INDEX(MASTER!B:B,MATCH(G53,MASTER!A:A,0))/100," ")</f>
        <v>0.89</v>
      </c>
      <c r="K53" s="51">
        <f ca="1" t="shared" si="3"/>
        <v>5</v>
      </c>
      <c r="L53" s="51" t="str">
        <f ca="1" t="shared" si="4"/>
        <v>2023 - WEEK 05</v>
      </c>
      <c r="M53" s="51" t="str">
        <f ca="1" t="shared" si="5"/>
        <v>2023 - MONTH 01</v>
      </c>
      <c r="N53" s="68">
        <f ca="1" t="shared" ref="N53:O53" si="61">IFERROR(AVERAGEIF(L:L,L53,$J:$J)," ")</f>
        <v>0.89</v>
      </c>
      <c r="O53" s="68">
        <f ca="1" t="shared" si="61"/>
        <v>0.89</v>
      </c>
      <c r="P53" s="51" t="str">
        <f ca="1">IF(ISBLANK(A53)," ",IF(N53&gt;MASTER!$B$3/100,"SB",IF(N53&gt;MASTER!$B$4/100,"B",IF(N53&gt;MASTER!$B$5/100,"C","K"))))</f>
        <v>C</v>
      </c>
      <c r="Q53" s="51" t="str">
        <f ca="1">IF(ISBLANK(B53)," ",IF(O53&gt;MASTER!$B$3/100,"SB",IF(O53&gt;MASTER!$B$4/100,"B",IF(O53&gt;MASTER!$B$5/100,"C","K"))))</f>
        <v>C</v>
      </c>
      <c r="T53" s="51" t="str">
        <f ca="1" t="array" ref="T53">IFERROR(INDEX(MASTER!$B:$B,MATCH(F53,MASTER!$A:$A,0))," ")</f>
        <v> </v>
      </c>
      <c r="V53" s="51" t="str">
        <f ca="1" t="array" ref="V53">IFERROR(INDEX(MASTER!$B:$B,MATCH(J53,MASTER!$A:$A,0))," ")</f>
        <v> </v>
      </c>
      <c r="W53" s="51" t="str">
        <f ca="1" t="array" ref="W53">IFERROR(INDEX(MASTER!$B:$B,MATCH(L53,MASTER!$A:$A,0))," ")</f>
        <v> </v>
      </c>
      <c r="X53" s="51" t="str">
        <f ca="1" t="array" ref="X53">IFERROR(INDEX(MASTER!$B:$B,MATCH(M53,MASTER!$A:$A,0))," ")</f>
        <v> </v>
      </c>
      <c r="Y53" s="51" t="str">
        <f ca="1" t="array" ref="Y53">IFERROR(INDEX(MASTER!$B:$B,MATCH(N53,MASTER!$A:$A,0))," ")</f>
        <v> </v>
      </c>
      <c r="Z53" s="51" t="str">
        <f ca="1" t="array" ref="Z53">IFERROR(INDEX(MASTER!$B:$B,MATCH(O53,MASTER!$A:$A,0))," ")</f>
        <v> </v>
      </c>
      <c r="AA53" s="51" t="str">
        <f ca="1" t="array" ref="AA53">IFERROR(INDEX(MASTER!$B:$B,MATCH(P53,MASTER!$A:$A,0))," ")</f>
        <v> </v>
      </c>
      <c r="AB53" s="51" t="str">
        <f ca="1" t="array" ref="AB53">IFERROR(INDEX(MASTER!$B:$B,MATCH(Q53,MASTER!$A:$A,0))," ")</f>
        <v> </v>
      </c>
      <c r="AC53" s="51" t="str">
        <f t="array" ref="AC53">IFERROR(INDEX(MASTER!$B:$B,MATCH(R53,MASTER!$A:$A,0))," ")</f>
        <v> </v>
      </c>
      <c r="AD53" s="51" t="str">
        <f t="array" ref="AD53">IFERROR(INDEX(MASTER!$B:$B,MATCH(S53,MASTER!$A:$A,0))," ")</f>
        <v> </v>
      </c>
      <c r="AE53" s="51">
        <f ca="1" t="shared" si="12"/>
        <v>5</v>
      </c>
      <c r="AF53" s="51" t="str">
        <f ca="1" t="shared" si="13"/>
        <v>2023 01</v>
      </c>
      <c r="AG53" s="51" t="str">
        <f ca="1" t="shared" si="14"/>
        <v> </v>
      </c>
      <c r="AH53" s="51" t="str">
        <f ca="1" t="shared" si="15"/>
        <v/>
      </c>
    </row>
    <row r="54" customHeight="1" spans="1:34">
      <c r="A54" s="65">
        <f ca="1">INDIRECT(ADDRESS(2+QUOTIENT(ROW()-2,COUNTA('Form Responses 1'!$1:$1)-4),1,,TRUE,"Form Responses 1"))</f>
        <v>45026.4430485648</v>
      </c>
      <c r="B54" s="51" t="str">
        <f ca="1">INDIRECT(ADDRESS(2+QUOTIENT(ROW()-2,COUNTA('Form Responses 1'!$1:$1)-4),2,,TRUE,"Form Responses 1"))</f>
        <v>enit001@yahoo.com</v>
      </c>
      <c r="C54" s="51" t="str">
        <f ca="1">INDIRECT(ADDRESS(2+QUOTIENT(ROW()-2,COUNTA('Form Responses 1'!$1:$1)-4),3,,TRUE,"Form Responses 1"))</f>
        <v>Eni Triwahyuningsih</v>
      </c>
      <c r="D54" s="66">
        <f ca="1">INDIRECT(ADDRESS(2+QUOTIENT(ROW()-2,COUNTA('Form Responses 1'!$1:$1)-4),4,,TRUE,"Form Responses 1"))</f>
        <v>44957</v>
      </c>
      <c r="E54" s="67">
        <f ca="1" t="shared" si="0"/>
        <v>2</v>
      </c>
      <c r="F54" s="51" t="str">
        <f ca="1">IF(ISBLANK(A54)," ",INDIRECT(ADDRESS(1,5+MOD(ROW()-2,COUNTA('Form Responses 1'!$1:$1)-4),,TRUE,"Form Responses 1")))</f>
        <v>Gedung [Pentri]</v>
      </c>
      <c r="G54" s="51" t="str">
        <f ca="1">IF(ISBLANK(A54)," ",INDIRECT(ADDRESS(MATCH(A54,'Form Responses 1'!A:A,0),5+MOD(ROW()-2,COUNTA('Form Responses 1'!$1:$1)-4),,TRUE,"Form Responses 1")))</f>
        <v>CUKUP BAIK</v>
      </c>
      <c r="H54" s="68" t="str">
        <f ca="1" t="shared" si="1"/>
        <v>Gedung</v>
      </c>
      <c r="I54" s="68" t="str">
        <f ca="1" t="shared" si="2"/>
        <v>CLEANING SERVICE</v>
      </c>
      <c r="J54" s="68">
        <f ca="1" t="array" ref="J54">IFERROR(INDEX(MASTER!B:B,MATCH(G54,MASTER!A:A,0))/100," ")</f>
        <v>0.89</v>
      </c>
      <c r="K54" s="51">
        <f ca="1" t="shared" si="3"/>
        <v>5</v>
      </c>
      <c r="L54" s="51" t="str">
        <f ca="1" t="shared" si="4"/>
        <v>2023 - WEEK 05</v>
      </c>
      <c r="M54" s="51" t="str">
        <f ca="1" t="shared" si="5"/>
        <v>2023 - MONTH 01</v>
      </c>
      <c r="N54" s="68">
        <f ca="1" t="shared" ref="N54:O54" si="62">IFERROR(AVERAGEIF(L:L,L54,$J:$J)," ")</f>
        <v>0.89</v>
      </c>
      <c r="O54" s="68">
        <f ca="1" t="shared" si="62"/>
        <v>0.89</v>
      </c>
      <c r="P54" s="51" t="str">
        <f ca="1">IF(ISBLANK(A54)," ",IF(N54&gt;MASTER!$B$3/100,"SB",IF(N54&gt;MASTER!$B$4/100,"B",IF(N54&gt;MASTER!$B$5/100,"C","K"))))</f>
        <v>C</v>
      </c>
      <c r="Q54" s="51" t="str">
        <f ca="1">IF(ISBLANK(B54)," ",IF(O54&gt;MASTER!$B$3/100,"SB",IF(O54&gt;MASTER!$B$4/100,"B",IF(O54&gt;MASTER!$B$5/100,"C","K"))))</f>
        <v>C</v>
      </c>
      <c r="T54" s="51" t="str">
        <f ca="1" t="array" ref="T54">IFERROR(INDEX(MASTER!$B:$B,MATCH(F54,MASTER!$A:$A,0))," ")</f>
        <v> </v>
      </c>
      <c r="V54" s="51" t="str">
        <f ca="1" t="array" ref="V54">IFERROR(INDEX(MASTER!$B:$B,MATCH(J54,MASTER!$A:$A,0))," ")</f>
        <v> </v>
      </c>
      <c r="W54" s="51" t="str">
        <f ca="1" t="array" ref="W54">IFERROR(INDEX(MASTER!$B:$B,MATCH(L54,MASTER!$A:$A,0))," ")</f>
        <v> </v>
      </c>
      <c r="X54" s="51" t="str">
        <f ca="1" t="array" ref="X54">IFERROR(INDEX(MASTER!$B:$B,MATCH(M54,MASTER!$A:$A,0))," ")</f>
        <v> </v>
      </c>
      <c r="Y54" s="51" t="str">
        <f ca="1" t="array" ref="Y54">IFERROR(INDEX(MASTER!$B:$B,MATCH(N54,MASTER!$A:$A,0))," ")</f>
        <v> </v>
      </c>
      <c r="Z54" s="51" t="str">
        <f ca="1" t="array" ref="Z54">IFERROR(INDEX(MASTER!$B:$B,MATCH(O54,MASTER!$A:$A,0))," ")</f>
        <v> </v>
      </c>
      <c r="AA54" s="51" t="str">
        <f ca="1" t="array" ref="AA54">IFERROR(INDEX(MASTER!$B:$B,MATCH(P54,MASTER!$A:$A,0))," ")</f>
        <v> </v>
      </c>
      <c r="AB54" s="51" t="str">
        <f ca="1" t="array" ref="AB54">IFERROR(INDEX(MASTER!$B:$B,MATCH(Q54,MASTER!$A:$A,0))," ")</f>
        <v> </v>
      </c>
      <c r="AC54" s="51" t="str">
        <f t="array" ref="AC54">IFERROR(INDEX(MASTER!$B:$B,MATCH(R54,MASTER!$A:$A,0))," ")</f>
        <v> </v>
      </c>
      <c r="AD54" s="51" t="str">
        <f t="array" ref="AD54">IFERROR(INDEX(MASTER!$B:$B,MATCH(S54,MASTER!$A:$A,0))," ")</f>
        <v> </v>
      </c>
      <c r="AE54" s="51">
        <f ca="1" t="shared" si="12"/>
        <v>5</v>
      </c>
      <c r="AF54" s="51" t="str">
        <f ca="1" t="shared" si="13"/>
        <v>2023 01</v>
      </c>
      <c r="AG54" s="51" t="str">
        <f ca="1" t="shared" si="14"/>
        <v> </v>
      </c>
      <c r="AH54" s="51" t="str">
        <f ca="1" t="shared" si="15"/>
        <v/>
      </c>
    </row>
    <row r="55" customHeight="1" spans="1:34">
      <c r="A55" s="65">
        <f ca="1">INDIRECT(ADDRESS(2+QUOTIENT(ROW()-2,COUNTA('Form Responses 1'!$1:$1)-4),1,,TRUE,"Form Responses 1"))</f>
        <v>45026.4430485648</v>
      </c>
      <c r="B55" s="51" t="str">
        <f ca="1">INDIRECT(ADDRESS(2+QUOTIENT(ROW()-2,COUNTA('Form Responses 1'!$1:$1)-4),2,,TRUE,"Form Responses 1"))</f>
        <v>enit001@yahoo.com</v>
      </c>
      <c r="C55" s="51" t="str">
        <f ca="1">INDIRECT(ADDRESS(2+QUOTIENT(ROW()-2,COUNTA('Form Responses 1'!$1:$1)-4),3,,TRUE,"Form Responses 1"))</f>
        <v>Eni Triwahyuningsih</v>
      </c>
      <c r="D55" s="66">
        <f ca="1">INDIRECT(ADDRESS(2+QUOTIENT(ROW()-2,COUNTA('Form Responses 1'!$1:$1)-4),4,,TRUE,"Form Responses 1"))</f>
        <v>44957</v>
      </c>
      <c r="E55" s="67">
        <f ca="1" t="shared" si="0"/>
        <v>2</v>
      </c>
      <c r="F55" s="51" t="str">
        <f ca="1">IF(ISBLANK(A55)," ",INDIRECT(ADDRESS(1,5+MOD(ROW()-2,COUNTA('Form Responses 1'!$1:$1)-4),,TRUE,"Form Responses 1")))</f>
        <v>Gedung [Toilet]</v>
      </c>
      <c r="G55" s="51" t="str">
        <f ca="1">IF(ISBLANK(A55)," ",INDIRECT(ADDRESS(MATCH(A55,'Form Responses 1'!A:A,0),5+MOD(ROW()-2,COUNTA('Form Responses 1'!$1:$1)-4),,TRUE,"Form Responses 1")))</f>
        <v>CUKUP BAIK</v>
      </c>
      <c r="H55" s="68" t="str">
        <f ca="1" t="shared" si="1"/>
        <v>Gedung</v>
      </c>
      <c r="I55" s="68" t="str">
        <f ca="1" t="shared" si="2"/>
        <v>CLEANING SERVICE</v>
      </c>
      <c r="J55" s="68">
        <f ca="1" t="array" ref="J55">IFERROR(INDEX(MASTER!B:B,MATCH(G55,MASTER!A:A,0))/100," ")</f>
        <v>0.89</v>
      </c>
      <c r="K55" s="51">
        <f ca="1" t="shared" si="3"/>
        <v>5</v>
      </c>
      <c r="L55" s="51" t="str">
        <f ca="1" t="shared" si="4"/>
        <v>2023 - WEEK 05</v>
      </c>
      <c r="M55" s="51" t="str">
        <f ca="1" t="shared" si="5"/>
        <v>2023 - MONTH 01</v>
      </c>
      <c r="N55" s="68">
        <f ca="1" t="shared" ref="N55:O55" si="63">IFERROR(AVERAGEIF(L:L,L55,$J:$J)," ")</f>
        <v>0.89</v>
      </c>
      <c r="O55" s="68">
        <f ca="1" t="shared" si="63"/>
        <v>0.89</v>
      </c>
      <c r="P55" s="51" t="str">
        <f ca="1">IF(ISBLANK(A55)," ",IF(N55&gt;MASTER!$B$3/100,"SB",IF(N55&gt;MASTER!$B$4/100,"B",IF(N55&gt;MASTER!$B$5/100,"C","K"))))</f>
        <v>C</v>
      </c>
      <c r="Q55" s="51" t="str">
        <f ca="1">IF(ISBLANK(B55)," ",IF(O55&gt;MASTER!$B$3/100,"SB",IF(O55&gt;MASTER!$B$4/100,"B",IF(O55&gt;MASTER!$B$5/100,"C","K"))))</f>
        <v>C</v>
      </c>
      <c r="T55" s="51" t="str">
        <f ca="1" t="array" ref="T55">IFERROR(INDEX(MASTER!$B:$B,MATCH(F55,MASTER!$A:$A,0))," ")</f>
        <v> </v>
      </c>
      <c r="V55" s="51" t="str">
        <f ca="1" t="array" ref="V55">IFERROR(INDEX(MASTER!$B:$B,MATCH(J55,MASTER!$A:$A,0))," ")</f>
        <v> </v>
      </c>
      <c r="W55" s="51" t="str">
        <f ca="1" t="array" ref="W55">IFERROR(INDEX(MASTER!$B:$B,MATCH(L55,MASTER!$A:$A,0))," ")</f>
        <v> </v>
      </c>
      <c r="X55" s="51" t="str">
        <f ca="1" t="array" ref="X55">IFERROR(INDEX(MASTER!$B:$B,MATCH(M55,MASTER!$A:$A,0))," ")</f>
        <v> </v>
      </c>
      <c r="Y55" s="51" t="str">
        <f ca="1" t="array" ref="Y55">IFERROR(INDEX(MASTER!$B:$B,MATCH(N55,MASTER!$A:$A,0))," ")</f>
        <v> </v>
      </c>
      <c r="Z55" s="51" t="str">
        <f ca="1" t="array" ref="Z55">IFERROR(INDEX(MASTER!$B:$B,MATCH(O55,MASTER!$A:$A,0))," ")</f>
        <v> </v>
      </c>
      <c r="AA55" s="51" t="str">
        <f ca="1" t="array" ref="AA55">IFERROR(INDEX(MASTER!$B:$B,MATCH(P55,MASTER!$A:$A,0))," ")</f>
        <v> </v>
      </c>
      <c r="AB55" s="51" t="str">
        <f ca="1" t="array" ref="AB55">IFERROR(INDEX(MASTER!$B:$B,MATCH(Q55,MASTER!$A:$A,0))," ")</f>
        <v> </v>
      </c>
      <c r="AC55" s="51" t="str">
        <f t="array" ref="AC55">IFERROR(INDEX(MASTER!$B:$B,MATCH(R55,MASTER!$A:$A,0))," ")</f>
        <v> </v>
      </c>
      <c r="AD55" s="51" t="str">
        <f t="array" ref="AD55">IFERROR(INDEX(MASTER!$B:$B,MATCH(S55,MASTER!$A:$A,0))," ")</f>
        <v> </v>
      </c>
      <c r="AE55" s="51">
        <f ca="1" t="shared" si="12"/>
        <v>5</v>
      </c>
      <c r="AF55" s="51" t="str">
        <f ca="1" t="shared" si="13"/>
        <v>2023 01</v>
      </c>
      <c r="AG55" s="51" t="str">
        <f ca="1" t="shared" si="14"/>
        <v> </v>
      </c>
      <c r="AH55" s="51" t="str">
        <f ca="1" t="shared" si="15"/>
        <v/>
      </c>
    </row>
    <row r="56" customHeight="1" spans="1:34">
      <c r="A56" s="65">
        <f ca="1">INDIRECT(ADDRESS(2+QUOTIENT(ROW()-2,COUNTA('Form Responses 1'!$1:$1)-4),1,,TRUE,"Form Responses 1"))</f>
        <v>45026.4438528935</v>
      </c>
      <c r="B56" s="51" t="str">
        <f ca="1">INDIRECT(ADDRESS(2+QUOTIENT(ROW()-2,COUNTA('Form Responses 1'!$1:$1)-4),2,,TRUE,"Form Responses 1"))</f>
        <v>enit001@yahoo.com</v>
      </c>
      <c r="C56" s="51" t="str">
        <f ca="1">INDIRECT(ADDRESS(2+QUOTIENT(ROW()-2,COUNTA('Form Responses 1'!$1:$1)-4),3,,TRUE,"Form Responses 1"))</f>
        <v>Eni Triwahyuningsih</v>
      </c>
      <c r="D56" s="66">
        <f ca="1">INDIRECT(ADDRESS(2+QUOTIENT(ROW()-2,COUNTA('Form Responses 1'!$1:$1)-4),4,,TRUE,"Form Responses 1"))</f>
        <v>44985</v>
      </c>
      <c r="E56" s="67">
        <f ca="1" t="shared" si="0"/>
        <v>2</v>
      </c>
      <c r="F56" s="51" t="str">
        <f ca="1">IF(ISBLANK(A56)," ",INDIRECT(ADDRESS(1,5+MOD(ROW()-2,COUNTA('Form Responses 1'!$1:$1)-4),,TRUE,"Form Responses 1")))</f>
        <v>Security [Security Functions]</v>
      </c>
      <c r="G56" s="51" t="str">
        <f ca="1">IF(ISBLANK(A56)," ",INDIRECT(ADDRESS(MATCH(A56,'Form Responses 1'!A:A,0),5+MOD(ROW()-2,COUNTA('Form Responses 1'!$1:$1)-4),,TRUE,"Form Responses 1")))</f>
        <v>BAIK</v>
      </c>
      <c r="H56" s="68" t="str">
        <f ca="1" t="shared" si="1"/>
        <v>Security</v>
      </c>
      <c r="I56" s="68" t="str">
        <f ca="1" t="shared" si="2"/>
        <v>SECURITY SERVICE</v>
      </c>
      <c r="J56" s="68">
        <f ca="1" t="array" ref="J56">IFERROR(INDEX(MASTER!B:B,MATCH(G56,MASTER!A:A,0))/100," ")</f>
        <v>0.95</v>
      </c>
      <c r="K56" s="51">
        <f ca="1" t="shared" si="3"/>
        <v>9</v>
      </c>
      <c r="L56" s="51" t="str">
        <f ca="1" t="shared" si="4"/>
        <v>2023 - WEEK 09</v>
      </c>
      <c r="M56" s="51" t="str">
        <f ca="1" t="shared" si="5"/>
        <v>2023 - MONTH 02</v>
      </c>
      <c r="N56" s="68">
        <f ca="1" t="shared" ref="N56:O56" si="64">IFERROR(AVERAGEIF(L:L,L56,$J:$J)," ")</f>
        <v>0.950000000000001</v>
      </c>
      <c r="O56" s="68">
        <f ca="1" t="shared" si="64"/>
        <v>0.95</v>
      </c>
      <c r="P56" s="51" t="str">
        <f ca="1">IF(ISBLANK(A56)," ",IF(N56&gt;MASTER!$B$3/100,"SB",IF(N56&gt;MASTER!$B$4/100,"B",IF(N56&gt;MASTER!$B$5/100,"C","K"))))</f>
        <v>SB</v>
      </c>
      <c r="Q56" s="51" t="str">
        <f ca="1">IF(ISBLANK(B56)," ",IF(O56&gt;MASTER!$B$3/100,"SB",IF(O56&gt;MASTER!$B$4/100,"B",IF(O56&gt;MASTER!$B$5/100,"C","K"))))</f>
        <v>B</v>
      </c>
      <c r="T56" s="51" t="str">
        <f ca="1" t="array" ref="T56">IFERROR(INDEX(MASTER!$B:$B,MATCH(F56,MASTER!$A:$A,0))," ")</f>
        <v> </v>
      </c>
      <c r="V56" s="51" t="str">
        <f ca="1" t="array" ref="V56">IFERROR(INDEX(MASTER!$B:$B,MATCH(J56,MASTER!$A:$A,0))," ")</f>
        <v> </v>
      </c>
      <c r="W56" s="51" t="str">
        <f ca="1" t="array" ref="W56">IFERROR(INDEX(MASTER!$B:$B,MATCH(L56,MASTER!$A:$A,0))," ")</f>
        <v> </v>
      </c>
      <c r="X56" s="51" t="str">
        <f ca="1" t="array" ref="X56">IFERROR(INDEX(MASTER!$B:$B,MATCH(M56,MASTER!$A:$A,0))," ")</f>
        <v> </v>
      </c>
      <c r="Y56" s="51" t="str">
        <f ca="1" t="array" ref="Y56">IFERROR(INDEX(MASTER!$B:$B,MATCH(N56,MASTER!$A:$A,0))," ")</f>
        <v> </v>
      </c>
      <c r="Z56" s="51" t="str">
        <f ca="1" t="array" ref="Z56">IFERROR(INDEX(MASTER!$B:$B,MATCH(O56,MASTER!$A:$A,0))," ")</f>
        <v> </v>
      </c>
      <c r="AA56" s="51" t="str">
        <f ca="1" t="array" ref="AA56">IFERROR(INDEX(MASTER!$B:$B,MATCH(P56,MASTER!$A:$A,0))," ")</f>
        <v> </v>
      </c>
      <c r="AB56" s="51" t="str">
        <f ca="1" t="array" ref="AB56">IFERROR(INDEX(MASTER!$B:$B,MATCH(Q56,MASTER!$A:$A,0))," ")</f>
        <v> </v>
      </c>
      <c r="AC56" s="51" t="str">
        <f t="array" ref="AC56">IFERROR(INDEX(MASTER!$B:$B,MATCH(R56,MASTER!$A:$A,0))," ")</f>
        <v> </v>
      </c>
      <c r="AD56" s="51" t="str">
        <f t="array" ref="AD56">IFERROR(INDEX(MASTER!$B:$B,MATCH(S56,MASTER!$A:$A,0))," ")</f>
        <v> </v>
      </c>
      <c r="AE56" s="51">
        <f ca="1" t="shared" si="12"/>
        <v>9</v>
      </c>
      <c r="AF56" s="51" t="str">
        <f ca="1" t="shared" si="13"/>
        <v>2023 02</v>
      </c>
      <c r="AG56" s="51" t="str">
        <f ca="1" t="shared" si="14"/>
        <v> </v>
      </c>
      <c r="AH56" s="51" t="str">
        <f ca="1" t="shared" si="15"/>
        <v/>
      </c>
    </row>
    <row r="57" customHeight="1" spans="1:34">
      <c r="A57" s="65">
        <f ca="1">INDIRECT(ADDRESS(2+QUOTIENT(ROW()-2,COUNTA('Form Responses 1'!$1:$1)-4),1,,TRUE,"Form Responses 1"))</f>
        <v>45026.4438528935</v>
      </c>
      <c r="B57" s="51" t="str">
        <f ca="1">INDIRECT(ADDRESS(2+QUOTIENT(ROW()-2,COUNTA('Form Responses 1'!$1:$1)-4),2,,TRUE,"Form Responses 1"))</f>
        <v>enit001@yahoo.com</v>
      </c>
      <c r="C57" s="51" t="str">
        <f ca="1">INDIRECT(ADDRESS(2+QUOTIENT(ROW()-2,COUNTA('Form Responses 1'!$1:$1)-4),3,,TRUE,"Form Responses 1"))</f>
        <v>Eni Triwahyuningsih</v>
      </c>
      <c r="D57" s="66">
        <f ca="1">INDIRECT(ADDRESS(2+QUOTIENT(ROW()-2,COUNTA('Form Responses 1'!$1:$1)-4),4,,TRUE,"Form Responses 1"))</f>
        <v>44985</v>
      </c>
      <c r="E57" s="67">
        <f ca="1" t="shared" si="0"/>
        <v>2</v>
      </c>
      <c r="F57" s="51" t="str">
        <f ca="1">IF(ISBLANK(A57)," ",INDIRECT(ADDRESS(1,5+MOD(ROW()-2,COUNTA('Form Responses 1'!$1:$1)-4),,TRUE,"Form Responses 1")))</f>
        <v>Gedung [Halaman]</v>
      </c>
      <c r="G57" s="51" t="str">
        <f ca="1">IF(ISBLANK(A57)," ",INDIRECT(ADDRESS(MATCH(A57,'Form Responses 1'!A:A,0),5+MOD(ROW()-2,COUNTA('Form Responses 1'!$1:$1)-4),,TRUE,"Form Responses 1")))</f>
        <v>BAIK</v>
      </c>
      <c r="H57" s="68" t="str">
        <f ca="1" t="shared" si="1"/>
        <v>Gedung</v>
      </c>
      <c r="I57" s="68" t="str">
        <f ca="1" t="shared" si="2"/>
        <v>CLEANING SERVICE</v>
      </c>
      <c r="J57" s="68">
        <f ca="1" t="array" ref="J57">IFERROR(INDEX(MASTER!B:B,MATCH(G57,MASTER!A:A,0))/100," ")</f>
        <v>0.95</v>
      </c>
      <c r="K57" s="51">
        <f ca="1" t="shared" si="3"/>
        <v>9</v>
      </c>
      <c r="L57" s="51" t="str">
        <f ca="1" t="shared" si="4"/>
        <v>2023 - WEEK 09</v>
      </c>
      <c r="M57" s="51" t="str">
        <f ca="1" t="shared" si="5"/>
        <v>2023 - MONTH 02</v>
      </c>
      <c r="N57" s="68">
        <f ca="1" t="shared" ref="N57:O57" si="65">IFERROR(AVERAGEIF(L:L,L57,$J:$J)," ")</f>
        <v>0.950000000000001</v>
      </c>
      <c r="O57" s="68">
        <f ca="1" t="shared" si="65"/>
        <v>0.95</v>
      </c>
      <c r="P57" s="51" t="str">
        <f ca="1">IF(ISBLANK(A57)," ",IF(N57&gt;MASTER!$B$3/100,"SB",IF(N57&gt;MASTER!$B$4/100,"B",IF(N57&gt;MASTER!$B$5/100,"C","K"))))</f>
        <v>SB</v>
      </c>
      <c r="Q57" s="51" t="str">
        <f ca="1">IF(ISBLANK(B57)," ",IF(O57&gt;MASTER!$B$3/100,"SB",IF(O57&gt;MASTER!$B$4/100,"B",IF(O57&gt;MASTER!$B$5/100,"C","K"))))</f>
        <v>B</v>
      </c>
      <c r="T57" s="51" t="str">
        <f ca="1" t="array" ref="T57">IFERROR(INDEX(MASTER!$B:$B,MATCH(F57,MASTER!$A:$A,0))," ")</f>
        <v> </v>
      </c>
      <c r="V57" s="51" t="str">
        <f ca="1" t="array" ref="V57">IFERROR(INDEX(MASTER!$B:$B,MATCH(J57,MASTER!$A:$A,0))," ")</f>
        <v> </v>
      </c>
      <c r="W57" s="51" t="str">
        <f ca="1" t="array" ref="W57">IFERROR(INDEX(MASTER!$B:$B,MATCH(L57,MASTER!$A:$A,0))," ")</f>
        <v> </v>
      </c>
      <c r="X57" s="51" t="str">
        <f ca="1" t="array" ref="X57">IFERROR(INDEX(MASTER!$B:$B,MATCH(M57,MASTER!$A:$A,0))," ")</f>
        <v> </v>
      </c>
      <c r="Y57" s="51" t="str">
        <f ca="1" t="array" ref="Y57">IFERROR(INDEX(MASTER!$B:$B,MATCH(N57,MASTER!$A:$A,0))," ")</f>
        <v> </v>
      </c>
      <c r="Z57" s="51" t="str">
        <f ca="1" t="array" ref="Z57">IFERROR(INDEX(MASTER!$B:$B,MATCH(O57,MASTER!$A:$A,0))," ")</f>
        <v> </v>
      </c>
      <c r="AA57" s="51" t="str">
        <f ca="1" t="array" ref="AA57">IFERROR(INDEX(MASTER!$B:$B,MATCH(P57,MASTER!$A:$A,0))," ")</f>
        <v> </v>
      </c>
      <c r="AB57" s="51" t="str">
        <f ca="1" t="array" ref="AB57">IFERROR(INDEX(MASTER!$B:$B,MATCH(Q57,MASTER!$A:$A,0))," ")</f>
        <v> </v>
      </c>
      <c r="AC57" s="51" t="str">
        <f t="array" ref="AC57">IFERROR(INDEX(MASTER!$B:$B,MATCH(R57,MASTER!$A:$A,0))," ")</f>
        <v> </v>
      </c>
      <c r="AD57" s="51" t="str">
        <f t="array" ref="AD57">IFERROR(INDEX(MASTER!$B:$B,MATCH(S57,MASTER!$A:$A,0))," ")</f>
        <v> </v>
      </c>
      <c r="AE57" s="51">
        <f ca="1" t="shared" si="12"/>
        <v>9</v>
      </c>
      <c r="AF57" s="51" t="str">
        <f ca="1" t="shared" si="13"/>
        <v>2023 02</v>
      </c>
      <c r="AG57" s="51" t="str">
        <f ca="1" t="shared" si="14"/>
        <v> </v>
      </c>
      <c r="AH57" s="51" t="str">
        <f ca="1" t="shared" si="15"/>
        <v/>
      </c>
    </row>
    <row r="58" customHeight="1" spans="1:34">
      <c r="A58" s="65">
        <f ca="1">INDIRECT(ADDRESS(2+QUOTIENT(ROW()-2,COUNTA('Form Responses 1'!$1:$1)-4),1,,TRUE,"Form Responses 1"))</f>
        <v>45026.4438528935</v>
      </c>
      <c r="B58" s="51" t="str">
        <f ca="1">INDIRECT(ADDRESS(2+QUOTIENT(ROW()-2,COUNTA('Form Responses 1'!$1:$1)-4),2,,TRUE,"Form Responses 1"))</f>
        <v>enit001@yahoo.com</v>
      </c>
      <c r="C58" s="51" t="str">
        <f ca="1">INDIRECT(ADDRESS(2+QUOTIENT(ROW()-2,COUNTA('Form Responses 1'!$1:$1)-4),3,,TRUE,"Form Responses 1"))</f>
        <v>Eni Triwahyuningsih</v>
      </c>
      <c r="D58" s="66">
        <f ca="1">INDIRECT(ADDRESS(2+QUOTIENT(ROW()-2,COUNTA('Form Responses 1'!$1:$1)-4),4,,TRUE,"Form Responses 1"))</f>
        <v>44985</v>
      </c>
      <c r="E58" s="67">
        <f ca="1" t="shared" si="0"/>
        <v>2</v>
      </c>
      <c r="F58" s="51" t="str">
        <f ca="1">IF(ISBLANK(A58)," ",INDIRECT(ADDRESS(1,5+MOD(ROW()-2,COUNTA('Form Responses 1'!$1:$1)-4),,TRUE,"Form Responses 1")))</f>
        <v>Gedung [Kamar 1]</v>
      </c>
      <c r="G58" s="51" t="str">
        <f ca="1">IF(ISBLANK(A58)," ",INDIRECT(ADDRESS(MATCH(A58,'Form Responses 1'!A:A,0),5+MOD(ROW()-2,COUNTA('Form Responses 1'!$1:$1)-4),,TRUE,"Form Responses 1")))</f>
        <v>BAIK</v>
      </c>
      <c r="H58" s="68" t="str">
        <f ca="1" t="shared" si="1"/>
        <v>Gedung</v>
      </c>
      <c r="I58" s="68" t="str">
        <f ca="1" t="shared" si="2"/>
        <v>CLEANING SERVICE</v>
      </c>
      <c r="J58" s="68">
        <f ca="1" t="array" ref="J58">IFERROR(INDEX(MASTER!B:B,MATCH(G58,MASTER!A:A,0))/100," ")</f>
        <v>0.95</v>
      </c>
      <c r="K58" s="51">
        <f ca="1" t="shared" si="3"/>
        <v>9</v>
      </c>
      <c r="L58" s="51" t="str">
        <f ca="1" t="shared" si="4"/>
        <v>2023 - WEEK 09</v>
      </c>
      <c r="M58" s="51" t="str">
        <f ca="1" t="shared" si="5"/>
        <v>2023 - MONTH 02</v>
      </c>
      <c r="N58" s="68">
        <f ca="1" t="shared" ref="N58:O58" si="66">IFERROR(AVERAGEIF(L:L,L58,$J:$J)," ")</f>
        <v>0.950000000000001</v>
      </c>
      <c r="O58" s="68">
        <f ca="1" t="shared" si="66"/>
        <v>0.95</v>
      </c>
      <c r="P58" s="51" t="str">
        <f ca="1">IF(ISBLANK(A58)," ",IF(N58&gt;MASTER!$B$3/100,"SB",IF(N58&gt;MASTER!$B$4/100,"B",IF(N58&gt;MASTER!$B$5/100,"C","K"))))</f>
        <v>SB</v>
      </c>
      <c r="Q58" s="51" t="str">
        <f ca="1">IF(ISBLANK(B58)," ",IF(O58&gt;MASTER!$B$3/100,"SB",IF(O58&gt;MASTER!$B$4/100,"B",IF(O58&gt;MASTER!$B$5/100,"C","K"))))</f>
        <v>B</v>
      </c>
      <c r="T58" s="51" t="str">
        <f ca="1" t="array" ref="T58">IFERROR(INDEX(MASTER!$B:$B,MATCH(F58,MASTER!$A:$A,0))," ")</f>
        <v> </v>
      </c>
      <c r="V58" s="51" t="str">
        <f ca="1" t="array" ref="V58">IFERROR(INDEX(MASTER!$B:$B,MATCH(J58,MASTER!$A:$A,0))," ")</f>
        <v> </v>
      </c>
      <c r="W58" s="51" t="str">
        <f ca="1" t="array" ref="W58">IFERROR(INDEX(MASTER!$B:$B,MATCH(L58,MASTER!$A:$A,0))," ")</f>
        <v> </v>
      </c>
      <c r="X58" s="51" t="str">
        <f ca="1" t="array" ref="X58">IFERROR(INDEX(MASTER!$B:$B,MATCH(M58,MASTER!$A:$A,0))," ")</f>
        <v> </v>
      </c>
      <c r="Y58" s="51" t="str">
        <f ca="1" t="array" ref="Y58">IFERROR(INDEX(MASTER!$B:$B,MATCH(N58,MASTER!$A:$A,0))," ")</f>
        <v> </v>
      </c>
      <c r="Z58" s="51" t="str">
        <f ca="1" t="array" ref="Z58">IFERROR(INDEX(MASTER!$B:$B,MATCH(O58,MASTER!$A:$A,0))," ")</f>
        <v> </v>
      </c>
      <c r="AA58" s="51" t="str">
        <f ca="1" t="array" ref="AA58">IFERROR(INDEX(MASTER!$B:$B,MATCH(P58,MASTER!$A:$A,0))," ")</f>
        <v> </v>
      </c>
      <c r="AB58" s="51" t="str">
        <f ca="1" t="array" ref="AB58">IFERROR(INDEX(MASTER!$B:$B,MATCH(Q58,MASTER!$A:$A,0))," ")</f>
        <v> </v>
      </c>
      <c r="AC58" s="51" t="str">
        <f t="array" ref="AC58">IFERROR(INDEX(MASTER!$B:$B,MATCH(R58,MASTER!$A:$A,0))," ")</f>
        <v> </v>
      </c>
      <c r="AD58" s="51" t="str">
        <f t="array" ref="AD58">IFERROR(INDEX(MASTER!$B:$B,MATCH(S58,MASTER!$A:$A,0))," ")</f>
        <v> </v>
      </c>
      <c r="AE58" s="51">
        <f ca="1" t="shared" si="12"/>
        <v>9</v>
      </c>
      <c r="AF58" s="51" t="str">
        <f ca="1" t="shared" si="13"/>
        <v>2023 02</v>
      </c>
      <c r="AG58" s="51" t="str">
        <f ca="1" t="shared" si="14"/>
        <v> </v>
      </c>
      <c r="AH58" s="51" t="str">
        <f ca="1" t="shared" si="15"/>
        <v/>
      </c>
    </row>
    <row r="59" customHeight="1" spans="1:34">
      <c r="A59" s="65">
        <f ca="1">INDIRECT(ADDRESS(2+QUOTIENT(ROW()-2,COUNTA('Form Responses 1'!$1:$1)-4),1,,TRUE,"Form Responses 1"))</f>
        <v>45026.4438528935</v>
      </c>
      <c r="B59" s="51" t="str">
        <f ca="1">INDIRECT(ADDRESS(2+QUOTIENT(ROW()-2,COUNTA('Form Responses 1'!$1:$1)-4),2,,TRUE,"Form Responses 1"))</f>
        <v>enit001@yahoo.com</v>
      </c>
      <c r="C59" s="51" t="str">
        <f ca="1">INDIRECT(ADDRESS(2+QUOTIENT(ROW()-2,COUNTA('Form Responses 1'!$1:$1)-4),3,,TRUE,"Form Responses 1"))</f>
        <v>Eni Triwahyuningsih</v>
      </c>
      <c r="D59" s="66">
        <f ca="1">INDIRECT(ADDRESS(2+QUOTIENT(ROW()-2,COUNTA('Form Responses 1'!$1:$1)-4),4,,TRUE,"Form Responses 1"))</f>
        <v>44985</v>
      </c>
      <c r="E59" s="67">
        <f ca="1" t="shared" si="0"/>
        <v>2</v>
      </c>
      <c r="F59" s="51" t="str">
        <f ca="1">IF(ISBLANK(A59)," ",INDIRECT(ADDRESS(1,5+MOD(ROW()-2,COUNTA('Form Responses 1'!$1:$1)-4),,TRUE,"Form Responses 1")))</f>
        <v>Gedung [Kamar 2]</v>
      </c>
      <c r="G59" s="51" t="str">
        <f ca="1">IF(ISBLANK(A59)," ",INDIRECT(ADDRESS(MATCH(A59,'Form Responses 1'!A:A,0),5+MOD(ROW()-2,COUNTA('Form Responses 1'!$1:$1)-4),,TRUE,"Form Responses 1")))</f>
        <v>BAIK</v>
      </c>
      <c r="H59" s="68" t="str">
        <f ca="1" t="shared" si="1"/>
        <v>Gedung</v>
      </c>
      <c r="I59" s="68" t="str">
        <f ca="1" t="shared" si="2"/>
        <v>CLEANING SERVICE</v>
      </c>
      <c r="J59" s="68">
        <f ca="1" t="array" ref="J59">IFERROR(INDEX(MASTER!B:B,MATCH(G59,MASTER!A:A,0))/100," ")</f>
        <v>0.95</v>
      </c>
      <c r="K59" s="51">
        <f ca="1" t="shared" si="3"/>
        <v>9</v>
      </c>
      <c r="L59" s="51" t="str">
        <f ca="1" t="shared" si="4"/>
        <v>2023 - WEEK 09</v>
      </c>
      <c r="M59" s="51" t="str">
        <f ca="1" t="shared" si="5"/>
        <v>2023 - MONTH 02</v>
      </c>
      <c r="N59" s="68">
        <f ca="1" t="shared" ref="N59:O59" si="67">IFERROR(AVERAGEIF(L:L,L59,$J:$J)," ")</f>
        <v>0.950000000000001</v>
      </c>
      <c r="O59" s="68">
        <f ca="1" t="shared" si="67"/>
        <v>0.95</v>
      </c>
      <c r="P59" s="51" t="str">
        <f ca="1">IF(ISBLANK(A59)," ",IF(N59&gt;MASTER!$B$3/100,"SB",IF(N59&gt;MASTER!$B$4/100,"B",IF(N59&gt;MASTER!$B$5/100,"C","K"))))</f>
        <v>SB</v>
      </c>
      <c r="Q59" s="51" t="str">
        <f ca="1">IF(ISBLANK(B59)," ",IF(O59&gt;MASTER!$B$3/100,"SB",IF(O59&gt;MASTER!$B$4/100,"B",IF(O59&gt;MASTER!$B$5/100,"C","K"))))</f>
        <v>B</v>
      </c>
      <c r="T59" s="51" t="str">
        <f ca="1" t="array" ref="T59">IFERROR(INDEX(MASTER!$B:$B,MATCH(F59,MASTER!$A:$A,0))," ")</f>
        <v> </v>
      </c>
      <c r="V59" s="51" t="str">
        <f ca="1" t="array" ref="V59">IFERROR(INDEX(MASTER!$B:$B,MATCH(J59,MASTER!$A:$A,0))," ")</f>
        <v> </v>
      </c>
      <c r="W59" s="51" t="str">
        <f ca="1" t="array" ref="W59">IFERROR(INDEX(MASTER!$B:$B,MATCH(L59,MASTER!$A:$A,0))," ")</f>
        <v> </v>
      </c>
      <c r="X59" s="51" t="str">
        <f ca="1" t="array" ref="X59">IFERROR(INDEX(MASTER!$B:$B,MATCH(M59,MASTER!$A:$A,0))," ")</f>
        <v> </v>
      </c>
      <c r="Y59" s="51" t="str">
        <f ca="1" t="array" ref="Y59">IFERROR(INDEX(MASTER!$B:$B,MATCH(N59,MASTER!$A:$A,0))," ")</f>
        <v> </v>
      </c>
      <c r="Z59" s="51" t="str">
        <f ca="1" t="array" ref="Z59">IFERROR(INDEX(MASTER!$B:$B,MATCH(O59,MASTER!$A:$A,0))," ")</f>
        <v> </v>
      </c>
      <c r="AA59" s="51" t="str">
        <f ca="1" t="array" ref="AA59">IFERROR(INDEX(MASTER!$B:$B,MATCH(P59,MASTER!$A:$A,0))," ")</f>
        <v> </v>
      </c>
      <c r="AB59" s="51" t="str">
        <f ca="1" t="array" ref="AB59">IFERROR(INDEX(MASTER!$B:$B,MATCH(Q59,MASTER!$A:$A,0))," ")</f>
        <v> </v>
      </c>
      <c r="AC59" s="51" t="str">
        <f t="array" ref="AC59">IFERROR(INDEX(MASTER!$B:$B,MATCH(R59,MASTER!$A:$A,0))," ")</f>
        <v> </v>
      </c>
      <c r="AD59" s="51" t="str">
        <f t="array" ref="AD59">IFERROR(INDEX(MASTER!$B:$B,MATCH(S59,MASTER!$A:$A,0))," ")</f>
        <v> </v>
      </c>
      <c r="AE59" s="51">
        <f ca="1" t="shared" si="12"/>
        <v>9</v>
      </c>
      <c r="AF59" s="51" t="str">
        <f ca="1" t="shared" si="13"/>
        <v>2023 02</v>
      </c>
      <c r="AG59" s="51" t="str">
        <f ca="1" t="shared" si="14"/>
        <v> </v>
      </c>
      <c r="AH59" s="51" t="str">
        <f ca="1" t="shared" si="15"/>
        <v/>
      </c>
    </row>
    <row r="60" customHeight="1" spans="1:34">
      <c r="A60" s="65">
        <f ca="1">INDIRECT(ADDRESS(2+QUOTIENT(ROW()-2,COUNTA('Form Responses 1'!$1:$1)-4),1,,TRUE,"Form Responses 1"))</f>
        <v>45026.4438528935</v>
      </c>
      <c r="B60" s="51" t="str">
        <f ca="1">INDIRECT(ADDRESS(2+QUOTIENT(ROW()-2,COUNTA('Form Responses 1'!$1:$1)-4),2,,TRUE,"Form Responses 1"))</f>
        <v>enit001@yahoo.com</v>
      </c>
      <c r="C60" s="51" t="str">
        <f ca="1">INDIRECT(ADDRESS(2+QUOTIENT(ROW()-2,COUNTA('Form Responses 1'!$1:$1)-4),3,,TRUE,"Form Responses 1"))</f>
        <v>Eni Triwahyuningsih</v>
      </c>
      <c r="D60" s="66">
        <f ca="1">INDIRECT(ADDRESS(2+QUOTIENT(ROW()-2,COUNTA('Form Responses 1'!$1:$1)-4),4,,TRUE,"Form Responses 1"))</f>
        <v>44985</v>
      </c>
      <c r="E60" s="67">
        <f ca="1" t="shared" si="0"/>
        <v>2</v>
      </c>
      <c r="F60" s="51" t="str">
        <f ca="1">IF(ISBLANK(A60)," ",INDIRECT(ADDRESS(1,5+MOD(ROW()-2,COUNTA('Form Responses 1'!$1:$1)-4),,TRUE,"Form Responses 1")))</f>
        <v>Gedung [Kamar 3]</v>
      </c>
      <c r="G60" s="51" t="str">
        <f ca="1">IF(ISBLANK(A60)," ",INDIRECT(ADDRESS(MATCH(A60,'Form Responses 1'!A:A,0),5+MOD(ROW()-2,COUNTA('Form Responses 1'!$1:$1)-4),,TRUE,"Form Responses 1")))</f>
        <v>BAIK</v>
      </c>
      <c r="H60" s="68" t="str">
        <f ca="1" t="shared" si="1"/>
        <v>Gedung</v>
      </c>
      <c r="I60" s="68" t="str">
        <f ca="1" t="shared" si="2"/>
        <v>CLEANING SERVICE</v>
      </c>
      <c r="J60" s="68">
        <f ca="1" t="array" ref="J60">IFERROR(INDEX(MASTER!B:B,MATCH(G60,MASTER!A:A,0))/100," ")</f>
        <v>0.95</v>
      </c>
      <c r="K60" s="51">
        <f ca="1" t="shared" si="3"/>
        <v>9</v>
      </c>
      <c r="L60" s="51" t="str">
        <f ca="1" t="shared" si="4"/>
        <v>2023 - WEEK 09</v>
      </c>
      <c r="M60" s="51" t="str">
        <f ca="1" t="shared" si="5"/>
        <v>2023 - MONTH 02</v>
      </c>
      <c r="N60" s="68">
        <f ca="1" t="shared" ref="N60:O60" si="68">IFERROR(AVERAGEIF(L:L,L60,$J:$J)," ")</f>
        <v>0.950000000000001</v>
      </c>
      <c r="O60" s="68">
        <f ca="1" t="shared" si="68"/>
        <v>0.95</v>
      </c>
      <c r="P60" s="51" t="str">
        <f ca="1">IF(ISBLANK(A60)," ",IF(N60&gt;MASTER!$B$3/100,"SB",IF(N60&gt;MASTER!$B$4/100,"B",IF(N60&gt;MASTER!$B$5/100,"C","K"))))</f>
        <v>SB</v>
      </c>
      <c r="Q60" s="51" t="str">
        <f ca="1">IF(ISBLANK(B60)," ",IF(O60&gt;MASTER!$B$3/100,"SB",IF(O60&gt;MASTER!$B$4/100,"B",IF(O60&gt;MASTER!$B$5/100,"C","K"))))</f>
        <v>B</v>
      </c>
      <c r="T60" s="51" t="str">
        <f ca="1" t="array" ref="T60">IFERROR(INDEX(MASTER!$B:$B,MATCH(F60,MASTER!$A:$A,0))," ")</f>
        <v> </v>
      </c>
      <c r="V60" s="51" t="str">
        <f ca="1" t="array" ref="V60">IFERROR(INDEX(MASTER!$B:$B,MATCH(J60,MASTER!$A:$A,0))," ")</f>
        <v> </v>
      </c>
      <c r="W60" s="51" t="str">
        <f ca="1" t="array" ref="W60">IFERROR(INDEX(MASTER!$B:$B,MATCH(L60,MASTER!$A:$A,0))," ")</f>
        <v> </v>
      </c>
      <c r="X60" s="51" t="str">
        <f ca="1" t="array" ref="X60">IFERROR(INDEX(MASTER!$B:$B,MATCH(M60,MASTER!$A:$A,0))," ")</f>
        <v> </v>
      </c>
      <c r="Y60" s="51" t="str">
        <f ca="1" t="array" ref="Y60">IFERROR(INDEX(MASTER!$B:$B,MATCH(N60,MASTER!$A:$A,0))," ")</f>
        <v> </v>
      </c>
      <c r="Z60" s="51" t="str">
        <f ca="1" t="array" ref="Z60">IFERROR(INDEX(MASTER!$B:$B,MATCH(O60,MASTER!$A:$A,0))," ")</f>
        <v> </v>
      </c>
      <c r="AA60" s="51" t="str">
        <f ca="1" t="array" ref="AA60">IFERROR(INDEX(MASTER!$B:$B,MATCH(P60,MASTER!$A:$A,0))," ")</f>
        <v> </v>
      </c>
      <c r="AB60" s="51" t="str">
        <f ca="1" t="array" ref="AB60">IFERROR(INDEX(MASTER!$B:$B,MATCH(Q60,MASTER!$A:$A,0))," ")</f>
        <v> </v>
      </c>
      <c r="AC60" s="51" t="str">
        <f t="array" ref="AC60">IFERROR(INDEX(MASTER!$B:$B,MATCH(R60,MASTER!$A:$A,0))," ")</f>
        <v> </v>
      </c>
      <c r="AD60" s="51" t="str">
        <f t="array" ref="AD60">IFERROR(INDEX(MASTER!$B:$B,MATCH(S60,MASTER!$A:$A,0))," ")</f>
        <v> </v>
      </c>
      <c r="AE60" s="51">
        <f ca="1" t="shared" si="12"/>
        <v>9</v>
      </c>
      <c r="AF60" s="51" t="str">
        <f ca="1" t="shared" si="13"/>
        <v>2023 02</v>
      </c>
      <c r="AG60" s="51" t="str">
        <f ca="1" t="shared" si="14"/>
        <v> </v>
      </c>
      <c r="AH60" s="51" t="str">
        <f ca="1" t="shared" si="15"/>
        <v/>
      </c>
    </row>
    <row r="61" customHeight="1" spans="1:34">
      <c r="A61" s="65">
        <f ca="1">INDIRECT(ADDRESS(2+QUOTIENT(ROW()-2,COUNTA('Form Responses 1'!$1:$1)-4),1,,TRUE,"Form Responses 1"))</f>
        <v>45026.4438528935</v>
      </c>
      <c r="B61" s="51" t="str">
        <f ca="1">INDIRECT(ADDRESS(2+QUOTIENT(ROW()-2,COUNTA('Form Responses 1'!$1:$1)-4),2,,TRUE,"Form Responses 1"))</f>
        <v>enit001@yahoo.com</v>
      </c>
      <c r="C61" s="51" t="str">
        <f ca="1">INDIRECT(ADDRESS(2+QUOTIENT(ROW()-2,COUNTA('Form Responses 1'!$1:$1)-4),3,,TRUE,"Form Responses 1"))</f>
        <v>Eni Triwahyuningsih</v>
      </c>
      <c r="D61" s="66">
        <f ca="1">INDIRECT(ADDRESS(2+QUOTIENT(ROW()-2,COUNTA('Form Responses 1'!$1:$1)-4),4,,TRUE,"Form Responses 1"))</f>
        <v>44985</v>
      </c>
      <c r="E61" s="67">
        <f ca="1" t="shared" si="0"/>
        <v>2</v>
      </c>
      <c r="F61" s="51" t="str">
        <f ca="1">IF(ISBLANK(A61)," ",INDIRECT(ADDRESS(1,5+MOD(ROW()-2,COUNTA('Form Responses 1'!$1:$1)-4),,TRUE,"Form Responses 1")))</f>
        <v>Gedung [Kamar 4]</v>
      </c>
      <c r="G61" s="51" t="str">
        <f ca="1">IF(ISBLANK(A61)," ",INDIRECT(ADDRESS(MATCH(A61,'Form Responses 1'!A:A,0),5+MOD(ROW()-2,COUNTA('Form Responses 1'!$1:$1)-4),,TRUE,"Form Responses 1")))</f>
        <v>BAIK</v>
      </c>
      <c r="H61" s="68" t="str">
        <f ca="1" t="shared" si="1"/>
        <v>Gedung</v>
      </c>
      <c r="I61" s="68" t="str">
        <f ca="1" t="shared" si="2"/>
        <v>CLEANING SERVICE</v>
      </c>
      <c r="J61" s="68">
        <f ca="1" t="array" ref="J61">IFERROR(INDEX(MASTER!B:B,MATCH(G61,MASTER!A:A,0))/100," ")</f>
        <v>0.95</v>
      </c>
      <c r="K61" s="51">
        <f ca="1" t="shared" si="3"/>
        <v>9</v>
      </c>
      <c r="L61" s="51" t="str">
        <f ca="1" t="shared" si="4"/>
        <v>2023 - WEEK 09</v>
      </c>
      <c r="M61" s="51" t="str">
        <f ca="1" t="shared" si="5"/>
        <v>2023 - MONTH 02</v>
      </c>
      <c r="N61" s="68">
        <f ca="1" t="shared" ref="N61:O61" si="69">IFERROR(AVERAGEIF(L:L,L61,$J:$J)," ")</f>
        <v>0.950000000000001</v>
      </c>
      <c r="O61" s="68">
        <f ca="1" t="shared" si="69"/>
        <v>0.95</v>
      </c>
      <c r="P61" s="51" t="str">
        <f ca="1">IF(ISBLANK(A61)," ",IF(N61&gt;MASTER!$B$3/100,"SB",IF(N61&gt;MASTER!$B$4/100,"B",IF(N61&gt;MASTER!$B$5/100,"C","K"))))</f>
        <v>SB</v>
      </c>
      <c r="Q61" s="51" t="str">
        <f ca="1">IF(ISBLANK(B61)," ",IF(O61&gt;MASTER!$B$3/100,"SB",IF(O61&gt;MASTER!$B$4/100,"B",IF(O61&gt;MASTER!$B$5/100,"C","K"))))</f>
        <v>B</v>
      </c>
      <c r="T61" s="51" t="str">
        <f ca="1" t="array" ref="T61">IFERROR(INDEX(MASTER!$B:$B,MATCH(F61,MASTER!$A:$A,0))," ")</f>
        <v> </v>
      </c>
      <c r="V61" s="51" t="str">
        <f ca="1" t="array" ref="V61">IFERROR(INDEX(MASTER!$B:$B,MATCH(J61,MASTER!$A:$A,0))," ")</f>
        <v> </v>
      </c>
      <c r="W61" s="51" t="str">
        <f ca="1" t="array" ref="W61">IFERROR(INDEX(MASTER!$B:$B,MATCH(L61,MASTER!$A:$A,0))," ")</f>
        <v> </v>
      </c>
      <c r="X61" s="51" t="str">
        <f ca="1" t="array" ref="X61">IFERROR(INDEX(MASTER!$B:$B,MATCH(M61,MASTER!$A:$A,0))," ")</f>
        <v> </v>
      </c>
      <c r="Y61" s="51" t="str">
        <f ca="1" t="array" ref="Y61">IFERROR(INDEX(MASTER!$B:$B,MATCH(N61,MASTER!$A:$A,0))," ")</f>
        <v> </v>
      </c>
      <c r="Z61" s="51" t="str">
        <f ca="1" t="array" ref="Z61">IFERROR(INDEX(MASTER!$B:$B,MATCH(O61,MASTER!$A:$A,0))," ")</f>
        <v> </v>
      </c>
      <c r="AA61" s="51" t="str">
        <f ca="1" t="array" ref="AA61">IFERROR(INDEX(MASTER!$B:$B,MATCH(P61,MASTER!$A:$A,0))," ")</f>
        <v> </v>
      </c>
      <c r="AB61" s="51" t="str">
        <f ca="1" t="array" ref="AB61">IFERROR(INDEX(MASTER!$B:$B,MATCH(Q61,MASTER!$A:$A,0))," ")</f>
        <v> </v>
      </c>
      <c r="AC61" s="51" t="str">
        <f t="array" ref="AC61">IFERROR(INDEX(MASTER!$B:$B,MATCH(R61,MASTER!$A:$A,0))," ")</f>
        <v> </v>
      </c>
      <c r="AD61" s="51" t="str">
        <f t="array" ref="AD61">IFERROR(INDEX(MASTER!$B:$B,MATCH(S61,MASTER!$A:$A,0))," ")</f>
        <v> </v>
      </c>
      <c r="AE61" s="51">
        <f ca="1" t="shared" si="12"/>
        <v>9</v>
      </c>
      <c r="AF61" s="51" t="str">
        <f ca="1" t="shared" si="13"/>
        <v>2023 02</v>
      </c>
      <c r="AG61" s="51" t="str">
        <f ca="1" t="shared" si="14"/>
        <v> </v>
      </c>
      <c r="AH61" s="51" t="str">
        <f ca="1" t="shared" si="15"/>
        <v/>
      </c>
    </row>
    <row r="62" customHeight="1" spans="1:34">
      <c r="A62" s="65">
        <f ca="1">INDIRECT(ADDRESS(2+QUOTIENT(ROW()-2,COUNTA('Form Responses 1'!$1:$1)-4),1,,TRUE,"Form Responses 1"))</f>
        <v>45026.4438528935</v>
      </c>
      <c r="B62" s="51" t="str">
        <f ca="1">INDIRECT(ADDRESS(2+QUOTIENT(ROW()-2,COUNTA('Form Responses 1'!$1:$1)-4),2,,TRUE,"Form Responses 1"))</f>
        <v>enit001@yahoo.com</v>
      </c>
      <c r="C62" s="51" t="str">
        <f ca="1">INDIRECT(ADDRESS(2+QUOTIENT(ROW()-2,COUNTA('Form Responses 1'!$1:$1)-4),3,,TRUE,"Form Responses 1"))</f>
        <v>Eni Triwahyuningsih</v>
      </c>
      <c r="D62" s="66">
        <f ca="1">INDIRECT(ADDRESS(2+QUOTIENT(ROW()-2,COUNTA('Form Responses 1'!$1:$1)-4),4,,TRUE,"Form Responses 1"))</f>
        <v>44985</v>
      </c>
      <c r="E62" s="67">
        <f ca="1" t="shared" si="0"/>
        <v>2</v>
      </c>
      <c r="F62" s="51" t="str">
        <f ca="1">IF(ISBLANK(A62)," ",INDIRECT(ADDRESS(1,5+MOD(ROW()-2,COUNTA('Form Responses 1'!$1:$1)-4),,TRUE,"Form Responses 1")))</f>
        <v>Gedung [Kolidor]</v>
      </c>
      <c r="G62" s="51" t="str">
        <f ca="1">IF(ISBLANK(A62)," ",INDIRECT(ADDRESS(MATCH(A62,'Form Responses 1'!A:A,0),5+MOD(ROW()-2,COUNTA('Form Responses 1'!$1:$1)-4),,TRUE,"Form Responses 1")))</f>
        <v>BAIK</v>
      </c>
      <c r="H62" s="68" t="str">
        <f ca="1" t="shared" si="1"/>
        <v>Gedung</v>
      </c>
      <c r="I62" s="68" t="str">
        <f ca="1" t="shared" si="2"/>
        <v>CLEANING SERVICE</v>
      </c>
      <c r="J62" s="68">
        <f ca="1" t="array" ref="J62">IFERROR(INDEX(MASTER!B:B,MATCH(G62,MASTER!A:A,0))/100," ")</f>
        <v>0.95</v>
      </c>
      <c r="K62" s="51">
        <f ca="1" t="shared" si="3"/>
        <v>9</v>
      </c>
      <c r="L62" s="51" t="str">
        <f ca="1" t="shared" si="4"/>
        <v>2023 - WEEK 09</v>
      </c>
      <c r="M62" s="51" t="str">
        <f ca="1" t="shared" si="5"/>
        <v>2023 - MONTH 02</v>
      </c>
      <c r="N62" s="68">
        <f ca="1" t="shared" ref="N62:O62" si="70">IFERROR(AVERAGEIF(L:L,L62,$J:$J)," ")</f>
        <v>0.950000000000001</v>
      </c>
      <c r="O62" s="68">
        <f ca="1" t="shared" si="70"/>
        <v>0.95</v>
      </c>
      <c r="P62" s="51" t="str">
        <f ca="1">IF(ISBLANK(A62)," ",IF(N62&gt;MASTER!$B$3/100,"SB",IF(N62&gt;MASTER!$B$4/100,"B",IF(N62&gt;MASTER!$B$5/100,"C","K"))))</f>
        <v>SB</v>
      </c>
      <c r="Q62" s="51" t="str">
        <f ca="1">IF(ISBLANK(B62)," ",IF(O62&gt;MASTER!$B$3/100,"SB",IF(O62&gt;MASTER!$B$4/100,"B",IF(O62&gt;MASTER!$B$5/100,"C","K"))))</f>
        <v>B</v>
      </c>
      <c r="T62" s="51" t="str">
        <f ca="1" t="array" ref="T62">IFERROR(INDEX(MASTER!$B:$B,MATCH(F62,MASTER!$A:$A,0))," ")</f>
        <v> </v>
      </c>
      <c r="V62" s="51" t="str">
        <f ca="1" t="array" ref="V62">IFERROR(INDEX(MASTER!$B:$B,MATCH(J62,MASTER!$A:$A,0))," ")</f>
        <v> </v>
      </c>
      <c r="W62" s="51" t="str">
        <f ca="1" t="array" ref="W62">IFERROR(INDEX(MASTER!$B:$B,MATCH(L62,MASTER!$A:$A,0))," ")</f>
        <v> </v>
      </c>
      <c r="X62" s="51" t="str">
        <f ca="1" t="array" ref="X62">IFERROR(INDEX(MASTER!$B:$B,MATCH(M62,MASTER!$A:$A,0))," ")</f>
        <v> </v>
      </c>
      <c r="Y62" s="51" t="str">
        <f ca="1" t="array" ref="Y62">IFERROR(INDEX(MASTER!$B:$B,MATCH(N62,MASTER!$A:$A,0))," ")</f>
        <v> </v>
      </c>
      <c r="Z62" s="51" t="str">
        <f ca="1" t="array" ref="Z62">IFERROR(INDEX(MASTER!$B:$B,MATCH(O62,MASTER!$A:$A,0))," ")</f>
        <v> </v>
      </c>
      <c r="AA62" s="51" t="str">
        <f ca="1" t="array" ref="AA62">IFERROR(INDEX(MASTER!$B:$B,MATCH(P62,MASTER!$A:$A,0))," ")</f>
        <v> </v>
      </c>
      <c r="AB62" s="51" t="str">
        <f ca="1" t="array" ref="AB62">IFERROR(INDEX(MASTER!$B:$B,MATCH(Q62,MASTER!$A:$A,0))," ")</f>
        <v> </v>
      </c>
      <c r="AC62" s="51" t="str">
        <f t="array" ref="AC62">IFERROR(INDEX(MASTER!$B:$B,MATCH(R62,MASTER!$A:$A,0))," ")</f>
        <v> </v>
      </c>
      <c r="AD62" s="51" t="str">
        <f t="array" ref="AD62">IFERROR(INDEX(MASTER!$B:$B,MATCH(S62,MASTER!$A:$A,0))," ")</f>
        <v> </v>
      </c>
      <c r="AE62" s="51">
        <f ca="1" t="shared" si="12"/>
        <v>9</v>
      </c>
      <c r="AF62" s="51" t="str">
        <f ca="1" t="shared" si="13"/>
        <v>2023 02</v>
      </c>
      <c r="AG62" s="51" t="str">
        <f ca="1" t="shared" si="14"/>
        <v> </v>
      </c>
      <c r="AH62" s="51" t="str">
        <f ca="1" t="shared" si="15"/>
        <v/>
      </c>
    </row>
    <row r="63" customHeight="1" spans="1:34">
      <c r="A63" s="65">
        <f ca="1">INDIRECT(ADDRESS(2+QUOTIENT(ROW()-2,COUNTA('Form Responses 1'!$1:$1)-4),1,,TRUE,"Form Responses 1"))</f>
        <v>45026.4438528935</v>
      </c>
      <c r="B63" s="51" t="str">
        <f ca="1">INDIRECT(ADDRESS(2+QUOTIENT(ROW()-2,COUNTA('Form Responses 1'!$1:$1)-4),2,,TRUE,"Form Responses 1"))</f>
        <v>enit001@yahoo.com</v>
      </c>
      <c r="C63" s="51" t="str">
        <f ca="1">INDIRECT(ADDRESS(2+QUOTIENT(ROW()-2,COUNTA('Form Responses 1'!$1:$1)-4),3,,TRUE,"Form Responses 1"))</f>
        <v>Eni Triwahyuningsih</v>
      </c>
      <c r="D63" s="66">
        <f ca="1">INDIRECT(ADDRESS(2+QUOTIENT(ROW()-2,COUNTA('Form Responses 1'!$1:$1)-4),4,,TRUE,"Form Responses 1"))</f>
        <v>44985</v>
      </c>
      <c r="E63" s="67">
        <f ca="1" t="shared" si="0"/>
        <v>2</v>
      </c>
      <c r="F63" s="51" t="str">
        <f ca="1">IF(ISBLANK(A63)," ",INDIRECT(ADDRESS(1,5+MOD(ROW()-2,COUNTA('Form Responses 1'!$1:$1)-4),,TRUE,"Form Responses 1")))</f>
        <v>Gedung [Pentri]</v>
      </c>
      <c r="G63" s="51" t="str">
        <f ca="1">IF(ISBLANK(A63)," ",INDIRECT(ADDRESS(MATCH(A63,'Form Responses 1'!A:A,0),5+MOD(ROW()-2,COUNTA('Form Responses 1'!$1:$1)-4),,TRUE,"Form Responses 1")))</f>
        <v>BAIK</v>
      </c>
      <c r="H63" s="68" t="str">
        <f ca="1" t="shared" si="1"/>
        <v>Gedung</v>
      </c>
      <c r="I63" s="68" t="str">
        <f ca="1" t="shared" si="2"/>
        <v>CLEANING SERVICE</v>
      </c>
      <c r="J63" s="68">
        <f ca="1" t="array" ref="J63">IFERROR(INDEX(MASTER!B:B,MATCH(G63,MASTER!A:A,0))/100," ")</f>
        <v>0.95</v>
      </c>
      <c r="K63" s="51">
        <f ca="1" t="shared" si="3"/>
        <v>9</v>
      </c>
      <c r="L63" s="51" t="str">
        <f ca="1" t="shared" si="4"/>
        <v>2023 - WEEK 09</v>
      </c>
      <c r="M63" s="51" t="str">
        <f ca="1" t="shared" si="5"/>
        <v>2023 - MONTH 02</v>
      </c>
      <c r="N63" s="68">
        <f ca="1" t="shared" ref="N63:O63" si="71">IFERROR(AVERAGEIF(L:L,L63,$J:$J)," ")</f>
        <v>0.950000000000001</v>
      </c>
      <c r="O63" s="68">
        <f ca="1" t="shared" si="71"/>
        <v>0.95</v>
      </c>
      <c r="P63" s="51" t="str">
        <f ca="1">IF(ISBLANK(A63)," ",IF(N63&gt;MASTER!$B$3/100,"SB",IF(N63&gt;MASTER!$B$4/100,"B",IF(N63&gt;MASTER!$B$5/100,"C","K"))))</f>
        <v>SB</v>
      </c>
      <c r="Q63" s="51" t="str">
        <f ca="1">IF(ISBLANK(B63)," ",IF(O63&gt;MASTER!$B$3/100,"SB",IF(O63&gt;MASTER!$B$4/100,"B",IF(O63&gt;MASTER!$B$5/100,"C","K"))))</f>
        <v>B</v>
      </c>
      <c r="T63" s="51" t="str">
        <f ca="1" t="array" ref="T63">IFERROR(INDEX(MASTER!$B:$B,MATCH(F63,MASTER!$A:$A,0))," ")</f>
        <v> </v>
      </c>
      <c r="V63" s="51" t="str">
        <f ca="1" t="array" ref="V63">IFERROR(INDEX(MASTER!$B:$B,MATCH(J63,MASTER!$A:$A,0))," ")</f>
        <v> </v>
      </c>
      <c r="W63" s="51" t="str">
        <f ca="1" t="array" ref="W63">IFERROR(INDEX(MASTER!$B:$B,MATCH(L63,MASTER!$A:$A,0))," ")</f>
        <v> </v>
      </c>
      <c r="X63" s="51" t="str">
        <f ca="1" t="array" ref="X63">IFERROR(INDEX(MASTER!$B:$B,MATCH(M63,MASTER!$A:$A,0))," ")</f>
        <v> </v>
      </c>
      <c r="Y63" s="51" t="str">
        <f ca="1" t="array" ref="Y63">IFERROR(INDEX(MASTER!$B:$B,MATCH(N63,MASTER!$A:$A,0))," ")</f>
        <v> </v>
      </c>
      <c r="Z63" s="51" t="str">
        <f ca="1" t="array" ref="Z63">IFERROR(INDEX(MASTER!$B:$B,MATCH(O63,MASTER!$A:$A,0))," ")</f>
        <v> </v>
      </c>
      <c r="AA63" s="51" t="str">
        <f ca="1" t="array" ref="AA63">IFERROR(INDEX(MASTER!$B:$B,MATCH(P63,MASTER!$A:$A,0))," ")</f>
        <v> </v>
      </c>
      <c r="AB63" s="51" t="str">
        <f ca="1" t="array" ref="AB63">IFERROR(INDEX(MASTER!$B:$B,MATCH(Q63,MASTER!$A:$A,0))," ")</f>
        <v> </v>
      </c>
      <c r="AC63" s="51" t="str">
        <f t="array" ref="AC63">IFERROR(INDEX(MASTER!$B:$B,MATCH(R63,MASTER!$A:$A,0))," ")</f>
        <v> </v>
      </c>
      <c r="AD63" s="51" t="str">
        <f t="array" ref="AD63">IFERROR(INDEX(MASTER!$B:$B,MATCH(S63,MASTER!$A:$A,0))," ")</f>
        <v> </v>
      </c>
      <c r="AE63" s="51">
        <f ca="1" t="shared" si="12"/>
        <v>9</v>
      </c>
      <c r="AF63" s="51" t="str">
        <f ca="1" t="shared" si="13"/>
        <v>2023 02</v>
      </c>
      <c r="AG63" s="51" t="str">
        <f ca="1" t="shared" si="14"/>
        <v> </v>
      </c>
      <c r="AH63" s="51" t="str">
        <f ca="1" t="shared" si="15"/>
        <v/>
      </c>
    </row>
    <row r="64" customHeight="1" spans="1:34">
      <c r="A64" s="65">
        <f ca="1">INDIRECT(ADDRESS(2+QUOTIENT(ROW()-2,COUNTA('Form Responses 1'!$1:$1)-4),1,,TRUE,"Form Responses 1"))</f>
        <v>45026.4438528935</v>
      </c>
      <c r="B64" s="51" t="str">
        <f ca="1">INDIRECT(ADDRESS(2+QUOTIENT(ROW()-2,COUNTA('Form Responses 1'!$1:$1)-4),2,,TRUE,"Form Responses 1"))</f>
        <v>enit001@yahoo.com</v>
      </c>
      <c r="C64" s="51" t="str">
        <f ca="1">INDIRECT(ADDRESS(2+QUOTIENT(ROW()-2,COUNTA('Form Responses 1'!$1:$1)-4),3,,TRUE,"Form Responses 1"))</f>
        <v>Eni Triwahyuningsih</v>
      </c>
      <c r="D64" s="66">
        <f ca="1">INDIRECT(ADDRESS(2+QUOTIENT(ROW()-2,COUNTA('Form Responses 1'!$1:$1)-4),4,,TRUE,"Form Responses 1"))</f>
        <v>44985</v>
      </c>
      <c r="E64" s="67">
        <f ca="1" t="shared" si="0"/>
        <v>2</v>
      </c>
      <c r="F64" s="51" t="str">
        <f ca="1">IF(ISBLANK(A64)," ",INDIRECT(ADDRESS(1,5+MOD(ROW()-2,COUNTA('Form Responses 1'!$1:$1)-4),,TRUE,"Form Responses 1")))</f>
        <v>Gedung [Toilet]</v>
      </c>
      <c r="G64" s="51" t="str">
        <f ca="1">IF(ISBLANK(A64)," ",INDIRECT(ADDRESS(MATCH(A64,'Form Responses 1'!A:A,0),5+MOD(ROW()-2,COUNTA('Form Responses 1'!$1:$1)-4),,TRUE,"Form Responses 1")))</f>
        <v>BAIK</v>
      </c>
      <c r="H64" s="68" t="str">
        <f ca="1" t="shared" si="1"/>
        <v>Gedung</v>
      </c>
      <c r="I64" s="68" t="str">
        <f ca="1" t="shared" si="2"/>
        <v>CLEANING SERVICE</v>
      </c>
      <c r="J64" s="68">
        <f ca="1" t="array" ref="J64">IFERROR(INDEX(MASTER!B:B,MATCH(G64,MASTER!A:A,0))/100," ")</f>
        <v>0.95</v>
      </c>
      <c r="K64" s="51">
        <f ca="1" t="shared" si="3"/>
        <v>9</v>
      </c>
      <c r="L64" s="51" t="str">
        <f ca="1" t="shared" si="4"/>
        <v>2023 - WEEK 09</v>
      </c>
      <c r="M64" s="51" t="str">
        <f ca="1" t="shared" si="5"/>
        <v>2023 - MONTH 02</v>
      </c>
      <c r="N64" s="68">
        <f ca="1" t="shared" ref="N64:O64" si="72">IFERROR(AVERAGEIF(L:L,L64,$J:$J)," ")</f>
        <v>0.950000000000001</v>
      </c>
      <c r="O64" s="68">
        <f ca="1" t="shared" si="72"/>
        <v>0.95</v>
      </c>
      <c r="P64" s="51" t="str">
        <f ca="1">IF(ISBLANK(A64)," ",IF(N64&gt;MASTER!$B$3/100,"SB",IF(N64&gt;MASTER!$B$4/100,"B",IF(N64&gt;MASTER!$B$5/100,"C","K"))))</f>
        <v>SB</v>
      </c>
      <c r="Q64" s="51" t="str">
        <f ca="1">IF(ISBLANK(B64)," ",IF(O64&gt;MASTER!$B$3/100,"SB",IF(O64&gt;MASTER!$B$4/100,"B",IF(O64&gt;MASTER!$B$5/100,"C","K"))))</f>
        <v>B</v>
      </c>
      <c r="T64" s="51" t="str">
        <f ca="1" t="array" ref="T64">IFERROR(INDEX(MASTER!$B:$B,MATCH(F64,MASTER!$A:$A,0))," ")</f>
        <v> </v>
      </c>
      <c r="V64" s="51" t="str">
        <f ca="1" t="array" ref="V64">IFERROR(INDEX(MASTER!$B:$B,MATCH(J64,MASTER!$A:$A,0))," ")</f>
        <v> </v>
      </c>
      <c r="W64" s="51" t="str">
        <f ca="1" t="array" ref="W64">IFERROR(INDEX(MASTER!$B:$B,MATCH(L64,MASTER!$A:$A,0))," ")</f>
        <v> </v>
      </c>
      <c r="X64" s="51" t="str">
        <f ca="1" t="array" ref="X64">IFERROR(INDEX(MASTER!$B:$B,MATCH(M64,MASTER!$A:$A,0))," ")</f>
        <v> </v>
      </c>
      <c r="Y64" s="51" t="str">
        <f ca="1" t="array" ref="Y64">IFERROR(INDEX(MASTER!$B:$B,MATCH(N64,MASTER!$A:$A,0))," ")</f>
        <v> </v>
      </c>
      <c r="Z64" s="51" t="str">
        <f ca="1" t="array" ref="Z64">IFERROR(INDEX(MASTER!$B:$B,MATCH(O64,MASTER!$A:$A,0))," ")</f>
        <v> </v>
      </c>
      <c r="AA64" s="51" t="str">
        <f ca="1" t="array" ref="AA64">IFERROR(INDEX(MASTER!$B:$B,MATCH(P64,MASTER!$A:$A,0))," ")</f>
        <v> </v>
      </c>
      <c r="AB64" s="51" t="str">
        <f ca="1" t="array" ref="AB64">IFERROR(INDEX(MASTER!$B:$B,MATCH(Q64,MASTER!$A:$A,0))," ")</f>
        <v> </v>
      </c>
      <c r="AC64" s="51" t="str">
        <f t="array" ref="AC64">IFERROR(INDEX(MASTER!$B:$B,MATCH(R64,MASTER!$A:$A,0))," ")</f>
        <v> </v>
      </c>
      <c r="AD64" s="51" t="str">
        <f t="array" ref="AD64">IFERROR(INDEX(MASTER!$B:$B,MATCH(S64,MASTER!$A:$A,0))," ")</f>
        <v> </v>
      </c>
      <c r="AE64" s="51">
        <f ca="1" t="shared" si="12"/>
        <v>9</v>
      </c>
      <c r="AF64" s="51" t="str">
        <f ca="1" t="shared" si="13"/>
        <v>2023 02</v>
      </c>
      <c r="AG64" s="51" t="str">
        <f ca="1" t="shared" si="14"/>
        <v> </v>
      </c>
      <c r="AH64" s="51" t="str">
        <f ca="1" t="shared" si="15"/>
        <v/>
      </c>
    </row>
    <row r="65" customHeight="1" spans="1:34">
      <c r="A65" s="65">
        <f ca="1">INDIRECT(ADDRESS(2+QUOTIENT(ROW()-2,COUNTA('Form Responses 1'!$1:$1)-4),1,,TRUE,"Form Responses 1"))</f>
        <v>45026.4446920833</v>
      </c>
      <c r="B65" s="51" t="str">
        <f ca="1">INDIRECT(ADDRESS(2+QUOTIENT(ROW()-2,COUNTA('Form Responses 1'!$1:$1)-4),2,,TRUE,"Form Responses 1"))</f>
        <v>enit001@yahoo.com</v>
      </c>
      <c r="C65" s="51" t="str">
        <f ca="1">INDIRECT(ADDRESS(2+QUOTIENT(ROW()-2,COUNTA('Form Responses 1'!$1:$1)-4),3,,TRUE,"Form Responses 1"))</f>
        <v>Eni Triwahyuningsih</v>
      </c>
      <c r="D65" s="66">
        <f ca="1">INDIRECT(ADDRESS(2+QUOTIENT(ROW()-2,COUNTA('Form Responses 1'!$1:$1)-4),4,,TRUE,"Form Responses 1"))</f>
        <v>45016</v>
      </c>
      <c r="E65" s="67">
        <f ca="1" t="shared" si="0"/>
        <v>5</v>
      </c>
      <c r="F65" s="51" t="str">
        <f ca="1">IF(ISBLANK(A65)," ",INDIRECT(ADDRESS(1,5+MOD(ROW()-2,COUNTA('Form Responses 1'!$1:$1)-4),,TRUE,"Form Responses 1")))</f>
        <v>Security [Security Functions]</v>
      </c>
      <c r="G65" s="51" t="str">
        <f ca="1">IF(ISBLANK(A65)," ",INDIRECT(ADDRESS(MATCH(A65,'Form Responses 1'!A:A,0),5+MOD(ROW()-2,COUNTA('Form Responses 1'!$1:$1)-4),,TRUE,"Form Responses 1")))</f>
        <v>BAIK</v>
      </c>
      <c r="H65" s="68" t="str">
        <f ca="1" t="shared" si="1"/>
        <v>Security</v>
      </c>
      <c r="I65" s="68" t="str">
        <f ca="1" t="shared" si="2"/>
        <v>SECURITY SERVICE</v>
      </c>
      <c r="J65" s="68">
        <f ca="1" t="array" ref="J65">IFERROR(INDEX(MASTER!B:B,MATCH(G65,MASTER!A:A,0))/100," ")</f>
        <v>0.95</v>
      </c>
      <c r="K65" s="51">
        <f ca="1" t="shared" si="3"/>
        <v>13</v>
      </c>
      <c r="L65" s="51" t="str">
        <f ca="1" t="shared" si="4"/>
        <v>2023 - WEEK 13</v>
      </c>
      <c r="M65" s="51" t="str">
        <f ca="1" t="shared" si="5"/>
        <v>2023 - MONTH 03</v>
      </c>
      <c r="N65" s="68">
        <f ca="1" t="shared" ref="N65:O65" si="73">IFERROR(AVERAGEIF(L:L,L65,$J:$J)," ")</f>
        <v>0.95</v>
      </c>
      <c r="O65" s="68">
        <f ca="1" t="shared" si="73"/>
        <v>0.95</v>
      </c>
      <c r="P65" s="51" t="str">
        <f ca="1">IF(ISBLANK(A65)," ",IF(N65&gt;MASTER!$B$3/100,"SB",IF(N65&gt;MASTER!$B$4/100,"B",IF(N65&gt;MASTER!$B$5/100,"C","K"))))</f>
        <v>B</v>
      </c>
      <c r="Q65" s="51" t="str">
        <f ca="1">IF(ISBLANK(B65)," ",IF(O65&gt;MASTER!$B$3/100,"SB",IF(O65&gt;MASTER!$B$4/100,"B",IF(O65&gt;MASTER!$B$5/100,"C","K"))))</f>
        <v>B</v>
      </c>
      <c r="T65" s="51" t="str">
        <f ca="1" t="array" ref="T65">IFERROR(INDEX(MASTER!$B:$B,MATCH(F65,MASTER!$A:$A,0))," ")</f>
        <v> </v>
      </c>
      <c r="V65" s="51" t="str">
        <f ca="1" t="array" ref="V65">IFERROR(INDEX(MASTER!$B:$B,MATCH(J65,MASTER!$A:$A,0))," ")</f>
        <v> </v>
      </c>
      <c r="W65" s="51" t="str">
        <f ca="1" t="array" ref="W65">IFERROR(INDEX(MASTER!$B:$B,MATCH(L65,MASTER!$A:$A,0))," ")</f>
        <v> </v>
      </c>
      <c r="X65" s="51" t="str">
        <f ca="1" t="array" ref="X65">IFERROR(INDEX(MASTER!$B:$B,MATCH(M65,MASTER!$A:$A,0))," ")</f>
        <v> </v>
      </c>
      <c r="Y65" s="51" t="str">
        <f ca="1" t="array" ref="Y65">IFERROR(INDEX(MASTER!$B:$B,MATCH(N65,MASTER!$A:$A,0))," ")</f>
        <v> </v>
      </c>
      <c r="Z65" s="51" t="str">
        <f ca="1" t="array" ref="Z65">IFERROR(INDEX(MASTER!$B:$B,MATCH(O65,MASTER!$A:$A,0))," ")</f>
        <v> </v>
      </c>
      <c r="AA65" s="51" t="str">
        <f ca="1" t="array" ref="AA65">IFERROR(INDEX(MASTER!$B:$B,MATCH(P65,MASTER!$A:$A,0))," ")</f>
        <v> </v>
      </c>
      <c r="AB65" s="51" t="str">
        <f ca="1" t="array" ref="AB65">IFERROR(INDEX(MASTER!$B:$B,MATCH(Q65,MASTER!$A:$A,0))," ")</f>
        <v> </v>
      </c>
      <c r="AC65" s="51" t="str">
        <f t="array" ref="AC65">IFERROR(INDEX(MASTER!$B:$B,MATCH(R65,MASTER!$A:$A,0))," ")</f>
        <v> </v>
      </c>
      <c r="AD65" s="51" t="str">
        <f t="array" ref="AD65">IFERROR(INDEX(MASTER!$B:$B,MATCH(S65,MASTER!$A:$A,0))," ")</f>
        <v> </v>
      </c>
      <c r="AE65" s="51">
        <f ca="1" t="shared" si="12"/>
        <v>13</v>
      </c>
      <c r="AF65" s="51" t="str">
        <f ca="1" t="shared" si="13"/>
        <v>2023 03</v>
      </c>
      <c r="AG65" s="51" t="str">
        <f ca="1" t="shared" si="14"/>
        <v> </v>
      </c>
      <c r="AH65" s="51" t="str">
        <f ca="1" t="shared" si="15"/>
        <v/>
      </c>
    </row>
    <row r="66" customHeight="1" spans="1:34">
      <c r="A66" s="65">
        <f ca="1">INDIRECT(ADDRESS(2+QUOTIENT(ROW()-2,COUNTA('Form Responses 1'!$1:$1)-4),1,,TRUE,"Form Responses 1"))</f>
        <v>45026.4446920833</v>
      </c>
      <c r="B66" s="51" t="str">
        <f ca="1">INDIRECT(ADDRESS(2+QUOTIENT(ROW()-2,COUNTA('Form Responses 1'!$1:$1)-4),2,,TRUE,"Form Responses 1"))</f>
        <v>enit001@yahoo.com</v>
      </c>
      <c r="C66" s="51" t="str">
        <f ca="1">INDIRECT(ADDRESS(2+QUOTIENT(ROW()-2,COUNTA('Form Responses 1'!$1:$1)-4),3,,TRUE,"Form Responses 1"))</f>
        <v>Eni Triwahyuningsih</v>
      </c>
      <c r="D66" s="66">
        <f ca="1">INDIRECT(ADDRESS(2+QUOTIENT(ROW()-2,COUNTA('Form Responses 1'!$1:$1)-4),4,,TRUE,"Form Responses 1"))</f>
        <v>45016</v>
      </c>
      <c r="E66" s="67">
        <f ca="1" t="shared" si="0"/>
        <v>5</v>
      </c>
      <c r="F66" s="51" t="str">
        <f ca="1">IF(ISBLANK(A66)," ",INDIRECT(ADDRESS(1,5+MOD(ROW()-2,COUNTA('Form Responses 1'!$1:$1)-4),,TRUE,"Form Responses 1")))</f>
        <v>Gedung [Halaman]</v>
      </c>
      <c r="G66" s="51" t="str">
        <f ca="1">IF(ISBLANK(A66)," ",INDIRECT(ADDRESS(MATCH(A66,'Form Responses 1'!A:A,0),5+MOD(ROW()-2,COUNTA('Form Responses 1'!$1:$1)-4),,TRUE,"Form Responses 1")))</f>
        <v>BAIK</v>
      </c>
      <c r="H66" s="68" t="str">
        <f ca="1" t="shared" si="1"/>
        <v>Gedung</v>
      </c>
      <c r="I66" s="68" t="str">
        <f ca="1" t="shared" si="2"/>
        <v>CLEANING SERVICE</v>
      </c>
      <c r="J66" s="68">
        <f ca="1" t="array" ref="J66">IFERROR(INDEX(MASTER!B:B,MATCH(G66,MASTER!A:A,0))/100," ")</f>
        <v>0.95</v>
      </c>
      <c r="K66" s="51">
        <f ca="1" t="shared" si="3"/>
        <v>13</v>
      </c>
      <c r="L66" s="51" t="str">
        <f ca="1" t="shared" si="4"/>
        <v>2023 - WEEK 13</v>
      </c>
      <c r="M66" s="51" t="str">
        <f ca="1" t="shared" si="5"/>
        <v>2023 - MONTH 03</v>
      </c>
      <c r="N66" s="68">
        <f ca="1" t="shared" ref="N66:O66" si="74">IFERROR(AVERAGEIF(L:L,L66,$J:$J)," ")</f>
        <v>0.95</v>
      </c>
      <c r="O66" s="68">
        <f ca="1" t="shared" si="74"/>
        <v>0.95</v>
      </c>
      <c r="P66" s="51" t="str">
        <f ca="1">IF(ISBLANK(A66)," ",IF(N66&gt;MASTER!$B$3/100,"SB",IF(N66&gt;MASTER!$B$4/100,"B",IF(N66&gt;MASTER!$B$5/100,"C","K"))))</f>
        <v>B</v>
      </c>
      <c r="Q66" s="51" t="str">
        <f ca="1">IF(ISBLANK(B66)," ",IF(O66&gt;MASTER!$B$3/100,"SB",IF(O66&gt;MASTER!$B$4/100,"B",IF(O66&gt;MASTER!$B$5/100,"C","K"))))</f>
        <v>B</v>
      </c>
      <c r="T66" s="51" t="str">
        <f ca="1" t="array" ref="T66">IFERROR(INDEX(MASTER!$B:$B,MATCH(F66,MASTER!$A:$A,0))," ")</f>
        <v> </v>
      </c>
      <c r="V66" s="51" t="str">
        <f ca="1" t="array" ref="V66">IFERROR(INDEX(MASTER!$B:$B,MATCH(J66,MASTER!$A:$A,0))," ")</f>
        <v> </v>
      </c>
      <c r="W66" s="51" t="str">
        <f ca="1" t="array" ref="W66">IFERROR(INDEX(MASTER!$B:$B,MATCH(L66,MASTER!$A:$A,0))," ")</f>
        <v> </v>
      </c>
      <c r="X66" s="51" t="str">
        <f ca="1" t="array" ref="X66">IFERROR(INDEX(MASTER!$B:$B,MATCH(M66,MASTER!$A:$A,0))," ")</f>
        <v> </v>
      </c>
      <c r="Y66" s="51" t="str">
        <f ca="1" t="array" ref="Y66">IFERROR(INDEX(MASTER!$B:$B,MATCH(N66,MASTER!$A:$A,0))," ")</f>
        <v> </v>
      </c>
      <c r="Z66" s="51" t="str">
        <f ca="1" t="array" ref="Z66">IFERROR(INDEX(MASTER!$B:$B,MATCH(O66,MASTER!$A:$A,0))," ")</f>
        <v> </v>
      </c>
      <c r="AA66" s="51" t="str">
        <f ca="1" t="array" ref="AA66">IFERROR(INDEX(MASTER!$B:$B,MATCH(P66,MASTER!$A:$A,0))," ")</f>
        <v> </v>
      </c>
      <c r="AB66" s="51" t="str">
        <f ca="1" t="array" ref="AB66">IFERROR(INDEX(MASTER!$B:$B,MATCH(Q66,MASTER!$A:$A,0))," ")</f>
        <v> </v>
      </c>
      <c r="AC66" s="51" t="str">
        <f t="array" ref="AC66">IFERROR(INDEX(MASTER!$B:$B,MATCH(R66,MASTER!$A:$A,0))," ")</f>
        <v> </v>
      </c>
      <c r="AD66" s="51" t="str">
        <f t="array" ref="AD66">IFERROR(INDEX(MASTER!$B:$B,MATCH(S66,MASTER!$A:$A,0))," ")</f>
        <v> </v>
      </c>
      <c r="AE66" s="51">
        <f ca="1" t="shared" si="12"/>
        <v>13</v>
      </c>
      <c r="AF66" s="51" t="str">
        <f ca="1" t="shared" si="13"/>
        <v>2023 03</v>
      </c>
      <c r="AG66" s="51" t="str">
        <f ca="1" t="shared" si="14"/>
        <v> </v>
      </c>
      <c r="AH66" s="51" t="str">
        <f ca="1" t="shared" si="15"/>
        <v/>
      </c>
    </row>
    <row r="67" customHeight="1" spans="1:34">
      <c r="A67" s="65">
        <f ca="1">INDIRECT(ADDRESS(2+QUOTIENT(ROW()-2,COUNTA('Form Responses 1'!$1:$1)-4),1,,TRUE,"Form Responses 1"))</f>
        <v>45026.4446920833</v>
      </c>
      <c r="B67" s="51" t="str">
        <f ca="1">INDIRECT(ADDRESS(2+QUOTIENT(ROW()-2,COUNTA('Form Responses 1'!$1:$1)-4),2,,TRUE,"Form Responses 1"))</f>
        <v>enit001@yahoo.com</v>
      </c>
      <c r="C67" s="51" t="str">
        <f ca="1">INDIRECT(ADDRESS(2+QUOTIENT(ROW()-2,COUNTA('Form Responses 1'!$1:$1)-4),3,,TRUE,"Form Responses 1"))</f>
        <v>Eni Triwahyuningsih</v>
      </c>
      <c r="D67" s="66">
        <f ca="1">INDIRECT(ADDRESS(2+QUOTIENT(ROW()-2,COUNTA('Form Responses 1'!$1:$1)-4),4,,TRUE,"Form Responses 1"))</f>
        <v>45016</v>
      </c>
      <c r="E67" s="67">
        <f ca="1" t="shared" si="0"/>
        <v>5</v>
      </c>
      <c r="F67" s="51" t="str">
        <f ca="1">IF(ISBLANK(A67)," ",INDIRECT(ADDRESS(1,5+MOD(ROW()-2,COUNTA('Form Responses 1'!$1:$1)-4),,TRUE,"Form Responses 1")))</f>
        <v>Gedung [Kamar 1]</v>
      </c>
      <c r="G67" s="51" t="str">
        <f ca="1">IF(ISBLANK(A67)," ",INDIRECT(ADDRESS(MATCH(A67,'Form Responses 1'!A:A,0),5+MOD(ROW()-2,COUNTA('Form Responses 1'!$1:$1)-4),,TRUE,"Form Responses 1")))</f>
        <v>BAIK</v>
      </c>
      <c r="H67" s="68" t="str">
        <f ca="1" t="shared" si="1"/>
        <v>Gedung</v>
      </c>
      <c r="I67" s="68" t="str">
        <f ca="1" t="shared" si="2"/>
        <v>CLEANING SERVICE</v>
      </c>
      <c r="J67" s="68">
        <f ca="1" t="array" ref="J67">IFERROR(INDEX(MASTER!B:B,MATCH(G67,MASTER!A:A,0))/100," ")</f>
        <v>0.95</v>
      </c>
      <c r="K67" s="51">
        <f ca="1" t="shared" si="3"/>
        <v>13</v>
      </c>
      <c r="L67" s="51" t="str">
        <f ca="1" t="shared" si="4"/>
        <v>2023 - WEEK 13</v>
      </c>
      <c r="M67" s="51" t="str">
        <f ca="1" t="shared" si="5"/>
        <v>2023 - MONTH 03</v>
      </c>
      <c r="N67" s="68">
        <f ca="1" t="shared" ref="N67:O67" si="75">IFERROR(AVERAGEIF(L:L,L67,$J:$J)," ")</f>
        <v>0.95</v>
      </c>
      <c r="O67" s="68">
        <f ca="1" t="shared" si="75"/>
        <v>0.95</v>
      </c>
      <c r="P67" s="51" t="str">
        <f ca="1">IF(ISBLANK(A67)," ",IF(N67&gt;MASTER!$B$3/100,"SB",IF(N67&gt;MASTER!$B$4/100,"B",IF(N67&gt;MASTER!$B$5/100,"C","K"))))</f>
        <v>B</v>
      </c>
      <c r="Q67" s="51" t="str">
        <f ca="1">IF(ISBLANK(B67)," ",IF(O67&gt;MASTER!$B$3/100,"SB",IF(O67&gt;MASTER!$B$4/100,"B",IF(O67&gt;MASTER!$B$5/100,"C","K"))))</f>
        <v>B</v>
      </c>
      <c r="T67" s="51" t="str">
        <f ca="1" t="array" ref="T67">IFERROR(INDEX(MASTER!$B:$B,MATCH(F67,MASTER!$A:$A,0))," ")</f>
        <v> </v>
      </c>
      <c r="V67" s="51" t="str">
        <f ca="1" t="array" ref="V67">IFERROR(INDEX(MASTER!$B:$B,MATCH(J67,MASTER!$A:$A,0))," ")</f>
        <v> </v>
      </c>
      <c r="W67" s="51" t="str">
        <f ca="1" t="array" ref="W67">IFERROR(INDEX(MASTER!$B:$B,MATCH(L67,MASTER!$A:$A,0))," ")</f>
        <v> </v>
      </c>
      <c r="X67" s="51" t="str">
        <f ca="1" t="array" ref="X67">IFERROR(INDEX(MASTER!$B:$B,MATCH(M67,MASTER!$A:$A,0))," ")</f>
        <v> </v>
      </c>
      <c r="Y67" s="51" t="str">
        <f ca="1" t="array" ref="Y67">IFERROR(INDEX(MASTER!$B:$B,MATCH(N67,MASTER!$A:$A,0))," ")</f>
        <v> </v>
      </c>
      <c r="Z67" s="51" t="str">
        <f ca="1" t="array" ref="Z67">IFERROR(INDEX(MASTER!$B:$B,MATCH(O67,MASTER!$A:$A,0))," ")</f>
        <v> </v>
      </c>
      <c r="AA67" s="51" t="str">
        <f ca="1" t="array" ref="AA67">IFERROR(INDEX(MASTER!$B:$B,MATCH(P67,MASTER!$A:$A,0))," ")</f>
        <v> </v>
      </c>
      <c r="AB67" s="51" t="str">
        <f ca="1" t="array" ref="AB67">IFERROR(INDEX(MASTER!$B:$B,MATCH(Q67,MASTER!$A:$A,0))," ")</f>
        <v> </v>
      </c>
      <c r="AC67" s="51" t="str">
        <f t="array" ref="AC67">IFERROR(INDEX(MASTER!$B:$B,MATCH(R67,MASTER!$A:$A,0))," ")</f>
        <v> </v>
      </c>
      <c r="AD67" s="51" t="str">
        <f t="array" ref="AD67">IFERROR(INDEX(MASTER!$B:$B,MATCH(S67,MASTER!$A:$A,0))," ")</f>
        <v> </v>
      </c>
      <c r="AE67" s="51">
        <f ca="1" t="shared" si="12"/>
        <v>13</v>
      </c>
      <c r="AF67" s="51" t="str">
        <f ca="1" t="shared" si="13"/>
        <v>2023 03</v>
      </c>
      <c r="AG67" s="51" t="str">
        <f ca="1" t="shared" si="14"/>
        <v> </v>
      </c>
      <c r="AH67" s="51" t="str">
        <f ca="1" t="shared" si="15"/>
        <v/>
      </c>
    </row>
    <row r="68" customHeight="1" spans="1:34">
      <c r="A68" s="65">
        <f ca="1">INDIRECT(ADDRESS(2+QUOTIENT(ROW()-2,COUNTA('Form Responses 1'!$1:$1)-4),1,,TRUE,"Form Responses 1"))</f>
        <v>45026.4446920833</v>
      </c>
      <c r="B68" s="51" t="str">
        <f ca="1">INDIRECT(ADDRESS(2+QUOTIENT(ROW()-2,COUNTA('Form Responses 1'!$1:$1)-4),2,,TRUE,"Form Responses 1"))</f>
        <v>enit001@yahoo.com</v>
      </c>
      <c r="C68" s="51" t="str">
        <f ca="1">INDIRECT(ADDRESS(2+QUOTIENT(ROW()-2,COUNTA('Form Responses 1'!$1:$1)-4),3,,TRUE,"Form Responses 1"))</f>
        <v>Eni Triwahyuningsih</v>
      </c>
      <c r="D68" s="66">
        <f ca="1">INDIRECT(ADDRESS(2+QUOTIENT(ROW()-2,COUNTA('Form Responses 1'!$1:$1)-4),4,,TRUE,"Form Responses 1"))</f>
        <v>45016</v>
      </c>
      <c r="E68" s="67">
        <f ca="1" t="shared" si="0"/>
        <v>5</v>
      </c>
      <c r="F68" s="51" t="str">
        <f ca="1">IF(ISBLANK(A68)," ",INDIRECT(ADDRESS(1,5+MOD(ROW()-2,COUNTA('Form Responses 1'!$1:$1)-4),,TRUE,"Form Responses 1")))</f>
        <v>Gedung [Kamar 2]</v>
      </c>
      <c r="G68" s="51" t="str">
        <f ca="1">IF(ISBLANK(A68)," ",INDIRECT(ADDRESS(MATCH(A68,'Form Responses 1'!A:A,0),5+MOD(ROW()-2,COUNTA('Form Responses 1'!$1:$1)-4),,TRUE,"Form Responses 1")))</f>
        <v>BAIK</v>
      </c>
      <c r="H68" s="68" t="str">
        <f ca="1" t="shared" si="1"/>
        <v>Gedung</v>
      </c>
      <c r="I68" s="68" t="str">
        <f ca="1" t="shared" si="2"/>
        <v>CLEANING SERVICE</v>
      </c>
      <c r="J68" s="68">
        <f ca="1" t="array" ref="J68">IFERROR(INDEX(MASTER!B:B,MATCH(G68,MASTER!A:A,0))/100," ")</f>
        <v>0.95</v>
      </c>
      <c r="K68" s="51">
        <f ca="1" t="shared" si="3"/>
        <v>13</v>
      </c>
      <c r="L68" s="51" t="str">
        <f ca="1" t="shared" si="4"/>
        <v>2023 - WEEK 13</v>
      </c>
      <c r="M68" s="51" t="str">
        <f ca="1" t="shared" si="5"/>
        <v>2023 - MONTH 03</v>
      </c>
      <c r="N68" s="68">
        <f ca="1" t="shared" ref="N68:O68" si="76">IFERROR(AVERAGEIF(L:L,L68,$J:$J)," ")</f>
        <v>0.95</v>
      </c>
      <c r="O68" s="68">
        <f ca="1" t="shared" si="76"/>
        <v>0.95</v>
      </c>
      <c r="P68" s="51" t="str">
        <f ca="1">IF(ISBLANK(A68)," ",IF(N68&gt;MASTER!$B$3/100,"SB",IF(N68&gt;MASTER!$B$4/100,"B",IF(N68&gt;MASTER!$B$5/100,"C","K"))))</f>
        <v>B</v>
      </c>
      <c r="Q68" s="51" t="str">
        <f ca="1">IF(ISBLANK(B68)," ",IF(O68&gt;MASTER!$B$3/100,"SB",IF(O68&gt;MASTER!$B$4/100,"B",IF(O68&gt;MASTER!$B$5/100,"C","K"))))</f>
        <v>B</v>
      </c>
      <c r="T68" s="51" t="str">
        <f ca="1" t="array" ref="T68">IFERROR(INDEX(MASTER!$B:$B,MATCH(F68,MASTER!$A:$A,0))," ")</f>
        <v> </v>
      </c>
      <c r="V68" s="51" t="str">
        <f ca="1" t="array" ref="V68">IFERROR(INDEX(MASTER!$B:$B,MATCH(J68,MASTER!$A:$A,0))," ")</f>
        <v> </v>
      </c>
      <c r="W68" s="51" t="str">
        <f ca="1" t="array" ref="W68">IFERROR(INDEX(MASTER!$B:$B,MATCH(L68,MASTER!$A:$A,0))," ")</f>
        <v> </v>
      </c>
      <c r="X68" s="51" t="str">
        <f ca="1" t="array" ref="X68">IFERROR(INDEX(MASTER!$B:$B,MATCH(M68,MASTER!$A:$A,0))," ")</f>
        <v> </v>
      </c>
      <c r="Y68" s="51" t="str">
        <f ca="1" t="array" ref="Y68">IFERROR(INDEX(MASTER!$B:$B,MATCH(N68,MASTER!$A:$A,0))," ")</f>
        <v> </v>
      </c>
      <c r="Z68" s="51" t="str">
        <f ca="1" t="array" ref="Z68">IFERROR(INDEX(MASTER!$B:$B,MATCH(O68,MASTER!$A:$A,0))," ")</f>
        <v> </v>
      </c>
      <c r="AA68" s="51" t="str">
        <f ca="1" t="array" ref="AA68">IFERROR(INDEX(MASTER!$B:$B,MATCH(P68,MASTER!$A:$A,0))," ")</f>
        <v> </v>
      </c>
      <c r="AB68" s="51" t="str">
        <f ca="1" t="array" ref="AB68">IFERROR(INDEX(MASTER!$B:$B,MATCH(Q68,MASTER!$A:$A,0))," ")</f>
        <v> </v>
      </c>
      <c r="AC68" s="51" t="str">
        <f t="array" ref="AC68">IFERROR(INDEX(MASTER!$B:$B,MATCH(R68,MASTER!$A:$A,0))," ")</f>
        <v> </v>
      </c>
      <c r="AD68" s="51" t="str">
        <f t="array" ref="AD68">IFERROR(INDEX(MASTER!$B:$B,MATCH(S68,MASTER!$A:$A,0))," ")</f>
        <v> </v>
      </c>
      <c r="AE68" s="51">
        <f ca="1" t="shared" si="12"/>
        <v>13</v>
      </c>
      <c r="AF68" s="51" t="str">
        <f ca="1" t="shared" si="13"/>
        <v>2023 03</v>
      </c>
      <c r="AG68" s="51" t="str">
        <f ca="1" t="shared" si="14"/>
        <v> </v>
      </c>
      <c r="AH68" s="51" t="str">
        <f ca="1" t="shared" si="15"/>
        <v/>
      </c>
    </row>
    <row r="69" customHeight="1" spans="1:34">
      <c r="A69" s="65">
        <f ca="1">INDIRECT(ADDRESS(2+QUOTIENT(ROW()-2,COUNTA('Form Responses 1'!$1:$1)-4),1,,TRUE,"Form Responses 1"))</f>
        <v>45026.4446920833</v>
      </c>
      <c r="B69" s="51" t="str">
        <f ca="1">INDIRECT(ADDRESS(2+QUOTIENT(ROW()-2,COUNTA('Form Responses 1'!$1:$1)-4),2,,TRUE,"Form Responses 1"))</f>
        <v>enit001@yahoo.com</v>
      </c>
      <c r="C69" s="51" t="str">
        <f ca="1">INDIRECT(ADDRESS(2+QUOTIENT(ROW()-2,COUNTA('Form Responses 1'!$1:$1)-4),3,,TRUE,"Form Responses 1"))</f>
        <v>Eni Triwahyuningsih</v>
      </c>
      <c r="D69" s="66">
        <f ca="1">INDIRECT(ADDRESS(2+QUOTIENT(ROW()-2,COUNTA('Form Responses 1'!$1:$1)-4),4,,TRUE,"Form Responses 1"))</f>
        <v>45016</v>
      </c>
      <c r="E69" s="67">
        <f ca="1" t="shared" si="0"/>
        <v>5</v>
      </c>
      <c r="F69" s="51" t="str">
        <f ca="1">IF(ISBLANK(A69)," ",INDIRECT(ADDRESS(1,5+MOD(ROW()-2,COUNTA('Form Responses 1'!$1:$1)-4),,TRUE,"Form Responses 1")))</f>
        <v>Gedung [Kamar 3]</v>
      </c>
      <c r="G69" s="51" t="str">
        <f ca="1">IF(ISBLANK(A69)," ",INDIRECT(ADDRESS(MATCH(A69,'Form Responses 1'!A:A,0),5+MOD(ROW()-2,COUNTA('Form Responses 1'!$1:$1)-4),,TRUE,"Form Responses 1")))</f>
        <v>BAIK</v>
      </c>
      <c r="H69" s="68" t="str">
        <f ca="1" t="shared" si="1"/>
        <v>Gedung</v>
      </c>
      <c r="I69" s="68" t="str">
        <f ca="1" t="shared" si="2"/>
        <v>CLEANING SERVICE</v>
      </c>
      <c r="J69" s="68">
        <f ca="1" t="array" ref="J69">IFERROR(INDEX(MASTER!B:B,MATCH(G69,MASTER!A:A,0))/100," ")</f>
        <v>0.95</v>
      </c>
      <c r="K69" s="51">
        <f ca="1" t="shared" si="3"/>
        <v>13</v>
      </c>
      <c r="L69" s="51" t="str">
        <f ca="1" t="shared" si="4"/>
        <v>2023 - WEEK 13</v>
      </c>
      <c r="M69" s="51" t="str">
        <f ca="1" t="shared" si="5"/>
        <v>2023 - MONTH 03</v>
      </c>
      <c r="N69" s="68">
        <f ca="1" t="shared" ref="N69:O69" si="77">IFERROR(AVERAGEIF(L:L,L69,$J:$J)," ")</f>
        <v>0.95</v>
      </c>
      <c r="O69" s="68">
        <f ca="1" t="shared" si="77"/>
        <v>0.95</v>
      </c>
      <c r="P69" s="51" t="str">
        <f ca="1">IF(ISBLANK(A69)," ",IF(N69&gt;MASTER!$B$3/100,"SB",IF(N69&gt;MASTER!$B$4/100,"B",IF(N69&gt;MASTER!$B$5/100,"C","K"))))</f>
        <v>B</v>
      </c>
      <c r="Q69" s="51" t="str">
        <f ca="1">IF(ISBLANK(B69)," ",IF(O69&gt;MASTER!$B$3/100,"SB",IF(O69&gt;MASTER!$B$4/100,"B",IF(O69&gt;MASTER!$B$5/100,"C","K"))))</f>
        <v>B</v>
      </c>
      <c r="T69" s="51" t="str">
        <f ca="1" t="array" ref="T69">IFERROR(INDEX(MASTER!$B:$B,MATCH(F69,MASTER!$A:$A,0))," ")</f>
        <v> </v>
      </c>
      <c r="V69" s="51" t="str">
        <f ca="1" t="array" ref="V69">IFERROR(INDEX(MASTER!$B:$B,MATCH(J69,MASTER!$A:$A,0))," ")</f>
        <v> </v>
      </c>
      <c r="W69" s="51" t="str">
        <f ca="1" t="array" ref="W69">IFERROR(INDEX(MASTER!$B:$B,MATCH(L69,MASTER!$A:$A,0))," ")</f>
        <v> </v>
      </c>
      <c r="X69" s="51" t="str">
        <f ca="1" t="array" ref="X69">IFERROR(INDEX(MASTER!$B:$B,MATCH(M69,MASTER!$A:$A,0))," ")</f>
        <v> </v>
      </c>
      <c r="Y69" s="51" t="str">
        <f ca="1" t="array" ref="Y69">IFERROR(INDEX(MASTER!$B:$B,MATCH(N69,MASTER!$A:$A,0))," ")</f>
        <v> </v>
      </c>
      <c r="Z69" s="51" t="str">
        <f ca="1" t="array" ref="Z69">IFERROR(INDEX(MASTER!$B:$B,MATCH(O69,MASTER!$A:$A,0))," ")</f>
        <v> </v>
      </c>
      <c r="AA69" s="51" t="str">
        <f ca="1" t="array" ref="AA69">IFERROR(INDEX(MASTER!$B:$B,MATCH(P69,MASTER!$A:$A,0))," ")</f>
        <v> </v>
      </c>
      <c r="AB69" s="51" t="str">
        <f ca="1" t="array" ref="AB69">IFERROR(INDEX(MASTER!$B:$B,MATCH(Q69,MASTER!$A:$A,0))," ")</f>
        <v> </v>
      </c>
      <c r="AC69" s="51" t="str">
        <f t="array" ref="AC69">IFERROR(INDEX(MASTER!$B:$B,MATCH(R69,MASTER!$A:$A,0))," ")</f>
        <v> </v>
      </c>
      <c r="AD69" s="51" t="str">
        <f t="array" ref="AD69">IFERROR(INDEX(MASTER!$B:$B,MATCH(S69,MASTER!$A:$A,0))," ")</f>
        <v> </v>
      </c>
      <c r="AE69" s="51">
        <f ca="1" t="shared" si="12"/>
        <v>13</v>
      </c>
      <c r="AF69" s="51" t="str">
        <f ca="1" t="shared" si="13"/>
        <v>2023 03</v>
      </c>
      <c r="AG69" s="51" t="str">
        <f ca="1" t="shared" si="14"/>
        <v> </v>
      </c>
      <c r="AH69" s="51" t="str">
        <f ca="1" t="shared" si="15"/>
        <v/>
      </c>
    </row>
    <row r="70" customHeight="1" spans="1:34">
      <c r="A70" s="65">
        <f ca="1">INDIRECT(ADDRESS(2+QUOTIENT(ROW()-2,COUNTA('Form Responses 1'!$1:$1)-4),1,,TRUE,"Form Responses 1"))</f>
        <v>45026.4446920833</v>
      </c>
      <c r="B70" s="51" t="str">
        <f ca="1">INDIRECT(ADDRESS(2+QUOTIENT(ROW()-2,COUNTA('Form Responses 1'!$1:$1)-4),2,,TRUE,"Form Responses 1"))</f>
        <v>enit001@yahoo.com</v>
      </c>
      <c r="C70" s="51" t="str">
        <f ca="1">INDIRECT(ADDRESS(2+QUOTIENT(ROW()-2,COUNTA('Form Responses 1'!$1:$1)-4),3,,TRUE,"Form Responses 1"))</f>
        <v>Eni Triwahyuningsih</v>
      </c>
      <c r="D70" s="66">
        <f ca="1">INDIRECT(ADDRESS(2+QUOTIENT(ROW()-2,COUNTA('Form Responses 1'!$1:$1)-4),4,,TRUE,"Form Responses 1"))</f>
        <v>45016</v>
      </c>
      <c r="E70" s="67">
        <f ca="1" t="shared" si="0"/>
        <v>5</v>
      </c>
      <c r="F70" s="51" t="str">
        <f ca="1">IF(ISBLANK(A70)," ",INDIRECT(ADDRESS(1,5+MOD(ROW()-2,COUNTA('Form Responses 1'!$1:$1)-4),,TRUE,"Form Responses 1")))</f>
        <v>Gedung [Kamar 4]</v>
      </c>
      <c r="G70" s="51" t="str">
        <f ca="1">IF(ISBLANK(A70)," ",INDIRECT(ADDRESS(MATCH(A70,'Form Responses 1'!A:A,0),5+MOD(ROW()-2,COUNTA('Form Responses 1'!$1:$1)-4),,TRUE,"Form Responses 1")))</f>
        <v>BAIK</v>
      </c>
      <c r="H70" s="68" t="str">
        <f ca="1" t="shared" si="1"/>
        <v>Gedung</v>
      </c>
      <c r="I70" s="68" t="str">
        <f ca="1" t="shared" si="2"/>
        <v>CLEANING SERVICE</v>
      </c>
      <c r="J70" s="68">
        <f ca="1" t="array" ref="J70">IFERROR(INDEX(MASTER!B:B,MATCH(G70,MASTER!A:A,0))/100," ")</f>
        <v>0.95</v>
      </c>
      <c r="K70" s="51">
        <f ca="1" t="shared" si="3"/>
        <v>13</v>
      </c>
      <c r="L70" s="51" t="str">
        <f ca="1" t="shared" si="4"/>
        <v>2023 - WEEK 13</v>
      </c>
      <c r="M70" s="51" t="str">
        <f ca="1" t="shared" si="5"/>
        <v>2023 - MONTH 03</v>
      </c>
      <c r="N70" s="68">
        <f ca="1" t="shared" ref="N70:O70" si="78">IFERROR(AVERAGEIF(L:L,L70,$J:$J)," ")</f>
        <v>0.95</v>
      </c>
      <c r="O70" s="68">
        <f ca="1" t="shared" si="78"/>
        <v>0.95</v>
      </c>
      <c r="P70" s="51" t="str">
        <f ca="1">IF(ISBLANK(A70)," ",IF(N70&gt;MASTER!$B$3/100,"SB",IF(N70&gt;MASTER!$B$4/100,"B",IF(N70&gt;MASTER!$B$5/100,"C","K"))))</f>
        <v>B</v>
      </c>
      <c r="Q70" s="51" t="str">
        <f ca="1">IF(ISBLANK(B70)," ",IF(O70&gt;MASTER!$B$3/100,"SB",IF(O70&gt;MASTER!$B$4/100,"B",IF(O70&gt;MASTER!$B$5/100,"C","K"))))</f>
        <v>B</v>
      </c>
      <c r="T70" s="51" t="str">
        <f ca="1" t="array" ref="T70">IFERROR(INDEX(MASTER!$B:$B,MATCH(F70,MASTER!$A:$A,0))," ")</f>
        <v> </v>
      </c>
      <c r="V70" s="51" t="str">
        <f ca="1" t="array" ref="V70">IFERROR(INDEX(MASTER!$B:$B,MATCH(J70,MASTER!$A:$A,0))," ")</f>
        <v> </v>
      </c>
      <c r="W70" s="51" t="str">
        <f ca="1" t="array" ref="W70">IFERROR(INDEX(MASTER!$B:$B,MATCH(L70,MASTER!$A:$A,0))," ")</f>
        <v> </v>
      </c>
      <c r="X70" s="51" t="str">
        <f ca="1" t="array" ref="X70">IFERROR(INDEX(MASTER!$B:$B,MATCH(M70,MASTER!$A:$A,0))," ")</f>
        <v> </v>
      </c>
      <c r="Y70" s="51" t="str">
        <f ca="1" t="array" ref="Y70">IFERROR(INDEX(MASTER!$B:$B,MATCH(N70,MASTER!$A:$A,0))," ")</f>
        <v> </v>
      </c>
      <c r="Z70" s="51" t="str">
        <f ca="1" t="array" ref="Z70">IFERROR(INDEX(MASTER!$B:$B,MATCH(O70,MASTER!$A:$A,0))," ")</f>
        <v> </v>
      </c>
      <c r="AA70" s="51" t="str">
        <f ca="1" t="array" ref="AA70">IFERROR(INDEX(MASTER!$B:$B,MATCH(P70,MASTER!$A:$A,0))," ")</f>
        <v> </v>
      </c>
      <c r="AB70" s="51" t="str">
        <f ca="1" t="array" ref="AB70">IFERROR(INDEX(MASTER!$B:$B,MATCH(Q70,MASTER!$A:$A,0))," ")</f>
        <v> </v>
      </c>
      <c r="AC70" s="51" t="str">
        <f t="array" ref="AC70">IFERROR(INDEX(MASTER!$B:$B,MATCH(R70,MASTER!$A:$A,0))," ")</f>
        <v> </v>
      </c>
      <c r="AD70" s="51" t="str">
        <f t="array" ref="AD70">IFERROR(INDEX(MASTER!$B:$B,MATCH(S70,MASTER!$A:$A,0))," ")</f>
        <v> </v>
      </c>
      <c r="AE70" s="51">
        <f ca="1" t="shared" si="12"/>
        <v>13</v>
      </c>
      <c r="AF70" s="51" t="str">
        <f ca="1" t="shared" si="13"/>
        <v>2023 03</v>
      </c>
      <c r="AG70" s="51" t="str">
        <f ca="1" t="shared" si="14"/>
        <v> </v>
      </c>
      <c r="AH70" s="51" t="str">
        <f ca="1" t="shared" si="15"/>
        <v/>
      </c>
    </row>
    <row r="71" customHeight="1" spans="1:34">
      <c r="A71" s="65">
        <f ca="1">INDIRECT(ADDRESS(2+QUOTIENT(ROW()-2,COUNTA('Form Responses 1'!$1:$1)-4),1,,TRUE,"Form Responses 1"))</f>
        <v>45026.4446920833</v>
      </c>
      <c r="B71" s="51" t="str">
        <f ca="1">INDIRECT(ADDRESS(2+QUOTIENT(ROW()-2,COUNTA('Form Responses 1'!$1:$1)-4),2,,TRUE,"Form Responses 1"))</f>
        <v>enit001@yahoo.com</v>
      </c>
      <c r="C71" s="51" t="str">
        <f ca="1">INDIRECT(ADDRESS(2+QUOTIENT(ROW()-2,COUNTA('Form Responses 1'!$1:$1)-4),3,,TRUE,"Form Responses 1"))</f>
        <v>Eni Triwahyuningsih</v>
      </c>
      <c r="D71" s="66">
        <f ca="1">INDIRECT(ADDRESS(2+QUOTIENT(ROW()-2,COUNTA('Form Responses 1'!$1:$1)-4),4,,TRUE,"Form Responses 1"))</f>
        <v>45016</v>
      </c>
      <c r="E71" s="67">
        <f ca="1" t="shared" si="0"/>
        <v>5</v>
      </c>
      <c r="F71" s="51" t="str">
        <f ca="1">IF(ISBLANK(A71)," ",INDIRECT(ADDRESS(1,5+MOD(ROW()-2,COUNTA('Form Responses 1'!$1:$1)-4),,TRUE,"Form Responses 1")))</f>
        <v>Gedung [Kolidor]</v>
      </c>
      <c r="G71" s="51" t="str">
        <f ca="1">IF(ISBLANK(A71)," ",INDIRECT(ADDRESS(MATCH(A71,'Form Responses 1'!A:A,0),5+MOD(ROW()-2,COUNTA('Form Responses 1'!$1:$1)-4),,TRUE,"Form Responses 1")))</f>
        <v>BAIK</v>
      </c>
      <c r="H71" s="68" t="str">
        <f ca="1" t="shared" si="1"/>
        <v>Gedung</v>
      </c>
      <c r="I71" s="68" t="str">
        <f ca="1" t="shared" si="2"/>
        <v>CLEANING SERVICE</v>
      </c>
      <c r="J71" s="68">
        <f ca="1" t="array" ref="J71">IFERROR(INDEX(MASTER!B:B,MATCH(G71,MASTER!A:A,0))/100," ")</f>
        <v>0.95</v>
      </c>
      <c r="K71" s="51">
        <f ca="1" t="shared" si="3"/>
        <v>13</v>
      </c>
      <c r="L71" s="51" t="str">
        <f ca="1" t="shared" si="4"/>
        <v>2023 - WEEK 13</v>
      </c>
      <c r="M71" s="51" t="str">
        <f ca="1" t="shared" si="5"/>
        <v>2023 - MONTH 03</v>
      </c>
      <c r="N71" s="68">
        <f ca="1" t="shared" ref="N71:O71" si="79">IFERROR(AVERAGEIF(L:L,L71,$J:$J)," ")</f>
        <v>0.95</v>
      </c>
      <c r="O71" s="68">
        <f ca="1" t="shared" si="79"/>
        <v>0.95</v>
      </c>
      <c r="P71" s="51" t="str">
        <f ca="1">IF(ISBLANK(A71)," ",IF(N71&gt;MASTER!$B$3/100,"SB",IF(N71&gt;MASTER!$B$4/100,"B",IF(N71&gt;MASTER!$B$5/100,"C","K"))))</f>
        <v>B</v>
      </c>
      <c r="Q71" s="51" t="str">
        <f ca="1">IF(ISBLANK(B71)," ",IF(O71&gt;MASTER!$B$3/100,"SB",IF(O71&gt;MASTER!$B$4/100,"B",IF(O71&gt;MASTER!$B$5/100,"C","K"))))</f>
        <v>B</v>
      </c>
      <c r="T71" s="51" t="str">
        <f ca="1" t="array" ref="T71">IFERROR(INDEX(MASTER!$B:$B,MATCH(F71,MASTER!$A:$A,0))," ")</f>
        <v> </v>
      </c>
      <c r="V71" s="51" t="str">
        <f ca="1" t="array" ref="V71">IFERROR(INDEX(MASTER!$B:$B,MATCH(J71,MASTER!$A:$A,0))," ")</f>
        <v> </v>
      </c>
      <c r="W71" s="51" t="str">
        <f ca="1" t="array" ref="W71">IFERROR(INDEX(MASTER!$B:$B,MATCH(L71,MASTER!$A:$A,0))," ")</f>
        <v> </v>
      </c>
      <c r="X71" s="51" t="str">
        <f ca="1" t="array" ref="X71">IFERROR(INDEX(MASTER!$B:$B,MATCH(M71,MASTER!$A:$A,0))," ")</f>
        <v> </v>
      </c>
      <c r="Y71" s="51" t="str">
        <f ca="1" t="array" ref="Y71">IFERROR(INDEX(MASTER!$B:$B,MATCH(N71,MASTER!$A:$A,0))," ")</f>
        <v> </v>
      </c>
      <c r="Z71" s="51" t="str">
        <f ca="1" t="array" ref="Z71">IFERROR(INDEX(MASTER!$B:$B,MATCH(O71,MASTER!$A:$A,0))," ")</f>
        <v> </v>
      </c>
      <c r="AA71" s="51" t="str">
        <f ca="1" t="array" ref="AA71">IFERROR(INDEX(MASTER!$B:$B,MATCH(P71,MASTER!$A:$A,0))," ")</f>
        <v> </v>
      </c>
      <c r="AB71" s="51" t="str">
        <f ca="1" t="array" ref="AB71">IFERROR(INDEX(MASTER!$B:$B,MATCH(Q71,MASTER!$A:$A,0))," ")</f>
        <v> </v>
      </c>
      <c r="AC71" s="51" t="str">
        <f t="array" ref="AC71">IFERROR(INDEX(MASTER!$B:$B,MATCH(R71,MASTER!$A:$A,0))," ")</f>
        <v> </v>
      </c>
      <c r="AD71" s="51" t="str">
        <f t="array" ref="AD71">IFERROR(INDEX(MASTER!$B:$B,MATCH(S71,MASTER!$A:$A,0))," ")</f>
        <v> </v>
      </c>
      <c r="AE71" s="51">
        <f ca="1" t="shared" si="12"/>
        <v>13</v>
      </c>
      <c r="AF71" s="51" t="str">
        <f ca="1" t="shared" si="13"/>
        <v>2023 03</v>
      </c>
      <c r="AG71" s="51" t="str">
        <f ca="1" t="shared" si="14"/>
        <v> </v>
      </c>
      <c r="AH71" s="51" t="str">
        <f ca="1" t="shared" si="15"/>
        <v/>
      </c>
    </row>
    <row r="72" customHeight="1" spans="1:34">
      <c r="A72" s="65">
        <f ca="1">INDIRECT(ADDRESS(2+QUOTIENT(ROW()-2,COUNTA('Form Responses 1'!$1:$1)-4),1,,TRUE,"Form Responses 1"))</f>
        <v>45026.4446920833</v>
      </c>
      <c r="B72" s="51" t="str">
        <f ca="1">INDIRECT(ADDRESS(2+QUOTIENT(ROW()-2,COUNTA('Form Responses 1'!$1:$1)-4),2,,TRUE,"Form Responses 1"))</f>
        <v>enit001@yahoo.com</v>
      </c>
      <c r="C72" s="51" t="str">
        <f ca="1">INDIRECT(ADDRESS(2+QUOTIENT(ROW()-2,COUNTA('Form Responses 1'!$1:$1)-4),3,,TRUE,"Form Responses 1"))</f>
        <v>Eni Triwahyuningsih</v>
      </c>
      <c r="D72" s="66">
        <f ca="1">INDIRECT(ADDRESS(2+QUOTIENT(ROW()-2,COUNTA('Form Responses 1'!$1:$1)-4),4,,TRUE,"Form Responses 1"))</f>
        <v>45016</v>
      </c>
      <c r="E72" s="67">
        <f ca="1" t="shared" si="0"/>
        <v>5</v>
      </c>
      <c r="F72" s="51" t="str">
        <f ca="1">IF(ISBLANK(A72)," ",INDIRECT(ADDRESS(1,5+MOD(ROW()-2,COUNTA('Form Responses 1'!$1:$1)-4),,TRUE,"Form Responses 1")))</f>
        <v>Gedung [Pentri]</v>
      </c>
      <c r="G72" s="51" t="str">
        <f ca="1">IF(ISBLANK(A72)," ",INDIRECT(ADDRESS(MATCH(A72,'Form Responses 1'!A:A,0),5+MOD(ROW()-2,COUNTA('Form Responses 1'!$1:$1)-4),,TRUE,"Form Responses 1")))</f>
        <v>BAIK</v>
      </c>
      <c r="H72" s="68" t="str">
        <f ca="1" t="shared" si="1"/>
        <v>Gedung</v>
      </c>
      <c r="I72" s="68" t="str">
        <f ca="1" t="shared" si="2"/>
        <v>CLEANING SERVICE</v>
      </c>
      <c r="J72" s="68">
        <f ca="1" t="array" ref="J72">IFERROR(INDEX(MASTER!B:B,MATCH(G72,MASTER!A:A,0))/100," ")</f>
        <v>0.95</v>
      </c>
      <c r="K72" s="51">
        <f ca="1" t="shared" si="3"/>
        <v>13</v>
      </c>
      <c r="L72" s="51" t="str">
        <f ca="1" t="shared" si="4"/>
        <v>2023 - WEEK 13</v>
      </c>
      <c r="M72" s="51" t="str">
        <f ca="1" t="shared" si="5"/>
        <v>2023 - MONTH 03</v>
      </c>
      <c r="N72" s="68">
        <f ca="1" t="shared" ref="N72:O72" si="80">IFERROR(AVERAGEIF(L:L,L72,$J:$J)," ")</f>
        <v>0.95</v>
      </c>
      <c r="O72" s="68">
        <f ca="1" t="shared" si="80"/>
        <v>0.95</v>
      </c>
      <c r="P72" s="51" t="str">
        <f ca="1">IF(ISBLANK(A72)," ",IF(N72&gt;MASTER!$B$3/100,"SB",IF(N72&gt;MASTER!$B$4/100,"B",IF(N72&gt;MASTER!$B$5/100,"C","K"))))</f>
        <v>B</v>
      </c>
      <c r="Q72" s="51" t="str">
        <f ca="1">IF(ISBLANK(B72)," ",IF(O72&gt;MASTER!$B$3/100,"SB",IF(O72&gt;MASTER!$B$4/100,"B",IF(O72&gt;MASTER!$B$5/100,"C","K"))))</f>
        <v>B</v>
      </c>
      <c r="T72" s="51" t="str">
        <f ca="1" t="array" ref="T72">IFERROR(INDEX(MASTER!$B:$B,MATCH(F72,MASTER!$A:$A,0))," ")</f>
        <v> </v>
      </c>
      <c r="V72" s="51" t="str">
        <f ca="1" t="array" ref="V72">IFERROR(INDEX(MASTER!$B:$B,MATCH(J72,MASTER!$A:$A,0))," ")</f>
        <v> </v>
      </c>
      <c r="W72" s="51" t="str">
        <f ca="1" t="array" ref="W72">IFERROR(INDEX(MASTER!$B:$B,MATCH(L72,MASTER!$A:$A,0))," ")</f>
        <v> </v>
      </c>
      <c r="X72" s="51" t="str">
        <f ca="1" t="array" ref="X72">IFERROR(INDEX(MASTER!$B:$B,MATCH(M72,MASTER!$A:$A,0))," ")</f>
        <v> </v>
      </c>
      <c r="Y72" s="51" t="str">
        <f ca="1" t="array" ref="Y72">IFERROR(INDEX(MASTER!$B:$B,MATCH(N72,MASTER!$A:$A,0))," ")</f>
        <v> </v>
      </c>
      <c r="Z72" s="51" t="str">
        <f ca="1" t="array" ref="Z72">IFERROR(INDEX(MASTER!$B:$B,MATCH(O72,MASTER!$A:$A,0))," ")</f>
        <v> </v>
      </c>
      <c r="AA72" s="51" t="str">
        <f ca="1" t="array" ref="AA72">IFERROR(INDEX(MASTER!$B:$B,MATCH(P72,MASTER!$A:$A,0))," ")</f>
        <v> </v>
      </c>
      <c r="AB72" s="51" t="str">
        <f ca="1" t="array" ref="AB72">IFERROR(INDEX(MASTER!$B:$B,MATCH(Q72,MASTER!$A:$A,0))," ")</f>
        <v> </v>
      </c>
      <c r="AC72" s="51" t="str">
        <f t="array" ref="AC72">IFERROR(INDEX(MASTER!$B:$B,MATCH(R72,MASTER!$A:$A,0))," ")</f>
        <v> </v>
      </c>
      <c r="AD72" s="51" t="str">
        <f t="array" ref="AD72">IFERROR(INDEX(MASTER!$B:$B,MATCH(S72,MASTER!$A:$A,0))," ")</f>
        <v> </v>
      </c>
      <c r="AE72" s="51">
        <f ca="1" t="shared" si="12"/>
        <v>13</v>
      </c>
      <c r="AF72" s="51" t="str">
        <f ca="1" t="shared" si="13"/>
        <v>2023 03</v>
      </c>
      <c r="AG72" s="51" t="str">
        <f ca="1" t="shared" si="14"/>
        <v> </v>
      </c>
      <c r="AH72" s="51" t="str">
        <f ca="1" t="shared" si="15"/>
        <v/>
      </c>
    </row>
    <row r="73" customHeight="1" spans="1:34">
      <c r="A73" s="65">
        <f ca="1">INDIRECT(ADDRESS(2+QUOTIENT(ROW()-2,COUNTA('Form Responses 1'!$1:$1)-4),1,,TRUE,"Form Responses 1"))</f>
        <v>45026.4446920833</v>
      </c>
      <c r="B73" s="51" t="str">
        <f ca="1">INDIRECT(ADDRESS(2+QUOTIENT(ROW()-2,COUNTA('Form Responses 1'!$1:$1)-4),2,,TRUE,"Form Responses 1"))</f>
        <v>enit001@yahoo.com</v>
      </c>
      <c r="C73" s="51" t="str">
        <f ca="1">INDIRECT(ADDRESS(2+QUOTIENT(ROW()-2,COUNTA('Form Responses 1'!$1:$1)-4),3,,TRUE,"Form Responses 1"))</f>
        <v>Eni Triwahyuningsih</v>
      </c>
      <c r="D73" s="66">
        <f ca="1">INDIRECT(ADDRESS(2+QUOTIENT(ROW()-2,COUNTA('Form Responses 1'!$1:$1)-4),4,,TRUE,"Form Responses 1"))</f>
        <v>45016</v>
      </c>
      <c r="E73" s="67">
        <f ca="1" t="shared" si="0"/>
        <v>5</v>
      </c>
      <c r="F73" s="51" t="str">
        <f ca="1">IF(ISBLANK(A73)," ",INDIRECT(ADDRESS(1,5+MOD(ROW()-2,COUNTA('Form Responses 1'!$1:$1)-4),,TRUE,"Form Responses 1")))</f>
        <v>Gedung [Toilet]</v>
      </c>
      <c r="G73" s="51" t="str">
        <f ca="1">IF(ISBLANK(A73)," ",INDIRECT(ADDRESS(MATCH(A73,'Form Responses 1'!A:A,0),5+MOD(ROW()-2,COUNTA('Form Responses 1'!$1:$1)-4),,TRUE,"Form Responses 1")))</f>
        <v>BAIK</v>
      </c>
      <c r="H73" s="68" t="str">
        <f ca="1" t="shared" si="1"/>
        <v>Gedung</v>
      </c>
      <c r="I73" s="68" t="str">
        <f ca="1" t="shared" si="2"/>
        <v>CLEANING SERVICE</v>
      </c>
      <c r="J73" s="68">
        <f ca="1" t="array" ref="J73">IFERROR(INDEX(MASTER!B:B,MATCH(G73,MASTER!A:A,0))/100," ")</f>
        <v>0.95</v>
      </c>
      <c r="K73" s="51">
        <f ca="1" t="shared" si="3"/>
        <v>13</v>
      </c>
      <c r="L73" s="51" t="str">
        <f ca="1" t="shared" si="4"/>
        <v>2023 - WEEK 13</v>
      </c>
      <c r="M73" s="51" t="str">
        <f ca="1" t="shared" si="5"/>
        <v>2023 - MONTH 03</v>
      </c>
      <c r="N73" s="68">
        <f ca="1" t="shared" ref="N73:O73" si="81">IFERROR(AVERAGEIF(L:L,L73,$J:$J)," ")</f>
        <v>0.95</v>
      </c>
      <c r="O73" s="68">
        <f ca="1" t="shared" si="81"/>
        <v>0.95</v>
      </c>
      <c r="P73" s="51" t="str">
        <f ca="1">IF(ISBLANK(A73)," ",IF(N73&gt;MASTER!$B$3/100,"SB",IF(N73&gt;MASTER!$B$4/100,"B",IF(N73&gt;MASTER!$B$5/100,"C","K"))))</f>
        <v>B</v>
      </c>
      <c r="Q73" s="51" t="str">
        <f ca="1">IF(ISBLANK(B73)," ",IF(O73&gt;MASTER!$B$3/100,"SB",IF(O73&gt;MASTER!$B$4/100,"B",IF(O73&gt;MASTER!$B$5/100,"C","K"))))</f>
        <v>B</v>
      </c>
      <c r="T73" s="51" t="str">
        <f ca="1" t="array" ref="T73">IFERROR(INDEX(MASTER!$B:$B,MATCH(F73,MASTER!$A:$A,0))," ")</f>
        <v> </v>
      </c>
      <c r="V73" s="51" t="str">
        <f ca="1" t="array" ref="V73">IFERROR(INDEX(MASTER!$B:$B,MATCH(J73,MASTER!$A:$A,0))," ")</f>
        <v> </v>
      </c>
      <c r="W73" s="51" t="str">
        <f ca="1" t="array" ref="W73">IFERROR(INDEX(MASTER!$B:$B,MATCH(L73,MASTER!$A:$A,0))," ")</f>
        <v> </v>
      </c>
      <c r="X73" s="51" t="str">
        <f ca="1" t="array" ref="X73">IFERROR(INDEX(MASTER!$B:$B,MATCH(M73,MASTER!$A:$A,0))," ")</f>
        <v> </v>
      </c>
      <c r="Y73" s="51" t="str">
        <f ca="1" t="array" ref="Y73">IFERROR(INDEX(MASTER!$B:$B,MATCH(N73,MASTER!$A:$A,0))," ")</f>
        <v> </v>
      </c>
      <c r="Z73" s="51" t="str">
        <f ca="1" t="array" ref="Z73">IFERROR(INDEX(MASTER!$B:$B,MATCH(O73,MASTER!$A:$A,0))," ")</f>
        <v> </v>
      </c>
      <c r="AA73" s="51" t="str">
        <f ca="1" t="array" ref="AA73">IFERROR(INDEX(MASTER!$B:$B,MATCH(P73,MASTER!$A:$A,0))," ")</f>
        <v> </v>
      </c>
      <c r="AB73" s="51" t="str">
        <f ca="1" t="array" ref="AB73">IFERROR(INDEX(MASTER!$B:$B,MATCH(Q73,MASTER!$A:$A,0))," ")</f>
        <v> </v>
      </c>
      <c r="AC73" s="51" t="str">
        <f t="array" ref="AC73">IFERROR(INDEX(MASTER!$B:$B,MATCH(R73,MASTER!$A:$A,0))," ")</f>
        <v> </v>
      </c>
      <c r="AD73" s="51" t="str">
        <f t="array" ref="AD73">IFERROR(INDEX(MASTER!$B:$B,MATCH(S73,MASTER!$A:$A,0))," ")</f>
        <v> </v>
      </c>
      <c r="AE73" s="51">
        <f ca="1" t="shared" si="12"/>
        <v>13</v>
      </c>
      <c r="AF73" s="51" t="str">
        <f ca="1" t="shared" si="13"/>
        <v>2023 03</v>
      </c>
      <c r="AG73" s="51" t="str">
        <f ca="1" t="shared" si="14"/>
        <v> </v>
      </c>
      <c r="AH73" s="51" t="str">
        <f ca="1" t="shared" si="15"/>
        <v/>
      </c>
    </row>
    <row r="74" customHeight="1" spans="1:34">
      <c r="A74" s="51">
        <f ca="1">INDIRECT(ADDRESS(2+QUOTIENT(ROW()-2,COUNTA('Form Responses 1'!$1:$1)-4),1,,TRUE,"Form Responses 1"))</f>
        <v>0</v>
      </c>
      <c r="B74" s="51">
        <f ca="1">INDIRECT(ADDRESS(2+QUOTIENT(ROW()-2,COUNTA('Form Responses 1'!$1:$1)-4),2,,TRUE,"Form Responses 1"))</f>
        <v>0</v>
      </c>
      <c r="C74" s="51">
        <f ca="1">INDIRECT(ADDRESS(2+QUOTIENT(ROW()-2,COUNTA('Form Responses 1'!$1:$1)-4),3,,TRUE,"Form Responses 1"))</f>
        <v>0</v>
      </c>
      <c r="D74" s="51">
        <f ca="1">INDIRECT(ADDRESS(2+QUOTIENT(ROW()-2,COUNTA('Form Responses 1'!$1:$1)-4),4,,TRUE,"Form Responses 1"))</f>
        <v>0</v>
      </c>
      <c r="E74" s="67">
        <f ca="1" t="shared" si="0"/>
        <v>6</v>
      </c>
      <c r="F74" s="51" t="str">
        <f ca="1">IF(ISBLANK(A74)," ",INDIRECT(ADDRESS(1,5+MOD(ROW()-2,COUNTA('Form Responses 1'!$1:$1)-4),,TRUE,"Form Responses 1")))</f>
        <v>Security [Security Functions]</v>
      </c>
      <c r="G74" s="51" t="e">
        <f ca="1">IF(ISBLANK(A74)," ",INDIRECT(ADDRESS(MATCH(A74,'Form Responses 1'!A:A,0),5+MOD(ROW()-2,COUNTA('Form Responses 1'!$1:$1)-4),,TRUE,"Form Responses 1")))</f>
        <v>#N/A</v>
      </c>
      <c r="H74" s="68" t="str">
        <f ca="1" t="shared" si="1"/>
        <v>Security</v>
      </c>
      <c r="I74" s="68" t="str">
        <f ca="1" t="shared" si="2"/>
        <v>SECURITY SERVICE</v>
      </c>
      <c r="J74" s="68" t="str">
        <f ca="1" t="array" ref="J74">IFERROR(INDEX(MASTER!B:B,MATCH(G74,MASTER!A:A,0))/100," ")</f>
        <v> </v>
      </c>
      <c r="K74" s="51">
        <f ca="1" t="shared" si="3"/>
        <v>0</v>
      </c>
      <c r="L74" s="51" t="str">
        <f ca="1" t="shared" si="4"/>
        <v>1900 - WEEK 00</v>
      </c>
      <c r="M74" s="51" t="str">
        <f ca="1" t="shared" si="5"/>
        <v>1900 - MONTH 01</v>
      </c>
      <c r="N74" s="68" t="str">
        <f ca="1" t="shared" ref="N74:O74" si="82">IFERROR(AVERAGEIF(L:L,L74,$J:$J)," ")</f>
        <v> </v>
      </c>
      <c r="O74" s="68" t="str">
        <f ca="1" t="shared" si="82"/>
        <v> </v>
      </c>
      <c r="P74" s="51" t="str">
        <f ca="1">IF(ISBLANK(A74)," ",IF(N74&gt;MASTER!$B$3/100,"SB",IF(N74&gt;MASTER!$B$4/100,"B",IF(N74&gt;MASTER!$B$5/100,"C","K"))))</f>
        <v>SB</v>
      </c>
      <c r="Q74" s="51" t="str">
        <f ca="1">IF(ISBLANK(B74)," ",IF(O74&gt;MASTER!$B$3/100,"SB",IF(O74&gt;MASTER!$B$4/100,"B",IF(O74&gt;MASTER!$B$5/100,"C","K"))))</f>
        <v>SB</v>
      </c>
      <c r="T74" s="51" t="str">
        <f ca="1" t="array" ref="T74">IFERROR(INDEX(MASTER!$B:$B,MATCH(F74,MASTER!$A:$A,0))," ")</f>
        <v> </v>
      </c>
      <c r="V74" s="51" t="str">
        <f ca="1" t="array" ref="V74">IFERROR(INDEX(MASTER!$B:$B,MATCH(J74,MASTER!$A:$A,0))," ")</f>
        <v> </v>
      </c>
      <c r="W74" s="51" t="str">
        <f ca="1" t="array" ref="W74">IFERROR(INDEX(MASTER!$B:$B,MATCH(L74,MASTER!$A:$A,0))," ")</f>
        <v> </v>
      </c>
      <c r="X74" s="51" t="str">
        <f ca="1" t="array" ref="X74">IFERROR(INDEX(MASTER!$B:$B,MATCH(M74,MASTER!$A:$A,0))," ")</f>
        <v> </v>
      </c>
      <c r="Y74" s="51" t="str">
        <f ca="1" t="array" ref="Y74">IFERROR(INDEX(MASTER!$B:$B,MATCH(N74,MASTER!$A:$A,0))," ")</f>
        <v> </v>
      </c>
      <c r="Z74" s="51" t="str">
        <f ca="1" t="array" ref="Z74">IFERROR(INDEX(MASTER!$B:$B,MATCH(O74,MASTER!$A:$A,0))," ")</f>
        <v> </v>
      </c>
      <c r="AA74" s="51" t="str">
        <f ca="1" t="array" ref="AA74">IFERROR(INDEX(MASTER!$B:$B,MATCH(P74,MASTER!$A:$A,0))," ")</f>
        <v> </v>
      </c>
      <c r="AB74" s="51" t="str">
        <f ca="1" t="array" ref="AB74">IFERROR(INDEX(MASTER!$B:$B,MATCH(Q74,MASTER!$A:$A,0))," ")</f>
        <v> </v>
      </c>
      <c r="AC74" s="51" t="str">
        <f t="array" ref="AC74">IFERROR(INDEX(MASTER!$B:$B,MATCH(R74,MASTER!$A:$A,0))," ")</f>
        <v> </v>
      </c>
      <c r="AD74" s="51" t="str">
        <f t="array" ref="AD74">IFERROR(INDEX(MASTER!$B:$B,MATCH(S74,MASTER!$A:$A,0))," ")</f>
        <v> </v>
      </c>
      <c r="AE74" s="51">
        <f ca="1" t="shared" si="12"/>
        <v>0</v>
      </c>
      <c r="AF74" s="51" t="str">
        <f ca="1" t="shared" si="13"/>
        <v>1900 01</v>
      </c>
      <c r="AG74" s="51" t="str">
        <f ca="1" t="shared" si="14"/>
        <v> </v>
      </c>
      <c r="AH74" s="51" t="str">
        <f ca="1" t="shared" si="15"/>
        <v/>
      </c>
    </row>
    <row r="75" customHeight="1" spans="1:34">
      <c r="A75" s="51">
        <f ca="1">INDIRECT(ADDRESS(2+QUOTIENT(ROW()-2,COUNTA('Form Responses 1'!$1:$1)-4),1,,TRUE,"Form Responses 1"))</f>
        <v>0</v>
      </c>
      <c r="B75" s="51">
        <f ca="1">INDIRECT(ADDRESS(2+QUOTIENT(ROW()-2,COUNTA('Form Responses 1'!$1:$1)-4),2,,TRUE,"Form Responses 1"))</f>
        <v>0</v>
      </c>
      <c r="C75" s="51">
        <f ca="1">INDIRECT(ADDRESS(2+QUOTIENT(ROW()-2,COUNTA('Form Responses 1'!$1:$1)-4),3,,TRUE,"Form Responses 1"))</f>
        <v>0</v>
      </c>
      <c r="D75" s="51">
        <f ca="1">INDIRECT(ADDRESS(2+QUOTIENT(ROW()-2,COUNTA('Form Responses 1'!$1:$1)-4),4,,TRUE,"Form Responses 1"))</f>
        <v>0</v>
      </c>
      <c r="E75" s="67">
        <f ca="1" t="shared" si="0"/>
        <v>6</v>
      </c>
      <c r="F75" s="51" t="str">
        <f ca="1">IF(ISBLANK(A75)," ",INDIRECT(ADDRESS(1,5+MOD(ROW()-2,COUNTA('Form Responses 1'!$1:$1)-4),,TRUE,"Form Responses 1")))</f>
        <v>Gedung [Halaman]</v>
      </c>
      <c r="G75" s="51" t="e">
        <f ca="1">IF(ISBLANK(A75)," ",INDIRECT(ADDRESS(MATCH(A75,'Form Responses 1'!A:A,0),5+MOD(ROW()-2,COUNTA('Form Responses 1'!$1:$1)-4),,TRUE,"Form Responses 1")))</f>
        <v>#N/A</v>
      </c>
      <c r="H75" s="68" t="str">
        <f ca="1" t="shared" si="1"/>
        <v>Gedung</v>
      </c>
      <c r="I75" s="68" t="str">
        <f ca="1" t="shared" si="2"/>
        <v>CLEANING SERVICE</v>
      </c>
      <c r="J75" s="68" t="str">
        <f ca="1" t="array" ref="J75">IFERROR(INDEX(MASTER!B:B,MATCH(G75,MASTER!A:A,0))/100," ")</f>
        <v> </v>
      </c>
      <c r="K75" s="51">
        <f ca="1" t="shared" si="3"/>
        <v>0</v>
      </c>
      <c r="L75" s="51" t="str">
        <f ca="1" t="shared" si="4"/>
        <v>1900 - WEEK 00</v>
      </c>
      <c r="M75" s="51" t="str">
        <f ca="1" t="shared" si="5"/>
        <v>1900 - MONTH 01</v>
      </c>
      <c r="N75" s="68" t="str">
        <f ca="1" t="shared" ref="N75:O75" si="83">IFERROR(AVERAGEIF(L:L,L75,$J:$J)," ")</f>
        <v> </v>
      </c>
      <c r="O75" s="68" t="str">
        <f ca="1" t="shared" si="83"/>
        <v> </v>
      </c>
      <c r="P75" s="51" t="str">
        <f ca="1">IF(ISBLANK(A75)," ",IF(N75&gt;MASTER!$B$3/100,"SB",IF(N75&gt;MASTER!$B$4/100,"B",IF(N75&gt;MASTER!$B$5/100,"C","K"))))</f>
        <v>SB</v>
      </c>
      <c r="Q75" s="51" t="str">
        <f ca="1">IF(ISBLANK(B75)," ",IF(O75&gt;MASTER!$B$3/100,"SB",IF(O75&gt;MASTER!$B$4/100,"B",IF(O75&gt;MASTER!$B$5/100,"C","K"))))</f>
        <v>SB</v>
      </c>
      <c r="T75" s="51" t="str">
        <f ca="1" t="array" ref="T75">IFERROR(INDEX(MASTER!$B:$B,MATCH(F75,MASTER!$A:$A,0))," ")</f>
        <v> </v>
      </c>
      <c r="V75" s="51" t="str">
        <f ca="1" t="array" ref="V75">IFERROR(INDEX(MASTER!$B:$B,MATCH(J75,MASTER!$A:$A,0))," ")</f>
        <v> </v>
      </c>
      <c r="W75" s="51" t="str">
        <f ca="1" t="array" ref="W75">IFERROR(INDEX(MASTER!$B:$B,MATCH(L75,MASTER!$A:$A,0))," ")</f>
        <v> </v>
      </c>
      <c r="X75" s="51" t="str">
        <f ca="1" t="array" ref="X75">IFERROR(INDEX(MASTER!$B:$B,MATCH(M75,MASTER!$A:$A,0))," ")</f>
        <v> </v>
      </c>
      <c r="Y75" s="51" t="str">
        <f ca="1" t="array" ref="Y75">IFERROR(INDEX(MASTER!$B:$B,MATCH(N75,MASTER!$A:$A,0))," ")</f>
        <v> </v>
      </c>
      <c r="Z75" s="51" t="str">
        <f ca="1" t="array" ref="Z75">IFERROR(INDEX(MASTER!$B:$B,MATCH(O75,MASTER!$A:$A,0))," ")</f>
        <v> </v>
      </c>
      <c r="AA75" s="51" t="str">
        <f ca="1" t="array" ref="AA75">IFERROR(INDEX(MASTER!$B:$B,MATCH(P75,MASTER!$A:$A,0))," ")</f>
        <v> </v>
      </c>
      <c r="AB75" s="51" t="str">
        <f ca="1" t="array" ref="AB75">IFERROR(INDEX(MASTER!$B:$B,MATCH(Q75,MASTER!$A:$A,0))," ")</f>
        <v> </v>
      </c>
      <c r="AC75" s="51" t="str">
        <f t="array" ref="AC75">IFERROR(INDEX(MASTER!$B:$B,MATCH(R75,MASTER!$A:$A,0))," ")</f>
        <v> </v>
      </c>
      <c r="AD75" s="51" t="str">
        <f t="array" ref="AD75">IFERROR(INDEX(MASTER!$B:$B,MATCH(S75,MASTER!$A:$A,0))," ")</f>
        <v> </v>
      </c>
      <c r="AE75" s="51">
        <f ca="1" t="shared" si="12"/>
        <v>0</v>
      </c>
      <c r="AF75" s="51" t="str">
        <f ca="1" t="shared" si="13"/>
        <v>1900 01</v>
      </c>
      <c r="AG75" s="51" t="str">
        <f ca="1" t="shared" si="14"/>
        <v> </v>
      </c>
      <c r="AH75" s="51" t="str">
        <f ca="1" t="shared" si="15"/>
        <v/>
      </c>
    </row>
    <row r="76" customHeight="1" spans="1:34">
      <c r="A76" s="51">
        <f ca="1">INDIRECT(ADDRESS(2+QUOTIENT(ROW()-2,COUNTA('Form Responses 1'!$1:$1)-4),1,,TRUE,"Form Responses 1"))</f>
        <v>0</v>
      </c>
      <c r="B76" s="51">
        <f ca="1">INDIRECT(ADDRESS(2+QUOTIENT(ROW()-2,COUNTA('Form Responses 1'!$1:$1)-4),2,,TRUE,"Form Responses 1"))</f>
        <v>0</v>
      </c>
      <c r="C76" s="51">
        <f ca="1">INDIRECT(ADDRESS(2+QUOTIENT(ROW()-2,COUNTA('Form Responses 1'!$1:$1)-4),3,,TRUE,"Form Responses 1"))</f>
        <v>0</v>
      </c>
      <c r="D76" s="51">
        <f ca="1">INDIRECT(ADDRESS(2+QUOTIENT(ROW()-2,COUNTA('Form Responses 1'!$1:$1)-4),4,,TRUE,"Form Responses 1"))</f>
        <v>0</v>
      </c>
      <c r="E76" s="67">
        <f ca="1" t="shared" si="0"/>
        <v>6</v>
      </c>
      <c r="F76" s="51" t="str">
        <f ca="1">IF(ISBLANK(A76)," ",INDIRECT(ADDRESS(1,5+MOD(ROW()-2,COUNTA('Form Responses 1'!$1:$1)-4),,TRUE,"Form Responses 1")))</f>
        <v>Gedung [Kamar 1]</v>
      </c>
      <c r="G76" s="51" t="e">
        <f ca="1">IF(ISBLANK(A76)," ",INDIRECT(ADDRESS(MATCH(A76,'Form Responses 1'!A:A,0),5+MOD(ROW()-2,COUNTA('Form Responses 1'!$1:$1)-4),,TRUE,"Form Responses 1")))</f>
        <v>#N/A</v>
      </c>
      <c r="H76" s="68" t="str">
        <f ca="1" t="shared" si="1"/>
        <v>Gedung</v>
      </c>
      <c r="I76" s="68" t="str">
        <f ca="1" t="shared" si="2"/>
        <v>CLEANING SERVICE</v>
      </c>
      <c r="J76" s="68" t="str">
        <f ca="1" t="array" ref="J76">IFERROR(INDEX(MASTER!B:B,MATCH(G76,MASTER!A:A,0))/100," ")</f>
        <v> </v>
      </c>
      <c r="K76" s="51">
        <f ca="1" t="shared" si="3"/>
        <v>0</v>
      </c>
      <c r="L76" s="51" t="str">
        <f ca="1" t="shared" si="4"/>
        <v>1900 - WEEK 00</v>
      </c>
      <c r="M76" s="51" t="str">
        <f ca="1" t="shared" si="5"/>
        <v>1900 - MONTH 01</v>
      </c>
      <c r="N76" s="68" t="str">
        <f ca="1" t="shared" ref="N76:O76" si="84">IFERROR(AVERAGEIF(L:L,L76,$J:$J)," ")</f>
        <v> </v>
      </c>
      <c r="O76" s="68" t="str">
        <f ca="1" t="shared" si="84"/>
        <v> </v>
      </c>
      <c r="P76" s="51" t="str">
        <f ca="1">IF(ISBLANK(A76)," ",IF(N76&gt;MASTER!$B$3/100,"SB",IF(N76&gt;MASTER!$B$4/100,"B",IF(N76&gt;MASTER!$B$5/100,"C","K"))))</f>
        <v>SB</v>
      </c>
      <c r="Q76" s="51" t="str">
        <f ca="1">IF(ISBLANK(B76)," ",IF(O76&gt;MASTER!$B$3/100,"SB",IF(O76&gt;MASTER!$B$4/100,"B",IF(O76&gt;MASTER!$B$5/100,"C","K"))))</f>
        <v>SB</v>
      </c>
      <c r="T76" s="51" t="str">
        <f ca="1" t="array" ref="T76">IFERROR(INDEX(MASTER!$B:$B,MATCH(F76,MASTER!$A:$A,0))," ")</f>
        <v> </v>
      </c>
      <c r="V76" s="51" t="str">
        <f ca="1" t="array" ref="V76">IFERROR(INDEX(MASTER!$B:$B,MATCH(J76,MASTER!$A:$A,0))," ")</f>
        <v> </v>
      </c>
      <c r="W76" s="51" t="str">
        <f ca="1" t="array" ref="W76">IFERROR(INDEX(MASTER!$B:$B,MATCH(L76,MASTER!$A:$A,0))," ")</f>
        <v> </v>
      </c>
      <c r="X76" s="51" t="str">
        <f ca="1" t="array" ref="X76">IFERROR(INDEX(MASTER!$B:$B,MATCH(M76,MASTER!$A:$A,0))," ")</f>
        <v> </v>
      </c>
      <c r="Y76" s="51" t="str">
        <f ca="1" t="array" ref="Y76">IFERROR(INDEX(MASTER!$B:$B,MATCH(N76,MASTER!$A:$A,0))," ")</f>
        <v> </v>
      </c>
      <c r="Z76" s="51" t="str">
        <f ca="1" t="array" ref="Z76">IFERROR(INDEX(MASTER!$B:$B,MATCH(O76,MASTER!$A:$A,0))," ")</f>
        <v> </v>
      </c>
      <c r="AA76" s="51" t="str">
        <f ca="1" t="array" ref="AA76">IFERROR(INDEX(MASTER!$B:$B,MATCH(P76,MASTER!$A:$A,0))," ")</f>
        <v> </v>
      </c>
      <c r="AB76" s="51" t="str">
        <f ca="1" t="array" ref="AB76">IFERROR(INDEX(MASTER!$B:$B,MATCH(Q76,MASTER!$A:$A,0))," ")</f>
        <v> </v>
      </c>
      <c r="AC76" s="51" t="str">
        <f t="array" ref="AC76">IFERROR(INDEX(MASTER!$B:$B,MATCH(R76,MASTER!$A:$A,0))," ")</f>
        <v> </v>
      </c>
      <c r="AD76" s="51" t="str">
        <f t="array" ref="AD76">IFERROR(INDEX(MASTER!$B:$B,MATCH(S76,MASTER!$A:$A,0))," ")</f>
        <v> </v>
      </c>
      <c r="AE76" s="51">
        <f ca="1" t="shared" si="12"/>
        <v>0</v>
      </c>
      <c r="AF76" s="51" t="str">
        <f ca="1" t="shared" si="13"/>
        <v>1900 01</v>
      </c>
      <c r="AG76" s="51" t="str">
        <f ca="1" t="shared" si="14"/>
        <v> </v>
      </c>
      <c r="AH76" s="51" t="str">
        <f ca="1" t="shared" si="15"/>
        <v/>
      </c>
    </row>
    <row r="77" customHeight="1" spans="1:34">
      <c r="A77" s="51">
        <f ca="1">INDIRECT(ADDRESS(2+QUOTIENT(ROW()-2,COUNTA('Form Responses 1'!$1:$1)-4),1,,TRUE,"Form Responses 1"))</f>
        <v>0</v>
      </c>
      <c r="B77" s="51">
        <f ca="1">INDIRECT(ADDRESS(2+QUOTIENT(ROW()-2,COUNTA('Form Responses 1'!$1:$1)-4),2,,TRUE,"Form Responses 1"))</f>
        <v>0</v>
      </c>
      <c r="C77" s="51">
        <f ca="1">INDIRECT(ADDRESS(2+QUOTIENT(ROW()-2,COUNTA('Form Responses 1'!$1:$1)-4),3,,TRUE,"Form Responses 1"))</f>
        <v>0</v>
      </c>
      <c r="D77" s="51">
        <f ca="1">INDIRECT(ADDRESS(2+QUOTIENT(ROW()-2,COUNTA('Form Responses 1'!$1:$1)-4),4,,TRUE,"Form Responses 1"))</f>
        <v>0</v>
      </c>
      <c r="E77" s="67">
        <f ca="1" t="shared" si="0"/>
        <v>6</v>
      </c>
      <c r="F77" s="51" t="str">
        <f ca="1">IF(ISBLANK(A77)," ",INDIRECT(ADDRESS(1,5+MOD(ROW()-2,COUNTA('Form Responses 1'!$1:$1)-4),,TRUE,"Form Responses 1")))</f>
        <v>Gedung [Kamar 2]</v>
      </c>
      <c r="G77" s="51" t="e">
        <f ca="1">IF(ISBLANK(A77)," ",INDIRECT(ADDRESS(MATCH(A77,'Form Responses 1'!A:A,0),5+MOD(ROW()-2,COUNTA('Form Responses 1'!$1:$1)-4),,TRUE,"Form Responses 1")))</f>
        <v>#N/A</v>
      </c>
      <c r="H77" s="68" t="str">
        <f ca="1" t="shared" si="1"/>
        <v>Gedung</v>
      </c>
      <c r="I77" s="68" t="str">
        <f ca="1" t="shared" si="2"/>
        <v>CLEANING SERVICE</v>
      </c>
      <c r="J77" s="68" t="str">
        <f ca="1" t="array" ref="J77">IFERROR(INDEX(MASTER!B:B,MATCH(G77,MASTER!A:A,0))/100," ")</f>
        <v> </v>
      </c>
      <c r="K77" s="51">
        <f ca="1" t="shared" si="3"/>
        <v>0</v>
      </c>
      <c r="L77" s="51" t="str">
        <f ca="1" t="shared" si="4"/>
        <v>1900 - WEEK 00</v>
      </c>
      <c r="M77" s="51" t="str">
        <f ca="1" t="shared" si="5"/>
        <v>1900 - MONTH 01</v>
      </c>
      <c r="N77" s="68" t="str">
        <f ca="1" t="shared" ref="N77:O77" si="85">IFERROR(AVERAGEIF(L:L,L77,$J:$J)," ")</f>
        <v> </v>
      </c>
      <c r="O77" s="68" t="str">
        <f ca="1" t="shared" si="85"/>
        <v> </v>
      </c>
      <c r="P77" s="51" t="str">
        <f ca="1">IF(ISBLANK(A77)," ",IF(N77&gt;MASTER!$B$3/100,"SB",IF(N77&gt;MASTER!$B$4/100,"B",IF(N77&gt;MASTER!$B$5/100,"C","K"))))</f>
        <v>SB</v>
      </c>
      <c r="Q77" s="51" t="str">
        <f ca="1">IF(ISBLANK(B77)," ",IF(O77&gt;MASTER!$B$3/100,"SB",IF(O77&gt;MASTER!$B$4/100,"B",IF(O77&gt;MASTER!$B$5/100,"C","K"))))</f>
        <v>SB</v>
      </c>
      <c r="T77" s="51" t="str">
        <f ca="1" t="array" ref="T77">IFERROR(INDEX(MASTER!$B:$B,MATCH(F77,MASTER!$A:$A,0))," ")</f>
        <v> </v>
      </c>
      <c r="V77" s="51" t="str">
        <f ca="1" t="array" ref="V77">IFERROR(INDEX(MASTER!$B:$B,MATCH(J77,MASTER!$A:$A,0))," ")</f>
        <v> </v>
      </c>
      <c r="W77" s="51" t="str">
        <f ca="1" t="array" ref="W77">IFERROR(INDEX(MASTER!$B:$B,MATCH(L77,MASTER!$A:$A,0))," ")</f>
        <v> </v>
      </c>
      <c r="X77" s="51" t="str">
        <f ca="1" t="array" ref="X77">IFERROR(INDEX(MASTER!$B:$B,MATCH(M77,MASTER!$A:$A,0))," ")</f>
        <v> </v>
      </c>
      <c r="Y77" s="51" t="str">
        <f ca="1" t="array" ref="Y77">IFERROR(INDEX(MASTER!$B:$B,MATCH(N77,MASTER!$A:$A,0))," ")</f>
        <v> </v>
      </c>
      <c r="Z77" s="51" t="str">
        <f ca="1" t="array" ref="Z77">IFERROR(INDEX(MASTER!$B:$B,MATCH(O77,MASTER!$A:$A,0))," ")</f>
        <v> </v>
      </c>
      <c r="AA77" s="51" t="str">
        <f ca="1" t="array" ref="AA77">IFERROR(INDEX(MASTER!$B:$B,MATCH(P77,MASTER!$A:$A,0))," ")</f>
        <v> </v>
      </c>
      <c r="AB77" s="51" t="str">
        <f ca="1" t="array" ref="AB77">IFERROR(INDEX(MASTER!$B:$B,MATCH(Q77,MASTER!$A:$A,0))," ")</f>
        <v> </v>
      </c>
      <c r="AC77" s="51" t="str">
        <f t="array" ref="AC77">IFERROR(INDEX(MASTER!$B:$B,MATCH(R77,MASTER!$A:$A,0))," ")</f>
        <v> </v>
      </c>
      <c r="AD77" s="51" t="str">
        <f t="array" ref="AD77">IFERROR(INDEX(MASTER!$B:$B,MATCH(S77,MASTER!$A:$A,0))," ")</f>
        <v> </v>
      </c>
      <c r="AE77" s="51">
        <f ca="1" t="shared" si="12"/>
        <v>0</v>
      </c>
      <c r="AF77" s="51" t="str">
        <f ca="1" t="shared" si="13"/>
        <v>1900 01</v>
      </c>
      <c r="AG77" s="51" t="str">
        <f ca="1" t="shared" si="14"/>
        <v> </v>
      </c>
      <c r="AH77" s="51" t="str">
        <f ca="1" t="shared" si="15"/>
        <v/>
      </c>
    </row>
    <row r="78" customHeight="1" spans="1:34">
      <c r="A78" s="51">
        <f ca="1">INDIRECT(ADDRESS(2+QUOTIENT(ROW()-2,COUNTA('Form Responses 1'!$1:$1)-4),1,,TRUE,"Form Responses 1"))</f>
        <v>0</v>
      </c>
      <c r="B78" s="51">
        <f ca="1">INDIRECT(ADDRESS(2+QUOTIENT(ROW()-2,COUNTA('Form Responses 1'!$1:$1)-4),2,,TRUE,"Form Responses 1"))</f>
        <v>0</v>
      </c>
      <c r="C78" s="51">
        <f ca="1">INDIRECT(ADDRESS(2+QUOTIENT(ROW()-2,COUNTA('Form Responses 1'!$1:$1)-4),3,,TRUE,"Form Responses 1"))</f>
        <v>0</v>
      </c>
      <c r="D78" s="51">
        <f ca="1">INDIRECT(ADDRESS(2+QUOTIENT(ROW()-2,COUNTA('Form Responses 1'!$1:$1)-4),4,,TRUE,"Form Responses 1"))</f>
        <v>0</v>
      </c>
      <c r="E78" s="67">
        <f ca="1" t="shared" si="0"/>
        <v>6</v>
      </c>
      <c r="F78" s="51" t="str">
        <f ca="1">IF(ISBLANK(A78)," ",INDIRECT(ADDRESS(1,5+MOD(ROW()-2,COUNTA('Form Responses 1'!$1:$1)-4),,TRUE,"Form Responses 1")))</f>
        <v>Gedung [Kamar 3]</v>
      </c>
      <c r="G78" s="51" t="e">
        <f ca="1">IF(ISBLANK(A78)," ",INDIRECT(ADDRESS(MATCH(A78,'Form Responses 1'!A:A,0),5+MOD(ROW()-2,COUNTA('Form Responses 1'!$1:$1)-4),,TRUE,"Form Responses 1")))</f>
        <v>#N/A</v>
      </c>
      <c r="H78" s="68" t="str">
        <f ca="1" t="shared" si="1"/>
        <v>Gedung</v>
      </c>
      <c r="I78" s="68" t="str">
        <f ca="1" t="shared" si="2"/>
        <v>CLEANING SERVICE</v>
      </c>
      <c r="J78" s="68" t="str">
        <f ca="1" t="array" ref="J78">IFERROR(INDEX(MASTER!B:B,MATCH(G78,MASTER!A:A,0))/100," ")</f>
        <v> </v>
      </c>
      <c r="K78" s="51">
        <f ca="1" t="shared" si="3"/>
        <v>0</v>
      </c>
      <c r="L78" s="51" t="str">
        <f ca="1" t="shared" si="4"/>
        <v>1900 - WEEK 00</v>
      </c>
      <c r="M78" s="51" t="str">
        <f ca="1" t="shared" si="5"/>
        <v>1900 - MONTH 01</v>
      </c>
      <c r="N78" s="68" t="str">
        <f ca="1" t="shared" ref="N78:O78" si="86">IFERROR(AVERAGEIF(L:L,L78,$J:$J)," ")</f>
        <v> </v>
      </c>
      <c r="O78" s="68" t="str">
        <f ca="1" t="shared" si="86"/>
        <v> </v>
      </c>
      <c r="P78" s="51" t="str">
        <f ca="1">IF(ISBLANK(A78)," ",IF(N78&gt;MASTER!$B$3/100,"SB",IF(N78&gt;MASTER!$B$4/100,"B",IF(N78&gt;MASTER!$B$5/100,"C","K"))))</f>
        <v>SB</v>
      </c>
      <c r="Q78" s="51" t="str">
        <f ca="1">IF(ISBLANK(B78)," ",IF(O78&gt;MASTER!$B$3/100,"SB",IF(O78&gt;MASTER!$B$4/100,"B",IF(O78&gt;MASTER!$B$5/100,"C","K"))))</f>
        <v>SB</v>
      </c>
      <c r="T78" s="51" t="str">
        <f ca="1" t="array" ref="T78">IFERROR(INDEX(MASTER!$B:$B,MATCH(F78,MASTER!$A:$A,0))," ")</f>
        <v> </v>
      </c>
      <c r="V78" s="51" t="str">
        <f ca="1" t="array" ref="V78">IFERROR(INDEX(MASTER!$B:$B,MATCH(J78,MASTER!$A:$A,0))," ")</f>
        <v> </v>
      </c>
      <c r="W78" s="51" t="str">
        <f ca="1" t="array" ref="W78">IFERROR(INDEX(MASTER!$B:$B,MATCH(L78,MASTER!$A:$A,0))," ")</f>
        <v> </v>
      </c>
      <c r="X78" s="51" t="str">
        <f ca="1" t="array" ref="X78">IFERROR(INDEX(MASTER!$B:$B,MATCH(M78,MASTER!$A:$A,0))," ")</f>
        <v> </v>
      </c>
      <c r="Y78" s="51" t="str">
        <f ca="1" t="array" ref="Y78">IFERROR(INDEX(MASTER!$B:$B,MATCH(N78,MASTER!$A:$A,0))," ")</f>
        <v> </v>
      </c>
      <c r="Z78" s="51" t="str">
        <f ca="1" t="array" ref="Z78">IFERROR(INDEX(MASTER!$B:$B,MATCH(O78,MASTER!$A:$A,0))," ")</f>
        <v> </v>
      </c>
      <c r="AA78" s="51" t="str">
        <f ca="1" t="array" ref="AA78">IFERROR(INDEX(MASTER!$B:$B,MATCH(P78,MASTER!$A:$A,0))," ")</f>
        <v> </v>
      </c>
      <c r="AB78" s="51" t="str">
        <f ca="1" t="array" ref="AB78">IFERROR(INDEX(MASTER!$B:$B,MATCH(Q78,MASTER!$A:$A,0))," ")</f>
        <v> </v>
      </c>
      <c r="AC78" s="51" t="str">
        <f t="array" ref="AC78">IFERROR(INDEX(MASTER!$B:$B,MATCH(R78,MASTER!$A:$A,0))," ")</f>
        <v> </v>
      </c>
      <c r="AD78" s="51" t="str">
        <f t="array" ref="AD78">IFERROR(INDEX(MASTER!$B:$B,MATCH(S78,MASTER!$A:$A,0))," ")</f>
        <v> </v>
      </c>
      <c r="AE78" s="51">
        <f ca="1" t="shared" si="12"/>
        <v>0</v>
      </c>
      <c r="AF78" s="51" t="str">
        <f ca="1" t="shared" si="13"/>
        <v>1900 01</v>
      </c>
      <c r="AG78" s="51" t="str">
        <f ca="1" t="shared" si="14"/>
        <v> </v>
      </c>
      <c r="AH78" s="51" t="str">
        <f ca="1" t="shared" si="15"/>
        <v/>
      </c>
    </row>
    <row r="79" customHeight="1" spans="1:34">
      <c r="A79" s="51">
        <f ca="1">INDIRECT(ADDRESS(2+QUOTIENT(ROW()-2,COUNTA('Form Responses 1'!$1:$1)-4),1,,TRUE,"Form Responses 1"))</f>
        <v>0</v>
      </c>
      <c r="B79" s="51">
        <f ca="1">INDIRECT(ADDRESS(2+QUOTIENT(ROW()-2,COUNTA('Form Responses 1'!$1:$1)-4),2,,TRUE,"Form Responses 1"))</f>
        <v>0</v>
      </c>
      <c r="C79" s="51">
        <f ca="1">INDIRECT(ADDRESS(2+QUOTIENT(ROW()-2,COUNTA('Form Responses 1'!$1:$1)-4),3,,TRUE,"Form Responses 1"))</f>
        <v>0</v>
      </c>
      <c r="D79" s="51">
        <f ca="1">INDIRECT(ADDRESS(2+QUOTIENT(ROW()-2,COUNTA('Form Responses 1'!$1:$1)-4),4,,TRUE,"Form Responses 1"))</f>
        <v>0</v>
      </c>
      <c r="E79" s="67">
        <f ca="1" t="shared" si="0"/>
        <v>6</v>
      </c>
      <c r="F79" s="51" t="str">
        <f ca="1">IF(ISBLANK(A79)," ",INDIRECT(ADDRESS(1,5+MOD(ROW()-2,COUNTA('Form Responses 1'!$1:$1)-4),,TRUE,"Form Responses 1")))</f>
        <v>Gedung [Kamar 4]</v>
      </c>
      <c r="G79" s="51" t="e">
        <f ca="1">IF(ISBLANK(A79)," ",INDIRECT(ADDRESS(MATCH(A79,'Form Responses 1'!A:A,0),5+MOD(ROW()-2,COUNTA('Form Responses 1'!$1:$1)-4),,TRUE,"Form Responses 1")))</f>
        <v>#N/A</v>
      </c>
      <c r="H79" s="68" t="str">
        <f ca="1" t="shared" si="1"/>
        <v>Gedung</v>
      </c>
      <c r="I79" s="68" t="str">
        <f ca="1" t="shared" si="2"/>
        <v>CLEANING SERVICE</v>
      </c>
      <c r="J79" s="68" t="str">
        <f ca="1" t="array" ref="J79">IFERROR(INDEX(MASTER!B:B,MATCH(G79,MASTER!A:A,0))/100," ")</f>
        <v> </v>
      </c>
      <c r="K79" s="51">
        <f ca="1" t="shared" si="3"/>
        <v>0</v>
      </c>
      <c r="L79" s="51" t="str">
        <f ca="1" t="shared" si="4"/>
        <v>1900 - WEEK 00</v>
      </c>
      <c r="M79" s="51" t="str">
        <f ca="1" t="shared" si="5"/>
        <v>1900 - MONTH 01</v>
      </c>
      <c r="N79" s="68" t="str">
        <f ca="1" t="shared" ref="N79:O79" si="87">IFERROR(AVERAGEIF(L:L,L79,$J:$J)," ")</f>
        <v> </v>
      </c>
      <c r="O79" s="68" t="str">
        <f ca="1" t="shared" si="87"/>
        <v> </v>
      </c>
      <c r="P79" s="51" t="str">
        <f ca="1">IF(ISBLANK(A79)," ",IF(N79&gt;MASTER!$B$3/100,"SB",IF(N79&gt;MASTER!$B$4/100,"B",IF(N79&gt;MASTER!$B$5/100,"C","K"))))</f>
        <v>SB</v>
      </c>
      <c r="Q79" s="51" t="str">
        <f ca="1">IF(ISBLANK(B79)," ",IF(O79&gt;MASTER!$B$3/100,"SB",IF(O79&gt;MASTER!$B$4/100,"B",IF(O79&gt;MASTER!$B$5/100,"C","K"))))</f>
        <v>SB</v>
      </c>
      <c r="T79" s="51" t="str">
        <f ca="1" t="array" ref="T79">IFERROR(INDEX(MASTER!$B:$B,MATCH(F79,MASTER!$A:$A,0))," ")</f>
        <v> </v>
      </c>
      <c r="V79" s="51" t="str">
        <f ca="1" t="array" ref="V79">IFERROR(INDEX(MASTER!$B:$B,MATCH(J79,MASTER!$A:$A,0))," ")</f>
        <v> </v>
      </c>
      <c r="W79" s="51" t="str">
        <f ca="1" t="array" ref="W79">IFERROR(INDEX(MASTER!$B:$B,MATCH(L79,MASTER!$A:$A,0))," ")</f>
        <v> </v>
      </c>
      <c r="X79" s="51" t="str">
        <f ca="1" t="array" ref="X79">IFERROR(INDEX(MASTER!$B:$B,MATCH(M79,MASTER!$A:$A,0))," ")</f>
        <v> </v>
      </c>
      <c r="Y79" s="51" t="str">
        <f ca="1" t="array" ref="Y79">IFERROR(INDEX(MASTER!$B:$B,MATCH(N79,MASTER!$A:$A,0))," ")</f>
        <v> </v>
      </c>
      <c r="Z79" s="51" t="str">
        <f ca="1" t="array" ref="Z79">IFERROR(INDEX(MASTER!$B:$B,MATCH(O79,MASTER!$A:$A,0))," ")</f>
        <v> </v>
      </c>
      <c r="AA79" s="51" t="str">
        <f ca="1" t="array" ref="AA79">IFERROR(INDEX(MASTER!$B:$B,MATCH(P79,MASTER!$A:$A,0))," ")</f>
        <v> </v>
      </c>
      <c r="AB79" s="51" t="str">
        <f ca="1" t="array" ref="AB79">IFERROR(INDEX(MASTER!$B:$B,MATCH(Q79,MASTER!$A:$A,0))," ")</f>
        <v> </v>
      </c>
      <c r="AC79" s="51" t="str">
        <f t="array" ref="AC79">IFERROR(INDEX(MASTER!$B:$B,MATCH(R79,MASTER!$A:$A,0))," ")</f>
        <v> </v>
      </c>
      <c r="AD79" s="51" t="str">
        <f t="array" ref="AD79">IFERROR(INDEX(MASTER!$B:$B,MATCH(S79,MASTER!$A:$A,0))," ")</f>
        <v> </v>
      </c>
      <c r="AE79" s="51">
        <f ca="1" t="shared" si="12"/>
        <v>0</v>
      </c>
      <c r="AF79" s="51" t="str">
        <f ca="1" t="shared" si="13"/>
        <v>1900 01</v>
      </c>
      <c r="AG79" s="51" t="str">
        <f ca="1" t="shared" si="14"/>
        <v> </v>
      </c>
      <c r="AH79" s="51" t="str">
        <f ca="1" t="shared" si="15"/>
        <v/>
      </c>
    </row>
    <row r="80" customHeight="1" spans="1:34">
      <c r="A80" s="51">
        <f ca="1">INDIRECT(ADDRESS(2+QUOTIENT(ROW()-2,COUNTA('Form Responses 1'!$1:$1)-4),1,,TRUE,"Form Responses 1"))</f>
        <v>0</v>
      </c>
      <c r="B80" s="51">
        <f ca="1">INDIRECT(ADDRESS(2+QUOTIENT(ROW()-2,COUNTA('Form Responses 1'!$1:$1)-4),2,,TRUE,"Form Responses 1"))</f>
        <v>0</v>
      </c>
      <c r="C80" s="51">
        <f ca="1">INDIRECT(ADDRESS(2+QUOTIENT(ROW()-2,COUNTA('Form Responses 1'!$1:$1)-4),3,,TRUE,"Form Responses 1"))</f>
        <v>0</v>
      </c>
      <c r="D80" s="51">
        <f ca="1">INDIRECT(ADDRESS(2+QUOTIENT(ROW()-2,COUNTA('Form Responses 1'!$1:$1)-4),4,,TRUE,"Form Responses 1"))</f>
        <v>0</v>
      </c>
      <c r="E80" s="67">
        <f ca="1" t="shared" si="0"/>
        <v>6</v>
      </c>
      <c r="F80" s="51" t="str">
        <f ca="1">IF(ISBLANK(A80)," ",INDIRECT(ADDRESS(1,5+MOD(ROW()-2,COUNTA('Form Responses 1'!$1:$1)-4),,TRUE,"Form Responses 1")))</f>
        <v>Gedung [Kolidor]</v>
      </c>
      <c r="G80" s="51" t="e">
        <f ca="1">IF(ISBLANK(A80)," ",INDIRECT(ADDRESS(MATCH(A80,'Form Responses 1'!A:A,0),5+MOD(ROW()-2,COUNTA('Form Responses 1'!$1:$1)-4),,TRUE,"Form Responses 1")))</f>
        <v>#N/A</v>
      </c>
      <c r="H80" s="68" t="str">
        <f ca="1" t="shared" si="1"/>
        <v>Gedung</v>
      </c>
      <c r="I80" s="68" t="str">
        <f ca="1" t="shared" si="2"/>
        <v>CLEANING SERVICE</v>
      </c>
      <c r="J80" s="68" t="str">
        <f ca="1" t="array" ref="J80">IFERROR(INDEX(MASTER!B:B,MATCH(G80,MASTER!A:A,0))/100," ")</f>
        <v> </v>
      </c>
      <c r="K80" s="51">
        <f ca="1" t="shared" si="3"/>
        <v>0</v>
      </c>
      <c r="L80" s="51" t="str">
        <f ca="1" t="shared" si="4"/>
        <v>1900 - WEEK 00</v>
      </c>
      <c r="M80" s="51" t="str">
        <f ca="1" t="shared" si="5"/>
        <v>1900 - MONTH 01</v>
      </c>
      <c r="N80" s="68" t="str">
        <f ca="1" t="shared" ref="N80:O80" si="88">IFERROR(AVERAGEIF(L:L,L80,$J:$J)," ")</f>
        <v> </v>
      </c>
      <c r="O80" s="68" t="str">
        <f ca="1" t="shared" si="88"/>
        <v> </v>
      </c>
      <c r="P80" s="51" t="str">
        <f ca="1">IF(ISBLANK(A80)," ",IF(N80&gt;MASTER!$B$3/100,"SB",IF(N80&gt;MASTER!$B$4/100,"B",IF(N80&gt;MASTER!$B$5/100,"C","K"))))</f>
        <v>SB</v>
      </c>
      <c r="Q80" s="51" t="str">
        <f ca="1">IF(ISBLANK(B80)," ",IF(O80&gt;MASTER!$B$3/100,"SB",IF(O80&gt;MASTER!$B$4/100,"B",IF(O80&gt;MASTER!$B$5/100,"C","K"))))</f>
        <v>SB</v>
      </c>
      <c r="T80" s="51" t="str">
        <f ca="1" t="array" ref="T80">IFERROR(INDEX(MASTER!$B:$B,MATCH(F80,MASTER!$A:$A,0))," ")</f>
        <v> </v>
      </c>
      <c r="V80" s="51" t="str">
        <f ca="1" t="array" ref="V80">IFERROR(INDEX(MASTER!$B:$B,MATCH(J80,MASTER!$A:$A,0))," ")</f>
        <v> </v>
      </c>
      <c r="W80" s="51" t="str">
        <f ca="1" t="array" ref="W80">IFERROR(INDEX(MASTER!$B:$B,MATCH(L80,MASTER!$A:$A,0))," ")</f>
        <v> </v>
      </c>
      <c r="X80" s="51" t="str">
        <f ca="1" t="array" ref="X80">IFERROR(INDEX(MASTER!$B:$B,MATCH(M80,MASTER!$A:$A,0))," ")</f>
        <v> </v>
      </c>
      <c r="Y80" s="51" t="str">
        <f ca="1" t="array" ref="Y80">IFERROR(INDEX(MASTER!$B:$B,MATCH(N80,MASTER!$A:$A,0))," ")</f>
        <v> </v>
      </c>
      <c r="Z80" s="51" t="str">
        <f ca="1" t="array" ref="Z80">IFERROR(INDEX(MASTER!$B:$B,MATCH(O80,MASTER!$A:$A,0))," ")</f>
        <v> </v>
      </c>
      <c r="AA80" s="51" t="str">
        <f ca="1" t="array" ref="AA80">IFERROR(INDEX(MASTER!$B:$B,MATCH(P80,MASTER!$A:$A,0))," ")</f>
        <v> </v>
      </c>
      <c r="AB80" s="51" t="str">
        <f ca="1" t="array" ref="AB80">IFERROR(INDEX(MASTER!$B:$B,MATCH(Q80,MASTER!$A:$A,0))," ")</f>
        <v> </v>
      </c>
      <c r="AC80" s="51" t="str">
        <f t="array" ref="AC80">IFERROR(INDEX(MASTER!$B:$B,MATCH(R80,MASTER!$A:$A,0))," ")</f>
        <v> </v>
      </c>
      <c r="AD80" s="51" t="str">
        <f t="array" ref="AD80">IFERROR(INDEX(MASTER!$B:$B,MATCH(S80,MASTER!$A:$A,0))," ")</f>
        <v> </v>
      </c>
      <c r="AE80" s="51">
        <f ca="1" t="shared" si="12"/>
        <v>0</v>
      </c>
      <c r="AF80" s="51" t="str">
        <f ca="1" t="shared" si="13"/>
        <v>1900 01</v>
      </c>
      <c r="AG80" s="51" t="str">
        <f ca="1" t="shared" si="14"/>
        <v> </v>
      </c>
      <c r="AH80" s="51" t="str">
        <f ca="1" t="shared" si="15"/>
        <v/>
      </c>
    </row>
    <row r="81" customHeight="1" spans="1:34">
      <c r="A81" s="51">
        <f ca="1">INDIRECT(ADDRESS(2+QUOTIENT(ROW()-2,COUNTA('Form Responses 1'!$1:$1)-4),1,,TRUE,"Form Responses 1"))</f>
        <v>0</v>
      </c>
      <c r="B81" s="51">
        <f ca="1">INDIRECT(ADDRESS(2+QUOTIENT(ROW()-2,COUNTA('Form Responses 1'!$1:$1)-4),2,,TRUE,"Form Responses 1"))</f>
        <v>0</v>
      </c>
      <c r="C81" s="51">
        <f ca="1">INDIRECT(ADDRESS(2+QUOTIENT(ROW()-2,COUNTA('Form Responses 1'!$1:$1)-4),3,,TRUE,"Form Responses 1"))</f>
        <v>0</v>
      </c>
      <c r="D81" s="51">
        <f ca="1">INDIRECT(ADDRESS(2+QUOTIENT(ROW()-2,COUNTA('Form Responses 1'!$1:$1)-4),4,,TRUE,"Form Responses 1"))</f>
        <v>0</v>
      </c>
      <c r="E81" s="67">
        <f ca="1" t="shared" si="0"/>
        <v>6</v>
      </c>
      <c r="F81" s="51" t="str">
        <f ca="1">IF(ISBLANK(A81)," ",INDIRECT(ADDRESS(1,5+MOD(ROW()-2,COUNTA('Form Responses 1'!$1:$1)-4),,TRUE,"Form Responses 1")))</f>
        <v>Gedung [Pentri]</v>
      </c>
      <c r="G81" s="51" t="e">
        <f ca="1">IF(ISBLANK(A81)," ",INDIRECT(ADDRESS(MATCH(A81,'Form Responses 1'!A:A,0),5+MOD(ROW()-2,COUNTA('Form Responses 1'!$1:$1)-4),,TRUE,"Form Responses 1")))</f>
        <v>#N/A</v>
      </c>
      <c r="H81" s="68" t="str">
        <f ca="1" t="shared" si="1"/>
        <v>Gedung</v>
      </c>
      <c r="I81" s="68" t="str">
        <f ca="1" t="shared" si="2"/>
        <v>CLEANING SERVICE</v>
      </c>
      <c r="J81" s="68" t="str">
        <f ca="1" t="array" ref="J81">IFERROR(INDEX(MASTER!B:B,MATCH(G81,MASTER!A:A,0))/100," ")</f>
        <v> </v>
      </c>
      <c r="K81" s="51">
        <f ca="1" t="shared" si="3"/>
        <v>0</v>
      </c>
      <c r="L81" s="51" t="str">
        <f ca="1" t="shared" si="4"/>
        <v>1900 - WEEK 00</v>
      </c>
      <c r="M81" s="51" t="str">
        <f ca="1" t="shared" si="5"/>
        <v>1900 - MONTH 01</v>
      </c>
      <c r="N81" s="68" t="str">
        <f ca="1" t="shared" ref="N81:O81" si="89">IFERROR(AVERAGEIF(L:L,L81,$J:$J)," ")</f>
        <v> </v>
      </c>
      <c r="O81" s="68" t="str">
        <f ca="1" t="shared" si="89"/>
        <v> </v>
      </c>
      <c r="P81" s="51" t="str">
        <f ca="1">IF(ISBLANK(A81)," ",IF(N81&gt;MASTER!$B$3/100,"SB",IF(N81&gt;MASTER!$B$4/100,"B",IF(N81&gt;MASTER!$B$5/100,"C","K"))))</f>
        <v>SB</v>
      </c>
      <c r="Q81" s="51" t="str">
        <f ca="1">IF(ISBLANK(B81)," ",IF(O81&gt;MASTER!$B$3/100,"SB",IF(O81&gt;MASTER!$B$4/100,"B",IF(O81&gt;MASTER!$B$5/100,"C","K"))))</f>
        <v>SB</v>
      </c>
      <c r="T81" s="51" t="str">
        <f ca="1" t="array" ref="T81">IFERROR(INDEX(MASTER!$B:$B,MATCH(F81,MASTER!$A:$A,0))," ")</f>
        <v> </v>
      </c>
      <c r="V81" s="51" t="str">
        <f ca="1" t="array" ref="V81">IFERROR(INDEX(MASTER!$B:$B,MATCH(J81,MASTER!$A:$A,0))," ")</f>
        <v> </v>
      </c>
      <c r="W81" s="51" t="str">
        <f ca="1" t="array" ref="W81">IFERROR(INDEX(MASTER!$B:$B,MATCH(L81,MASTER!$A:$A,0))," ")</f>
        <v> </v>
      </c>
      <c r="X81" s="51" t="str">
        <f ca="1" t="array" ref="X81">IFERROR(INDEX(MASTER!$B:$B,MATCH(M81,MASTER!$A:$A,0))," ")</f>
        <v> </v>
      </c>
      <c r="Y81" s="51" t="str">
        <f ca="1" t="array" ref="Y81">IFERROR(INDEX(MASTER!$B:$B,MATCH(N81,MASTER!$A:$A,0))," ")</f>
        <v> </v>
      </c>
      <c r="Z81" s="51" t="str">
        <f ca="1" t="array" ref="Z81">IFERROR(INDEX(MASTER!$B:$B,MATCH(O81,MASTER!$A:$A,0))," ")</f>
        <v> </v>
      </c>
      <c r="AA81" s="51" t="str">
        <f ca="1" t="array" ref="AA81">IFERROR(INDEX(MASTER!$B:$B,MATCH(P81,MASTER!$A:$A,0))," ")</f>
        <v> </v>
      </c>
      <c r="AB81" s="51" t="str">
        <f ca="1" t="array" ref="AB81">IFERROR(INDEX(MASTER!$B:$B,MATCH(Q81,MASTER!$A:$A,0))," ")</f>
        <v> </v>
      </c>
      <c r="AC81" s="51" t="str">
        <f t="array" ref="AC81">IFERROR(INDEX(MASTER!$B:$B,MATCH(R81,MASTER!$A:$A,0))," ")</f>
        <v> </v>
      </c>
      <c r="AD81" s="51" t="str">
        <f t="array" ref="AD81">IFERROR(INDEX(MASTER!$B:$B,MATCH(S81,MASTER!$A:$A,0))," ")</f>
        <v> </v>
      </c>
      <c r="AE81" s="51">
        <f ca="1" t="shared" si="12"/>
        <v>0</v>
      </c>
      <c r="AF81" s="51" t="str">
        <f ca="1" t="shared" si="13"/>
        <v>1900 01</v>
      </c>
      <c r="AG81" s="51" t="str">
        <f ca="1" t="shared" si="14"/>
        <v> </v>
      </c>
      <c r="AH81" s="51" t="str">
        <f ca="1" t="shared" si="15"/>
        <v/>
      </c>
    </row>
    <row r="82" customHeight="1" spans="1:34">
      <c r="A82" s="51">
        <f ca="1">INDIRECT(ADDRESS(2+QUOTIENT(ROW()-2,COUNTA('Form Responses 1'!$1:$1)-4),1,,TRUE,"Form Responses 1"))</f>
        <v>0</v>
      </c>
      <c r="B82" s="51">
        <f ca="1">INDIRECT(ADDRESS(2+QUOTIENT(ROW()-2,COUNTA('Form Responses 1'!$1:$1)-4),2,,TRUE,"Form Responses 1"))</f>
        <v>0</v>
      </c>
      <c r="C82" s="51">
        <f ca="1">INDIRECT(ADDRESS(2+QUOTIENT(ROW()-2,COUNTA('Form Responses 1'!$1:$1)-4),3,,TRUE,"Form Responses 1"))</f>
        <v>0</v>
      </c>
      <c r="D82" s="51">
        <f ca="1">INDIRECT(ADDRESS(2+QUOTIENT(ROW()-2,COUNTA('Form Responses 1'!$1:$1)-4),4,,TRUE,"Form Responses 1"))</f>
        <v>0</v>
      </c>
      <c r="E82" s="67">
        <f ca="1" t="shared" si="0"/>
        <v>6</v>
      </c>
      <c r="F82" s="51" t="str">
        <f ca="1">IF(ISBLANK(A82)," ",INDIRECT(ADDRESS(1,5+MOD(ROW()-2,COUNTA('Form Responses 1'!$1:$1)-4),,TRUE,"Form Responses 1")))</f>
        <v>Gedung [Toilet]</v>
      </c>
      <c r="G82" s="51" t="e">
        <f ca="1">IF(ISBLANK(A82)," ",INDIRECT(ADDRESS(MATCH(A82,'Form Responses 1'!A:A,0),5+MOD(ROW()-2,COUNTA('Form Responses 1'!$1:$1)-4),,TRUE,"Form Responses 1")))</f>
        <v>#N/A</v>
      </c>
      <c r="H82" s="68" t="str">
        <f ca="1" t="shared" si="1"/>
        <v>Gedung</v>
      </c>
      <c r="I82" s="68" t="str">
        <f ca="1" t="shared" si="2"/>
        <v>CLEANING SERVICE</v>
      </c>
      <c r="J82" s="68" t="str">
        <f ca="1" t="array" ref="J82">IFERROR(INDEX(MASTER!B:B,MATCH(G82,MASTER!A:A,0))/100," ")</f>
        <v> </v>
      </c>
      <c r="K82" s="51">
        <f ca="1" t="shared" si="3"/>
        <v>0</v>
      </c>
      <c r="L82" s="51" t="str">
        <f ca="1" t="shared" si="4"/>
        <v>1900 - WEEK 00</v>
      </c>
      <c r="M82" s="51" t="str">
        <f ca="1" t="shared" si="5"/>
        <v>1900 - MONTH 01</v>
      </c>
      <c r="N82" s="68" t="str">
        <f ca="1" t="shared" ref="N82:O82" si="90">IFERROR(AVERAGEIF(L:L,L82,$J:$J)," ")</f>
        <v> </v>
      </c>
      <c r="O82" s="68" t="str">
        <f ca="1" t="shared" si="90"/>
        <v> </v>
      </c>
      <c r="P82" s="51" t="str">
        <f ca="1">IF(ISBLANK(A82)," ",IF(N82&gt;MASTER!$B$3/100,"SB",IF(N82&gt;MASTER!$B$4/100,"B",IF(N82&gt;MASTER!$B$5/100,"C","K"))))</f>
        <v>SB</v>
      </c>
      <c r="Q82" s="51" t="str">
        <f ca="1">IF(ISBLANK(B82)," ",IF(O82&gt;MASTER!$B$3/100,"SB",IF(O82&gt;MASTER!$B$4/100,"B",IF(O82&gt;MASTER!$B$5/100,"C","K"))))</f>
        <v>SB</v>
      </c>
      <c r="T82" s="51" t="str">
        <f ca="1" t="array" ref="T82">IFERROR(INDEX(MASTER!$B:$B,MATCH(F82,MASTER!$A:$A,0))," ")</f>
        <v> </v>
      </c>
      <c r="V82" s="51" t="str">
        <f ca="1" t="array" ref="V82">IFERROR(INDEX(MASTER!$B:$B,MATCH(J82,MASTER!$A:$A,0))," ")</f>
        <v> </v>
      </c>
      <c r="W82" s="51" t="str">
        <f ca="1" t="array" ref="W82">IFERROR(INDEX(MASTER!$B:$B,MATCH(L82,MASTER!$A:$A,0))," ")</f>
        <v> </v>
      </c>
      <c r="X82" s="51" t="str">
        <f ca="1" t="array" ref="X82">IFERROR(INDEX(MASTER!$B:$B,MATCH(M82,MASTER!$A:$A,0))," ")</f>
        <v> </v>
      </c>
      <c r="Y82" s="51" t="str">
        <f ca="1" t="array" ref="Y82">IFERROR(INDEX(MASTER!$B:$B,MATCH(N82,MASTER!$A:$A,0))," ")</f>
        <v> </v>
      </c>
      <c r="Z82" s="51" t="str">
        <f ca="1" t="array" ref="Z82">IFERROR(INDEX(MASTER!$B:$B,MATCH(O82,MASTER!$A:$A,0))," ")</f>
        <v> </v>
      </c>
      <c r="AA82" s="51" t="str">
        <f ca="1" t="array" ref="AA82">IFERROR(INDEX(MASTER!$B:$B,MATCH(P82,MASTER!$A:$A,0))," ")</f>
        <v> </v>
      </c>
      <c r="AB82" s="51" t="str">
        <f ca="1" t="array" ref="AB82">IFERROR(INDEX(MASTER!$B:$B,MATCH(Q82,MASTER!$A:$A,0))," ")</f>
        <v> </v>
      </c>
      <c r="AC82" s="51" t="str">
        <f t="array" ref="AC82">IFERROR(INDEX(MASTER!$B:$B,MATCH(R82,MASTER!$A:$A,0))," ")</f>
        <v> </v>
      </c>
      <c r="AD82" s="51" t="str">
        <f t="array" ref="AD82">IFERROR(INDEX(MASTER!$B:$B,MATCH(S82,MASTER!$A:$A,0))," ")</f>
        <v> </v>
      </c>
      <c r="AE82" s="51">
        <f ca="1" t="shared" si="12"/>
        <v>0</v>
      </c>
      <c r="AF82" s="51" t="str">
        <f ca="1" t="shared" si="13"/>
        <v>1900 01</v>
      </c>
      <c r="AG82" s="51" t="str">
        <f ca="1" t="shared" si="14"/>
        <v> </v>
      </c>
      <c r="AH82" s="51" t="str">
        <f ca="1" t="shared" si="15"/>
        <v/>
      </c>
    </row>
    <row r="83" customHeight="1" spans="1:34">
      <c r="A83" s="51">
        <f ca="1">INDIRECT(ADDRESS(2+QUOTIENT(ROW()-2,COUNTA('Form Responses 1'!$1:$1)-4),1,,TRUE,"Form Responses 1"))</f>
        <v>0</v>
      </c>
      <c r="B83" s="51">
        <f ca="1">INDIRECT(ADDRESS(2+QUOTIENT(ROW()-2,COUNTA('Form Responses 1'!$1:$1)-4),2,,TRUE,"Form Responses 1"))</f>
        <v>0</v>
      </c>
      <c r="C83" s="51">
        <f ca="1">INDIRECT(ADDRESS(2+QUOTIENT(ROW()-2,COUNTA('Form Responses 1'!$1:$1)-4),3,,TRUE,"Form Responses 1"))</f>
        <v>0</v>
      </c>
      <c r="D83" s="51">
        <f ca="1">INDIRECT(ADDRESS(2+QUOTIENT(ROW()-2,COUNTA('Form Responses 1'!$1:$1)-4),4,,TRUE,"Form Responses 1"))</f>
        <v>0</v>
      </c>
      <c r="E83" s="67">
        <f ca="1" t="shared" si="0"/>
        <v>6</v>
      </c>
      <c r="F83" s="51" t="str">
        <f ca="1">IF(ISBLANK(A83)," ",INDIRECT(ADDRESS(1,5+MOD(ROW()-2,COUNTA('Form Responses 1'!$1:$1)-4),,TRUE,"Form Responses 1")))</f>
        <v>Security [Security Functions]</v>
      </c>
      <c r="G83" s="51" t="e">
        <f ca="1">IF(ISBLANK(A83)," ",INDIRECT(ADDRESS(MATCH(A83,'Form Responses 1'!A:A,0),5+MOD(ROW()-2,COUNTA('Form Responses 1'!$1:$1)-4),,TRUE,"Form Responses 1")))</f>
        <v>#N/A</v>
      </c>
      <c r="H83" s="68" t="str">
        <f ca="1" t="shared" si="1"/>
        <v>Security</v>
      </c>
      <c r="I83" s="68" t="str">
        <f ca="1" t="shared" si="2"/>
        <v>SECURITY SERVICE</v>
      </c>
      <c r="J83" s="68" t="str">
        <f ca="1" t="array" ref="J83">IFERROR(INDEX(MASTER!B:B,MATCH(G83,MASTER!A:A,0))/100," ")</f>
        <v> </v>
      </c>
      <c r="K83" s="51">
        <f ca="1" t="shared" si="3"/>
        <v>0</v>
      </c>
      <c r="L83" s="51" t="str">
        <f ca="1" t="shared" si="4"/>
        <v>1900 - WEEK 00</v>
      </c>
      <c r="M83" s="51" t="str">
        <f ca="1" t="shared" si="5"/>
        <v>1900 - MONTH 01</v>
      </c>
      <c r="N83" s="68" t="str">
        <f ca="1" t="shared" ref="N83:O83" si="91">IFERROR(AVERAGEIF(L:L,L83,$J:$J)," ")</f>
        <v> </v>
      </c>
      <c r="O83" s="68" t="str">
        <f ca="1" t="shared" si="91"/>
        <v> </v>
      </c>
      <c r="P83" s="51" t="str">
        <f ca="1">IF(ISBLANK(A83)," ",IF(N83&gt;MASTER!$B$3/100,"SB",IF(N83&gt;MASTER!$B$4/100,"B",IF(N83&gt;MASTER!$B$5/100,"C","K"))))</f>
        <v>SB</v>
      </c>
      <c r="Q83" s="51" t="str">
        <f ca="1">IF(ISBLANK(B83)," ",IF(O83&gt;MASTER!$B$3/100,"SB",IF(O83&gt;MASTER!$B$4/100,"B",IF(O83&gt;MASTER!$B$5/100,"C","K"))))</f>
        <v>SB</v>
      </c>
      <c r="T83" s="51" t="str">
        <f ca="1" t="array" ref="T83">IFERROR(INDEX(MASTER!$B:$B,MATCH(F83,MASTER!$A:$A,0))," ")</f>
        <v> </v>
      </c>
      <c r="V83" s="51" t="str">
        <f ca="1" t="array" ref="V83">IFERROR(INDEX(MASTER!$B:$B,MATCH(J83,MASTER!$A:$A,0))," ")</f>
        <v> </v>
      </c>
      <c r="W83" s="51" t="str">
        <f ca="1" t="array" ref="W83">IFERROR(INDEX(MASTER!$B:$B,MATCH(L83,MASTER!$A:$A,0))," ")</f>
        <v> </v>
      </c>
      <c r="X83" s="51" t="str">
        <f ca="1" t="array" ref="X83">IFERROR(INDEX(MASTER!$B:$B,MATCH(M83,MASTER!$A:$A,0))," ")</f>
        <v> </v>
      </c>
      <c r="Y83" s="51" t="str">
        <f ca="1" t="array" ref="Y83">IFERROR(INDEX(MASTER!$B:$B,MATCH(N83,MASTER!$A:$A,0))," ")</f>
        <v> </v>
      </c>
      <c r="Z83" s="51" t="str">
        <f ca="1" t="array" ref="Z83">IFERROR(INDEX(MASTER!$B:$B,MATCH(O83,MASTER!$A:$A,0))," ")</f>
        <v> </v>
      </c>
      <c r="AA83" s="51" t="str">
        <f ca="1" t="array" ref="AA83">IFERROR(INDEX(MASTER!$B:$B,MATCH(P83,MASTER!$A:$A,0))," ")</f>
        <v> </v>
      </c>
      <c r="AB83" s="51" t="str">
        <f ca="1" t="array" ref="AB83">IFERROR(INDEX(MASTER!$B:$B,MATCH(Q83,MASTER!$A:$A,0))," ")</f>
        <v> </v>
      </c>
      <c r="AC83" s="51" t="str">
        <f t="array" ref="AC83">IFERROR(INDEX(MASTER!$B:$B,MATCH(R83,MASTER!$A:$A,0))," ")</f>
        <v> </v>
      </c>
      <c r="AD83" s="51" t="str">
        <f t="array" ref="AD83">IFERROR(INDEX(MASTER!$B:$B,MATCH(S83,MASTER!$A:$A,0))," ")</f>
        <v> </v>
      </c>
      <c r="AE83" s="51">
        <f ca="1" t="shared" si="12"/>
        <v>0</v>
      </c>
      <c r="AF83" s="51" t="str">
        <f ca="1" t="shared" si="13"/>
        <v>1900 01</v>
      </c>
      <c r="AG83" s="51" t="str">
        <f ca="1" t="shared" si="14"/>
        <v> </v>
      </c>
      <c r="AH83" s="51" t="str">
        <f ca="1" t="shared" si="15"/>
        <v/>
      </c>
    </row>
    <row r="84" customHeight="1" spans="1:34">
      <c r="A84" s="51">
        <f ca="1">INDIRECT(ADDRESS(2+QUOTIENT(ROW()-2,COUNTA('Form Responses 1'!$1:$1)-4),1,,TRUE,"Form Responses 1"))</f>
        <v>0</v>
      </c>
      <c r="B84" s="51">
        <f ca="1">INDIRECT(ADDRESS(2+QUOTIENT(ROW()-2,COUNTA('Form Responses 1'!$1:$1)-4),2,,TRUE,"Form Responses 1"))</f>
        <v>0</v>
      </c>
      <c r="C84" s="51">
        <f ca="1">INDIRECT(ADDRESS(2+QUOTIENT(ROW()-2,COUNTA('Form Responses 1'!$1:$1)-4),3,,TRUE,"Form Responses 1"))</f>
        <v>0</v>
      </c>
      <c r="D84" s="51">
        <f ca="1">INDIRECT(ADDRESS(2+QUOTIENT(ROW()-2,COUNTA('Form Responses 1'!$1:$1)-4),4,,TRUE,"Form Responses 1"))</f>
        <v>0</v>
      </c>
      <c r="E84" s="67">
        <f ca="1" t="shared" si="0"/>
        <v>6</v>
      </c>
      <c r="F84" s="51" t="str">
        <f ca="1">IF(ISBLANK(A84)," ",INDIRECT(ADDRESS(1,5+MOD(ROW()-2,COUNTA('Form Responses 1'!$1:$1)-4),,TRUE,"Form Responses 1")))</f>
        <v>Gedung [Halaman]</v>
      </c>
      <c r="G84" s="51" t="e">
        <f ca="1">IF(ISBLANK(A84)," ",INDIRECT(ADDRESS(MATCH(A84,'Form Responses 1'!A:A,0),5+MOD(ROW()-2,COUNTA('Form Responses 1'!$1:$1)-4),,TRUE,"Form Responses 1")))</f>
        <v>#N/A</v>
      </c>
      <c r="H84" s="68" t="str">
        <f ca="1" t="shared" si="1"/>
        <v>Gedung</v>
      </c>
      <c r="I84" s="68" t="str">
        <f ca="1" t="shared" si="2"/>
        <v>CLEANING SERVICE</v>
      </c>
      <c r="J84" s="68" t="str">
        <f ca="1" t="array" ref="J84">IFERROR(INDEX(MASTER!B:B,MATCH(G84,MASTER!A:A,0))/100," ")</f>
        <v> </v>
      </c>
      <c r="K84" s="51">
        <f ca="1" t="shared" si="3"/>
        <v>0</v>
      </c>
      <c r="L84" s="51" t="str">
        <f ca="1" t="shared" si="4"/>
        <v>1900 - WEEK 00</v>
      </c>
      <c r="M84" s="51" t="str">
        <f ca="1" t="shared" si="5"/>
        <v>1900 - MONTH 01</v>
      </c>
      <c r="N84" s="68" t="str">
        <f ca="1" t="shared" ref="N84:O84" si="92">IFERROR(AVERAGEIF(L:L,L84,$J:$J)," ")</f>
        <v> </v>
      </c>
      <c r="O84" s="68" t="str">
        <f ca="1" t="shared" si="92"/>
        <v> </v>
      </c>
      <c r="P84" s="51" t="str">
        <f ca="1">IF(ISBLANK(A84)," ",IF(N84&gt;MASTER!$B$3/100,"SB",IF(N84&gt;MASTER!$B$4/100,"B",IF(N84&gt;MASTER!$B$5/100,"C","K"))))</f>
        <v>SB</v>
      </c>
      <c r="Q84" s="51" t="str">
        <f ca="1">IF(ISBLANK(B84)," ",IF(O84&gt;MASTER!$B$3/100,"SB",IF(O84&gt;MASTER!$B$4/100,"B",IF(O84&gt;MASTER!$B$5/100,"C","K"))))</f>
        <v>SB</v>
      </c>
      <c r="T84" s="51" t="str">
        <f ca="1" t="array" ref="T84">IFERROR(INDEX(MASTER!$B:$B,MATCH(F84,MASTER!$A:$A,0))," ")</f>
        <v> </v>
      </c>
      <c r="V84" s="51" t="str">
        <f ca="1" t="array" ref="V84">IFERROR(INDEX(MASTER!$B:$B,MATCH(J84,MASTER!$A:$A,0))," ")</f>
        <v> </v>
      </c>
      <c r="W84" s="51" t="str">
        <f ca="1" t="array" ref="W84">IFERROR(INDEX(MASTER!$B:$B,MATCH(L84,MASTER!$A:$A,0))," ")</f>
        <v> </v>
      </c>
      <c r="X84" s="51" t="str">
        <f ca="1" t="array" ref="X84">IFERROR(INDEX(MASTER!$B:$B,MATCH(M84,MASTER!$A:$A,0))," ")</f>
        <v> </v>
      </c>
      <c r="Y84" s="51" t="str">
        <f ca="1" t="array" ref="Y84">IFERROR(INDEX(MASTER!$B:$B,MATCH(N84,MASTER!$A:$A,0))," ")</f>
        <v> </v>
      </c>
      <c r="Z84" s="51" t="str">
        <f ca="1" t="array" ref="Z84">IFERROR(INDEX(MASTER!$B:$B,MATCH(O84,MASTER!$A:$A,0))," ")</f>
        <v> </v>
      </c>
      <c r="AA84" s="51" t="str">
        <f ca="1" t="array" ref="AA84">IFERROR(INDEX(MASTER!$B:$B,MATCH(P84,MASTER!$A:$A,0))," ")</f>
        <v> </v>
      </c>
      <c r="AB84" s="51" t="str">
        <f ca="1" t="array" ref="AB84">IFERROR(INDEX(MASTER!$B:$B,MATCH(Q84,MASTER!$A:$A,0))," ")</f>
        <v> </v>
      </c>
      <c r="AC84" s="51" t="str">
        <f t="array" ref="AC84">IFERROR(INDEX(MASTER!$B:$B,MATCH(R84,MASTER!$A:$A,0))," ")</f>
        <v> </v>
      </c>
      <c r="AD84" s="51" t="str">
        <f t="array" ref="AD84">IFERROR(INDEX(MASTER!$B:$B,MATCH(S84,MASTER!$A:$A,0))," ")</f>
        <v> </v>
      </c>
      <c r="AE84" s="51">
        <f ca="1" t="shared" si="12"/>
        <v>0</v>
      </c>
      <c r="AF84" s="51" t="str">
        <f ca="1" t="shared" si="13"/>
        <v>1900 01</v>
      </c>
      <c r="AG84" s="51" t="str">
        <f ca="1" t="shared" si="14"/>
        <v> </v>
      </c>
      <c r="AH84" s="51" t="str">
        <f ca="1" t="shared" si="15"/>
        <v/>
      </c>
    </row>
    <row r="85" customHeight="1" spans="1:34">
      <c r="A85" s="51">
        <f ca="1">INDIRECT(ADDRESS(2+QUOTIENT(ROW()-2,COUNTA('Form Responses 1'!$1:$1)-4),1,,TRUE,"Form Responses 1"))</f>
        <v>0</v>
      </c>
      <c r="B85" s="51">
        <f ca="1">INDIRECT(ADDRESS(2+QUOTIENT(ROW()-2,COUNTA('Form Responses 1'!$1:$1)-4),2,,TRUE,"Form Responses 1"))</f>
        <v>0</v>
      </c>
      <c r="C85" s="51">
        <f ca="1">INDIRECT(ADDRESS(2+QUOTIENT(ROW()-2,COUNTA('Form Responses 1'!$1:$1)-4),3,,TRUE,"Form Responses 1"))</f>
        <v>0</v>
      </c>
      <c r="D85" s="51">
        <f ca="1">INDIRECT(ADDRESS(2+QUOTIENT(ROW()-2,COUNTA('Form Responses 1'!$1:$1)-4),4,,TRUE,"Form Responses 1"))</f>
        <v>0</v>
      </c>
      <c r="E85" s="67">
        <f ca="1" t="shared" si="0"/>
        <v>6</v>
      </c>
      <c r="F85" s="51" t="str">
        <f ca="1">IF(ISBLANK(A85)," ",INDIRECT(ADDRESS(1,5+MOD(ROW()-2,COUNTA('Form Responses 1'!$1:$1)-4),,TRUE,"Form Responses 1")))</f>
        <v>Gedung [Kamar 1]</v>
      </c>
      <c r="G85" s="51" t="e">
        <f ca="1">IF(ISBLANK(A85)," ",INDIRECT(ADDRESS(MATCH(A85,'Form Responses 1'!A:A,0),5+MOD(ROW()-2,COUNTA('Form Responses 1'!$1:$1)-4),,TRUE,"Form Responses 1")))</f>
        <v>#N/A</v>
      </c>
      <c r="H85" s="68" t="str">
        <f ca="1" t="shared" si="1"/>
        <v>Gedung</v>
      </c>
      <c r="I85" s="68" t="str">
        <f ca="1" t="shared" si="2"/>
        <v>CLEANING SERVICE</v>
      </c>
      <c r="J85" s="68" t="str">
        <f ca="1" t="array" ref="J85">IFERROR(INDEX(MASTER!B:B,MATCH(G85,MASTER!A:A,0))/100," ")</f>
        <v> </v>
      </c>
      <c r="K85" s="51">
        <f ca="1" t="shared" si="3"/>
        <v>0</v>
      </c>
      <c r="L85" s="51" t="str">
        <f ca="1" t="shared" si="4"/>
        <v>1900 - WEEK 00</v>
      </c>
      <c r="M85" s="51" t="str">
        <f ca="1" t="shared" si="5"/>
        <v>1900 - MONTH 01</v>
      </c>
      <c r="N85" s="68" t="str">
        <f ca="1" t="shared" ref="N85:O85" si="93">IFERROR(AVERAGEIF(L:L,L85,$J:$J)," ")</f>
        <v> </v>
      </c>
      <c r="O85" s="68" t="str">
        <f ca="1" t="shared" si="93"/>
        <v> </v>
      </c>
      <c r="P85" s="51" t="str">
        <f ca="1">IF(ISBLANK(A85)," ",IF(N85&gt;MASTER!$B$3/100,"SB",IF(N85&gt;MASTER!$B$4/100,"B",IF(N85&gt;MASTER!$B$5/100,"C","K"))))</f>
        <v>SB</v>
      </c>
      <c r="Q85" s="51" t="str">
        <f ca="1">IF(ISBLANK(B85)," ",IF(O85&gt;MASTER!$B$3/100,"SB",IF(O85&gt;MASTER!$B$4/100,"B",IF(O85&gt;MASTER!$B$5/100,"C","K"))))</f>
        <v>SB</v>
      </c>
      <c r="T85" s="51" t="str">
        <f ca="1" t="array" ref="T85">IFERROR(INDEX(MASTER!$B:$B,MATCH(F85,MASTER!$A:$A,0))," ")</f>
        <v> </v>
      </c>
      <c r="V85" s="51" t="str">
        <f ca="1" t="array" ref="V85">IFERROR(INDEX(MASTER!$B:$B,MATCH(J85,MASTER!$A:$A,0))," ")</f>
        <v> </v>
      </c>
      <c r="W85" s="51" t="str">
        <f ca="1" t="array" ref="W85">IFERROR(INDEX(MASTER!$B:$B,MATCH(L85,MASTER!$A:$A,0))," ")</f>
        <v> </v>
      </c>
      <c r="X85" s="51" t="str">
        <f ca="1" t="array" ref="X85">IFERROR(INDEX(MASTER!$B:$B,MATCH(M85,MASTER!$A:$A,0))," ")</f>
        <v> </v>
      </c>
      <c r="Y85" s="51" t="str">
        <f ca="1" t="array" ref="Y85">IFERROR(INDEX(MASTER!$B:$B,MATCH(N85,MASTER!$A:$A,0))," ")</f>
        <v> </v>
      </c>
      <c r="Z85" s="51" t="str">
        <f ca="1" t="array" ref="Z85">IFERROR(INDEX(MASTER!$B:$B,MATCH(O85,MASTER!$A:$A,0))," ")</f>
        <v> </v>
      </c>
      <c r="AA85" s="51" t="str">
        <f ca="1" t="array" ref="AA85">IFERROR(INDEX(MASTER!$B:$B,MATCH(P85,MASTER!$A:$A,0))," ")</f>
        <v> </v>
      </c>
      <c r="AB85" s="51" t="str">
        <f ca="1" t="array" ref="AB85">IFERROR(INDEX(MASTER!$B:$B,MATCH(Q85,MASTER!$A:$A,0))," ")</f>
        <v> </v>
      </c>
      <c r="AC85" s="51" t="str">
        <f t="array" ref="AC85">IFERROR(INDEX(MASTER!$B:$B,MATCH(R85,MASTER!$A:$A,0))," ")</f>
        <v> </v>
      </c>
      <c r="AD85" s="51" t="str">
        <f t="array" ref="AD85">IFERROR(INDEX(MASTER!$B:$B,MATCH(S85,MASTER!$A:$A,0))," ")</f>
        <v> </v>
      </c>
      <c r="AE85" s="51">
        <f ca="1" t="shared" si="12"/>
        <v>0</v>
      </c>
      <c r="AF85" s="51" t="str">
        <f ca="1" t="shared" si="13"/>
        <v>1900 01</v>
      </c>
      <c r="AG85" s="51" t="str">
        <f ca="1" t="shared" si="14"/>
        <v> </v>
      </c>
      <c r="AH85" s="51" t="str">
        <f ca="1" t="shared" si="15"/>
        <v/>
      </c>
    </row>
    <row r="86" customHeight="1" spans="1:34">
      <c r="A86" s="51">
        <f ca="1">INDIRECT(ADDRESS(2+QUOTIENT(ROW()-2,COUNTA('Form Responses 1'!$1:$1)-4),1,,TRUE,"Form Responses 1"))</f>
        <v>0</v>
      </c>
      <c r="B86" s="51">
        <f ca="1">INDIRECT(ADDRESS(2+QUOTIENT(ROW()-2,COUNTA('Form Responses 1'!$1:$1)-4),2,,TRUE,"Form Responses 1"))</f>
        <v>0</v>
      </c>
      <c r="C86" s="51">
        <f ca="1">INDIRECT(ADDRESS(2+QUOTIENT(ROW()-2,COUNTA('Form Responses 1'!$1:$1)-4),3,,TRUE,"Form Responses 1"))</f>
        <v>0</v>
      </c>
      <c r="D86" s="51">
        <f ca="1">INDIRECT(ADDRESS(2+QUOTIENT(ROW()-2,COUNTA('Form Responses 1'!$1:$1)-4),4,,TRUE,"Form Responses 1"))</f>
        <v>0</v>
      </c>
      <c r="E86" s="67">
        <f ca="1" t="shared" si="0"/>
        <v>6</v>
      </c>
      <c r="F86" s="51" t="str">
        <f ca="1">IF(ISBLANK(A86)," ",INDIRECT(ADDRESS(1,5+MOD(ROW()-2,COUNTA('Form Responses 1'!$1:$1)-4),,TRUE,"Form Responses 1")))</f>
        <v>Gedung [Kamar 2]</v>
      </c>
      <c r="G86" s="51" t="e">
        <f ca="1">IF(ISBLANK(A86)," ",INDIRECT(ADDRESS(MATCH(A86,'Form Responses 1'!A:A,0),5+MOD(ROW()-2,COUNTA('Form Responses 1'!$1:$1)-4),,TRUE,"Form Responses 1")))</f>
        <v>#N/A</v>
      </c>
      <c r="H86" s="68" t="str">
        <f ca="1" t="shared" si="1"/>
        <v>Gedung</v>
      </c>
      <c r="I86" s="68" t="str">
        <f ca="1" t="shared" si="2"/>
        <v>CLEANING SERVICE</v>
      </c>
      <c r="J86" s="68" t="str">
        <f ca="1" t="array" ref="J86">IFERROR(INDEX(MASTER!B:B,MATCH(G86,MASTER!A:A,0))/100," ")</f>
        <v> </v>
      </c>
      <c r="K86" s="51">
        <f ca="1" t="shared" si="3"/>
        <v>0</v>
      </c>
      <c r="L86" s="51" t="str">
        <f ca="1" t="shared" si="4"/>
        <v>1900 - WEEK 00</v>
      </c>
      <c r="M86" s="51" t="str">
        <f ca="1" t="shared" si="5"/>
        <v>1900 - MONTH 01</v>
      </c>
      <c r="N86" s="68" t="str">
        <f ca="1" t="shared" ref="N86:O86" si="94">IFERROR(AVERAGEIF(L:L,L86,$J:$J)," ")</f>
        <v> </v>
      </c>
      <c r="O86" s="68" t="str">
        <f ca="1" t="shared" si="94"/>
        <v> </v>
      </c>
      <c r="P86" s="51" t="str">
        <f ca="1">IF(ISBLANK(A86)," ",IF(N86&gt;MASTER!$B$3/100,"SB",IF(N86&gt;MASTER!$B$4/100,"B",IF(N86&gt;MASTER!$B$5/100,"C","K"))))</f>
        <v>SB</v>
      </c>
      <c r="Q86" s="51" t="str">
        <f ca="1">IF(ISBLANK(B86)," ",IF(O86&gt;MASTER!$B$3/100,"SB",IF(O86&gt;MASTER!$B$4/100,"B",IF(O86&gt;MASTER!$B$5/100,"C","K"))))</f>
        <v>SB</v>
      </c>
      <c r="T86" s="51" t="str">
        <f ca="1" t="array" ref="T86">IFERROR(INDEX(MASTER!$B:$B,MATCH(F86,MASTER!$A:$A,0))," ")</f>
        <v> </v>
      </c>
      <c r="V86" s="51" t="str">
        <f ca="1" t="array" ref="V86">IFERROR(INDEX(MASTER!$B:$B,MATCH(J86,MASTER!$A:$A,0))," ")</f>
        <v> </v>
      </c>
      <c r="W86" s="51" t="str">
        <f ca="1" t="array" ref="W86">IFERROR(INDEX(MASTER!$B:$B,MATCH(L86,MASTER!$A:$A,0))," ")</f>
        <v> </v>
      </c>
      <c r="X86" s="51" t="str">
        <f ca="1" t="array" ref="X86">IFERROR(INDEX(MASTER!$B:$B,MATCH(M86,MASTER!$A:$A,0))," ")</f>
        <v> </v>
      </c>
      <c r="Y86" s="51" t="str">
        <f ca="1" t="array" ref="Y86">IFERROR(INDEX(MASTER!$B:$B,MATCH(N86,MASTER!$A:$A,0))," ")</f>
        <v> </v>
      </c>
      <c r="Z86" s="51" t="str">
        <f ca="1" t="array" ref="Z86">IFERROR(INDEX(MASTER!$B:$B,MATCH(O86,MASTER!$A:$A,0))," ")</f>
        <v> </v>
      </c>
      <c r="AA86" s="51" t="str">
        <f ca="1" t="array" ref="AA86">IFERROR(INDEX(MASTER!$B:$B,MATCH(P86,MASTER!$A:$A,0))," ")</f>
        <v> </v>
      </c>
      <c r="AB86" s="51" t="str">
        <f ca="1" t="array" ref="AB86">IFERROR(INDEX(MASTER!$B:$B,MATCH(Q86,MASTER!$A:$A,0))," ")</f>
        <v> </v>
      </c>
      <c r="AC86" s="51" t="str">
        <f t="array" ref="AC86">IFERROR(INDEX(MASTER!$B:$B,MATCH(R86,MASTER!$A:$A,0))," ")</f>
        <v> </v>
      </c>
      <c r="AD86" s="51" t="str">
        <f t="array" ref="AD86">IFERROR(INDEX(MASTER!$B:$B,MATCH(S86,MASTER!$A:$A,0))," ")</f>
        <v> </v>
      </c>
      <c r="AE86" s="51">
        <f ca="1" t="shared" si="12"/>
        <v>0</v>
      </c>
      <c r="AF86" s="51" t="str">
        <f ca="1" t="shared" si="13"/>
        <v>1900 01</v>
      </c>
      <c r="AG86" s="51" t="str">
        <f ca="1" t="shared" si="14"/>
        <v> </v>
      </c>
      <c r="AH86" s="51" t="str">
        <f ca="1" t="shared" si="15"/>
        <v/>
      </c>
    </row>
    <row r="87" customHeight="1" spans="1:34">
      <c r="A87" s="51">
        <f ca="1">INDIRECT(ADDRESS(2+QUOTIENT(ROW()-2,COUNTA('Form Responses 1'!$1:$1)-4),1,,TRUE,"Form Responses 1"))</f>
        <v>0</v>
      </c>
      <c r="B87" s="51">
        <f ca="1">INDIRECT(ADDRESS(2+QUOTIENT(ROW()-2,COUNTA('Form Responses 1'!$1:$1)-4),2,,TRUE,"Form Responses 1"))</f>
        <v>0</v>
      </c>
      <c r="C87" s="51">
        <f ca="1">INDIRECT(ADDRESS(2+QUOTIENT(ROW()-2,COUNTA('Form Responses 1'!$1:$1)-4),3,,TRUE,"Form Responses 1"))</f>
        <v>0</v>
      </c>
      <c r="D87" s="51">
        <f ca="1">INDIRECT(ADDRESS(2+QUOTIENT(ROW()-2,COUNTA('Form Responses 1'!$1:$1)-4),4,,TRUE,"Form Responses 1"))</f>
        <v>0</v>
      </c>
      <c r="E87" s="67">
        <f ca="1" t="shared" si="0"/>
        <v>6</v>
      </c>
      <c r="F87" s="51" t="str">
        <f ca="1">IF(ISBLANK(A87)," ",INDIRECT(ADDRESS(1,5+MOD(ROW()-2,COUNTA('Form Responses 1'!$1:$1)-4),,TRUE,"Form Responses 1")))</f>
        <v>Gedung [Kamar 3]</v>
      </c>
      <c r="G87" s="51" t="e">
        <f ca="1">IF(ISBLANK(A87)," ",INDIRECT(ADDRESS(MATCH(A87,'Form Responses 1'!A:A,0),5+MOD(ROW()-2,COUNTA('Form Responses 1'!$1:$1)-4),,TRUE,"Form Responses 1")))</f>
        <v>#N/A</v>
      </c>
      <c r="H87" s="68" t="str">
        <f ca="1" t="shared" si="1"/>
        <v>Gedung</v>
      </c>
      <c r="I87" s="68" t="str">
        <f ca="1" t="shared" si="2"/>
        <v>CLEANING SERVICE</v>
      </c>
      <c r="J87" s="68" t="str">
        <f ca="1" t="array" ref="J87">IFERROR(INDEX(MASTER!B:B,MATCH(G87,MASTER!A:A,0))/100," ")</f>
        <v> </v>
      </c>
      <c r="K87" s="51">
        <f ca="1" t="shared" si="3"/>
        <v>0</v>
      </c>
      <c r="L87" s="51" t="str">
        <f ca="1" t="shared" si="4"/>
        <v>1900 - WEEK 00</v>
      </c>
      <c r="M87" s="51" t="str">
        <f ca="1" t="shared" si="5"/>
        <v>1900 - MONTH 01</v>
      </c>
      <c r="N87" s="68" t="str">
        <f ca="1" t="shared" ref="N87:O87" si="95">IFERROR(AVERAGEIF(L:L,L87,$J:$J)," ")</f>
        <v> </v>
      </c>
      <c r="O87" s="68" t="str">
        <f ca="1" t="shared" si="95"/>
        <v> </v>
      </c>
      <c r="P87" s="51" t="str">
        <f ca="1">IF(ISBLANK(A87)," ",IF(N87&gt;MASTER!$B$3/100,"SB",IF(N87&gt;MASTER!$B$4/100,"B",IF(N87&gt;MASTER!$B$5/100,"C","K"))))</f>
        <v>SB</v>
      </c>
      <c r="Q87" s="51" t="str">
        <f ca="1">IF(ISBLANK(B87)," ",IF(O87&gt;MASTER!$B$3/100,"SB",IF(O87&gt;MASTER!$B$4/100,"B",IF(O87&gt;MASTER!$B$5/100,"C","K"))))</f>
        <v>SB</v>
      </c>
      <c r="T87" s="51" t="str">
        <f ca="1" t="array" ref="T87">IFERROR(INDEX(MASTER!$B:$B,MATCH(F87,MASTER!$A:$A,0))," ")</f>
        <v> </v>
      </c>
      <c r="V87" s="51" t="str">
        <f ca="1" t="array" ref="V87">IFERROR(INDEX(MASTER!$B:$B,MATCH(J87,MASTER!$A:$A,0))," ")</f>
        <v> </v>
      </c>
      <c r="W87" s="51" t="str">
        <f ca="1" t="array" ref="W87">IFERROR(INDEX(MASTER!$B:$B,MATCH(L87,MASTER!$A:$A,0))," ")</f>
        <v> </v>
      </c>
      <c r="X87" s="51" t="str">
        <f ca="1" t="array" ref="X87">IFERROR(INDEX(MASTER!$B:$B,MATCH(M87,MASTER!$A:$A,0))," ")</f>
        <v> </v>
      </c>
      <c r="Y87" s="51" t="str">
        <f ca="1" t="array" ref="Y87">IFERROR(INDEX(MASTER!$B:$B,MATCH(N87,MASTER!$A:$A,0))," ")</f>
        <v> </v>
      </c>
      <c r="Z87" s="51" t="str">
        <f ca="1" t="array" ref="Z87">IFERROR(INDEX(MASTER!$B:$B,MATCH(O87,MASTER!$A:$A,0))," ")</f>
        <v> </v>
      </c>
      <c r="AA87" s="51" t="str">
        <f ca="1" t="array" ref="AA87">IFERROR(INDEX(MASTER!$B:$B,MATCH(P87,MASTER!$A:$A,0))," ")</f>
        <v> </v>
      </c>
      <c r="AB87" s="51" t="str">
        <f ca="1" t="array" ref="AB87">IFERROR(INDEX(MASTER!$B:$B,MATCH(Q87,MASTER!$A:$A,0))," ")</f>
        <v> </v>
      </c>
      <c r="AC87" s="51" t="str">
        <f t="array" ref="AC87">IFERROR(INDEX(MASTER!$B:$B,MATCH(R87,MASTER!$A:$A,0))," ")</f>
        <v> </v>
      </c>
      <c r="AD87" s="51" t="str">
        <f t="array" ref="AD87">IFERROR(INDEX(MASTER!$B:$B,MATCH(S87,MASTER!$A:$A,0))," ")</f>
        <v> </v>
      </c>
      <c r="AE87" s="51">
        <f ca="1" t="shared" si="12"/>
        <v>0</v>
      </c>
      <c r="AF87" s="51" t="str">
        <f ca="1" t="shared" si="13"/>
        <v>1900 01</v>
      </c>
      <c r="AG87" s="51" t="str">
        <f ca="1" t="shared" si="14"/>
        <v> </v>
      </c>
      <c r="AH87" s="51" t="str">
        <f ca="1" t="shared" si="15"/>
        <v/>
      </c>
    </row>
    <row r="88" customHeight="1" spans="1:34">
      <c r="A88" s="51">
        <f ca="1">INDIRECT(ADDRESS(2+QUOTIENT(ROW()-2,COUNTA('Form Responses 1'!$1:$1)-4),1,,TRUE,"Form Responses 1"))</f>
        <v>0</v>
      </c>
      <c r="B88" s="51">
        <f ca="1">INDIRECT(ADDRESS(2+QUOTIENT(ROW()-2,COUNTA('Form Responses 1'!$1:$1)-4),2,,TRUE,"Form Responses 1"))</f>
        <v>0</v>
      </c>
      <c r="C88" s="51">
        <f ca="1">INDIRECT(ADDRESS(2+QUOTIENT(ROW()-2,COUNTA('Form Responses 1'!$1:$1)-4),3,,TRUE,"Form Responses 1"))</f>
        <v>0</v>
      </c>
      <c r="D88" s="51">
        <f ca="1">INDIRECT(ADDRESS(2+QUOTIENT(ROW()-2,COUNTA('Form Responses 1'!$1:$1)-4),4,,TRUE,"Form Responses 1"))</f>
        <v>0</v>
      </c>
      <c r="E88" s="67">
        <f ca="1" t="shared" si="0"/>
        <v>6</v>
      </c>
      <c r="F88" s="51" t="str">
        <f ca="1">IF(ISBLANK(A88)," ",INDIRECT(ADDRESS(1,5+MOD(ROW()-2,COUNTA('Form Responses 1'!$1:$1)-4),,TRUE,"Form Responses 1")))</f>
        <v>Gedung [Kamar 4]</v>
      </c>
      <c r="G88" s="51" t="e">
        <f ca="1">IF(ISBLANK(A88)," ",INDIRECT(ADDRESS(MATCH(A88,'Form Responses 1'!A:A,0),5+MOD(ROW()-2,COUNTA('Form Responses 1'!$1:$1)-4),,TRUE,"Form Responses 1")))</f>
        <v>#N/A</v>
      </c>
      <c r="H88" s="68" t="str">
        <f ca="1" t="shared" si="1"/>
        <v>Gedung</v>
      </c>
      <c r="I88" s="68" t="str">
        <f ca="1" t="shared" si="2"/>
        <v>CLEANING SERVICE</v>
      </c>
      <c r="J88" s="68" t="str">
        <f ca="1" t="array" ref="J88">IFERROR(INDEX(MASTER!B:B,MATCH(G88,MASTER!A:A,0))/100," ")</f>
        <v> </v>
      </c>
      <c r="K88" s="51">
        <f ca="1" t="shared" si="3"/>
        <v>0</v>
      </c>
      <c r="L88" s="51" t="str">
        <f ca="1" t="shared" si="4"/>
        <v>1900 - WEEK 00</v>
      </c>
      <c r="M88" s="51" t="str">
        <f ca="1" t="shared" si="5"/>
        <v>1900 - MONTH 01</v>
      </c>
      <c r="N88" s="68" t="str">
        <f ca="1" t="shared" ref="N88:O88" si="96">IFERROR(AVERAGEIF(L:L,L88,$J:$J)," ")</f>
        <v> </v>
      </c>
      <c r="O88" s="68" t="str">
        <f ca="1" t="shared" si="96"/>
        <v> </v>
      </c>
      <c r="P88" s="51" t="str">
        <f ca="1">IF(ISBLANK(A88)," ",IF(N88&gt;MASTER!$B$3/100,"SB",IF(N88&gt;MASTER!$B$4/100,"B",IF(N88&gt;MASTER!$B$5/100,"C","K"))))</f>
        <v>SB</v>
      </c>
      <c r="Q88" s="51" t="str">
        <f ca="1">IF(ISBLANK(B88)," ",IF(O88&gt;MASTER!$B$3/100,"SB",IF(O88&gt;MASTER!$B$4/100,"B",IF(O88&gt;MASTER!$B$5/100,"C","K"))))</f>
        <v>SB</v>
      </c>
      <c r="T88" s="51" t="str">
        <f ca="1" t="array" ref="T88">IFERROR(INDEX(MASTER!$B:$B,MATCH(F88,MASTER!$A:$A,0))," ")</f>
        <v> </v>
      </c>
      <c r="V88" s="51" t="str">
        <f ca="1" t="array" ref="V88">IFERROR(INDEX(MASTER!$B:$B,MATCH(J88,MASTER!$A:$A,0))," ")</f>
        <v> </v>
      </c>
      <c r="W88" s="51" t="str">
        <f ca="1" t="array" ref="W88">IFERROR(INDEX(MASTER!$B:$B,MATCH(L88,MASTER!$A:$A,0))," ")</f>
        <v> </v>
      </c>
      <c r="X88" s="51" t="str">
        <f ca="1" t="array" ref="X88">IFERROR(INDEX(MASTER!$B:$B,MATCH(M88,MASTER!$A:$A,0))," ")</f>
        <v> </v>
      </c>
      <c r="Y88" s="51" t="str">
        <f ca="1" t="array" ref="Y88">IFERROR(INDEX(MASTER!$B:$B,MATCH(N88,MASTER!$A:$A,0))," ")</f>
        <v> </v>
      </c>
      <c r="Z88" s="51" t="str">
        <f ca="1" t="array" ref="Z88">IFERROR(INDEX(MASTER!$B:$B,MATCH(O88,MASTER!$A:$A,0))," ")</f>
        <v> </v>
      </c>
      <c r="AA88" s="51" t="str">
        <f ca="1" t="array" ref="AA88">IFERROR(INDEX(MASTER!$B:$B,MATCH(P88,MASTER!$A:$A,0))," ")</f>
        <v> </v>
      </c>
      <c r="AB88" s="51" t="str">
        <f ca="1" t="array" ref="AB88">IFERROR(INDEX(MASTER!$B:$B,MATCH(Q88,MASTER!$A:$A,0))," ")</f>
        <v> </v>
      </c>
      <c r="AC88" s="51" t="str">
        <f t="array" ref="AC88">IFERROR(INDEX(MASTER!$B:$B,MATCH(R88,MASTER!$A:$A,0))," ")</f>
        <v> </v>
      </c>
      <c r="AD88" s="51" t="str">
        <f t="array" ref="AD88">IFERROR(INDEX(MASTER!$B:$B,MATCH(S88,MASTER!$A:$A,0))," ")</f>
        <v> </v>
      </c>
      <c r="AE88" s="51">
        <f ca="1" t="shared" si="12"/>
        <v>0</v>
      </c>
      <c r="AF88" s="51" t="str">
        <f ca="1" t="shared" si="13"/>
        <v>1900 01</v>
      </c>
      <c r="AG88" s="51" t="str">
        <f ca="1" t="shared" si="14"/>
        <v> </v>
      </c>
      <c r="AH88" s="51" t="str">
        <f ca="1" t="shared" si="15"/>
        <v/>
      </c>
    </row>
    <row r="89" customHeight="1" spans="1:34">
      <c r="A89" s="51">
        <f ca="1">INDIRECT(ADDRESS(2+QUOTIENT(ROW()-2,COUNTA('Form Responses 1'!$1:$1)-4),1,,TRUE,"Form Responses 1"))</f>
        <v>0</v>
      </c>
      <c r="B89" s="51">
        <f ca="1">INDIRECT(ADDRESS(2+QUOTIENT(ROW()-2,COUNTA('Form Responses 1'!$1:$1)-4),2,,TRUE,"Form Responses 1"))</f>
        <v>0</v>
      </c>
      <c r="C89" s="51">
        <f ca="1">INDIRECT(ADDRESS(2+QUOTIENT(ROW()-2,COUNTA('Form Responses 1'!$1:$1)-4),3,,TRUE,"Form Responses 1"))</f>
        <v>0</v>
      </c>
      <c r="D89" s="51">
        <f ca="1">INDIRECT(ADDRESS(2+QUOTIENT(ROW()-2,COUNTA('Form Responses 1'!$1:$1)-4),4,,TRUE,"Form Responses 1"))</f>
        <v>0</v>
      </c>
      <c r="E89" s="67">
        <f ca="1" t="shared" si="0"/>
        <v>6</v>
      </c>
      <c r="F89" s="51" t="str">
        <f ca="1">IF(ISBLANK(A89)," ",INDIRECT(ADDRESS(1,5+MOD(ROW()-2,COUNTA('Form Responses 1'!$1:$1)-4),,TRUE,"Form Responses 1")))</f>
        <v>Gedung [Kolidor]</v>
      </c>
      <c r="G89" s="51" t="e">
        <f ca="1">IF(ISBLANK(A89)," ",INDIRECT(ADDRESS(MATCH(A89,'Form Responses 1'!A:A,0),5+MOD(ROW()-2,COUNTA('Form Responses 1'!$1:$1)-4),,TRUE,"Form Responses 1")))</f>
        <v>#N/A</v>
      </c>
      <c r="H89" s="68" t="str">
        <f ca="1" t="shared" si="1"/>
        <v>Gedung</v>
      </c>
      <c r="I89" s="68" t="str">
        <f ca="1" t="shared" si="2"/>
        <v>CLEANING SERVICE</v>
      </c>
      <c r="J89" s="68" t="str">
        <f ca="1" t="array" ref="J89">IFERROR(INDEX(MASTER!B:B,MATCH(G89,MASTER!A:A,0))/100," ")</f>
        <v> </v>
      </c>
      <c r="K89" s="51">
        <f ca="1" t="shared" si="3"/>
        <v>0</v>
      </c>
      <c r="L89" s="51" t="str">
        <f ca="1" t="shared" si="4"/>
        <v>1900 - WEEK 00</v>
      </c>
      <c r="M89" s="51" t="str">
        <f ca="1" t="shared" si="5"/>
        <v>1900 - MONTH 01</v>
      </c>
      <c r="N89" s="68" t="str">
        <f ca="1" t="shared" ref="N89:O89" si="97">IFERROR(AVERAGEIF(L:L,L89,$J:$J)," ")</f>
        <v> </v>
      </c>
      <c r="O89" s="68" t="str">
        <f ca="1" t="shared" si="97"/>
        <v> </v>
      </c>
      <c r="P89" s="51" t="str">
        <f ca="1">IF(ISBLANK(A89)," ",IF(N89&gt;MASTER!$B$3/100,"SB",IF(N89&gt;MASTER!$B$4/100,"B",IF(N89&gt;MASTER!$B$5/100,"C","K"))))</f>
        <v>SB</v>
      </c>
      <c r="Q89" s="51" t="str">
        <f ca="1">IF(ISBLANK(B89)," ",IF(O89&gt;MASTER!$B$3/100,"SB",IF(O89&gt;MASTER!$B$4/100,"B",IF(O89&gt;MASTER!$B$5/100,"C","K"))))</f>
        <v>SB</v>
      </c>
      <c r="T89" s="51" t="str">
        <f ca="1" t="array" ref="T89">IFERROR(INDEX(MASTER!$B:$B,MATCH(F89,MASTER!$A:$A,0))," ")</f>
        <v> </v>
      </c>
      <c r="V89" s="51" t="str">
        <f ca="1" t="array" ref="V89">IFERROR(INDEX(MASTER!$B:$B,MATCH(J89,MASTER!$A:$A,0))," ")</f>
        <v> </v>
      </c>
      <c r="W89" s="51" t="str">
        <f ca="1" t="array" ref="W89">IFERROR(INDEX(MASTER!$B:$B,MATCH(L89,MASTER!$A:$A,0))," ")</f>
        <v> </v>
      </c>
      <c r="X89" s="51" t="str">
        <f ca="1" t="array" ref="X89">IFERROR(INDEX(MASTER!$B:$B,MATCH(M89,MASTER!$A:$A,0))," ")</f>
        <v> </v>
      </c>
      <c r="Y89" s="51" t="str">
        <f ca="1" t="array" ref="Y89">IFERROR(INDEX(MASTER!$B:$B,MATCH(N89,MASTER!$A:$A,0))," ")</f>
        <v> </v>
      </c>
      <c r="Z89" s="51" t="str">
        <f ca="1" t="array" ref="Z89">IFERROR(INDEX(MASTER!$B:$B,MATCH(O89,MASTER!$A:$A,0))," ")</f>
        <v> </v>
      </c>
      <c r="AA89" s="51" t="str">
        <f ca="1" t="array" ref="AA89">IFERROR(INDEX(MASTER!$B:$B,MATCH(P89,MASTER!$A:$A,0))," ")</f>
        <v> </v>
      </c>
      <c r="AB89" s="51" t="str">
        <f ca="1" t="array" ref="AB89">IFERROR(INDEX(MASTER!$B:$B,MATCH(Q89,MASTER!$A:$A,0))," ")</f>
        <v> </v>
      </c>
      <c r="AC89" s="51" t="str">
        <f t="array" ref="AC89">IFERROR(INDEX(MASTER!$B:$B,MATCH(R89,MASTER!$A:$A,0))," ")</f>
        <v> </v>
      </c>
      <c r="AD89" s="51" t="str">
        <f t="array" ref="AD89">IFERROR(INDEX(MASTER!$B:$B,MATCH(S89,MASTER!$A:$A,0))," ")</f>
        <v> </v>
      </c>
      <c r="AE89" s="51">
        <f ca="1" t="shared" si="12"/>
        <v>0</v>
      </c>
      <c r="AF89" s="51" t="str">
        <f ca="1" t="shared" si="13"/>
        <v>1900 01</v>
      </c>
      <c r="AG89" s="51" t="str">
        <f ca="1" t="shared" si="14"/>
        <v> </v>
      </c>
      <c r="AH89" s="51" t="str">
        <f ca="1" t="shared" si="15"/>
        <v/>
      </c>
    </row>
    <row r="90" customHeight="1" spans="1:34">
      <c r="A90" s="51">
        <f ca="1">INDIRECT(ADDRESS(2+QUOTIENT(ROW()-2,COUNTA('Form Responses 1'!$1:$1)-4),1,,TRUE,"Form Responses 1"))</f>
        <v>0</v>
      </c>
      <c r="B90" s="51">
        <f ca="1">INDIRECT(ADDRESS(2+QUOTIENT(ROW()-2,COUNTA('Form Responses 1'!$1:$1)-4),2,,TRUE,"Form Responses 1"))</f>
        <v>0</v>
      </c>
      <c r="C90" s="51">
        <f ca="1">INDIRECT(ADDRESS(2+QUOTIENT(ROW()-2,COUNTA('Form Responses 1'!$1:$1)-4),3,,TRUE,"Form Responses 1"))</f>
        <v>0</v>
      </c>
      <c r="D90" s="51">
        <f ca="1">INDIRECT(ADDRESS(2+QUOTIENT(ROW()-2,COUNTA('Form Responses 1'!$1:$1)-4),4,,TRUE,"Form Responses 1"))</f>
        <v>0</v>
      </c>
      <c r="E90" s="67">
        <f ca="1" t="shared" si="0"/>
        <v>6</v>
      </c>
      <c r="F90" s="51" t="str">
        <f ca="1">IF(ISBLANK(A90)," ",INDIRECT(ADDRESS(1,5+MOD(ROW()-2,COUNTA('Form Responses 1'!$1:$1)-4),,TRUE,"Form Responses 1")))</f>
        <v>Gedung [Pentri]</v>
      </c>
      <c r="G90" s="51" t="e">
        <f ca="1">IF(ISBLANK(A90)," ",INDIRECT(ADDRESS(MATCH(A90,'Form Responses 1'!A:A,0),5+MOD(ROW()-2,COUNTA('Form Responses 1'!$1:$1)-4),,TRUE,"Form Responses 1")))</f>
        <v>#N/A</v>
      </c>
      <c r="H90" s="68" t="str">
        <f ca="1" t="shared" si="1"/>
        <v>Gedung</v>
      </c>
      <c r="I90" s="68" t="str">
        <f ca="1" t="shared" si="2"/>
        <v>CLEANING SERVICE</v>
      </c>
      <c r="J90" s="68" t="str">
        <f ca="1" t="array" ref="J90">IFERROR(INDEX(MASTER!B:B,MATCH(G90,MASTER!A:A,0))/100," ")</f>
        <v> </v>
      </c>
      <c r="K90" s="51">
        <f ca="1" t="shared" si="3"/>
        <v>0</v>
      </c>
      <c r="L90" s="51" t="str">
        <f ca="1" t="shared" si="4"/>
        <v>1900 - WEEK 00</v>
      </c>
      <c r="M90" s="51" t="str">
        <f ca="1" t="shared" si="5"/>
        <v>1900 - MONTH 01</v>
      </c>
      <c r="N90" s="68" t="str">
        <f ca="1" t="shared" ref="N90:O90" si="98">IFERROR(AVERAGEIF(L:L,L90,$J:$J)," ")</f>
        <v> </v>
      </c>
      <c r="O90" s="68" t="str">
        <f ca="1" t="shared" si="98"/>
        <v> </v>
      </c>
      <c r="P90" s="51" t="str">
        <f ca="1">IF(ISBLANK(A90)," ",IF(N90&gt;MASTER!$B$3/100,"SB",IF(N90&gt;MASTER!$B$4/100,"B",IF(N90&gt;MASTER!$B$5/100,"C","K"))))</f>
        <v>SB</v>
      </c>
      <c r="Q90" s="51" t="str">
        <f ca="1">IF(ISBLANK(B90)," ",IF(O90&gt;MASTER!$B$3/100,"SB",IF(O90&gt;MASTER!$B$4/100,"B",IF(O90&gt;MASTER!$B$5/100,"C","K"))))</f>
        <v>SB</v>
      </c>
      <c r="T90" s="51" t="str">
        <f ca="1" t="array" ref="T90">IFERROR(INDEX(MASTER!$B:$B,MATCH(F90,MASTER!$A:$A,0))," ")</f>
        <v> </v>
      </c>
      <c r="V90" s="51" t="str">
        <f ca="1" t="array" ref="V90">IFERROR(INDEX(MASTER!$B:$B,MATCH(J90,MASTER!$A:$A,0))," ")</f>
        <v> </v>
      </c>
      <c r="W90" s="51" t="str">
        <f ca="1" t="array" ref="W90">IFERROR(INDEX(MASTER!$B:$B,MATCH(L90,MASTER!$A:$A,0))," ")</f>
        <v> </v>
      </c>
      <c r="X90" s="51" t="str">
        <f ca="1" t="array" ref="X90">IFERROR(INDEX(MASTER!$B:$B,MATCH(M90,MASTER!$A:$A,0))," ")</f>
        <v> </v>
      </c>
      <c r="Y90" s="51" t="str">
        <f ca="1" t="array" ref="Y90">IFERROR(INDEX(MASTER!$B:$B,MATCH(N90,MASTER!$A:$A,0))," ")</f>
        <v> </v>
      </c>
      <c r="Z90" s="51" t="str">
        <f ca="1" t="array" ref="Z90">IFERROR(INDEX(MASTER!$B:$B,MATCH(O90,MASTER!$A:$A,0))," ")</f>
        <v> </v>
      </c>
      <c r="AA90" s="51" t="str">
        <f ca="1" t="array" ref="AA90">IFERROR(INDEX(MASTER!$B:$B,MATCH(P90,MASTER!$A:$A,0))," ")</f>
        <v> </v>
      </c>
      <c r="AB90" s="51" t="str">
        <f ca="1" t="array" ref="AB90">IFERROR(INDEX(MASTER!$B:$B,MATCH(Q90,MASTER!$A:$A,0))," ")</f>
        <v> </v>
      </c>
      <c r="AC90" s="51" t="str">
        <f t="array" ref="AC90">IFERROR(INDEX(MASTER!$B:$B,MATCH(R90,MASTER!$A:$A,0))," ")</f>
        <v> </v>
      </c>
      <c r="AD90" s="51" t="str">
        <f t="array" ref="AD90">IFERROR(INDEX(MASTER!$B:$B,MATCH(S90,MASTER!$A:$A,0))," ")</f>
        <v> </v>
      </c>
      <c r="AE90" s="51">
        <f ca="1" t="shared" si="12"/>
        <v>0</v>
      </c>
      <c r="AF90" s="51" t="str">
        <f ca="1" t="shared" si="13"/>
        <v>1900 01</v>
      </c>
      <c r="AG90" s="51" t="str">
        <f ca="1" t="shared" si="14"/>
        <v> </v>
      </c>
      <c r="AH90" s="51" t="str">
        <f ca="1" t="shared" si="15"/>
        <v/>
      </c>
    </row>
    <row r="91" customHeight="1" spans="1:34">
      <c r="A91" s="51">
        <f ca="1">INDIRECT(ADDRESS(2+QUOTIENT(ROW()-2,COUNTA('Form Responses 1'!$1:$1)-4),1,,TRUE,"Form Responses 1"))</f>
        <v>0</v>
      </c>
      <c r="B91" s="51">
        <f ca="1">INDIRECT(ADDRESS(2+QUOTIENT(ROW()-2,COUNTA('Form Responses 1'!$1:$1)-4),2,,TRUE,"Form Responses 1"))</f>
        <v>0</v>
      </c>
      <c r="C91" s="51">
        <f ca="1">INDIRECT(ADDRESS(2+QUOTIENT(ROW()-2,COUNTA('Form Responses 1'!$1:$1)-4),3,,TRUE,"Form Responses 1"))</f>
        <v>0</v>
      </c>
      <c r="D91" s="51">
        <f ca="1">INDIRECT(ADDRESS(2+QUOTIENT(ROW()-2,COUNTA('Form Responses 1'!$1:$1)-4),4,,TRUE,"Form Responses 1"))</f>
        <v>0</v>
      </c>
      <c r="E91" s="67">
        <f ca="1" t="shared" si="0"/>
        <v>6</v>
      </c>
      <c r="F91" s="51" t="str">
        <f ca="1">IF(ISBLANK(A91)," ",INDIRECT(ADDRESS(1,5+MOD(ROW()-2,COUNTA('Form Responses 1'!$1:$1)-4),,TRUE,"Form Responses 1")))</f>
        <v>Gedung [Toilet]</v>
      </c>
      <c r="G91" s="51" t="e">
        <f ca="1">IF(ISBLANK(A91)," ",INDIRECT(ADDRESS(MATCH(A91,'Form Responses 1'!A:A,0),5+MOD(ROW()-2,COUNTA('Form Responses 1'!$1:$1)-4),,TRUE,"Form Responses 1")))</f>
        <v>#N/A</v>
      </c>
      <c r="H91" s="68" t="str">
        <f ca="1" t="shared" si="1"/>
        <v>Gedung</v>
      </c>
      <c r="I91" s="68" t="str">
        <f ca="1" t="shared" si="2"/>
        <v>CLEANING SERVICE</v>
      </c>
      <c r="J91" s="68" t="str">
        <f ca="1" t="array" ref="J91">IFERROR(INDEX(MASTER!B:B,MATCH(G91,MASTER!A:A,0))/100," ")</f>
        <v> </v>
      </c>
      <c r="K91" s="51">
        <f ca="1" t="shared" si="3"/>
        <v>0</v>
      </c>
      <c r="L91" s="51" t="str">
        <f ca="1" t="shared" si="4"/>
        <v>1900 - WEEK 00</v>
      </c>
      <c r="M91" s="51" t="str">
        <f ca="1" t="shared" si="5"/>
        <v>1900 - MONTH 01</v>
      </c>
      <c r="N91" s="68" t="str">
        <f ca="1" t="shared" ref="N91:O91" si="99">IFERROR(AVERAGEIF(L:L,L91,$J:$J)," ")</f>
        <v> </v>
      </c>
      <c r="O91" s="68" t="str">
        <f ca="1" t="shared" si="99"/>
        <v> </v>
      </c>
      <c r="P91" s="51" t="str">
        <f ca="1">IF(ISBLANK(A91)," ",IF(N91&gt;MASTER!$B$3/100,"SB",IF(N91&gt;MASTER!$B$4/100,"B",IF(N91&gt;MASTER!$B$5/100,"C","K"))))</f>
        <v>SB</v>
      </c>
      <c r="Q91" s="51" t="str">
        <f ca="1">IF(ISBLANK(B91)," ",IF(O91&gt;MASTER!$B$3/100,"SB",IF(O91&gt;MASTER!$B$4/100,"B",IF(O91&gt;MASTER!$B$5/100,"C","K"))))</f>
        <v>SB</v>
      </c>
      <c r="T91" s="51" t="str">
        <f ca="1" t="array" ref="T91">IFERROR(INDEX(MASTER!$B:$B,MATCH(F91,MASTER!$A:$A,0))," ")</f>
        <v> </v>
      </c>
      <c r="V91" s="51" t="str">
        <f ca="1" t="array" ref="V91">IFERROR(INDEX(MASTER!$B:$B,MATCH(J91,MASTER!$A:$A,0))," ")</f>
        <v> </v>
      </c>
      <c r="W91" s="51" t="str">
        <f ca="1" t="array" ref="W91">IFERROR(INDEX(MASTER!$B:$B,MATCH(L91,MASTER!$A:$A,0))," ")</f>
        <v> </v>
      </c>
      <c r="X91" s="51" t="str">
        <f ca="1" t="array" ref="X91">IFERROR(INDEX(MASTER!$B:$B,MATCH(M91,MASTER!$A:$A,0))," ")</f>
        <v> </v>
      </c>
      <c r="Y91" s="51" t="str">
        <f ca="1" t="array" ref="Y91">IFERROR(INDEX(MASTER!$B:$B,MATCH(N91,MASTER!$A:$A,0))," ")</f>
        <v> </v>
      </c>
      <c r="Z91" s="51" t="str">
        <f ca="1" t="array" ref="Z91">IFERROR(INDEX(MASTER!$B:$B,MATCH(O91,MASTER!$A:$A,0))," ")</f>
        <v> </v>
      </c>
      <c r="AA91" s="51" t="str">
        <f ca="1" t="array" ref="AA91">IFERROR(INDEX(MASTER!$B:$B,MATCH(P91,MASTER!$A:$A,0))," ")</f>
        <v> </v>
      </c>
      <c r="AB91" s="51" t="str">
        <f ca="1" t="array" ref="AB91">IFERROR(INDEX(MASTER!$B:$B,MATCH(Q91,MASTER!$A:$A,0))," ")</f>
        <v> </v>
      </c>
      <c r="AC91" s="51" t="str">
        <f t="array" ref="AC91">IFERROR(INDEX(MASTER!$B:$B,MATCH(R91,MASTER!$A:$A,0))," ")</f>
        <v> </v>
      </c>
      <c r="AD91" s="51" t="str">
        <f t="array" ref="AD91">IFERROR(INDEX(MASTER!$B:$B,MATCH(S91,MASTER!$A:$A,0))," ")</f>
        <v> </v>
      </c>
      <c r="AE91" s="51">
        <f ca="1" t="shared" si="12"/>
        <v>0</v>
      </c>
      <c r="AF91" s="51" t="str">
        <f ca="1" t="shared" si="13"/>
        <v>1900 01</v>
      </c>
      <c r="AG91" s="51" t="str">
        <f ca="1" t="shared" si="14"/>
        <v> </v>
      </c>
      <c r="AH91" s="51" t="str">
        <f ca="1" t="shared" si="15"/>
        <v/>
      </c>
    </row>
    <row r="92" customHeight="1" spans="1:34">
      <c r="A92" s="51">
        <f ca="1">INDIRECT(ADDRESS(2+QUOTIENT(ROW()-2,COUNTA('Form Responses 1'!$1:$1)-4),1,,TRUE,"Form Responses 1"))</f>
        <v>0</v>
      </c>
      <c r="B92" s="51">
        <f ca="1">INDIRECT(ADDRESS(2+QUOTIENT(ROW()-2,COUNTA('Form Responses 1'!$1:$1)-4),2,,TRUE,"Form Responses 1"))</f>
        <v>0</v>
      </c>
      <c r="C92" s="51">
        <f ca="1">INDIRECT(ADDRESS(2+QUOTIENT(ROW()-2,COUNTA('Form Responses 1'!$1:$1)-4),3,,TRUE,"Form Responses 1"))</f>
        <v>0</v>
      </c>
      <c r="D92" s="51">
        <f ca="1">INDIRECT(ADDRESS(2+QUOTIENT(ROW()-2,COUNTA('Form Responses 1'!$1:$1)-4),4,,TRUE,"Form Responses 1"))</f>
        <v>0</v>
      </c>
      <c r="E92" s="67">
        <f ca="1" t="shared" si="0"/>
        <v>6</v>
      </c>
      <c r="F92" s="51" t="str">
        <f ca="1">IF(ISBLANK(A92)," ",INDIRECT(ADDRESS(1,5+MOD(ROW()-2,COUNTA('Form Responses 1'!$1:$1)-4),,TRUE,"Form Responses 1")))</f>
        <v>Security [Security Functions]</v>
      </c>
      <c r="G92" s="51" t="e">
        <f ca="1">IF(ISBLANK(A92)," ",INDIRECT(ADDRESS(MATCH(A92,'Form Responses 1'!A:A,0),5+MOD(ROW()-2,COUNTA('Form Responses 1'!$1:$1)-4),,TRUE,"Form Responses 1")))</f>
        <v>#N/A</v>
      </c>
      <c r="H92" s="68" t="str">
        <f ca="1" t="shared" si="1"/>
        <v>Security</v>
      </c>
      <c r="I92" s="68" t="str">
        <f ca="1" t="shared" si="2"/>
        <v>SECURITY SERVICE</v>
      </c>
      <c r="J92" s="68" t="str">
        <f ca="1" t="array" ref="J92">IFERROR(INDEX(MASTER!B:B,MATCH(G92,MASTER!A:A,0))/100," ")</f>
        <v> </v>
      </c>
      <c r="K92" s="51">
        <f ca="1" t="shared" si="3"/>
        <v>0</v>
      </c>
      <c r="L92" s="51" t="str">
        <f ca="1" t="shared" si="4"/>
        <v>1900 - WEEK 00</v>
      </c>
      <c r="M92" s="51" t="str">
        <f ca="1" t="shared" si="5"/>
        <v>1900 - MONTH 01</v>
      </c>
      <c r="N92" s="68" t="str">
        <f ca="1" t="shared" ref="N92:O92" si="100">IFERROR(AVERAGEIF(L:L,L92,$J:$J)," ")</f>
        <v> </v>
      </c>
      <c r="O92" s="68" t="str">
        <f ca="1" t="shared" si="100"/>
        <v> </v>
      </c>
      <c r="P92" s="51" t="str">
        <f ca="1">IF(ISBLANK(A92)," ",IF(N92&gt;MASTER!$B$3/100,"SB",IF(N92&gt;MASTER!$B$4/100,"B",IF(N92&gt;MASTER!$B$5/100,"C","K"))))</f>
        <v>SB</v>
      </c>
      <c r="Q92" s="51" t="str">
        <f ca="1">IF(ISBLANK(B92)," ",IF(O92&gt;MASTER!$B$3/100,"SB",IF(O92&gt;MASTER!$B$4/100,"B",IF(O92&gt;MASTER!$B$5/100,"C","K"))))</f>
        <v>SB</v>
      </c>
      <c r="T92" s="51" t="str">
        <f ca="1" t="array" ref="T92">IFERROR(INDEX(MASTER!$B:$B,MATCH(F92,MASTER!$A:$A,0))," ")</f>
        <v> </v>
      </c>
      <c r="V92" s="51" t="str">
        <f ca="1" t="array" ref="V92">IFERROR(INDEX(MASTER!$B:$B,MATCH(J92,MASTER!$A:$A,0))," ")</f>
        <v> </v>
      </c>
      <c r="W92" s="51" t="str">
        <f ca="1" t="array" ref="W92">IFERROR(INDEX(MASTER!$B:$B,MATCH(L92,MASTER!$A:$A,0))," ")</f>
        <v> </v>
      </c>
      <c r="X92" s="51" t="str">
        <f ca="1" t="array" ref="X92">IFERROR(INDEX(MASTER!$B:$B,MATCH(M92,MASTER!$A:$A,0))," ")</f>
        <v> </v>
      </c>
      <c r="Y92" s="51" t="str">
        <f ca="1" t="array" ref="Y92">IFERROR(INDEX(MASTER!$B:$B,MATCH(N92,MASTER!$A:$A,0))," ")</f>
        <v> </v>
      </c>
      <c r="Z92" s="51" t="str">
        <f ca="1" t="array" ref="Z92">IFERROR(INDEX(MASTER!$B:$B,MATCH(O92,MASTER!$A:$A,0))," ")</f>
        <v> </v>
      </c>
      <c r="AA92" s="51" t="str">
        <f ca="1" t="array" ref="AA92">IFERROR(INDEX(MASTER!$B:$B,MATCH(P92,MASTER!$A:$A,0))," ")</f>
        <v> </v>
      </c>
      <c r="AB92" s="51" t="str">
        <f ca="1" t="array" ref="AB92">IFERROR(INDEX(MASTER!$B:$B,MATCH(Q92,MASTER!$A:$A,0))," ")</f>
        <v> </v>
      </c>
      <c r="AC92" s="51" t="str">
        <f t="array" ref="AC92">IFERROR(INDEX(MASTER!$B:$B,MATCH(R92,MASTER!$A:$A,0))," ")</f>
        <v> </v>
      </c>
      <c r="AD92" s="51" t="str">
        <f t="array" ref="AD92">IFERROR(INDEX(MASTER!$B:$B,MATCH(S92,MASTER!$A:$A,0))," ")</f>
        <v> </v>
      </c>
      <c r="AE92" s="51">
        <f ca="1" t="shared" si="12"/>
        <v>0</v>
      </c>
      <c r="AF92" s="51" t="str">
        <f ca="1" t="shared" si="13"/>
        <v>1900 01</v>
      </c>
      <c r="AG92" s="51" t="str">
        <f ca="1" t="shared" si="14"/>
        <v> </v>
      </c>
      <c r="AH92" s="51" t="str">
        <f ca="1" t="shared" si="15"/>
        <v/>
      </c>
    </row>
    <row r="93" customHeight="1" spans="1:34">
      <c r="A93" s="51">
        <f ca="1">INDIRECT(ADDRESS(2+QUOTIENT(ROW()-2,COUNTA('Form Responses 1'!$1:$1)-4),1,,TRUE,"Form Responses 1"))</f>
        <v>0</v>
      </c>
      <c r="B93" s="51">
        <f ca="1">INDIRECT(ADDRESS(2+QUOTIENT(ROW()-2,COUNTA('Form Responses 1'!$1:$1)-4),2,,TRUE,"Form Responses 1"))</f>
        <v>0</v>
      </c>
      <c r="C93" s="51">
        <f ca="1">INDIRECT(ADDRESS(2+QUOTIENT(ROW()-2,COUNTA('Form Responses 1'!$1:$1)-4),3,,TRUE,"Form Responses 1"))</f>
        <v>0</v>
      </c>
      <c r="D93" s="51">
        <f ca="1">INDIRECT(ADDRESS(2+QUOTIENT(ROW()-2,COUNTA('Form Responses 1'!$1:$1)-4),4,,TRUE,"Form Responses 1"))</f>
        <v>0</v>
      </c>
      <c r="E93" s="67">
        <f ca="1" t="shared" si="0"/>
        <v>6</v>
      </c>
      <c r="F93" s="51" t="str">
        <f ca="1">IF(ISBLANK(A93)," ",INDIRECT(ADDRESS(1,5+MOD(ROW()-2,COUNTA('Form Responses 1'!$1:$1)-4),,TRUE,"Form Responses 1")))</f>
        <v>Gedung [Halaman]</v>
      </c>
      <c r="G93" s="51" t="e">
        <f ca="1">IF(ISBLANK(A93)," ",INDIRECT(ADDRESS(MATCH(A93,'Form Responses 1'!A:A,0),5+MOD(ROW()-2,COUNTA('Form Responses 1'!$1:$1)-4),,TRUE,"Form Responses 1")))</f>
        <v>#N/A</v>
      </c>
      <c r="H93" s="68" t="str">
        <f ca="1" t="shared" si="1"/>
        <v>Gedung</v>
      </c>
      <c r="I93" s="68" t="str">
        <f ca="1" t="shared" si="2"/>
        <v>CLEANING SERVICE</v>
      </c>
      <c r="J93" s="68" t="str">
        <f ca="1" t="array" ref="J93">IFERROR(INDEX(MASTER!B:B,MATCH(G93,MASTER!A:A,0))/100," ")</f>
        <v> </v>
      </c>
      <c r="K93" s="51">
        <f ca="1" t="shared" si="3"/>
        <v>0</v>
      </c>
      <c r="L93" s="51" t="str">
        <f ca="1" t="shared" si="4"/>
        <v>1900 - WEEK 00</v>
      </c>
      <c r="M93" s="51" t="str">
        <f ca="1" t="shared" si="5"/>
        <v>1900 - MONTH 01</v>
      </c>
      <c r="N93" s="68" t="str">
        <f ca="1" t="shared" ref="N93:O93" si="101">IFERROR(AVERAGEIF(L:L,L93,$J:$J)," ")</f>
        <v> </v>
      </c>
      <c r="O93" s="68" t="str">
        <f ca="1" t="shared" si="101"/>
        <v> </v>
      </c>
      <c r="P93" s="51" t="str">
        <f ca="1">IF(ISBLANK(A93)," ",IF(N93&gt;MASTER!$B$3/100,"SB",IF(N93&gt;MASTER!$B$4/100,"B",IF(N93&gt;MASTER!$B$5/100,"C","K"))))</f>
        <v>SB</v>
      </c>
      <c r="Q93" s="51" t="str">
        <f ca="1">IF(ISBLANK(B93)," ",IF(O93&gt;MASTER!$B$3/100,"SB",IF(O93&gt;MASTER!$B$4/100,"B",IF(O93&gt;MASTER!$B$5/100,"C","K"))))</f>
        <v>SB</v>
      </c>
      <c r="T93" s="51" t="str">
        <f ca="1" t="array" ref="T93">IFERROR(INDEX(MASTER!$B:$B,MATCH(F93,MASTER!$A:$A,0))," ")</f>
        <v> </v>
      </c>
      <c r="V93" s="51" t="str">
        <f ca="1" t="array" ref="V93">IFERROR(INDEX(MASTER!$B:$B,MATCH(J93,MASTER!$A:$A,0))," ")</f>
        <v> </v>
      </c>
      <c r="W93" s="51" t="str">
        <f ca="1" t="array" ref="W93">IFERROR(INDEX(MASTER!$B:$B,MATCH(L93,MASTER!$A:$A,0))," ")</f>
        <v> </v>
      </c>
      <c r="X93" s="51" t="str">
        <f ca="1" t="array" ref="X93">IFERROR(INDEX(MASTER!$B:$B,MATCH(M93,MASTER!$A:$A,0))," ")</f>
        <v> </v>
      </c>
      <c r="Y93" s="51" t="str">
        <f ca="1" t="array" ref="Y93">IFERROR(INDEX(MASTER!$B:$B,MATCH(N93,MASTER!$A:$A,0))," ")</f>
        <v> </v>
      </c>
      <c r="Z93" s="51" t="str">
        <f ca="1" t="array" ref="Z93">IFERROR(INDEX(MASTER!$B:$B,MATCH(O93,MASTER!$A:$A,0))," ")</f>
        <v> </v>
      </c>
      <c r="AA93" s="51" t="str">
        <f ca="1" t="array" ref="AA93">IFERROR(INDEX(MASTER!$B:$B,MATCH(P93,MASTER!$A:$A,0))," ")</f>
        <v> </v>
      </c>
      <c r="AB93" s="51" t="str">
        <f ca="1" t="array" ref="AB93">IFERROR(INDEX(MASTER!$B:$B,MATCH(Q93,MASTER!$A:$A,0))," ")</f>
        <v> </v>
      </c>
      <c r="AC93" s="51" t="str">
        <f t="array" ref="AC93">IFERROR(INDEX(MASTER!$B:$B,MATCH(R93,MASTER!$A:$A,0))," ")</f>
        <v> </v>
      </c>
      <c r="AD93" s="51" t="str">
        <f t="array" ref="AD93">IFERROR(INDEX(MASTER!$B:$B,MATCH(S93,MASTER!$A:$A,0))," ")</f>
        <v> </v>
      </c>
      <c r="AE93" s="51">
        <f ca="1" t="shared" si="12"/>
        <v>0</v>
      </c>
      <c r="AF93" s="51" t="str">
        <f ca="1" t="shared" si="13"/>
        <v>1900 01</v>
      </c>
      <c r="AG93" s="51" t="str">
        <f ca="1" t="shared" si="14"/>
        <v> </v>
      </c>
      <c r="AH93" s="51" t="str">
        <f ca="1" t="shared" si="15"/>
        <v/>
      </c>
    </row>
    <row r="94" customHeight="1" spans="1:34">
      <c r="A94" s="51">
        <f ca="1">INDIRECT(ADDRESS(2+QUOTIENT(ROW()-2,COUNTA('Form Responses 1'!$1:$1)-4),1,,TRUE,"Form Responses 1"))</f>
        <v>0</v>
      </c>
      <c r="B94" s="51">
        <f ca="1">INDIRECT(ADDRESS(2+QUOTIENT(ROW()-2,COUNTA('Form Responses 1'!$1:$1)-4),2,,TRUE,"Form Responses 1"))</f>
        <v>0</v>
      </c>
      <c r="C94" s="51">
        <f ca="1">INDIRECT(ADDRESS(2+QUOTIENT(ROW()-2,COUNTA('Form Responses 1'!$1:$1)-4),3,,TRUE,"Form Responses 1"))</f>
        <v>0</v>
      </c>
      <c r="D94" s="51">
        <f ca="1">INDIRECT(ADDRESS(2+QUOTIENT(ROW()-2,COUNTA('Form Responses 1'!$1:$1)-4),4,,TRUE,"Form Responses 1"))</f>
        <v>0</v>
      </c>
      <c r="E94" s="67">
        <f ca="1" t="shared" si="0"/>
        <v>6</v>
      </c>
      <c r="F94" s="51" t="str">
        <f ca="1">IF(ISBLANK(A94)," ",INDIRECT(ADDRESS(1,5+MOD(ROW()-2,COUNTA('Form Responses 1'!$1:$1)-4),,TRUE,"Form Responses 1")))</f>
        <v>Gedung [Kamar 1]</v>
      </c>
      <c r="G94" s="51" t="e">
        <f ca="1">IF(ISBLANK(A94)," ",INDIRECT(ADDRESS(MATCH(A94,'Form Responses 1'!A:A,0),5+MOD(ROW()-2,COUNTA('Form Responses 1'!$1:$1)-4),,TRUE,"Form Responses 1")))</f>
        <v>#N/A</v>
      </c>
      <c r="H94" s="68" t="str">
        <f ca="1" t="shared" si="1"/>
        <v>Gedung</v>
      </c>
      <c r="I94" s="68" t="str">
        <f ca="1" t="shared" si="2"/>
        <v>CLEANING SERVICE</v>
      </c>
      <c r="J94" s="68" t="str">
        <f ca="1" t="array" ref="J94">IFERROR(INDEX(MASTER!B:B,MATCH(G94,MASTER!A:A,0))/100," ")</f>
        <v> </v>
      </c>
      <c r="K94" s="51">
        <f ca="1" t="shared" si="3"/>
        <v>0</v>
      </c>
      <c r="L94" s="51" t="str">
        <f ca="1" t="shared" si="4"/>
        <v>1900 - WEEK 00</v>
      </c>
      <c r="M94" s="51" t="str">
        <f ca="1" t="shared" si="5"/>
        <v>1900 - MONTH 01</v>
      </c>
      <c r="N94" s="68" t="str">
        <f ca="1" t="shared" ref="N94:O94" si="102">IFERROR(AVERAGEIF(L:L,L94,$J:$J)," ")</f>
        <v> </v>
      </c>
      <c r="O94" s="68" t="str">
        <f ca="1" t="shared" si="102"/>
        <v> </v>
      </c>
      <c r="P94" s="51" t="str">
        <f ca="1">IF(ISBLANK(A94)," ",IF(N94&gt;MASTER!$B$3/100,"SB",IF(N94&gt;MASTER!$B$4/100,"B",IF(N94&gt;MASTER!$B$5/100,"C","K"))))</f>
        <v>SB</v>
      </c>
      <c r="Q94" s="51" t="str">
        <f ca="1">IF(ISBLANK(B94)," ",IF(O94&gt;MASTER!$B$3/100,"SB",IF(O94&gt;MASTER!$B$4/100,"B",IF(O94&gt;MASTER!$B$5/100,"C","K"))))</f>
        <v>SB</v>
      </c>
      <c r="T94" s="51" t="str">
        <f ca="1" t="array" ref="T94">IFERROR(INDEX(MASTER!$B:$B,MATCH(F94,MASTER!$A:$A,0))," ")</f>
        <v> </v>
      </c>
      <c r="V94" s="51" t="str">
        <f ca="1" t="array" ref="V94">IFERROR(INDEX(MASTER!$B:$B,MATCH(J94,MASTER!$A:$A,0))," ")</f>
        <v> </v>
      </c>
      <c r="W94" s="51" t="str">
        <f ca="1" t="array" ref="W94">IFERROR(INDEX(MASTER!$B:$B,MATCH(L94,MASTER!$A:$A,0))," ")</f>
        <v> </v>
      </c>
      <c r="X94" s="51" t="str">
        <f ca="1" t="array" ref="X94">IFERROR(INDEX(MASTER!$B:$B,MATCH(M94,MASTER!$A:$A,0))," ")</f>
        <v> </v>
      </c>
      <c r="Y94" s="51" t="str">
        <f ca="1" t="array" ref="Y94">IFERROR(INDEX(MASTER!$B:$B,MATCH(N94,MASTER!$A:$A,0))," ")</f>
        <v> </v>
      </c>
      <c r="Z94" s="51" t="str">
        <f ca="1" t="array" ref="Z94">IFERROR(INDEX(MASTER!$B:$B,MATCH(O94,MASTER!$A:$A,0))," ")</f>
        <v> </v>
      </c>
      <c r="AA94" s="51" t="str">
        <f ca="1" t="array" ref="AA94">IFERROR(INDEX(MASTER!$B:$B,MATCH(P94,MASTER!$A:$A,0))," ")</f>
        <v> </v>
      </c>
      <c r="AB94" s="51" t="str">
        <f ca="1" t="array" ref="AB94">IFERROR(INDEX(MASTER!$B:$B,MATCH(Q94,MASTER!$A:$A,0))," ")</f>
        <v> </v>
      </c>
      <c r="AC94" s="51" t="str">
        <f t="array" ref="AC94">IFERROR(INDEX(MASTER!$B:$B,MATCH(R94,MASTER!$A:$A,0))," ")</f>
        <v> </v>
      </c>
      <c r="AD94" s="51" t="str">
        <f t="array" ref="AD94">IFERROR(INDEX(MASTER!$B:$B,MATCH(S94,MASTER!$A:$A,0))," ")</f>
        <v> </v>
      </c>
      <c r="AE94" s="51">
        <f ca="1" t="shared" si="12"/>
        <v>0</v>
      </c>
      <c r="AF94" s="51" t="str">
        <f ca="1" t="shared" si="13"/>
        <v>1900 01</v>
      </c>
      <c r="AG94" s="51" t="str">
        <f ca="1" t="shared" si="14"/>
        <v> </v>
      </c>
      <c r="AH94" s="51" t="str">
        <f ca="1" t="shared" si="15"/>
        <v/>
      </c>
    </row>
    <row r="95" customHeight="1" spans="1:34">
      <c r="A95" s="51">
        <f ca="1">INDIRECT(ADDRESS(2+QUOTIENT(ROW()-2,COUNTA('Form Responses 1'!$1:$1)-4),1,,TRUE,"Form Responses 1"))</f>
        <v>0</v>
      </c>
      <c r="B95" s="51">
        <f ca="1">INDIRECT(ADDRESS(2+QUOTIENT(ROW()-2,COUNTA('Form Responses 1'!$1:$1)-4),2,,TRUE,"Form Responses 1"))</f>
        <v>0</v>
      </c>
      <c r="C95" s="51">
        <f ca="1">INDIRECT(ADDRESS(2+QUOTIENT(ROW()-2,COUNTA('Form Responses 1'!$1:$1)-4),3,,TRUE,"Form Responses 1"))</f>
        <v>0</v>
      </c>
      <c r="D95" s="51">
        <f ca="1">INDIRECT(ADDRESS(2+QUOTIENT(ROW()-2,COUNTA('Form Responses 1'!$1:$1)-4),4,,TRUE,"Form Responses 1"))</f>
        <v>0</v>
      </c>
      <c r="E95" s="67">
        <f ca="1" t="shared" si="0"/>
        <v>6</v>
      </c>
      <c r="F95" s="51" t="str">
        <f ca="1">IF(ISBLANK(A95)," ",INDIRECT(ADDRESS(1,5+MOD(ROW()-2,COUNTA('Form Responses 1'!$1:$1)-4),,TRUE,"Form Responses 1")))</f>
        <v>Gedung [Kamar 2]</v>
      </c>
      <c r="G95" s="51" t="e">
        <f ca="1">IF(ISBLANK(A95)," ",INDIRECT(ADDRESS(MATCH(A95,'Form Responses 1'!A:A,0),5+MOD(ROW()-2,COUNTA('Form Responses 1'!$1:$1)-4),,TRUE,"Form Responses 1")))</f>
        <v>#N/A</v>
      </c>
      <c r="H95" s="68" t="str">
        <f ca="1" t="shared" si="1"/>
        <v>Gedung</v>
      </c>
      <c r="I95" s="68" t="str">
        <f ca="1" t="shared" si="2"/>
        <v>CLEANING SERVICE</v>
      </c>
      <c r="J95" s="68" t="str">
        <f ca="1" t="array" ref="J95">IFERROR(INDEX(MASTER!B:B,MATCH(G95,MASTER!A:A,0))/100," ")</f>
        <v> </v>
      </c>
      <c r="K95" s="51">
        <f ca="1" t="shared" si="3"/>
        <v>0</v>
      </c>
      <c r="L95" s="51" t="str">
        <f ca="1" t="shared" si="4"/>
        <v>1900 - WEEK 00</v>
      </c>
      <c r="M95" s="51" t="str">
        <f ca="1" t="shared" si="5"/>
        <v>1900 - MONTH 01</v>
      </c>
      <c r="N95" s="68" t="str">
        <f ca="1" t="shared" ref="N95:O95" si="103">IFERROR(AVERAGEIF(L:L,L95,$J:$J)," ")</f>
        <v> </v>
      </c>
      <c r="O95" s="68" t="str">
        <f ca="1" t="shared" si="103"/>
        <v> </v>
      </c>
      <c r="P95" s="51" t="str">
        <f ca="1">IF(ISBLANK(A95)," ",IF(N95&gt;MASTER!$B$3/100,"SB",IF(N95&gt;MASTER!$B$4/100,"B",IF(N95&gt;MASTER!$B$5/100,"C","K"))))</f>
        <v>SB</v>
      </c>
      <c r="Q95" s="51" t="str">
        <f ca="1">IF(ISBLANK(B95)," ",IF(O95&gt;MASTER!$B$3/100,"SB",IF(O95&gt;MASTER!$B$4/100,"B",IF(O95&gt;MASTER!$B$5/100,"C","K"))))</f>
        <v>SB</v>
      </c>
      <c r="T95" s="51" t="str">
        <f ca="1" t="array" ref="T95">IFERROR(INDEX(MASTER!$B:$B,MATCH(F95,MASTER!$A:$A,0))," ")</f>
        <v> </v>
      </c>
      <c r="V95" s="51" t="str">
        <f ca="1" t="array" ref="V95">IFERROR(INDEX(MASTER!$B:$B,MATCH(J95,MASTER!$A:$A,0))," ")</f>
        <v> </v>
      </c>
      <c r="W95" s="51" t="str">
        <f ca="1" t="array" ref="W95">IFERROR(INDEX(MASTER!$B:$B,MATCH(L95,MASTER!$A:$A,0))," ")</f>
        <v> </v>
      </c>
      <c r="X95" s="51" t="str">
        <f ca="1" t="array" ref="X95">IFERROR(INDEX(MASTER!$B:$B,MATCH(M95,MASTER!$A:$A,0))," ")</f>
        <v> </v>
      </c>
      <c r="Y95" s="51" t="str">
        <f ca="1" t="array" ref="Y95">IFERROR(INDEX(MASTER!$B:$B,MATCH(N95,MASTER!$A:$A,0))," ")</f>
        <v> </v>
      </c>
      <c r="Z95" s="51" t="str">
        <f ca="1" t="array" ref="Z95">IFERROR(INDEX(MASTER!$B:$B,MATCH(O95,MASTER!$A:$A,0))," ")</f>
        <v> </v>
      </c>
      <c r="AA95" s="51" t="str">
        <f ca="1" t="array" ref="AA95">IFERROR(INDEX(MASTER!$B:$B,MATCH(P95,MASTER!$A:$A,0))," ")</f>
        <v> </v>
      </c>
      <c r="AB95" s="51" t="str">
        <f ca="1" t="array" ref="AB95">IFERROR(INDEX(MASTER!$B:$B,MATCH(Q95,MASTER!$A:$A,0))," ")</f>
        <v> </v>
      </c>
      <c r="AC95" s="51" t="str">
        <f t="array" ref="AC95">IFERROR(INDEX(MASTER!$B:$B,MATCH(R95,MASTER!$A:$A,0))," ")</f>
        <v> </v>
      </c>
      <c r="AD95" s="51" t="str">
        <f t="array" ref="AD95">IFERROR(INDEX(MASTER!$B:$B,MATCH(S95,MASTER!$A:$A,0))," ")</f>
        <v> </v>
      </c>
      <c r="AE95" s="51">
        <f ca="1" t="shared" si="12"/>
        <v>0</v>
      </c>
      <c r="AF95" s="51" t="str">
        <f ca="1" t="shared" si="13"/>
        <v>1900 01</v>
      </c>
      <c r="AG95" s="51" t="str">
        <f ca="1" t="shared" si="14"/>
        <v> </v>
      </c>
      <c r="AH95" s="51" t="str">
        <f ca="1" t="shared" si="15"/>
        <v/>
      </c>
    </row>
    <row r="96" customHeight="1" spans="1:34">
      <c r="A96" s="51">
        <f ca="1">INDIRECT(ADDRESS(2+QUOTIENT(ROW()-2,COUNTA('Form Responses 1'!$1:$1)-4),1,,TRUE,"Form Responses 1"))</f>
        <v>0</v>
      </c>
      <c r="B96" s="51">
        <f ca="1">INDIRECT(ADDRESS(2+QUOTIENT(ROW()-2,COUNTA('Form Responses 1'!$1:$1)-4),2,,TRUE,"Form Responses 1"))</f>
        <v>0</v>
      </c>
      <c r="C96" s="51">
        <f ca="1">INDIRECT(ADDRESS(2+QUOTIENT(ROW()-2,COUNTA('Form Responses 1'!$1:$1)-4),3,,TRUE,"Form Responses 1"))</f>
        <v>0</v>
      </c>
      <c r="D96" s="51">
        <f ca="1">INDIRECT(ADDRESS(2+QUOTIENT(ROW()-2,COUNTA('Form Responses 1'!$1:$1)-4),4,,TRUE,"Form Responses 1"))</f>
        <v>0</v>
      </c>
      <c r="E96" s="67">
        <f ca="1" t="shared" si="0"/>
        <v>6</v>
      </c>
      <c r="F96" s="51" t="str">
        <f ca="1">IF(ISBLANK(A96)," ",INDIRECT(ADDRESS(1,5+MOD(ROW()-2,COUNTA('Form Responses 1'!$1:$1)-4),,TRUE,"Form Responses 1")))</f>
        <v>Gedung [Kamar 3]</v>
      </c>
      <c r="G96" s="51" t="e">
        <f ca="1">IF(ISBLANK(A96)," ",INDIRECT(ADDRESS(MATCH(A96,'Form Responses 1'!A:A,0),5+MOD(ROW()-2,COUNTA('Form Responses 1'!$1:$1)-4),,TRUE,"Form Responses 1")))</f>
        <v>#N/A</v>
      </c>
      <c r="H96" s="68" t="str">
        <f ca="1" t="shared" si="1"/>
        <v>Gedung</v>
      </c>
      <c r="I96" s="68" t="str">
        <f ca="1" t="shared" si="2"/>
        <v>CLEANING SERVICE</v>
      </c>
      <c r="J96" s="68" t="str">
        <f ca="1" t="array" ref="J96">IFERROR(INDEX(MASTER!B:B,MATCH(G96,MASTER!A:A,0))/100," ")</f>
        <v> </v>
      </c>
      <c r="K96" s="51">
        <f ca="1" t="shared" si="3"/>
        <v>0</v>
      </c>
      <c r="L96" s="51" t="str">
        <f ca="1" t="shared" si="4"/>
        <v>1900 - WEEK 00</v>
      </c>
      <c r="M96" s="51" t="str">
        <f ca="1" t="shared" si="5"/>
        <v>1900 - MONTH 01</v>
      </c>
      <c r="N96" s="68" t="str">
        <f ca="1" t="shared" ref="N96:O96" si="104">IFERROR(AVERAGEIF(L:L,L96,$J:$J)," ")</f>
        <v> </v>
      </c>
      <c r="O96" s="68" t="str">
        <f ca="1" t="shared" si="104"/>
        <v> </v>
      </c>
      <c r="P96" s="51" t="str">
        <f ca="1">IF(ISBLANK(A96)," ",IF(N96&gt;MASTER!$B$3/100,"SB",IF(N96&gt;MASTER!$B$4/100,"B",IF(N96&gt;MASTER!$B$5/100,"C","K"))))</f>
        <v>SB</v>
      </c>
      <c r="Q96" s="51" t="str">
        <f ca="1">IF(ISBLANK(B96)," ",IF(O96&gt;MASTER!$B$3/100,"SB",IF(O96&gt;MASTER!$B$4/100,"B",IF(O96&gt;MASTER!$B$5/100,"C","K"))))</f>
        <v>SB</v>
      </c>
      <c r="T96" s="51" t="str">
        <f ca="1" t="array" ref="T96">IFERROR(INDEX(MASTER!$B:$B,MATCH(F96,MASTER!$A:$A,0))," ")</f>
        <v> </v>
      </c>
      <c r="V96" s="51" t="str">
        <f ca="1" t="array" ref="V96">IFERROR(INDEX(MASTER!$B:$B,MATCH(J96,MASTER!$A:$A,0))," ")</f>
        <v> </v>
      </c>
      <c r="W96" s="51" t="str">
        <f ca="1" t="array" ref="W96">IFERROR(INDEX(MASTER!$B:$B,MATCH(L96,MASTER!$A:$A,0))," ")</f>
        <v> </v>
      </c>
      <c r="X96" s="51" t="str">
        <f ca="1" t="array" ref="X96">IFERROR(INDEX(MASTER!$B:$B,MATCH(M96,MASTER!$A:$A,0))," ")</f>
        <v> </v>
      </c>
      <c r="Y96" s="51" t="str">
        <f ca="1" t="array" ref="Y96">IFERROR(INDEX(MASTER!$B:$B,MATCH(N96,MASTER!$A:$A,0))," ")</f>
        <v> </v>
      </c>
      <c r="Z96" s="51" t="str">
        <f ca="1" t="array" ref="Z96">IFERROR(INDEX(MASTER!$B:$B,MATCH(O96,MASTER!$A:$A,0))," ")</f>
        <v> </v>
      </c>
      <c r="AA96" s="51" t="str">
        <f ca="1" t="array" ref="AA96">IFERROR(INDEX(MASTER!$B:$B,MATCH(P96,MASTER!$A:$A,0))," ")</f>
        <v> </v>
      </c>
      <c r="AB96" s="51" t="str">
        <f ca="1" t="array" ref="AB96">IFERROR(INDEX(MASTER!$B:$B,MATCH(Q96,MASTER!$A:$A,0))," ")</f>
        <v> </v>
      </c>
      <c r="AC96" s="51" t="str">
        <f t="array" ref="AC96">IFERROR(INDEX(MASTER!$B:$B,MATCH(R96,MASTER!$A:$A,0))," ")</f>
        <v> </v>
      </c>
      <c r="AD96" s="51" t="str">
        <f t="array" ref="AD96">IFERROR(INDEX(MASTER!$B:$B,MATCH(S96,MASTER!$A:$A,0))," ")</f>
        <v> </v>
      </c>
      <c r="AE96" s="51">
        <f ca="1" t="shared" si="12"/>
        <v>0</v>
      </c>
      <c r="AF96" s="51" t="str">
        <f ca="1" t="shared" si="13"/>
        <v>1900 01</v>
      </c>
      <c r="AG96" s="51" t="str">
        <f ca="1" t="shared" si="14"/>
        <v> </v>
      </c>
      <c r="AH96" s="51" t="str">
        <f ca="1" t="shared" si="15"/>
        <v/>
      </c>
    </row>
    <row r="97" customHeight="1" spans="1:34">
      <c r="A97" s="51">
        <f ca="1">INDIRECT(ADDRESS(2+QUOTIENT(ROW()-2,COUNTA('Form Responses 1'!$1:$1)-4),1,,TRUE,"Form Responses 1"))</f>
        <v>0</v>
      </c>
      <c r="B97" s="51">
        <f ca="1">INDIRECT(ADDRESS(2+QUOTIENT(ROW()-2,COUNTA('Form Responses 1'!$1:$1)-4),2,,TRUE,"Form Responses 1"))</f>
        <v>0</v>
      </c>
      <c r="C97" s="51">
        <f ca="1">INDIRECT(ADDRESS(2+QUOTIENT(ROW()-2,COUNTA('Form Responses 1'!$1:$1)-4),3,,TRUE,"Form Responses 1"))</f>
        <v>0</v>
      </c>
      <c r="D97" s="51">
        <f ca="1">INDIRECT(ADDRESS(2+QUOTIENT(ROW()-2,COUNTA('Form Responses 1'!$1:$1)-4),4,,TRUE,"Form Responses 1"))</f>
        <v>0</v>
      </c>
      <c r="E97" s="67">
        <f ca="1" t="shared" si="0"/>
        <v>6</v>
      </c>
      <c r="F97" s="51" t="str">
        <f ca="1">IF(ISBLANK(A97)," ",INDIRECT(ADDRESS(1,5+MOD(ROW()-2,COUNTA('Form Responses 1'!$1:$1)-4),,TRUE,"Form Responses 1")))</f>
        <v>Gedung [Kamar 4]</v>
      </c>
      <c r="G97" s="51" t="e">
        <f ca="1">IF(ISBLANK(A97)," ",INDIRECT(ADDRESS(MATCH(A97,'Form Responses 1'!A:A,0),5+MOD(ROW()-2,COUNTA('Form Responses 1'!$1:$1)-4),,TRUE,"Form Responses 1")))</f>
        <v>#N/A</v>
      </c>
      <c r="H97" s="68" t="str">
        <f ca="1" t="shared" si="1"/>
        <v>Gedung</v>
      </c>
      <c r="I97" s="68" t="str">
        <f ca="1" t="shared" si="2"/>
        <v>CLEANING SERVICE</v>
      </c>
      <c r="J97" s="68" t="str">
        <f ca="1" t="array" ref="J97">IFERROR(INDEX(MASTER!B:B,MATCH(G97,MASTER!A:A,0))/100," ")</f>
        <v> </v>
      </c>
      <c r="K97" s="51">
        <f ca="1" t="shared" si="3"/>
        <v>0</v>
      </c>
      <c r="L97" s="51" t="str">
        <f ca="1" t="shared" si="4"/>
        <v>1900 - WEEK 00</v>
      </c>
      <c r="M97" s="51" t="str">
        <f ca="1" t="shared" si="5"/>
        <v>1900 - MONTH 01</v>
      </c>
      <c r="N97" s="68" t="str">
        <f ca="1" t="shared" ref="N97:O97" si="105">IFERROR(AVERAGEIF(L:L,L97,$J:$J)," ")</f>
        <v> </v>
      </c>
      <c r="O97" s="68" t="str">
        <f ca="1" t="shared" si="105"/>
        <v> </v>
      </c>
      <c r="P97" s="51" t="str">
        <f ca="1">IF(ISBLANK(A97)," ",IF(N97&gt;MASTER!$B$3/100,"SB",IF(N97&gt;MASTER!$B$4/100,"B",IF(N97&gt;MASTER!$B$5/100,"C","K"))))</f>
        <v>SB</v>
      </c>
      <c r="Q97" s="51" t="str">
        <f ca="1">IF(ISBLANK(B97)," ",IF(O97&gt;MASTER!$B$3/100,"SB",IF(O97&gt;MASTER!$B$4/100,"B",IF(O97&gt;MASTER!$B$5/100,"C","K"))))</f>
        <v>SB</v>
      </c>
      <c r="T97" s="51" t="str">
        <f ca="1" t="array" ref="T97">IFERROR(INDEX(MASTER!$B:$B,MATCH(F97,MASTER!$A:$A,0))," ")</f>
        <v> </v>
      </c>
      <c r="V97" s="51" t="str">
        <f ca="1" t="array" ref="V97">IFERROR(INDEX(MASTER!$B:$B,MATCH(J97,MASTER!$A:$A,0))," ")</f>
        <v> </v>
      </c>
      <c r="W97" s="51" t="str">
        <f ca="1" t="array" ref="W97">IFERROR(INDEX(MASTER!$B:$B,MATCH(L97,MASTER!$A:$A,0))," ")</f>
        <v> </v>
      </c>
      <c r="X97" s="51" t="str">
        <f ca="1" t="array" ref="X97">IFERROR(INDEX(MASTER!$B:$B,MATCH(M97,MASTER!$A:$A,0))," ")</f>
        <v> </v>
      </c>
      <c r="Y97" s="51" t="str">
        <f ca="1" t="array" ref="Y97">IFERROR(INDEX(MASTER!$B:$B,MATCH(N97,MASTER!$A:$A,0))," ")</f>
        <v> </v>
      </c>
      <c r="Z97" s="51" t="str">
        <f ca="1" t="array" ref="Z97">IFERROR(INDEX(MASTER!$B:$B,MATCH(O97,MASTER!$A:$A,0))," ")</f>
        <v> </v>
      </c>
      <c r="AA97" s="51" t="str">
        <f ca="1" t="array" ref="AA97">IFERROR(INDEX(MASTER!$B:$B,MATCH(P97,MASTER!$A:$A,0))," ")</f>
        <v> </v>
      </c>
      <c r="AB97" s="51" t="str">
        <f ca="1" t="array" ref="AB97">IFERROR(INDEX(MASTER!$B:$B,MATCH(Q97,MASTER!$A:$A,0))," ")</f>
        <v> </v>
      </c>
      <c r="AC97" s="51" t="str">
        <f t="array" ref="AC97">IFERROR(INDEX(MASTER!$B:$B,MATCH(R97,MASTER!$A:$A,0))," ")</f>
        <v> </v>
      </c>
      <c r="AD97" s="51" t="str">
        <f t="array" ref="AD97">IFERROR(INDEX(MASTER!$B:$B,MATCH(S97,MASTER!$A:$A,0))," ")</f>
        <v> </v>
      </c>
      <c r="AE97" s="51">
        <f ca="1" t="shared" si="12"/>
        <v>0</v>
      </c>
      <c r="AF97" s="51" t="str">
        <f ca="1" t="shared" si="13"/>
        <v>1900 01</v>
      </c>
      <c r="AG97" s="51" t="str">
        <f ca="1" t="shared" si="14"/>
        <v> </v>
      </c>
      <c r="AH97" s="51" t="str">
        <f ca="1" t="shared" si="15"/>
        <v/>
      </c>
    </row>
    <row r="98" customHeight="1" spans="1:34">
      <c r="A98" s="51">
        <f ca="1">INDIRECT(ADDRESS(2+QUOTIENT(ROW()-2,COUNTA('Form Responses 1'!$1:$1)-4),1,,TRUE,"Form Responses 1"))</f>
        <v>0</v>
      </c>
      <c r="B98" s="51">
        <f ca="1">INDIRECT(ADDRESS(2+QUOTIENT(ROW()-2,COUNTA('Form Responses 1'!$1:$1)-4),2,,TRUE,"Form Responses 1"))</f>
        <v>0</v>
      </c>
      <c r="C98" s="51">
        <f ca="1">INDIRECT(ADDRESS(2+QUOTIENT(ROW()-2,COUNTA('Form Responses 1'!$1:$1)-4),3,,TRUE,"Form Responses 1"))</f>
        <v>0</v>
      </c>
      <c r="D98" s="51">
        <f ca="1">INDIRECT(ADDRESS(2+QUOTIENT(ROW()-2,COUNTA('Form Responses 1'!$1:$1)-4),4,,TRUE,"Form Responses 1"))</f>
        <v>0</v>
      </c>
      <c r="E98" s="67">
        <f ca="1" t="shared" si="0"/>
        <v>6</v>
      </c>
      <c r="F98" s="51" t="str">
        <f ca="1">IF(ISBLANK(A98)," ",INDIRECT(ADDRESS(1,5+MOD(ROW()-2,COUNTA('Form Responses 1'!$1:$1)-4),,TRUE,"Form Responses 1")))</f>
        <v>Gedung [Kolidor]</v>
      </c>
      <c r="G98" s="51" t="e">
        <f ca="1">IF(ISBLANK(A98)," ",INDIRECT(ADDRESS(MATCH(A98,'Form Responses 1'!A:A,0),5+MOD(ROW()-2,COUNTA('Form Responses 1'!$1:$1)-4),,TRUE,"Form Responses 1")))</f>
        <v>#N/A</v>
      </c>
      <c r="H98" s="68" t="str">
        <f ca="1" t="shared" si="1"/>
        <v>Gedung</v>
      </c>
      <c r="I98" s="68" t="str">
        <f ca="1" t="shared" si="2"/>
        <v>CLEANING SERVICE</v>
      </c>
      <c r="J98" s="68" t="str">
        <f ca="1" t="array" ref="J98">IFERROR(INDEX(MASTER!B:B,MATCH(G98,MASTER!A:A,0))/100," ")</f>
        <v> </v>
      </c>
      <c r="K98" s="51">
        <f ca="1" t="shared" si="3"/>
        <v>0</v>
      </c>
      <c r="L98" s="51" t="str">
        <f ca="1" t="shared" si="4"/>
        <v>1900 - WEEK 00</v>
      </c>
      <c r="M98" s="51" t="str">
        <f ca="1" t="shared" si="5"/>
        <v>1900 - MONTH 01</v>
      </c>
      <c r="N98" s="68" t="str">
        <f ca="1" t="shared" ref="N98:O98" si="106">IFERROR(AVERAGEIF(L:L,L98,$J:$J)," ")</f>
        <v> </v>
      </c>
      <c r="O98" s="68" t="str">
        <f ca="1" t="shared" si="106"/>
        <v> </v>
      </c>
      <c r="P98" s="51" t="str">
        <f ca="1">IF(ISBLANK(A98)," ",IF(N98&gt;MASTER!$B$3/100,"SB",IF(N98&gt;MASTER!$B$4/100,"B",IF(N98&gt;MASTER!$B$5/100,"C","K"))))</f>
        <v>SB</v>
      </c>
      <c r="Q98" s="51" t="str">
        <f ca="1">IF(ISBLANK(B98)," ",IF(O98&gt;MASTER!$B$3/100,"SB",IF(O98&gt;MASTER!$B$4/100,"B",IF(O98&gt;MASTER!$B$5/100,"C","K"))))</f>
        <v>SB</v>
      </c>
      <c r="T98" s="51" t="str">
        <f ca="1" t="array" ref="T98">IFERROR(INDEX(MASTER!$B:$B,MATCH(F98,MASTER!$A:$A,0))," ")</f>
        <v> </v>
      </c>
      <c r="V98" s="51" t="str">
        <f ca="1" t="array" ref="V98">IFERROR(INDEX(MASTER!$B:$B,MATCH(J98,MASTER!$A:$A,0))," ")</f>
        <v> </v>
      </c>
      <c r="W98" s="51" t="str">
        <f ca="1" t="array" ref="W98">IFERROR(INDEX(MASTER!$B:$B,MATCH(L98,MASTER!$A:$A,0))," ")</f>
        <v> </v>
      </c>
      <c r="X98" s="51" t="str">
        <f ca="1" t="array" ref="X98">IFERROR(INDEX(MASTER!$B:$B,MATCH(M98,MASTER!$A:$A,0))," ")</f>
        <v> </v>
      </c>
      <c r="Y98" s="51" t="str">
        <f ca="1" t="array" ref="Y98">IFERROR(INDEX(MASTER!$B:$B,MATCH(N98,MASTER!$A:$A,0))," ")</f>
        <v> </v>
      </c>
      <c r="Z98" s="51" t="str">
        <f ca="1" t="array" ref="Z98">IFERROR(INDEX(MASTER!$B:$B,MATCH(O98,MASTER!$A:$A,0))," ")</f>
        <v> </v>
      </c>
      <c r="AA98" s="51" t="str">
        <f ca="1" t="array" ref="AA98">IFERROR(INDEX(MASTER!$B:$B,MATCH(P98,MASTER!$A:$A,0))," ")</f>
        <v> </v>
      </c>
      <c r="AB98" s="51" t="str">
        <f ca="1" t="array" ref="AB98">IFERROR(INDEX(MASTER!$B:$B,MATCH(Q98,MASTER!$A:$A,0))," ")</f>
        <v> </v>
      </c>
      <c r="AC98" s="51" t="str">
        <f t="array" ref="AC98">IFERROR(INDEX(MASTER!$B:$B,MATCH(R98,MASTER!$A:$A,0))," ")</f>
        <v> </v>
      </c>
      <c r="AD98" s="51" t="str">
        <f t="array" ref="AD98">IFERROR(INDEX(MASTER!$B:$B,MATCH(S98,MASTER!$A:$A,0))," ")</f>
        <v> </v>
      </c>
      <c r="AE98" s="51">
        <f ca="1" t="shared" si="12"/>
        <v>0</v>
      </c>
      <c r="AF98" s="51" t="str">
        <f ca="1" t="shared" si="13"/>
        <v>1900 01</v>
      </c>
      <c r="AG98" s="51" t="str">
        <f ca="1" t="shared" si="14"/>
        <v> </v>
      </c>
      <c r="AH98" s="51" t="str">
        <f ca="1" t="shared" si="15"/>
        <v/>
      </c>
    </row>
    <row r="99" customHeight="1" spans="1:34">
      <c r="A99" s="51">
        <f ca="1">INDIRECT(ADDRESS(2+QUOTIENT(ROW()-2,COUNTA('Form Responses 1'!$1:$1)-4),1,,TRUE,"Form Responses 1"))</f>
        <v>0</v>
      </c>
      <c r="B99" s="51">
        <f ca="1">INDIRECT(ADDRESS(2+QUOTIENT(ROW()-2,COUNTA('Form Responses 1'!$1:$1)-4),2,,TRUE,"Form Responses 1"))</f>
        <v>0</v>
      </c>
      <c r="C99" s="51">
        <f ca="1">INDIRECT(ADDRESS(2+QUOTIENT(ROW()-2,COUNTA('Form Responses 1'!$1:$1)-4),3,,TRUE,"Form Responses 1"))</f>
        <v>0</v>
      </c>
      <c r="D99" s="51">
        <f ca="1">INDIRECT(ADDRESS(2+QUOTIENT(ROW()-2,COUNTA('Form Responses 1'!$1:$1)-4),4,,TRUE,"Form Responses 1"))</f>
        <v>0</v>
      </c>
      <c r="E99" s="67">
        <f ca="1" t="shared" si="0"/>
        <v>6</v>
      </c>
      <c r="F99" s="51" t="str">
        <f ca="1">IF(ISBLANK(A99)," ",INDIRECT(ADDRESS(1,5+MOD(ROW()-2,COUNTA('Form Responses 1'!$1:$1)-4),,TRUE,"Form Responses 1")))</f>
        <v>Gedung [Pentri]</v>
      </c>
      <c r="G99" s="51" t="e">
        <f ca="1">IF(ISBLANK(A99)," ",INDIRECT(ADDRESS(MATCH(A99,'Form Responses 1'!A:A,0),5+MOD(ROW()-2,COUNTA('Form Responses 1'!$1:$1)-4),,TRUE,"Form Responses 1")))</f>
        <v>#N/A</v>
      </c>
      <c r="H99" s="68" t="str">
        <f ca="1" t="shared" si="1"/>
        <v>Gedung</v>
      </c>
      <c r="I99" s="68" t="str">
        <f ca="1" t="shared" si="2"/>
        <v>CLEANING SERVICE</v>
      </c>
      <c r="J99" s="68" t="str">
        <f ca="1" t="array" ref="J99">IFERROR(INDEX(MASTER!B:B,MATCH(G99,MASTER!A:A,0))/100," ")</f>
        <v> </v>
      </c>
      <c r="K99" s="51">
        <f ca="1" t="shared" si="3"/>
        <v>0</v>
      </c>
      <c r="L99" s="51" t="str">
        <f ca="1" t="shared" si="4"/>
        <v>1900 - WEEK 00</v>
      </c>
      <c r="M99" s="51" t="str">
        <f ca="1" t="shared" si="5"/>
        <v>1900 - MONTH 01</v>
      </c>
      <c r="N99" s="68" t="str">
        <f ca="1" t="shared" ref="N99:O99" si="107">IFERROR(AVERAGEIF(L:L,L99,$J:$J)," ")</f>
        <v> </v>
      </c>
      <c r="O99" s="68" t="str">
        <f ca="1" t="shared" si="107"/>
        <v> </v>
      </c>
      <c r="P99" s="51" t="str">
        <f ca="1">IF(ISBLANK(A99)," ",IF(N99&gt;MASTER!$B$3/100,"SB",IF(N99&gt;MASTER!$B$4/100,"B",IF(N99&gt;MASTER!$B$5/100,"C","K"))))</f>
        <v>SB</v>
      </c>
      <c r="Q99" s="51" t="str">
        <f ca="1">IF(ISBLANK(B99)," ",IF(O99&gt;MASTER!$B$3/100,"SB",IF(O99&gt;MASTER!$B$4/100,"B",IF(O99&gt;MASTER!$B$5/100,"C","K"))))</f>
        <v>SB</v>
      </c>
      <c r="T99" s="51" t="str">
        <f ca="1" t="array" ref="T99">IFERROR(INDEX(MASTER!$B:$B,MATCH(F99,MASTER!$A:$A,0))," ")</f>
        <v> </v>
      </c>
      <c r="V99" s="51" t="str">
        <f ca="1" t="array" ref="V99">IFERROR(INDEX(MASTER!$B:$B,MATCH(J99,MASTER!$A:$A,0))," ")</f>
        <v> </v>
      </c>
      <c r="W99" s="51" t="str">
        <f ca="1" t="array" ref="W99">IFERROR(INDEX(MASTER!$B:$B,MATCH(L99,MASTER!$A:$A,0))," ")</f>
        <v> </v>
      </c>
      <c r="X99" s="51" t="str">
        <f ca="1" t="array" ref="X99">IFERROR(INDEX(MASTER!$B:$B,MATCH(M99,MASTER!$A:$A,0))," ")</f>
        <v> </v>
      </c>
      <c r="Y99" s="51" t="str">
        <f ca="1" t="array" ref="Y99">IFERROR(INDEX(MASTER!$B:$B,MATCH(N99,MASTER!$A:$A,0))," ")</f>
        <v> </v>
      </c>
      <c r="Z99" s="51" t="str">
        <f ca="1" t="array" ref="Z99">IFERROR(INDEX(MASTER!$B:$B,MATCH(O99,MASTER!$A:$A,0))," ")</f>
        <v> </v>
      </c>
      <c r="AA99" s="51" t="str">
        <f ca="1" t="array" ref="AA99">IFERROR(INDEX(MASTER!$B:$B,MATCH(P99,MASTER!$A:$A,0))," ")</f>
        <v> </v>
      </c>
      <c r="AB99" s="51" t="str">
        <f ca="1" t="array" ref="AB99">IFERROR(INDEX(MASTER!$B:$B,MATCH(Q99,MASTER!$A:$A,0))," ")</f>
        <v> </v>
      </c>
      <c r="AC99" s="51" t="str">
        <f t="array" ref="AC99">IFERROR(INDEX(MASTER!$B:$B,MATCH(R99,MASTER!$A:$A,0))," ")</f>
        <v> </v>
      </c>
      <c r="AD99" s="51" t="str">
        <f t="array" ref="AD99">IFERROR(INDEX(MASTER!$B:$B,MATCH(S99,MASTER!$A:$A,0))," ")</f>
        <v> </v>
      </c>
      <c r="AE99" s="51">
        <f ca="1" t="shared" si="12"/>
        <v>0</v>
      </c>
      <c r="AF99" s="51" t="str">
        <f ca="1" t="shared" si="13"/>
        <v>1900 01</v>
      </c>
      <c r="AG99" s="51" t="str">
        <f ca="1" t="shared" si="14"/>
        <v> </v>
      </c>
      <c r="AH99" s="51" t="str">
        <f ca="1" t="shared" si="15"/>
        <v/>
      </c>
    </row>
    <row r="100" customHeight="1" spans="1:34">
      <c r="A100" s="51">
        <f ca="1">INDIRECT(ADDRESS(2+QUOTIENT(ROW()-2,COUNTA('Form Responses 1'!$1:$1)-4),1,,TRUE,"Form Responses 1"))</f>
        <v>0</v>
      </c>
      <c r="B100" s="51">
        <f ca="1">INDIRECT(ADDRESS(2+QUOTIENT(ROW()-2,COUNTA('Form Responses 1'!$1:$1)-4),2,,TRUE,"Form Responses 1"))</f>
        <v>0</v>
      </c>
      <c r="C100" s="51">
        <f ca="1">INDIRECT(ADDRESS(2+QUOTIENT(ROW()-2,COUNTA('Form Responses 1'!$1:$1)-4),3,,TRUE,"Form Responses 1"))</f>
        <v>0</v>
      </c>
      <c r="D100" s="51">
        <f ca="1">INDIRECT(ADDRESS(2+QUOTIENT(ROW()-2,COUNTA('Form Responses 1'!$1:$1)-4),4,,TRUE,"Form Responses 1"))</f>
        <v>0</v>
      </c>
      <c r="E100" s="67">
        <f ca="1" t="shared" si="0"/>
        <v>6</v>
      </c>
      <c r="F100" s="51" t="str">
        <f ca="1">IF(ISBLANK(A100)," ",INDIRECT(ADDRESS(1,5+MOD(ROW()-2,COUNTA('Form Responses 1'!$1:$1)-4),,TRUE,"Form Responses 1")))</f>
        <v>Gedung [Toilet]</v>
      </c>
      <c r="G100" s="51" t="e">
        <f ca="1">IF(ISBLANK(A100)," ",INDIRECT(ADDRESS(MATCH(A100,'Form Responses 1'!A:A,0),5+MOD(ROW()-2,COUNTA('Form Responses 1'!$1:$1)-4),,TRUE,"Form Responses 1")))</f>
        <v>#N/A</v>
      </c>
      <c r="H100" s="68" t="str">
        <f ca="1" t="shared" si="1"/>
        <v>Gedung</v>
      </c>
      <c r="I100" s="68" t="str">
        <f ca="1" t="shared" si="2"/>
        <v>CLEANING SERVICE</v>
      </c>
      <c r="J100" s="68" t="str">
        <f ca="1" t="array" ref="J100">IFERROR(INDEX(MASTER!B:B,MATCH(G100,MASTER!A:A,0))/100," ")</f>
        <v> </v>
      </c>
      <c r="K100" s="51">
        <f ca="1" t="shared" si="3"/>
        <v>0</v>
      </c>
      <c r="L100" s="51" t="str">
        <f ca="1" t="shared" si="4"/>
        <v>1900 - WEEK 00</v>
      </c>
      <c r="M100" s="51" t="str">
        <f ca="1" t="shared" si="5"/>
        <v>1900 - MONTH 01</v>
      </c>
      <c r="N100" s="68" t="str">
        <f ca="1" t="shared" ref="N100:O100" si="108">IFERROR(AVERAGEIF(L:L,L100,$J:$J)," ")</f>
        <v> </v>
      </c>
      <c r="O100" s="68" t="str">
        <f ca="1" t="shared" si="108"/>
        <v> </v>
      </c>
      <c r="P100" s="51" t="str">
        <f ca="1">IF(ISBLANK(A100)," ",IF(N100&gt;MASTER!$B$3/100,"SB",IF(N100&gt;MASTER!$B$4/100,"B",IF(N100&gt;MASTER!$B$5/100,"C","K"))))</f>
        <v>SB</v>
      </c>
      <c r="Q100" s="51" t="str">
        <f ca="1">IF(ISBLANK(B100)," ",IF(O100&gt;MASTER!$B$3/100,"SB",IF(O100&gt;MASTER!$B$4/100,"B",IF(O100&gt;MASTER!$B$5/100,"C","K"))))</f>
        <v>SB</v>
      </c>
      <c r="T100" s="51" t="str">
        <f ca="1" t="array" ref="T100">IFERROR(INDEX(MASTER!$B:$B,MATCH(F100,MASTER!$A:$A,0))," ")</f>
        <v> </v>
      </c>
      <c r="V100" s="51" t="str">
        <f ca="1" t="array" ref="V100">IFERROR(INDEX(MASTER!$B:$B,MATCH(J100,MASTER!$A:$A,0))," ")</f>
        <v> </v>
      </c>
      <c r="W100" s="51" t="str">
        <f ca="1" t="array" ref="W100">IFERROR(INDEX(MASTER!$B:$B,MATCH(L100,MASTER!$A:$A,0))," ")</f>
        <v> </v>
      </c>
      <c r="X100" s="51" t="str">
        <f ca="1" t="array" ref="X100">IFERROR(INDEX(MASTER!$B:$B,MATCH(M100,MASTER!$A:$A,0))," ")</f>
        <v> </v>
      </c>
      <c r="Y100" s="51" t="str">
        <f ca="1" t="array" ref="Y100">IFERROR(INDEX(MASTER!$B:$B,MATCH(N100,MASTER!$A:$A,0))," ")</f>
        <v> </v>
      </c>
      <c r="Z100" s="51" t="str">
        <f ca="1" t="array" ref="Z100">IFERROR(INDEX(MASTER!$B:$B,MATCH(O100,MASTER!$A:$A,0))," ")</f>
        <v> </v>
      </c>
      <c r="AA100" s="51" t="str">
        <f ca="1" t="array" ref="AA100">IFERROR(INDEX(MASTER!$B:$B,MATCH(P100,MASTER!$A:$A,0))," ")</f>
        <v> </v>
      </c>
      <c r="AB100" s="51" t="str">
        <f ca="1" t="array" ref="AB100">IFERROR(INDEX(MASTER!$B:$B,MATCH(Q100,MASTER!$A:$A,0))," ")</f>
        <v> </v>
      </c>
      <c r="AC100" s="51" t="str">
        <f t="array" ref="AC100">IFERROR(INDEX(MASTER!$B:$B,MATCH(R100,MASTER!$A:$A,0))," ")</f>
        <v> </v>
      </c>
      <c r="AD100" s="51" t="str">
        <f t="array" ref="AD100">IFERROR(INDEX(MASTER!$B:$B,MATCH(S100,MASTER!$A:$A,0))," ")</f>
        <v> </v>
      </c>
      <c r="AE100" s="51">
        <f ca="1" t="shared" si="12"/>
        <v>0</v>
      </c>
      <c r="AF100" s="51" t="str">
        <f ca="1" t="shared" si="13"/>
        <v>1900 01</v>
      </c>
      <c r="AG100" s="51" t="str">
        <f ca="1" t="shared" si="14"/>
        <v> </v>
      </c>
      <c r="AH100" s="51" t="str">
        <f ca="1" t="shared" si="15"/>
        <v/>
      </c>
    </row>
    <row r="101" customHeight="1" spans="1:34">
      <c r="A101" s="51">
        <f ca="1">INDIRECT(ADDRESS(2+QUOTIENT(ROW()-2,COUNTA('Form Responses 1'!$1:$1)-4),1,,TRUE,"Form Responses 1"))</f>
        <v>0</v>
      </c>
      <c r="B101" s="51">
        <f ca="1">INDIRECT(ADDRESS(2+QUOTIENT(ROW()-2,COUNTA('Form Responses 1'!$1:$1)-4),2,,TRUE,"Form Responses 1"))</f>
        <v>0</v>
      </c>
      <c r="C101" s="51">
        <f ca="1">INDIRECT(ADDRESS(2+QUOTIENT(ROW()-2,COUNTA('Form Responses 1'!$1:$1)-4),3,,TRUE,"Form Responses 1"))</f>
        <v>0</v>
      </c>
      <c r="D101" s="51">
        <f ca="1">INDIRECT(ADDRESS(2+QUOTIENT(ROW()-2,COUNTA('Form Responses 1'!$1:$1)-4),4,,TRUE,"Form Responses 1"))</f>
        <v>0</v>
      </c>
      <c r="E101" s="67">
        <f ca="1" t="shared" si="0"/>
        <v>6</v>
      </c>
      <c r="F101" s="51" t="str">
        <f ca="1">IF(ISBLANK(A101)," ",INDIRECT(ADDRESS(1,5+MOD(ROW()-2,COUNTA('Form Responses 1'!$1:$1)-4),,TRUE,"Form Responses 1")))</f>
        <v>Security [Security Functions]</v>
      </c>
      <c r="G101" s="51" t="e">
        <f ca="1">IF(ISBLANK(A101)," ",INDIRECT(ADDRESS(MATCH(A101,'Form Responses 1'!A:A,0),5+MOD(ROW()-2,COUNTA('Form Responses 1'!$1:$1)-4),,TRUE,"Form Responses 1")))</f>
        <v>#N/A</v>
      </c>
      <c r="H101" s="68" t="str">
        <f ca="1" t="shared" si="1"/>
        <v>Security</v>
      </c>
      <c r="I101" s="68" t="str">
        <f ca="1" t="shared" si="2"/>
        <v>SECURITY SERVICE</v>
      </c>
      <c r="J101" s="68" t="str">
        <f ca="1" t="array" ref="J101">IFERROR(INDEX(MASTER!B:B,MATCH(G101,MASTER!A:A,0))/100," ")</f>
        <v> </v>
      </c>
      <c r="K101" s="51">
        <f ca="1" t="shared" si="3"/>
        <v>0</v>
      </c>
      <c r="L101" s="51" t="str">
        <f ca="1" t="shared" si="4"/>
        <v>1900 - WEEK 00</v>
      </c>
      <c r="M101" s="51" t="str">
        <f ca="1" t="shared" si="5"/>
        <v>1900 - MONTH 01</v>
      </c>
      <c r="N101" s="68" t="str">
        <f ca="1" t="shared" ref="N101:O101" si="109">IFERROR(AVERAGEIF(L:L,L101,$J:$J)," ")</f>
        <v> </v>
      </c>
      <c r="O101" s="68" t="str">
        <f ca="1" t="shared" si="109"/>
        <v> </v>
      </c>
      <c r="P101" s="51" t="str">
        <f ca="1">IF(ISBLANK(A101)," ",IF(N101&gt;MASTER!$B$3/100,"SB",IF(N101&gt;MASTER!$B$4/100,"B",IF(N101&gt;MASTER!$B$5/100,"C","K"))))</f>
        <v>SB</v>
      </c>
      <c r="Q101" s="51" t="str">
        <f ca="1">IF(ISBLANK(B101)," ",IF(O101&gt;MASTER!$B$3/100,"SB",IF(O101&gt;MASTER!$B$4/100,"B",IF(O101&gt;MASTER!$B$5/100,"C","K"))))</f>
        <v>SB</v>
      </c>
      <c r="T101" s="51" t="str">
        <f ca="1" t="array" ref="T101">IFERROR(INDEX(MASTER!$B:$B,MATCH(F101,MASTER!$A:$A,0))," ")</f>
        <v> </v>
      </c>
      <c r="V101" s="51" t="str">
        <f ca="1" t="array" ref="V101">IFERROR(INDEX(MASTER!$B:$B,MATCH(J101,MASTER!$A:$A,0))," ")</f>
        <v> </v>
      </c>
      <c r="W101" s="51" t="str">
        <f ca="1" t="array" ref="W101">IFERROR(INDEX(MASTER!$B:$B,MATCH(L101,MASTER!$A:$A,0))," ")</f>
        <v> </v>
      </c>
      <c r="X101" s="51" t="str">
        <f ca="1" t="array" ref="X101">IFERROR(INDEX(MASTER!$B:$B,MATCH(M101,MASTER!$A:$A,0))," ")</f>
        <v> </v>
      </c>
      <c r="Y101" s="51" t="str">
        <f ca="1" t="array" ref="Y101">IFERROR(INDEX(MASTER!$B:$B,MATCH(N101,MASTER!$A:$A,0))," ")</f>
        <v> </v>
      </c>
      <c r="Z101" s="51" t="str">
        <f ca="1" t="array" ref="Z101">IFERROR(INDEX(MASTER!$B:$B,MATCH(O101,MASTER!$A:$A,0))," ")</f>
        <v> </v>
      </c>
      <c r="AA101" s="51" t="str">
        <f ca="1" t="array" ref="AA101">IFERROR(INDEX(MASTER!$B:$B,MATCH(P101,MASTER!$A:$A,0))," ")</f>
        <v> </v>
      </c>
      <c r="AB101" s="51" t="str">
        <f ca="1" t="array" ref="AB101">IFERROR(INDEX(MASTER!$B:$B,MATCH(Q101,MASTER!$A:$A,0))," ")</f>
        <v> </v>
      </c>
      <c r="AC101" s="51" t="str">
        <f t="array" ref="AC101">IFERROR(INDEX(MASTER!$B:$B,MATCH(R101,MASTER!$A:$A,0))," ")</f>
        <v> </v>
      </c>
      <c r="AD101" s="51" t="str">
        <f t="array" ref="AD101">IFERROR(INDEX(MASTER!$B:$B,MATCH(S101,MASTER!$A:$A,0))," ")</f>
        <v> </v>
      </c>
      <c r="AE101" s="51">
        <f ca="1" t="shared" si="12"/>
        <v>0</v>
      </c>
      <c r="AF101" s="51" t="str">
        <f ca="1" t="shared" si="13"/>
        <v>1900 01</v>
      </c>
      <c r="AG101" s="51" t="str">
        <f ca="1" t="shared" si="14"/>
        <v> </v>
      </c>
      <c r="AH101" s="51" t="str">
        <f ca="1" t="shared" si="15"/>
        <v/>
      </c>
    </row>
    <row r="102" customHeight="1" spans="1:34">
      <c r="A102" s="51">
        <f ca="1">INDIRECT(ADDRESS(2+QUOTIENT(ROW()-2,COUNTA('Form Responses 1'!$1:$1)-4),1,,TRUE,"Form Responses 1"))</f>
        <v>0</v>
      </c>
      <c r="B102" s="51">
        <f ca="1">INDIRECT(ADDRESS(2+QUOTIENT(ROW()-2,COUNTA('Form Responses 1'!$1:$1)-4),2,,TRUE,"Form Responses 1"))</f>
        <v>0</v>
      </c>
      <c r="C102" s="51">
        <f ca="1">INDIRECT(ADDRESS(2+QUOTIENT(ROW()-2,COUNTA('Form Responses 1'!$1:$1)-4),3,,TRUE,"Form Responses 1"))</f>
        <v>0</v>
      </c>
      <c r="D102" s="51">
        <f ca="1">INDIRECT(ADDRESS(2+QUOTIENT(ROW()-2,COUNTA('Form Responses 1'!$1:$1)-4),4,,TRUE,"Form Responses 1"))</f>
        <v>0</v>
      </c>
      <c r="E102" s="67">
        <f ca="1" t="shared" si="0"/>
        <v>6</v>
      </c>
      <c r="F102" s="51" t="str">
        <f ca="1">IF(ISBLANK(A102)," ",INDIRECT(ADDRESS(1,5+MOD(ROW()-2,COUNTA('Form Responses 1'!$1:$1)-4),,TRUE,"Form Responses 1")))</f>
        <v>Gedung [Halaman]</v>
      </c>
      <c r="G102" s="51" t="e">
        <f ca="1">IF(ISBLANK(A102)," ",INDIRECT(ADDRESS(MATCH(A102,'Form Responses 1'!A:A,0),5+MOD(ROW()-2,COUNTA('Form Responses 1'!$1:$1)-4),,TRUE,"Form Responses 1")))</f>
        <v>#N/A</v>
      </c>
      <c r="H102" s="68" t="str">
        <f ca="1" t="shared" si="1"/>
        <v>Gedung</v>
      </c>
      <c r="I102" s="68" t="str">
        <f ca="1" t="shared" si="2"/>
        <v>CLEANING SERVICE</v>
      </c>
      <c r="J102" s="68" t="str">
        <f ca="1" t="array" ref="J102">IFERROR(INDEX(MASTER!B:B,MATCH(G102,MASTER!A:A,0))/100," ")</f>
        <v> </v>
      </c>
      <c r="K102" s="51">
        <f ca="1" t="shared" si="3"/>
        <v>0</v>
      </c>
      <c r="L102" s="51" t="str">
        <f ca="1" t="shared" si="4"/>
        <v>1900 - WEEK 00</v>
      </c>
      <c r="M102" s="51" t="str">
        <f ca="1" t="shared" si="5"/>
        <v>1900 - MONTH 01</v>
      </c>
      <c r="N102" s="68" t="str">
        <f ca="1" t="shared" ref="N102:O102" si="110">IFERROR(AVERAGEIF(L:L,L102,$J:$J)," ")</f>
        <v> </v>
      </c>
      <c r="O102" s="68" t="str">
        <f ca="1" t="shared" si="110"/>
        <v> </v>
      </c>
      <c r="P102" s="51" t="str">
        <f ca="1">IF(ISBLANK(A102)," ",IF(N102&gt;MASTER!$B$3/100,"SB",IF(N102&gt;MASTER!$B$4/100,"B",IF(N102&gt;MASTER!$B$5/100,"C","K"))))</f>
        <v>SB</v>
      </c>
      <c r="Q102" s="51" t="str">
        <f ca="1">IF(ISBLANK(B102)," ",IF(O102&gt;MASTER!$B$3/100,"SB",IF(O102&gt;MASTER!$B$4/100,"B",IF(O102&gt;MASTER!$B$5/100,"C","K"))))</f>
        <v>SB</v>
      </c>
      <c r="T102" s="51" t="str">
        <f ca="1" t="array" ref="T102">IFERROR(INDEX(MASTER!$B:$B,MATCH(F102,MASTER!$A:$A,0))," ")</f>
        <v> </v>
      </c>
      <c r="V102" s="51" t="str">
        <f ca="1" t="array" ref="V102">IFERROR(INDEX(MASTER!$B:$B,MATCH(J102,MASTER!$A:$A,0))," ")</f>
        <v> </v>
      </c>
      <c r="W102" s="51" t="str">
        <f ca="1" t="array" ref="W102">IFERROR(INDEX(MASTER!$B:$B,MATCH(L102,MASTER!$A:$A,0))," ")</f>
        <v> </v>
      </c>
      <c r="X102" s="51" t="str">
        <f ca="1" t="array" ref="X102">IFERROR(INDEX(MASTER!$B:$B,MATCH(M102,MASTER!$A:$A,0))," ")</f>
        <v> </v>
      </c>
      <c r="Y102" s="51" t="str">
        <f ca="1" t="array" ref="Y102">IFERROR(INDEX(MASTER!$B:$B,MATCH(N102,MASTER!$A:$A,0))," ")</f>
        <v> </v>
      </c>
      <c r="Z102" s="51" t="str">
        <f ca="1" t="array" ref="Z102">IFERROR(INDEX(MASTER!$B:$B,MATCH(O102,MASTER!$A:$A,0))," ")</f>
        <v> </v>
      </c>
      <c r="AA102" s="51" t="str">
        <f ca="1" t="array" ref="AA102">IFERROR(INDEX(MASTER!$B:$B,MATCH(P102,MASTER!$A:$A,0))," ")</f>
        <v> </v>
      </c>
      <c r="AB102" s="51" t="str">
        <f ca="1" t="array" ref="AB102">IFERROR(INDEX(MASTER!$B:$B,MATCH(Q102,MASTER!$A:$A,0))," ")</f>
        <v> </v>
      </c>
      <c r="AC102" s="51" t="str">
        <f t="array" ref="AC102">IFERROR(INDEX(MASTER!$B:$B,MATCH(R102,MASTER!$A:$A,0))," ")</f>
        <v> </v>
      </c>
      <c r="AD102" s="51" t="str">
        <f t="array" ref="AD102">IFERROR(INDEX(MASTER!$B:$B,MATCH(S102,MASTER!$A:$A,0))," ")</f>
        <v> </v>
      </c>
      <c r="AE102" s="51">
        <f ca="1" t="shared" si="12"/>
        <v>0</v>
      </c>
      <c r="AF102" s="51" t="str">
        <f ca="1" t="shared" si="13"/>
        <v>1900 01</v>
      </c>
      <c r="AG102" s="51" t="str">
        <f ca="1" t="shared" si="14"/>
        <v> </v>
      </c>
      <c r="AH102" s="51" t="str">
        <f ca="1" t="shared" si="15"/>
        <v/>
      </c>
    </row>
    <row r="103" customHeight="1" spans="1:34">
      <c r="A103" s="51">
        <f ca="1">INDIRECT(ADDRESS(2+QUOTIENT(ROW()-2,COUNTA('Form Responses 1'!$1:$1)-4),1,,TRUE,"Form Responses 1"))</f>
        <v>0</v>
      </c>
      <c r="B103" s="51">
        <f ca="1">INDIRECT(ADDRESS(2+QUOTIENT(ROW()-2,COUNTA('Form Responses 1'!$1:$1)-4),2,,TRUE,"Form Responses 1"))</f>
        <v>0</v>
      </c>
      <c r="C103" s="51">
        <f ca="1">INDIRECT(ADDRESS(2+QUOTIENT(ROW()-2,COUNTA('Form Responses 1'!$1:$1)-4),3,,TRUE,"Form Responses 1"))</f>
        <v>0</v>
      </c>
      <c r="D103" s="51">
        <f ca="1">INDIRECT(ADDRESS(2+QUOTIENT(ROW()-2,COUNTA('Form Responses 1'!$1:$1)-4),4,,TRUE,"Form Responses 1"))</f>
        <v>0</v>
      </c>
      <c r="E103" s="67">
        <f ca="1" t="shared" si="0"/>
        <v>6</v>
      </c>
      <c r="F103" s="51" t="str">
        <f ca="1">IF(ISBLANK(A103)," ",INDIRECT(ADDRESS(1,5+MOD(ROW()-2,COUNTA('Form Responses 1'!$1:$1)-4),,TRUE,"Form Responses 1")))</f>
        <v>Gedung [Kamar 1]</v>
      </c>
      <c r="G103" s="51" t="e">
        <f ca="1">IF(ISBLANK(A103)," ",INDIRECT(ADDRESS(MATCH(A103,'Form Responses 1'!A:A,0),5+MOD(ROW()-2,COUNTA('Form Responses 1'!$1:$1)-4),,TRUE,"Form Responses 1")))</f>
        <v>#N/A</v>
      </c>
      <c r="H103" s="68" t="str">
        <f ca="1" t="shared" si="1"/>
        <v>Gedung</v>
      </c>
      <c r="I103" s="68" t="str">
        <f ca="1" t="shared" si="2"/>
        <v>CLEANING SERVICE</v>
      </c>
      <c r="J103" s="68" t="str">
        <f ca="1" t="array" ref="J103">IFERROR(INDEX(MASTER!B:B,MATCH(G103,MASTER!A:A,0))/100," ")</f>
        <v> </v>
      </c>
      <c r="K103" s="51">
        <f ca="1" t="shared" si="3"/>
        <v>0</v>
      </c>
      <c r="L103" s="51" t="str">
        <f ca="1" t="shared" si="4"/>
        <v>1900 - WEEK 00</v>
      </c>
      <c r="M103" s="51" t="str">
        <f ca="1" t="shared" si="5"/>
        <v>1900 - MONTH 01</v>
      </c>
      <c r="N103" s="68" t="str">
        <f ca="1" t="shared" ref="N103:O103" si="111">IFERROR(AVERAGEIF(L:L,L103,$J:$J)," ")</f>
        <v> </v>
      </c>
      <c r="O103" s="68" t="str">
        <f ca="1" t="shared" si="111"/>
        <v> </v>
      </c>
      <c r="P103" s="51" t="str">
        <f ca="1">IF(ISBLANK(A103)," ",IF(N103&gt;MASTER!$B$3/100,"SB",IF(N103&gt;MASTER!$B$4/100,"B",IF(N103&gt;MASTER!$B$5/100,"C","K"))))</f>
        <v>SB</v>
      </c>
      <c r="Q103" s="51" t="str">
        <f ca="1">IF(ISBLANK(B103)," ",IF(O103&gt;MASTER!$B$3/100,"SB",IF(O103&gt;MASTER!$B$4/100,"B",IF(O103&gt;MASTER!$B$5/100,"C","K"))))</f>
        <v>SB</v>
      </c>
      <c r="T103" s="51" t="str">
        <f ca="1" t="array" ref="T103">IFERROR(INDEX(MASTER!$B:$B,MATCH(F103,MASTER!$A:$A,0))," ")</f>
        <v> </v>
      </c>
      <c r="V103" s="51" t="str">
        <f ca="1" t="array" ref="V103">IFERROR(INDEX(MASTER!$B:$B,MATCH(J103,MASTER!$A:$A,0))," ")</f>
        <v> </v>
      </c>
      <c r="W103" s="51" t="str">
        <f ca="1" t="array" ref="W103">IFERROR(INDEX(MASTER!$B:$B,MATCH(L103,MASTER!$A:$A,0))," ")</f>
        <v> </v>
      </c>
      <c r="X103" s="51" t="str">
        <f ca="1" t="array" ref="X103">IFERROR(INDEX(MASTER!$B:$B,MATCH(M103,MASTER!$A:$A,0))," ")</f>
        <v> </v>
      </c>
      <c r="Y103" s="51" t="str">
        <f ca="1" t="array" ref="Y103">IFERROR(INDEX(MASTER!$B:$B,MATCH(N103,MASTER!$A:$A,0))," ")</f>
        <v> </v>
      </c>
      <c r="Z103" s="51" t="str">
        <f ca="1" t="array" ref="Z103">IFERROR(INDEX(MASTER!$B:$B,MATCH(O103,MASTER!$A:$A,0))," ")</f>
        <v> </v>
      </c>
      <c r="AA103" s="51" t="str">
        <f ca="1" t="array" ref="AA103">IFERROR(INDEX(MASTER!$B:$B,MATCH(P103,MASTER!$A:$A,0))," ")</f>
        <v> </v>
      </c>
      <c r="AB103" s="51" t="str">
        <f ca="1" t="array" ref="AB103">IFERROR(INDEX(MASTER!$B:$B,MATCH(Q103,MASTER!$A:$A,0))," ")</f>
        <v> </v>
      </c>
      <c r="AC103" s="51" t="str">
        <f t="array" ref="AC103">IFERROR(INDEX(MASTER!$B:$B,MATCH(R103,MASTER!$A:$A,0))," ")</f>
        <v> </v>
      </c>
      <c r="AD103" s="51" t="str">
        <f t="array" ref="AD103">IFERROR(INDEX(MASTER!$B:$B,MATCH(S103,MASTER!$A:$A,0))," ")</f>
        <v> </v>
      </c>
      <c r="AE103" s="51">
        <f ca="1" t="shared" si="12"/>
        <v>0</v>
      </c>
      <c r="AF103" s="51" t="str">
        <f ca="1" t="shared" si="13"/>
        <v>1900 01</v>
      </c>
      <c r="AG103" s="51" t="str">
        <f ca="1" t="shared" si="14"/>
        <v> </v>
      </c>
      <c r="AH103" s="51" t="str">
        <f ca="1" t="shared" si="15"/>
        <v/>
      </c>
    </row>
    <row r="104" customHeight="1" spans="1:34">
      <c r="A104" s="51">
        <f ca="1">INDIRECT(ADDRESS(2+QUOTIENT(ROW()-2,COUNTA('Form Responses 1'!$1:$1)-4),1,,TRUE,"Form Responses 1"))</f>
        <v>0</v>
      </c>
      <c r="B104" s="51">
        <f ca="1">INDIRECT(ADDRESS(2+QUOTIENT(ROW()-2,COUNTA('Form Responses 1'!$1:$1)-4),2,,TRUE,"Form Responses 1"))</f>
        <v>0</v>
      </c>
      <c r="C104" s="51">
        <f ca="1">INDIRECT(ADDRESS(2+QUOTIENT(ROW()-2,COUNTA('Form Responses 1'!$1:$1)-4),3,,TRUE,"Form Responses 1"))</f>
        <v>0</v>
      </c>
      <c r="D104" s="51">
        <f ca="1">INDIRECT(ADDRESS(2+QUOTIENT(ROW()-2,COUNTA('Form Responses 1'!$1:$1)-4),4,,TRUE,"Form Responses 1"))</f>
        <v>0</v>
      </c>
      <c r="E104" s="67">
        <f ca="1" t="shared" si="0"/>
        <v>6</v>
      </c>
      <c r="F104" s="51" t="str">
        <f ca="1">IF(ISBLANK(A104)," ",INDIRECT(ADDRESS(1,5+MOD(ROW()-2,COUNTA('Form Responses 1'!$1:$1)-4),,TRUE,"Form Responses 1")))</f>
        <v>Gedung [Kamar 2]</v>
      </c>
      <c r="G104" s="51" t="e">
        <f ca="1">IF(ISBLANK(A104)," ",INDIRECT(ADDRESS(MATCH(A104,'Form Responses 1'!A:A,0),5+MOD(ROW()-2,COUNTA('Form Responses 1'!$1:$1)-4),,TRUE,"Form Responses 1")))</f>
        <v>#N/A</v>
      </c>
      <c r="H104" s="68" t="str">
        <f ca="1" t="shared" si="1"/>
        <v>Gedung</v>
      </c>
      <c r="I104" s="68" t="str">
        <f ca="1" t="shared" si="2"/>
        <v>CLEANING SERVICE</v>
      </c>
      <c r="J104" s="68" t="str">
        <f ca="1" t="array" ref="J104">IFERROR(INDEX(MASTER!B:B,MATCH(G104,MASTER!A:A,0))/100," ")</f>
        <v> </v>
      </c>
      <c r="K104" s="51">
        <f ca="1" t="shared" si="3"/>
        <v>0</v>
      </c>
      <c r="L104" s="51" t="str">
        <f ca="1" t="shared" si="4"/>
        <v>1900 - WEEK 00</v>
      </c>
      <c r="M104" s="51" t="str">
        <f ca="1" t="shared" si="5"/>
        <v>1900 - MONTH 01</v>
      </c>
      <c r="N104" s="68" t="str">
        <f ca="1" t="shared" ref="N104:O104" si="112">IFERROR(AVERAGEIF(L:L,L104,$J:$J)," ")</f>
        <v> </v>
      </c>
      <c r="O104" s="68" t="str">
        <f ca="1" t="shared" si="112"/>
        <v> </v>
      </c>
      <c r="P104" s="51" t="str">
        <f ca="1">IF(ISBLANK(A104)," ",IF(N104&gt;MASTER!$B$3/100,"SB",IF(N104&gt;MASTER!$B$4/100,"B",IF(N104&gt;MASTER!$B$5/100,"C","K"))))</f>
        <v>SB</v>
      </c>
      <c r="Q104" s="51" t="str">
        <f ca="1">IF(ISBLANK(B104)," ",IF(O104&gt;MASTER!$B$3/100,"SB",IF(O104&gt;MASTER!$B$4/100,"B",IF(O104&gt;MASTER!$B$5/100,"C","K"))))</f>
        <v>SB</v>
      </c>
      <c r="T104" s="51" t="str">
        <f ca="1" t="array" ref="T104">IFERROR(INDEX(MASTER!$B:$B,MATCH(F104,MASTER!$A:$A,0))," ")</f>
        <v> </v>
      </c>
      <c r="V104" s="51" t="str">
        <f ca="1" t="array" ref="V104">IFERROR(INDEX(MASTER!$B:$B,MATCH(J104,MASTER!$A:$A,0))," ")</f>
        <v> </v>
      </c>
      <c r="W104" s="51" t="str">
        <f ca="1" t="array" ref="W104">IFERROR(INDEX(MASTER!$B:$B,MATCH(L104,MASTER!$A:$A,0))," ")</f>
        <v> </v>
      </c>
      <c r="X104" s="51" t="str">
        <f ca="1" t="array" ref="X104">IFERROR(INDEX(MASTER!$B:$B,MATCH(M104,MASTER!$A:$A,0))," ")</f>
        <v> </v>
      </c>
      <c r="Y104" s="51" t="str">
        <f ca="1" t="array" ref="Y104">IFERROR(INDEX(MASTER!$B:$B,MATCH(N104,MASTER!$A:$A,0))," ")</f>
        <v> </v>
      </c>
      <c r="Z104" s="51" t="str">
        <f ca="1" t="array" ref="Z104">IFERROR(INDEX(MASTER!$B:$B,MATCH(O104,MASTER!$A:$A,0))," ")</f>
        <v> </v>
      </c>
      <c r="AA104" s="51" t="str">
        <f ca="1" t="array" ref="AA104">IFERROR(INDEX(MASTER!$B:$B,MATCH(P104,MASTER!$A:$A,0))," ")</f>
        <v> </v>
      </c>
      <c r="AB104" s="51" t="str">
        <f ca="1" t="array" ref="AB104">IFERROR(INDEX(MASTER!$B:$B,MATCH(Q104,MASTER!$A:$A,0))," ")</f>
        <v> </v>
      </c>
      <c r="AC104" s="51" t="str">
        <f t="array" ref="AC104">IFERROR(INDEX(MASTER!$B:$B,MATCH(R104,MASTER!$A:$A,0))," ")</f>
        <v> </v>
      </c>
      <c r="AD104" s="51" t="str">
        <f t="array" ref="AD104">IFERROR(INDEX(MASTER!$B:$B,MATCH(S104,MASTER!$A:$A,0))," ")</f>
        <v> </v>
      </c>
      <c r="AE104" s="51">
        <f ca="1" t="shared" si="12"/>
        <v>0</v>
      </c>
      <c r="AF104" s="51" t="str">
        <f ca="1" t="shared" si="13"/>
        <v>1900 01</v>
      </c>
      <c r="AG104" s="51" t="str">
        <f ca="1" t="shared" si="14"/>
        <v> </v>
      </c>
      <c r="AH104" s="51" t="str">
        <f ca="1" t="shared" si="15"/>
        <v/>
      </c>
    </row>
    <row r="105" customHeight="1" spans="1:34">
      <c r="A105" s="51">
        <f ca="1">INDIRECT(ADDRESS(2+QUOTIENT(ROW()-2,COUNTA('Form Responses 1'!$1:$1)-4),1,,TRUE,"Form Responses 1"))</f>
        <v>0</v>
      </c>
      <c r="B105" s="51">
        <f ca="1">INDIRECT(ADDRESS(2+QUOTIENT(ROW()-2,COUNTA('Form Responses 1'!$1:$1)-4),2,,TRUE,"Form Responses 1"))</f>
        <v>0</v>
      </c>
      <c r="C105" s="51">
        <f ca="1">INDIRECT(ADDRESS(2+QUOTIENT(ROW()-2,COUNTA('Form Responses 1'!$1:$1)-4),3,,TRUE,"Form Responses 1"))</f>
        <v>0</v>
      </c>
      <c r="D105" s="51">
        <f ca="1">INDIRECT(ADDRESS(2+QUOTIENT(ROW()-2,COUNTA('Form Responses 1'!$1:$1)-4),4,,TRUE,"Form Responses 1"))</f>
        <v>0</v>
      </c>
      <c r="E105" s="67">
        <f ca="1" t="shared" si="0"/>
        <v>6</v>
      </c>
      <c r="F105" s="51" t="str">
        <f ca="1">IF(ISBLANK(A105)," ",INDIRECT(ADDRESS(1,5+MOD(ROW()-2,COUNTA('Form Responses 1'!$1:$1)-4),,TRUE,"Form Responses 1")))</f>
        <v>Gedung [Kamar 3]</v>
      </c>
      <c r="G105" s="51" t="e">
        <f ca="1">IF(ISBLANK(A105)," ",INDIRECT(ADDRESS(MATCH(A105,'Form Responses 1'!A:A,0),5+MOD(ROW()-2,COUNTA('Form Responses 1'!$1:$1)-4),,TRUE,"Form Responses 1")))</f>
        <v>#N/A</v>
      </c>
      <c r="H105" s="68" t="str">
        <f ca="1" t="shared" si="1"/>
        <v>Gedung</v>
      </c>
      <c r="I105" s="68" t="str">
        <f ca="1" t="shared" si="2"/>
        <v>CLEANING SERVICE</v>
      </c>
      <c r="J105" s="68" t="str">
        <f ca="1" t="array" ref="J105">IFERROR(INDEX(MASTER!B:B,MATCH(G105,MASTER!A:A,0))/100," ")</f>
        <v> </v>
      </c>
      <c r="K105" s="51">
        <f ca="1" t="shared" si="3"/>
        <v>0</v>
      </c>
      <c r="L105" s="51" t="str">
        <f ca="1" t="shared" si="4"/>
        <v>1900 - WEEK 00</v>
      </c>
      <c r="M105" s="51" t="str">
        <f ca="1" t="shared" si="5"/>
        <v>1900 - MONTH 01</v>
      </c>
      <c r="N105" s="68" t="str">
        <f ca="1" t="shared" ref="N105:O105" si="113">IFERROR(AVERAGEIF(L:L,L105,$J:$J)," ")</f>
        <v> </v>
      </c>
      <c r="O105" s="68" t="str">
        <f ca="1" t="shared" si="113"/>
        <v> </v>
      </c>
      <c r="P105" s="51" t="str">
        <f ca="1">IF(ISBLANK(A105)," ",IF(N105&gt;MASTER!$B$3/100,"SB",IF(N105&gt;MASTER!$B$4/100,"B",IF(N105&gt;MASTER!$B$5/100,"C","K"))))</f>
        <v>SB</v>
      </c>
      <c r="Q105" s="51" t="str">
        <f ca="1">IF(ISBLANK(B105)," ",IF(O105&gt;MASTER!$B$3/100,"SB",IF(O105&gt;MASTER!$B$4/100,"B",IF(O105&gt;MASTER!$B$5/100,"C","K"))))</f>
        <v>SB</v>
      </c>
      <c r="T105" s="51" t="str">
        <f ca="1" t="array" ref="T105">IFERROR(INDEX(MASTER!$B:$B,MATCH(F105,MASTER!$A:$A,0))," ")</f>
        <v> </v>
      </c>
      <c r="V105" s="51" t="str">
        <f ca="1" t="array" ref="V105">IFERROR(INDEX(MASTER!$B:$B,MATCH(J105,MASTER!$A:$A,0))," ")</f>
        <v> </v>
      </c>
      <c r="W105" s="51" t="str">
        <f ca="1" t="array" ref="W105">IFERROR(INDEX(MASTER!$B:$B,MATCH(L105,MASTER!$A:$A,0))," ")</f>
        <v> </v>
      </c>
      <c r="X105" s="51" t="str">
        <f ca="1" t="array" ref="X105">IFERROR(INDEX(MASTER!$B:$B,MATCH(M105,MASTER!$A:$A,0))," ")</f>
        <v> </v>
      </c>
      <c r="Y105" s="51" t="str">
        <f ca="1" t="array" ref="Y105">IFERROR(INDEX(MASTER!$B:$B,MATCH(N105,MASTER!$A:$A,0))," ")</f>
        <v> </v>
      </c>
      <c r="Z105" s="51" t="str">
        <f ca="1" t="array" ref="Z105">IFERROR(INDEX(MASTER!$B:$B,MATCH(O105,MASTER!$A:$A,0))," ")</f>
        <v> </v>
      </c>
      <c r="AA105" s="51" t="str">
        <f ca="1" t="array" ref="AA105">IFERROR(INDEX(MASTER!$B:$B,MATCH(P105,MASTER!$A:$A,0))," ")</f>
        <v> </v>
      </c>
      <c r="AB105" s="51" t="str">
        <f ca="1" t="array" ref="AB105">IFERROR(INDEX(MASTER!$B:$B,MATCH(Q105,MASTER!$A:$A,0))," ")</f>
        <v> </v>
      </c>
      <c r="AC105" s="51" t="str">
        <f t="array" ref="AC105">IFERROR(INDEX(MASTER!$B:$B,MATCH(R105,MASTER!$A:$A,0))," ")</f>
        <v> </v>
      </c>
      <c r="AD105" s="51" t="str">
        <f t="array" ref="AD105">IFERROR(INDEX(MASTER!$B:$B,MATCH(S105,MASTER!$A:$A,0))," ")</f>
        <v> </v>
      </c>
      <c r="AE105" s="51">
        <f ca="1" t="shared" si="12"/>
        <v>0</v>
      </c>
      <c r="AF105" s="51" t="str">
        <f ca="1" t="shared" si="13"/>
        <v>1900 01</v>
      </c>
      <c r="AG105" s="51" t="str">
        <f ca="1" t="shared" si="14"/>
        <v> </v>
      </c>
      <c r="AH105" s="51" t="str">
        <f ca="1" t="shared" si="15"/>
        <v/>
      </c>
    </row>
    <row r="106" customHeight="1" spans="1:34">
      <c r="A106" s="51">
        <f ca="1">INDIRECT(ADDRESS(2+QUOTIENT(ROW()-2,COUNTA('Form Responses 1'!$1:$1)-4),1,,TRUE,"Form Responses 1"))</f>
        <v>0</v>
      </c>
      <c r="B106" s="51">
        <f ca="1">INDIRECT(ADDRESS(2+QUOTIENT(ROW()-2,COUNTA('Form Responses 1'!$1:$1)-4),2,,TRUE,"Form Responses 1"))</f>
        <v>0</v>
      </c>
      <c r="C106" s="51">
        <f ca="1">INDIRECT(ADDRESS(2+QUOTIENT(ROW()-2,COUNTA('Form Responses 1'!$1:$1)-4),3,,TRUE,"Form Responses 1"))</f>
        <v>0</v>
      </c>
      <c r="D106" s="51">
        <f ca="1">INDIRECT(ADDRESS(2+QUOTIENT(ROW()-2,COUNTA('Form Responses 1'!$1:$1)-4),4,,TRUE,"Form Responses 1"))</f>
        <v>0</v>
      </c>
      <c r="E106" s="67">
        <f ca="1" t="shared" si="0"/>
        <v>6</v>
      </c>
      <c r="F106" s="51" t="str">
        <f ca="1">IF(ISBLANK(A106)," ",INDIRECT(ADDRESS(1,5+MOD(ROW()-2,COUNTA('Form Responses 1'!$1:$1)-4),,TRUE,"Form Responses 1")))</f>
        <v>Gedung [Kamar 4]</v>
      </c>
      <c r="G106" s="51" t="e">
        <f ca="1">IF(ISBLANK(A106)," ",INDIRECT(ADDRESS(MATCH(A106,'Form Responses 1'!A:A,0),5+MOD(ROW()-2,COUNTA('Form Responses 1'!$1:$1)-4),,TRUE,"Form Responses 1")))</f>
        <v>#N/A</v>
      </c>
      <c r="H106" s="68" t="str">
        <f ca="1" t="shared" si="1"/>
        <v>Gedung</v>
      </c>
      <c r="I106" s="68" t="str">
        <f ca="1" t="shared" si="2"/>
        <v>CLEANING SERVICE</v>
      </c>
      <c r="J106" s="68" t="str">
        <f ca="1" t="array" ref="J106">IFERROR(INDEX(MASTER!B:B,MATCH(G106,MASTER!A:A,0))/100," ")</f>
        <v> </v>
      </c>
      <c r="K106" s="51">
        <f ca="1" t="shared" si="3"/>
        <v>0</v>
      </c>
      <c r="L106" s="51" t="str">
        <f ca="1" t="shared" si="4"/>
        <v>1900 - WEEK 00</v>
      </c>
      <c r="M106" s="51" t="str">
        <f ca="1" t="shared" si="5"/>
        <v>1900 - MONTH 01</v>
      </c>
      <c r="N106" s="68" t="str">
        <f ca="1" t="shared" ref="N106:O106" si="114">IFERROR(AVERAGEIF(L:L,L106,$J:$J)," ")</f>
        <v> </v>
      </c>
      <c r="O106" s="68" t="str">
        <f ca="1" t="shared" si="114"/>
        <v> </v>
      </c>
      <c r="P106" s="51" t="str">
        <f ca="1">IF(ISBLANK(A106)," ",IF(N106&gt;MASTER!$B$3/100,"SB",IF(N106&gt;MASTER!$B$4/100,"B",IF(N106&gt;MASTER!$B$5/100,"C","K"))))</f>
        <v>SB</v>
      </c>
      <c r="Q106" s="51" t="str">
        <f ca="1">IF(ISBLANK(B106)," ",IF(O106&gt;MASTER!$B$3/100,"SB",IF(O106&gt;MASTER!$B$4/100,"B",IF(O106&gt;MASTER!$B$5/100,"C","K"))))</f>
        <v>SB</v>
      </c>
      <c r="T106" s="51" t="str">
        <f ca="1" t="array" ref="T106">IFERROR(INDEX(MASTER!$B:$B,MATCH(F106,MASTER!$A:$A,0))," ")</f>
        <v> </v>
      </c>
      <c r="V106" s="51" t="str">
        <f ca="1" t="array" ref="V106">IFERROR(INDEX(MASTER!$B:$B,MATCH(J106,MASTER!$A:$A,0))," ")</f>
        <v> </v>
      </c>
      <c r="W106" s="51" t="str">
        <f ca="1" t="array" ref="W106">IFERROR(INDEX(MASTER!$B:$B,MATCH(L106,MASTER!$A:$A,0))," ")</f>
        <v> </v>
      </c>
      <c r="X106" s="51" t="str">
        <f ca="1" t="array" ref="X106">IFERROR(INDEX(MASTER!$B:$B,MATCH(M106,MASTER!$A:$A,0))," ")</f>
        <v> </v>
      </c>
      <c r="Y106" s="51" t="str">
        <f ca="1" t="array" ref="Y106">IFERROR(INDEX(MASTER!$B:$B,MATCH(N106,MASTER!$A:$A,0))," ")</f>
        <v> </v>
      </c>
      <c r="Z106" s="51" t="str">
        <f ca="1" t="array" ref="Z106">IFERROR(INDEX(MASTER!$B:$B,MATCH(O106,MASTER!$A:$A,0))," ")</f>
        <v> </v>
      </c>
      <c r="AA106" s="51" t="str">
        <f ca="1" t="array" ref="AA106">IFERROR(INDEX(MASTER!$B:$B,MATCH(P106,MASTER!$A:$A,0))," ")</f>
        <v> </v>
      </c>
      <c r="AB106" s="51" t="str">
        <f ca="1" t="array" ref="AB106">IFERROR(INDEX(MASTER!$B:$B,MATCH(Q106,MASTER!$A:$A,0))," ")</f>
        <v> </v>
      </c>
      <c r="AC106" s="51" t="str">
        <f t="array" ref="AC106">IFERROR(INDEX(MASTER!$B:$B,MATCH(R106,MASTER!$A:$A,0))," ")</f>
        <v> </v>
      </c>
      <c r="AD106" s="51" t="str">
        <f t="array" ref="AD106">IFERROR(INDEX(MASTER!$B:$B,MATCH(S106,MASTER!$A:$A,0))," ")</f>
        <v> </v>
      </c>
      <c r="AE106" s="51">
        <f ca="1" t="shared" si="12"/>
        <v>0</v>
      </c>
      <c r="AF106" s="51" t="str">
        <f ca="1" t="shared" si="13"/>
        <v>1900 01</v>
      </c>
      <c r="AG106" s="51" t="str">
        <f ca="1" t="shared" si="14"/>
        <v> </v>
      </c>
      <c r="AH106" s="51" t="str">
        <f ca="1" t="shared" si="15"/>
        <v/>
      </c>
    </row>
    <row r="107" customHeight="1" spans="1:17">
      <c r="A107" s="51">
        <f ca="1">INDIRECT(ADDRESS(2+QUOTIENT(ROW()-2,COUNTA('Form Responses 1'!$1:$1)-4),1,,TRUE,"Form Responses 1"))</f>
        <v>0</v>
      </c>
      <c r="B107" s="51">
        <f ca="1">INDIRECT(ADDRESS(2+QUOTIENT(ROW()-2,COUNTA('Form Responses 1'!$1:$1)-4),2,,TRUE,"Form Responses 1"))</f>
        <v>0</v>
      </c>
      <c r="C107" s="51">
        <f ca="1">INDIRECT(ADDRESS(2+QUOTIENT(ROW()-2,COUNTA('Form Responses 1'!$1:$1)-4),3,,TRUE,"Form Responses 1"))</f>
        <v>0</v>
      </c>
      <c r="D107" s="51">
        <f ca="1">INDIRECT(ADDRESS(2+QUOTIENT(ROW()-2,COUNTA('Form Responses 1'!$1:$1)-4),4,,TRUE,"Form Responses 1"))</f>
        <v>0</v>
      </c>
      <c r="E107" s="67">
        <f ca="1" t="shared" si="0"/>
        <v>6</v>
      </c>
      <c r="F107" s="51" t="str">
        <f ca="1">IF(ISBLANK(A107)," ",INDIRECT(ADDRESS(1,5+MOD(ROW()-2,COUNTA('Form Responses 1'!$1:$1)-4),,TRUE,"Form Responses 1")))</f>
        <v>Gedung [Kolidor]</v>
      </c>
      <c r="G107" s="51" t="e">
        <f ca="1">IF(ISBLANK(A107)," ",INDIRECT(ADDRESS(MATCH(A107,'Form Responses 1'!A:A,0),5+MOD(ROW()-2,COUNTA('Form Responses 1'!$1:$1)-4),,TRUE,"Form Responses 1")))</f>
        <v>#N/A</v>
      </c>
      <c r="H107" s="68" t="str">
        <f ca="1" t="shared" si="1"/>
        <v>Gedung</v>
      </c>
      <c r="I107" s="68" t="str">
        <f ca="1" t="shared" si="2"/>
        <v>CLEANING SERVICE</v>
      </c>
      <c r="J107" s="68" t="str">
        <f ca="1" t="array" ref="J107">IFERROR(INDEX(MASTER!B:B,MATCH(G107,MASTER!A:A,0))/100," ")</f>
        <v> </v>
      </c>
      <c r="K107" s="51">
        <f ca="1" t="shared" si="3"/>
        <v>0</v>
      </c>
      <c r="L107" s="51" t="str">
        <f ca="1" t="shared" si="4"/>
        <v>1900 - WEEK 00</v>
      </c>
      <c r="M107" s="51" t="str">
        <f ca="1" t="shared" si="5"/>
        <v>1900 - MONTH 01</v>
      </c>
      <c r="N107" s="68" t="str">
        <f ca="1" t="shared" ref="N107:O107" si="115">IFERROR(AVERAGEIF(L:L,L107,$J:$J)," ")</f>
        <v> </v>
      </c>
      <c r="O107" s="68" t="str">
        <f ca="1" t="shared" si="115"/>
        <v> </v>
      </c>
      <c r="P107" s="51" t="str">
        <f ca="1">IF(ISBLANK(A107)," ",IF(N107&gt;MASTER!$B$3/100,"SB",IF(N107&gt;MASTER!$B$4/100,"B",IF(N107&gt;MASTER!$B$5/100,"C","K"))))</f>
        <v>SB</v>
      </c>
      <c r="Q107" s="51" t="str">
        <f ca="1">IF(ISBLANK(B107)," ",IF(O107&gt;MASTER!$B$3/100,"SB",IF(O107&gt;MASTER!$B$4/100,"B",IF(O107&gt;MASTER!$B$5/100,"C","K"))))</f>
        <v>SB</v>
      </c>
    </row>
    <row r="108" customHeight="1" spans="1:17">
      <c r="A108" s="51">
        <f ca="1">INDIRECT(ADDRESS(2+QUOTIENT(ROW()-2,COUNTA('Form Responses 1'!$1:$1)-4),1,,TRUE,"Form Responses 1"))</f>
        <v>0</v>
      </c>
      <c r="B108" s="51">
        <f ca="1">INDIRECT(ADDRESS(2+QUOTIENT(ROW()-2,COUNTA('Form Responses 1'!$1:$1)-4),2,,TRUE,"Form Responses 1"))</f>
        <v>0</v>
      </c>
      <c r="C108" s="51">
        <f ca="1">INDIRECT(ADDRESS(2+QUOTIENT(ROW()-2,COUNTA('Form Responses 1'!$1:$1)-4),3,,TRUE,"Form Responses 1"))</f>
        <v>0</v>
      </c>
      <c r="D108" s="51">
        <f ca="1">INDIRECT(ADDRESS(2+QUOTIENT(ROW()-2,COUNTA('Form Responses 1'!$1:$1)-4),4,,TRUE,"Form Responses 1"))</f>
        <v>0</v>
      </c>
      <c r="E108" s="67">
        <f ca="1" t="shared" si="0"/>
        <v>6</v>
      </c>
      <c r="F108" s="51" t="str">
        <f ca="1">IF(ISBLANK(A108)," ",INDIRECT(ADDRESS(1,5+MOD(ROW()-2,COUNTA('Form Responses 1'!$1:$1)-4),,TRUE,"Form Responses 1")))</f>
        <v>Gedung [Pentri]</v>
      </c>
      <c r="G108" s="51" t="e">
        <f ca="1">IF(ISBLANK(A108)," ",INDIRECT(ADDRESS(MATCH(A108,'Form Responses 1'!A:A,0),5+MOD(ROW()-2,COUNTA('Form Responses 1'!$1:$1)-4),,TRUE,"Form Responses 1")))</f>
        <v>#N/A</v>
      </c>
      <c r="H108" s="68" t="str">
        <f ca="1" t="shared" si="1"/>
        <v>Gedung</v>
      </c>
      <c r="I108" s="68" t="str">
        <f ca="1" t="shared" si="2"/>
        <v>CLEANING SERVICE</v>
      </c>
      <c r="J108" s="68" t="str">
        <f ca="1" t="array" ref="J108">IFERROR(INDEX(MASTER!B:B,MATCH(G108,MASTER!A:A,0))/100," ")</f>
        <v> </v>
      </c>
      <c r="K108" s="51">
        <f ca="1" t="shared" si="3"/>
        <v>0</v>
      </c>
      <c r="L108" s="51" t="str">
        <f ca="1" t="shared" si="4"/>
        <v>1900 - WEEK 00</v>
      </c>
      <c r="M108" s="51" t="str">
        <f ca="1" t="shared" si="5"/>
        <v>1900 - MONTH 01</v>
      </c>
      <c r="N108" s="68" t="str">
        <f ca="1" t="shared" ref="N108:O108" si="116">IFERROR(AVERAGEIF(L:L,L108,$J:$J)," ")</f>
        <v> </v>
      </c>
      <c r="O108" s="68" t="str">
        <f ca="1" t="shared" si="116"/>
        <v> </v>
      </c>
      <c r="P108" s="51" t="str">
        <f ca="1">IF(ISBLANK(A108)," ",IF(N108&gt;MASTER!$B$3/100,"SB",IF(N108&gt;MASTER!$B$4/100,"B",IF(N108&gt;MASTER!$B$5/100,"C","K"))))</f>
        <v>SB</v>
      </c>
      <c r="Q108" s="51" t="str">
        <f ca="1">IF(ISBLANK(B108)," ",IF(O108&gt;MASTER!$B$3/100,"SB",IF(O108&gt;MASTER!$B$4/100,"B",IF(O108&gt;MASTER!$B$5/100,"C","K"))))</f>
        <v>SB</v>
      </c>
    </row>
    <row r="109" customHeight="1" spans="1:17">
      <c r="A109" s="51">
        <f ca="1">INDIRECT(ADDRESS(2+QUOTIENT(ROW()-2,COUNTA('Form Responses 1'!$1:$1)-4),1,,TRUE,"Form Responses 1"))</f>
        <v>0</v>
      </c>
      <c r="B109" s="51">
        <f ca="1">INDIRECT(ADDRESS(2+QUOTIENT(ROW()-2,COUNTA('Form Responses 1'!$1:$1)-4),2,,TRUE,"Form Responses 1"))</f>
        <v>0</v>
      </c>
      <c r="C109" s="51">
        <f ca="1">INDIRECT(ADDRESS(2+QUOTIENT(ROW()-2,COUNTA('Form Responses 1'!$1:$1)-4),3,,TRUE,"Form Responses 1"))</f>
        <v>0</v>
      </c>
      <c r="D109" s="51">
        <f ca="1">INDIRECT(ADDRESS(2+QUOTIENT(ROW()-2,COUNTA('Form Responses 1'!$1:$1)-4),4,,TRUE,"Form Responses 1"))</f>
        <v>0</v>
      </c>
      <c r="E109" s="67">
        <f ca="1" t="shared" si="0"/>
        <v>6</v>
      </c>
      <c r="F109" s="51" t="str">
        <f ca="1">IF(ISBLANK(A109)," ",INDIRECT(ADDRESS(1,5+MOD(ROW()-2,COUNTA('Form Responses 1'!$1:$1)-4),,TRUE,"Form Responses 1")))</f>
        <v>Gedung [Toilet]</v>
      </c>
      <c r="G109" s="51" t="e">
        <f ca="1">IF(ISBLANK(A109)," ",INDIRECT(ADDRESS(MATCH(A109,'Form Responses 1'!A:A,0),5+MOD(ROW()-2,COUNTA('Form Responses 1'!$1:$1)-4),,TRUE,"Form Responses 1")))</f>
        <v>#N/A</v>
      </c>
      <c r="H109" s="68" t="str">
        <f ca="1" t="shared" si="1"/>
        <v>Gedung</v>
      </c>
      <c r="I109" s="68" t="str">
        <f ca="1" t="shared" si="2"/>
        <v>CLEANING SERVICE</v>
      </c>
      <c r="J109" s="68" t="str">
        <f ca="1" t="array" ref="J109">IFERROR(INDEX(MASTER!B:B,MATCH(G109,MASTER!A:A,0))/100," ")</f>
        <v> </v>
      </c>
      <c r="K109" s="51">
        <f ca="1" t="shared" si="3"/>
        <v>0</v>
      </c>
      <c r="L109" s="51" t="str">
        <f ca="1" t="shared" si="4"/>
        <v>1900 - WEEK 00</v>
      </c>
      <c r="M109" s="51" t="str">
        <f ca="1" t="shared" si="5"/>
        <v>1900 - MONTH 01</v>
      </c>
      <c r="N109" s="68" t="str">
        <f ca="1" t="shared" ref="N109:O109" si="117">IFERROR(AVERAGEIF(L:L,L109,$J:$J)," ")</f>
        <v> </v>
      </c>
      <c r="O109" s="68" t="str">
        <f ca="1" t="shared" si="117"/>
        <v> </v>
      </c>
      <c r="P109" s="51" t="str">
        <f ca="1">IF(ISBLANK(A109)," ",IF(N109&gt;MASTER!$B$3/100,"SB",IF(N109&gt;MASTER!$B$4/100,"B",IF(N109&gt;MASTER!$B$5/100,"C","K"))))</f>
        <v>SB</v>
      </c>
      <c r="Q109" s="51" t="str">
        <f ca="1">IF(ISBLANK(B109)," ",IF(O109&gt;MASTER!$B$3/100,"SB",IF(O109&gt;MASTER!$B$4/100,"B",IF(O109&gt;MASTER!$B$5/100,"C","K"))))</f>
        <v>SB</v>
      </c>
    </row>
    <row r="110" customHeight="1" spans="1:17">
      <c r="A110" s="51">
        <f ca="1">INDIRECT(ADDRESS(2+QUOTIENT(ROW()-2,COUNTA('Form Responses 1'!$1:$1)-4),1,,TRUE,"Form Responses 1"))</f>
        <v>0</v>
      </c>
      <c r="B110" s="51">
        <f ca="1">INDIRECT(ADDRESS(2+QUOTIENT(ROW()-2,COUNTA('Form Responses 1'!$1:$1)-4),2,,TRUE,"Form Responses 1"))</f>
        <v>0</v>
      </c>
      <c r="C110" s="51">
        <f ca="1">INDIRECT(ADDRESS(2+QUOTIENT(ROW()-2,COUNTA('Form Responses 1'!$1:$1)-4),3,,TRUE,"Form Responses 1"))</f>
        <v>0</v>
      </c>
      <c r="D110" s="51">
        <f ca="1">INDIRECT(ADDRESS(2+QUOTIENT(ROW()-2,COUNTA('Form Responses 1'!$1:$1)-4),4,,TRUE,"Form Responses 1"))</f>
        <v>0</v>
      </c>
      <c r="E110" s="67">
        <f ca="1" t="shared" si="0"/>
        <v>6</v>
      </c>
      <c r="F110" s="51" t="str">
        <f ca="1">IF(ISBLANK(A110)," ",INDIRECT(ADDRESS(1,5+MOD(ROW()-2,COUNTA('Form Responses 1'!$1:$1)-4),,TRUE,"Form Responses 1")))</f>
        <v>Security [Security Functions]</v>
      </c>
      <c r="G110" s="51" t="e">
        <f ca="1">IF(ISBLANK(A110)," ",INDIRECT(ADDRESS(MATCH(A110,'Form Responses 1'!A:A,0),5+MOD(ROW()-2,COUNTA('Form Responses 1'!$1:$1)-4),,TRUE,"Form Responses 1")))</f>
        <v>#N/A</v>
      </c>
      <c r="H110" s="68" t="str">
        <f ca="1" t="shared" si="1"/>
        <v>Security</v>
      </c>
      <c r="I110" s="68" t="str">
        <f ca="1" t="shared" si="2"/>
        <v>SECURITY SERVICE</v>
      </c>
      <c r="J110" s="68" t="str">
        <f ca="1" t="array" ref="J110">IFERROR(INDEX(MASTER!B:B,MATCH(G110,MASTER!A:A,0))/100," ")</f>
        <v> </v>
      </c>
      <c r="K110" s="51">
        <f ca="1" t="shared" si="3"/>
        <v>0</v>
      </c>
      <c r="L110" s="51" t="str">
        <f ca="1" t="shared" si="4"/>
        <v>1900 - WEEK 00</v>
      </c>
      <c r="M110" s="51" t="str">
        <f ca="1" t="shared" si="5"/>
        <v>1900 - MONTH 01</v>
      </c>
      <c r="N110" s="68" t="str">
        <f ca="1" t="shared" ref="N110:O110" si="118">IFERROR(AVERAGEIF(L:L,L110,$J:$J)," ")</f>
        <v> </v>
      </c>
      <c r="O110" s="68" t="str">
        <f ca="1" t="shared" si="118"/>
        <v> </v>
      </c>
      <c r="P110" s="51" t="str">
        <f ca="1">IF(ISBLANK(A110)," ",IF(N110&gt;MASTER!$B$3/100,"SB",IF(N110&gt;MASTER!$B$4/100,"B",IF(N110&gt;MASTER!$B$5/100,"C","K"))))</f>
        <v>SB</v>
      </c>
      <c r="Q110" s="51" t="str">
        <f ca="1">IF(ISBLANK(B110)," ",IF(O110&gt;MASTER!$B$3/100,"SB",IF(O110&gt;MASTER!$B$4/100,"B",IF(O110&gt;MASTER!$B$5/100,"C","K"))))</f>
        <v>SB</v>
      </c>
    </row>
    <row r="111" customHeight="1" spans="1:17">
      <c r="A111" s="51">
        <f ca="1">INDIRECT(ADDRESS(2+QUOTIENT(ROW()-2,COUNTA('Form Responses 1'!$1:$1)-4),1,,TRUE,"Form Responses 1"))</f>
        <v>0</v>
      </c>
      <c r="B111" s="51">
        <f ca="1">INDIRECT(ADDRESS(2+QUOTIENT(ROW()-2,COUNTA('Form Responses 1'!$1:$1)-4),2,,TRUE,"Form Responses 1"))</f>
        <v>0</v>
      </c>
      <c r="C111" s="51">
        <f ca="1">INDIRECT(ADDRESS(2+QUOTIENT(ROW()-2,COUNTA('Form Responses 1'!$1:$1)-4),3,,TRUE,"Form Responses 1"))</f>
        <v>0</v>
      </c>
      <c r="D111" s="51">
        <f ca="1">INDIRECT(ADDRESS(2+QUOTIENT(ROW()-2,COUNTA('Form Responses 1'!$1:$1)-4),4,,TRUE,"Form Responses 1"))</f>
        <v>0</v>
      </c>
      <c r="E111" s="67">
        <f ca="1" t="shared" si="0"/>
        <v>6</v>
      </c>
      <c r="F111" s="51" t="str">
        <f ca="1">IF(ISBLANK(A111)," ",INDIRECT(ADDRESS(1,5+MOD(ROW()-2,COUNTA('Form Responses 1'!$1:$1)-4),,TRUE,"Form Responses 1")))</f>
        <v>Gedung [Halaman]</v>
      </c>
      <c r="G111" s="51" t="e">
        <f ca="1">IF(ISBLANK(A111)," ",INDIRECT(ADDRESS(MATCH(A111,'Form Responses 1'!A:A,0),5+MOD(ROW()-2,COUNTA('Form Responses 1'!$1:$1)-4),,TRUE,"Form Responses 1")))</f>
        <v>#N/A</v>
      </c>
      <c r="H111" s="68" t="str">
        <f ca="1" t="shared" si="1"/>
        <v>Gedung</v>
      </c>
      <c r="I111" s="68" t="str">
        <f ca="1" t="shared" si="2"/>
        <v>CLEANING SERVICE</v>
      </c>
      <c r="J111" s="68" t="str">
        <f ca="1" t="array" ref="J111">IFERROR(INDEX(MASTER!B:B,MATCH(G111,MASTER!A:A,0))/100," ")</f>
        <v> </v>
      </c>
      <c r="K111" s="51">
        <f ca="1" t="shared" si="3"/>
        <v>0</v>
      </c>
      <c r="L111" s="51" t="str">
        <f ca="1" t="shared" si="4"/>
        <v>1900 - WEEK 00</v>
      </c>
      <c r="M111" s="51" t="str">
        <f ca="1" t="shared" si="5"/>
        <v>1900 - MONTH 01</v>
      </c>
      <c r="N111" s="68" t="str">
        <f ca="1" t="shared" ref="N111:O111" si="119">IFERROR(AVERAGEIF(L:L,L111,$J:$J)," ")</f>
        <v> </v>
      </c>
      <c r="O111" s="68" t="str">
        <f ca="1" t="shared" si="119"/>
        <v> </v>
      </c>
      <c r="P111" s="51" t="str">
        <f ca="1">IF(ISBLANK(A111)," ",IF(N111&gt;MASTER!$B$3/100,"SB",IF(N111&gt;MASTER!$B$4/100,"B",IF(N111&gt;MASTER!$B$5/100,"C","K"))))</f>
        <v>SB</v>
      </c>
      <c r="Q111" s="51" t="str">
        <f ca="1">IF(ISBLANK(B111)," ",IF(O111&gt;MASTER!$B$3/100,"SB",IF(O111&gt;MASTER!$B$4/100,"B",IF(O111&gt;MASTER!$B$5/100,"C","K"))))</f>
        <v>SB</v>
      </c>
    </row>
    <row r="112" customHeight="1" spans="1:17">
      <c r="A112" s="51">
        <f ca="1">INDIRECT(ADDRESS(2+QUOTIENT(ROW()-2,COUNTA('Form Responses 1'!$1:$1)-4),1,,TRUE,"Form Responses 1"))</f>
        <v>0</v>
      </c>
      <c r="B112" s="51">
        <f ca="1">INDIRECT(ADDRESS(2+QUOTIENT(ROW()-2,COUNTA('Form Responses 1'!$1:$1)-4),2,,TRUE,"Form Responses 1"))</f>
        <v>0</v>
      </c>
      <c r="C112" s="51">
        <f ca="1">INDIRECT(ADDRESS(2+QUOTIENT(ROW()-2,COUNTA('Form Responses 1'!$1:$1)-4),3,,TRUE,"Form Responses 1"))</f>
        <v>0</v>
      </c>
      <c r="D112" s="51">
        <f ca="1">INDIRECT(ADDRESS(2+QUOTIENT(ROW()-2,COUNTA('Form Responses 1'!$1:$1)-4),4,,TRUE,"Form Responses 1"))</f>
        <v>0</v>
      </c>
      <c r="E112" s="67">
        <f ca="1" t="shared" si="0"/>
        <v>6</v>
      </c>
      <c r="F112" s="51" t="str">
        <f ca="1">IF(ISBLANK(A112)," ",INDIRECT(ADDRESS(1,5+MOD(ROW()-2,COUNTA('Form Responses 1'!$1:$1)-4),,TRUE,"Form Responses 1")))</f>
        <v>Gedung [Kamar 1]</v>
      </c>
      <c r="G112" s="51" t="e">
        <f ca="1">IF(ISBLANK(A112)," ",INDIRECT(ADDRESS(MATCH(A112,'Form Responses 1'!A:A,0),5+MOD(ROW()-2,COUNTA('Form Responses 1'!$1:$1)-4),,TRUE,"Form Responses 1")))</f>
        <v>#N/A</v>
      </c>
      <c r="H112" s="68" t="str">
        <f ca="1" t="shared" si="1"/>
        <v>Gedung</v>
      </c>
      <c r="I112" s="68" t="str">
        <f ca="1" t="shared" si="2"/>
        <v>CLEANING SERVICE</v>
      </c>
      <c r="J112" s="68" t="str">
        <f ca="1" t="array" ref="J112">IFERROR(INDEX(MASTER!B:B,MATCH(G112,MASTER!A:A,0))/100," ")</f>
        <v> </v>
      </c>
      <c r="K112" s="51">
        <f ca="1" t="shared" si="3"/>
        <v>0</v>
      </c>
      <c r="L112" s="51" t="str">
        <f ca="1" t="shared" si="4"/>
        <v>1900 - WEEK 00</v>
      </c>
      <c r="M112" s="51" t="str">
        <f ca="1" t="shared" si="5"/>
        <v>1900 - MONTH 01</v>
      </c>
      <c r="N112" s="68" t="str">
        <f ca="1" t="shared" ref="N112:O112" si="120">IFERROR(AVERAGEIF(L:L,L112,$J:$J)," ")</f>
        <v> </v>
      </c>
      <c r="O112" s="68" t="str">
        <f ca="1" t="shared" si="120"/>
        <v> </v>
      </c>
      <c r="P112" s="51" t="str">
        <f ca="1">IF(ISBLANK(A112)," ",IF(N112&gt;MASTER!$B$3/100,"SB",IF(N112&gt;MASTER!$B$4/100,"B",IF(N112&gt;MASTER!$B$5/100,"C","K"))))</f>
        <v>SB</v>
      </c>
      <c r="Q112" s="51" t="str">
        <f ca="1">IF(ISBLANK(B112)," ",IF(O112&gt;MASTER!$B$3/100,"SB",IF(O112&gt;MASTER!$B$4/100,"B",IF(O112&gt;MASTER!$B$5/100,"C","K"))))</f>
        <v>SB</v>
      </c>
    </row>
    <row r="113" customHeight="1" spans="1:17">
      <c r="A113" s="51">
        <f ca="1">INDIRECT(ADDRESS(2+QUOTIENT(ROW()-2,COUNTA('Form Responses 1'!$1:$1)-4),1,,TRUE,"Form Responses 1"))</f>
        <v>0</v>
      </c>
      <c r="B113" s="51">
        <f ca="1">INDIRECT(ADDRESS(2+QUOTIENT(ROW()-2,COUNTA('Form Responses 1'!$1:$1)-4),2,,TRUE,"Form Responses 1"))</f>
        <v>0</v>
      </c>
      <c r="C113" s="51">
        <f ca="1">INDIRECT(ADDRESS(2+QUOTIENT(ROW()-2,COUNTA('Form Responses 1'!$1:$1)-4),3,,TRUE,"Form Responses 1"))</f>
        <v>0</v>
      </c>
      <c r="D113" s="51">
        <f ca="1">INDIRECT(ADDRESS(2+QUOTIENT(ROW()-2,COUNTA('Form Responses 1'!$1:$1)-4),4,,TRUE,"Form Responses 1"))</f>
        <v>0</v>
      </c>
      <c r="E113" s="67">
        <f ca="1" t="shared" si="0"/>
        <v>6</v>
      </c>
      <c r="F113" s="51" t="str">
        <f ca="1">IF(ISBLANK(A113)," ",INDIRECT(ADDRESS(1,5+MOD(ROW()-2,COUNTA('Form Responses 1'!$1:$1)-4),,TRUE,"Form Responses 1")))</f>
        <v>Gedung [Kamar 2]</v>
      </c>
      <c r="G113" s="51" t="e">
        <f ca="1">IF(ISBLANK(A113)," ",INDIRECT(ADDRESS(MATCH(A113,'Form Responses 1'!A:A,0),5+MOD(ROW()-2,COUNTA('Form Responses 1'!$1:$1)-4),,TRUE,"Form Responses 1")))</f>
        <v>#N/A</v>
      </c>
      <c r="H113" s="68" t="str">
        <f ca="1" t="shared" si="1"/>
        <v>Gedung</v>
      </c>
      <c r="I113" s="68" t="str">
        <f ca="1" t="shared" si="2"/>
        <v>CLEANING SERVICE</v>
      </c>
      <c r="J113" s="68" t="str">
        <f ca="1" t="array" ref="J113">IFERROR(INDEX(MASTER!B:B,MATCH(G113,MASTER!A:A,0))/100," ")</f>
        <v> </v>
      </c>
      <c r="K113" s="51">
        <f ca="1" t="shared" si="3"/>
        <v>0</v>
      </c>
      <c r="L113" s="51" t="str">
        <f ca="1" t="shared" si="4"/>
        <v>1900 - WEEK 00</v>
      </c>
      <c r="M113" s="51" t="str">
        <f ca="1" t="shared" si="5"/>
        <v>1900 - MONTH 01</v>
      </c>
      <c r="N113" s="68" t="str">
        <f ca="1" t="shared" ref="N113:O113" si="121">IFERROR(AVERAGEIF(L:L,L113,$J:$J)," ")</f>
        <v> </v>
      </c>
      <c r="O113" s="68" t="str">
        <f ca="1" t="shared" si="121"/>
        <v> </v>
      </c>
      <c r="P113" s="51" t="str">
        <f ca="1">IF(ISBLANK(A113)," ",IF(N113&gt;MASTER!$B$3/100,"SB",IF(N113&gt;MASTER!$B$4/100,"B",IF(N113&gt;MASTER!$B$5/100,"C","K"))))</f>
        <v>SB</v>
      </c>
      <c r="Q113" s="51" t="str">
        <f ca="1">IF(ISBLANK(B113)," ",IF(O113&gt;MASTER!$B$3/100,"SB",IF(O113&gt;MASTER!$B$4/100,"B",IF(O113&gt;MASTER!$B$5/100,"C","K"))))</f>
        <v>SB</v>
      </c>
    </row>
    <row r="114" customHeight="1" spans="1:17">
      <c r="A114" s="51">
        <f ca="1">INDIRECT(ADDRESS(2+QUOTIENT(ROW()-2,COUNTA('Form Responses 1'!$1:$1)-4),1,,TRUE,"Form Responses 1"))</f>
        <v>0</v>
      </c>
      <c r="B114" s="51">
        <f ca="1">INDIRECT(ADDRESS(2+QUOTIENT(ROW()-2,COUNTA('Form Responses 1'!$1:$1)-4),2,,TRUE,"Form Responses 1"))</f>
        <v>0</v>
      </c>
      <c r="C114" s="51">
        <f ca="1">INDIRECT(ADDRESS(2+QUOTIENT(ROW()-2,COUNTA('Form Responses 1'!$1:$1)-4),3,,TRUE,"Form Responses 1"))</f>
        <v>0</v>
      </c>
      <c r="D114" s="51">
        <f ca="1">INDIRECT(ADDRESS(2+QUOTIENT(ROW()-2,COUNTA('Form Responses 1'!$1:$1)-4),4,,TRUE,"Form Responses 1"))</f>
        <v>0</v>
      </c>
      <c r="E114" s="67">
        <f ca="1" t="shared" si="0"/>
        <v>6</v>
      </c>
      <c r="F114" s="51" t="str">
        <f ca="1">IF(ISBLANK(A114)," ",INDIRECT(ADDRESS(1,5+MOD(ROW()-2,COUNTA('Form Responses 1'!$1:$1)-4),,TRUE,"Form Responses 1")))</f>
        <v>Gedung [Kamar 3]</v>
      </c>
      <c r="G114" s="51" t="e">
        <f ca="1">IF(ISBLANK(A114)," ",INDIRECT(ADDRESS(MATCH(A114,'Form Responses 1'!A:A,0),5+MOD(ROW()-2,COUNTA('Form Responses 1'!$1:$1)-4),,TRUE,"Form Responses 1")))</f>
        <v>#N/A</v>
      </c>
      <c r="H114" s="68" t="str">
        <f ca="1" t="shared" si="1"/>
        <v>Gedung</v>
      </c>
      <c r="I114" s="68" t="str">
        <f ca="1" t="shared" si="2"/>
        <v>CLEANING SERVICE</v>
      </c>
      <c r="J114" s="68" t="str">
        <f ca="1" t="array" ref="J114">IFERROR(INDEX(MASTER!B:B,MATCH(G114,MASTER!A:A,0))/100," ")</f>
        <v> </v>
      </c>
      <c r="K114" s="51">
        <f ca="1" t="shared" si="3"/>
        <v>0</v>
      </c>
      <c r="L114" s="51" t="str">
        <f ca="1" t="shared" si="4"/>
        <v>1900 - WEEK 00</v>
      </c>
      <c r="M114" s="51" t="str">
        <f ca="1" t="shared" si="5"/>
        <v>1900 - MONTH 01</v>
      </c>
      <c r="N114" s="68" t="str">
        <f ca="1" t="shared" ref="N114:O114" si="122">IFERROR(AVERAGEIF(L:L,L114,$J:$J)," ")</f>
        <v> </v>
      </c>
      <c r="O114" s="68" t="str">
        <f ca="1" t="shared" si="122"/>
        <v> </v>
      </c>
      <c r="P114" s="51" t="str">
        <f ca="1">IF(ISBLANK(A114)," ",IF(N114&gt;MASTER!$B$3/100,"SB",IF(N114&gt;MASTER!$B$4/100,"B",IF(N114&gt;MASTER!$B$5/100,"C","K"))))</f>
        <v>SB</v>
      </c>
      <c r="Q114" s="51" t="str">
        <f ca="1">IF(ISBLANK(B114)," ",IF(O114&gt;MASTER!$B$3/100,"SB",IF(O114&gt;MASTER!$B$4/100,"B",IF(O114&gt;MASTER!$B$5/100,"C","K"))))</f>
        <v>SB</v>
      </c>
    </row>
    <row r="115" customHeight="1" spans="1:17">
      <c r="A115" s="51">
        <f ca="1">INDIRECT(ADDRESS(2+QUOTIENT(ROW()-2,COUNTA('Form Responses 1'!$1:$1)-4),1,,TRUE,"Form Responses 1"))</f>
        <v>0</v>
      </c>
      <c r="B115" s="51">
        <f ca="1">INDIRECT(ADDRESS(2+QUOTIENT(ROW()-2,COUNTA('Form Responses 1'!$1:$1)-4),2,,TRUE,"Form Responses 1"))</f>
        <v>0</v>
      </c>
      <c r="C115" s="51">
        <f ca="1">INDIRECT(ADDRESS(2+QUOTIENT(ROW()-2,COUNTA('Form Responses 1'!$1:$1)-4),3,,TRUE,"Form Responses 1"))</f>
        <v>0</v>
      </c>
      <c r="D115" s="51">
        <f ca="1">INDIRECT(ADDRESS(2+QUOTIENT(ROW()-2,COUNTA('Form Responses 1'!$1:$1)-4),4,,TRUE,"Form Responses 1"))</f>
        <v>0</v>
      </c>
      <c r="E115" s="67">
        <f ca="1" t="shared" si="0"/>
        <v>6</v>
      </c>
      <c r="F115" s="51" t="str">
        <f ca="1">IF(ISBLANK(A115)," ",INDIRECT(ADDRESS(1,5+MOD(ROW()-2,COUNTA('Form Responses 1'!$1:$1)-4),,TRUE,"Form Responses 1")))</f>
        <v>Gedung [Kamar 4]</v>
      </c>
      <c r="G115" s="51" t="e">
        <f ca="1">IF(ISBLANK(A115)," ",INDIRECT(ADDRESS(MATCH(A115,'Form Responses 1'!A:A,0),5+MOD(ROW()-2,COUNTA('Form Responses 1'!$1:$1)-4),,TRUE,"Form Responses 1")))</f>
        <v>#N/A</v>
      </c>
      <c r="H115" s="68" t="str">
        <f ca="1" t="shared" si="1"/>
        <v>Gedung</v>
      </c>
      <c r="I115" s="68" t="str">
        <f ca="1" t="shared" si="2"/>
        <v>CLEANING SERVICE</v>
      </c>
      <c r="J115" s="68" t="str">
        <f ca="1" t="array" ref="J115">IFERROR(INDEX(MASTER!B:B,MATCH(G115,MASTER!A:A,0))/100," ")</f>
        <v> </v>
      </c>
      <c r="K115" s="51">
        <f ca="1" t="shared" si="3"/>
        <v>0</v>
      </c>
      <c r="L115" s="51" t="str">
        <f ca="1" t="shared" si="4"/>
        <v>1900 - WEEK 00</v>
      </c>
      <c r="M115" s="51" t="str">
        <f ca="1" t="shared" si="5"/>
        <v>1900 - MONTH 01</v>
      </c>
      <c r="N115" s="68" t="str">
        <f ca="1" t="shared" ref="N115:O115" si="123">IFERROR(AVERAGEIF(L:L,L115,$J:$J)," ")</f>
        <v> </v>
      </c>
      <c r="O115" s="68" t="str">
        <f ca="1" t="shared" si="123"/>
        <v> </v>
      </c>
      <c r="P115" s="51" t="str">
        <f ca="1">IF(ISBLANK(A115)," ",IF(N115&gt;MASTER!$B$3/100,"SB",IF(N115&gt;MASTER!$B$4/100,"B",IF(N115&gt;MASTER!$B$5/100,"C","K"))))</f>
        <v>SB</v>
      </c>
      <c r="Q115" s="51" t="str">
        <f ca="1">IF(ISBLANK(B115)," ",IF(O115&gt;MASTER!$B$3/100,"SB",IF(O115&gt;MASTER!$B$4/100,"B",IF(O115&gt;MASTER!$B$5/100,"C","K"))))</f>
        <v>SB</v>
      </c>
    </row>
    <row r="116" customHeight="1" spans="1:17">
      <c r="A116" s="51">
        <f ca="1">INDIRECT(ADDRESS(2+QUOTIENT(ROW()-2,COUNTA('Form Responses 1'!$1:$1)-4),1,,TRUE,"Form Responses 1"))</f>
        <v>0</v>
      </c>
      <c r="B116" s="51">
        <f ca="1">INDIRECT(ADDRESS(2+QUOTIENT(ROW()-2,COUNTA('Form Responses 1'!$1:$1)-4),2,,TRUE,"Form Responses 1"))</f>
        <v>0</v>
      </c>
      <c r="C116" s="51">
        <f ca="1">INDIRECT(ADDRESS(2+QUOTIENT(ROW()-2,COUNTA('Form Responses 1'!$1:$1)-4),3,,TRUE,"Form Responses 1"))</f>
        <v>0</v>
      </c>
      <c r="D116" s="51">
        <f ca="1">INDIRECT(ADDRESS(2+QUOTIENT(ROW()-2,COUNTA('Form Responses 1'!$1:$1)-4),4,,TRUE,"Form Responses 1"))</f>
        <v>0</v>
      </c>
      <c r="E116" s="67">
        <f ca="1" t="shared" si="0"/>
        <v>6</v>
      </c>
      <c r="F116" s="51" t="str">
        <f ca="1">IF(ISBLANK(A116)," ",INDIRECT(ADDRESS(1,5+MOD(ROW()-2,COUNTA('Form Responses 1'!$1:$1)-4),,TRUE,"Form Responses 1")))</f>
        <v>Gedung [Kolidor]</v>
      </c>
      <c r="G116" s="51" t="e">
        <f ca="1">IF(ISBLANK(A116)," ",INDIRECT(ADDRESS(MATCH(A116,'Form Responses 1'!A:A,0),5+MOD(ROW()-2,COUNTA('Form Responses 1'!$1:$1)-4),,TRUE,"Form Responses 1")))</f>
        <v>#N/A</v>
      </c>
      <c r="H116" s="68" t="str">
        <f ca="1" t="shared" si="1"/>
        <v>Gedung</v>
      </c>
      <c r="I116" s="68" t="str">
        <f ca="1" t="shared" si="2"/>
        <v>CLEANING SERVICE</v>
      </c>
      <c r="J116" s="68" t="str">
        <f ca="1" t="array" ref="J116">IFERROR(INDEX(MASTER!B:B,MATCH(G116,MASTER!A:A,0))/100," ")</f>
        <v> </v>
      </c>
      <c r="K116" s="51">
        <f ca="1" t="shared" si="3"/>
        <v>0</v>
      </c>
      <c r="L116" s="51" t="str">
        <f ca="1" t="shared" si="4"/>
        <v>1900 - WEEK 00</v>
      </c>
      <c r="M116" s="51" t="str">
        <f ca="1" t="shared" si="5"/>
        <v>1900 - MONTH 01</v>
      </c>
      <c r="N116" s="68" t="str">
        <f ca="1" t="shared" ref="N116:O116" si="124">IFERROR(AVERAGEIF(L:L,L116,$J:$J)," ")</f>
        <v> </v>
      </c>
      <c r="O116" s="68" t="str">
        <f ca="1" t="shared" si="124"/>
        <v> </v>
      </c>
      <c r="P116" s="51" t="str">
        <f ca="1">IF(ISBLANK(A116)," ",IF(N116&gt;MASTER!$B$3/100,"SB",IF(N116&gt;MASTER!$B$4/100,"B",IF(N116&gt;MASTER!$B$5/100,"C","K"))))</f>
        <v>SB</v>
      </c>
      <c r="Q116" s="51" t="str">
        <f ca="1">IF(ISBLANK(B116)," ",IF(O116&gt;MASTER!$B$3/100,"SB",IF(O116&gt;MASTER!$B$4/100,"B",IF(O116&gt;MASTER!$B$5/100,"C","K"))))</f>
        <v>SB</v>
      </c>
    </row>
    <row r="117" customHeight="1" spans="1:17">
      <c r="A117" s="51">
        <f ca="1">INDIRECT(ADDRESS(2+QUOTIENT(ROW()-2,COUNTA('Form Responses 1'!$1:$1)-4),1,,TRUE,"Form Responses 1"))</f>
        <v>0</v>
      </c>
      <c r="B117" s="51">
        <f ca="1">INDIRECT(ADDRESS(2+QUOTIENT(ROW()-2,COUNTA('Form Responses 1'!$1:$1)-4),2,,TRUE,"Form Responses 1"))</f>
        <v>0</v>
      </c>
      <c r="C117" s="51">
        <f ca="1">INDIRECT(ADDRESS(2+QUOTIENT(ROW()-2,COUNTA('Form Responses 1'!$1:$1)-4),3,,TRUE,"Form Responses 1"))</f>
        <v>0</v>
      </c>
      <c r="D117" s="51">
        <f ca="1">INDIRECT(ADDRESS(2+QUOTIENT(ROW()-2,COUNTA('Form Responses 1'!$1:$1)-4),4,,TRUE,"Form Responses 1"))</f>
        <v>0</v>
      </c>
      <c r="E117" s="67">
        <f ca="1" t="shared" si="0"/>
        <v>6</v>
      </c>
      <c r="F117" s="51" t="str">
        <f ca="1">IF(ISBLANK(A117)," ",INDIRECT(ADDRESS(1,5+MOD(ROW()-2,COUNTA('Form Responses 1'!$1:$1)-4),,TRUE,"Form Responses 1")))</f>
        <v>Gedung [Pentri]</v>
      </c>
      <c r="G117" s="51" t="e">
        <f ca="1">IF(ISBLANK(A117)," ",INDIRECT(ADDRESS(MATCH(A117,'Form Responses 1'!A:A,0),5+MOD(ROW()-2,COUNTA('Form Responses 1'!$1:$1)-4),,TRUE,"Form Responses 1")))</f>
        <v>#N/A</v>
      </c>
      <c r="H117" s="68" t="str">
        <f ca="1" t="shared" si="1"/>
        <v>Gedung</v>
      </c>
      <c r="I117" s="68" t="str">
        <f ca="1" t="shared" si="2"/>
        <v>CLEANING SERVICE</v>
      </c>
      <c r="J117" s="68" t="str">
        <f ca="1" t="array" ref="J117">IFERROR(INDEX(MASTER!B:B,MATCH(G117,MASTER!A:A,0))/100," ")</f>
        <v> </v>
      </c>
      <c r="K117" s="51">
        <f ca="1" t="shared" si="3"/>
        <v>0</v>
      </c>
      <c r="L117" s="51" t="str">
        <f ca="1" t="shared" si="4"/>
        <v>1900 - WEEK 00</v>
      </c>
      <c r="M117" s="51" t="str">
        <f ca="1" t="shared" si="5"/>
        <v>1900 - MONTH 01</v>
      </c>
      <c r="N117" s="68" t="str">
        <f ca="1" t="shared" ref="N117:O117" si="125">IFERROR(AVERAGEIF(L:L,L117,$J:$J)," ")</f>
        <v> </v>
      </c>
      <c r="O117" s="68" t="str">
        <f ca="1" t="shared" si="125"/>
        <v> </v>
      </c>
      <c r="P117" s="51" t="str">
        <f ca="1">IF(ISBLANK(A117)," ",IF(N117&gt;MASTER!$B$3/100,"SB",IF(N117&gt;MASTER!$B$4/100,"B",IF(N117&gt;MASTER!$B$5/100,"C","K"))))</f>
        <v>SB</v>
      </c>
      <c r="Q117" s="51" t="str">
        <f ca="1">IF(ISBLANK(B117)," ",IF(O117&gt;MASTER!$B$3/100,"SB",IF(O117&gt;MASTER!$B$4/100,"B",IF(O117&gt;MASTER!$B$5/100,"C","K"))))</f>
        <v>SB</v>
      </c>
    </row>
    <row r="118" customHeight="1" spans="1:17">
      <c r="A118" s="51">
        <f ca="1">INDIRECT(ADDRESS(2+QUOTIENT(ROW()-2,COUNTA('Form Responses 1'!$1:$1)-4),1,,TRUE,"Form Responses 1"))</f>
        <v>0</v>
      </c>
      <c r="B118" s="51">
        <f ca="1">INDIRECT(ADDRESS(2+QUOTIENT(ROW()-2,COUNTA('Form Responses 1'!$1:$1)-4),2,,TRUE,"Form Responses 1"))</f>
        <v>0</v>
      </c>
      <c r="C118" s="51">
        <f ca="1">INDIRECT(ADDRESS(2+QUOTIENT(ROW()-2,COUNTA('Form Responses 1'!$1:$1)-4),3,,TRUE,"Form Responses 1"))</f>
        <v>0</v>
      </c>
      <c r="D118" s="51">
        <f ca="1">INDIRECT(ADDRESS(2+QUOTIENT(ROW()-2,COUNTA('Form Responses 1'!$1:$1)-4),4,,TRUE,"Form Responses 1"))</f>
        <v>0</v>
      </c>
      <c r="E118" s="67">
        <f ca="1" t="shared" si="0"/>
        <v>6</v>
      </c>
      <c r="F118" s="51" t="str">
        <f ca="1">IF(ISBLANK(A118)," ",INDIRECT(ADDRESS(1,5+MOD(ROW()-2,COUNTA('Form Responses 1'!$1:$1)-4),,TRUE,"Form Responses 1")))</f>
        <v>Gedung [Toilet]</v>
      </c>
      <c r="G118" s="51" t="e">
        <f ca="1">IF(ISBLANK(A118)," ",INDIRECT(ADDRESS(MATCH(A118,'Form Responses 1'!A:A,0),5+MOD(ROW()-2,COUNTA('Form Responses 1'!$1:$1)-4),,TRUE,"Form Responses 1")))</f>
        <v>#N/A</v>
      </c>
      <c r="H118" s="68" t="str">
        <f ca="1" t="shared" si="1"/>
        <v>Gedung</v>
      </c>
      <c r="I118" s="68" t="str">
        <f ca="1" t="shared" si="2"/>
        <v>CLEANING SERVICE</v>
      </c>
      <c r="J118" s="68" t="str">
        <f ca="1" t="array" ref="J118">IFERROR(INDEX(MASTER!B:B,MATCH(G118,MASTER!A:A,0))/100," ")</f>
        <v> </v>
      </c>
      <c r="K118" s="51">
        <f ca="1" t="shared" si="3"/>
        <v>0</v>
      </c>
      <c r="L118" s="51" t="str">
        <f ca="1" t="shared" si="4"/>
        <v>1900 - WEEK 00</v>
      </c>
      <c r="M118" s="51" t="str">
        <f ca="1" t="shared" si="5"/>
        <v>1900 - MONTH 01</v>
      </c>
      <c r="N118" s="68" t="str">
        <f ca="1" t="shared" ref="N118:O118" si="126">IFERROR(AVERAGEIF(L:L,L118,$J:$J)," ")</f>
        <v> </v>
      </c>
      <c r="O118" s="68" t="str">
        <f ca="1" t="shared" si="126"/>
        <v> </v>
      </c>
      <c r="P118" s="51" t="str">
        <f ca="1">IF(ISBLANK(A118)," ",IF(N118&gt;MASTER!$B$3/100,"SB",IF(N118&gt;MASTER!$B$4/100,"B",IF(N118&gt;MASTER!$B$5/100,"C","K"))))</f>
        <v>SB</v>
      </c>
      <c r="Q118" s="51" t="str">
        <f ca="1">IF(ISBLANK(B118)," ",IF(O118&gt;MASTER!$B$3/100,"SB",IF(O118&gt;MASTER!$B$4/100,"B",IF(O118&gt;MASTER!$B$5/100,"C","K"))))</f>
        <v>SB</v>
      </c>
    </row>
    <row r="119" customHeight="1" spans="1:17">
      <c r="A119" s="51">
        <f ca="1">INDIRECT(ADDRESS(2+QUOTIENT(ROW()-2,COUNTA('Form Responses 1'!$1:$1)-4),1,,TRUE,"Form Responses 1"))</f>
        <v>0</v>
      </c>
      <c r="B119" s="51">
        <f ca="1">INDIRECT(ADDRESS(2+QUOTIENT(ROW()-2,COUNTA('Form Responses 1'!$1:$1)-4),2,,TRUE,"Form Responses 1"))</f>
        <v>0</v>
      </c>
      <c r="C119" s="51">
        <f ca="1">INDIRECT(ADDRESS(2+QUOTIENT(ROW()-2,COUNTA('Form Responses 1'!$1:$1)-4),3,,TRUE,"Form Responses 1"))</f>
        <v>0</v>
      </c>
      <c r="D119" s="51">
        <f ca="1">INDIRECT(ADDRESS(2+QUOTIENT(ROW()-2,COUNTA('Form Responses 1'!$1:$1)-4),4,,TRUE,"Form Responses 1"))</f>
        <v>0</v>
      </c>
      <c r="E119" s="67">
        <f ca="1" t="shared" si="0"/>
        <v>6</v>
      </c>
      <c r="F119" s="51" t="str">
        <f ca="1">IF(ISBLANK(A119)," ",INDIRECT(ADDRESS(1,5+MOD(ROW()-2,COUNTA('Form Responses 1'!$1:$1)-4),,TRUE,"Form Responses 1")))</f>
        <v>Security [Security Functions]</v>
      </c>
      <c r="G119" s="51" t="e">
        <f ca="1">IF(ISBLANK(A119)," ",INDIRECT(ADDRESS(MATCH(A119,'Form Responses 1'!A:A,0),5+MOD(ROW()-2,COUNTA('Form Responses 1'!$1:$1)-4),,TRUE,"Form Responses 1")))</f>
        <v>#N/A</v>
      </c>
      <c r="H119" s="68" t="str">
        <f ca="1" t="shared" si="1"/>
        <v>Security</v>
      </c>
      <c r="I119" s="68" t="str">
        <f ca="1" t="shared" si="2"/>
        <v>SECURITY SERVICE</v>
      </c>
      <c r="J119" s="68" t="str">
        <f ca="1" t="array" ref="J119">IFERROR(INDEX(MASTER!B:B,MATCH(G119,MASTER!A:A,0))/100," ")</f>
        <v> </v>
      </c>
      <c r="K119" s="51">
        <f ca="1" t="shared" si="3"/>
        <v>0</v>
      </c>
      <c r="L119" s="51" t="str">
        <f ca="1" t="shared" si="4"/>
        <v>1900 - WEEK 00</v>
      </c>
      <c r="M119" s="51" t="str">
        <f ca="1" t="shared" si="5"/>
        <v>1900 - MONTH 01</v>
      </c>
      <c r="N119" s="68" t="str">
        <f ca="1" t="shared" ref="N119:O119" si="127">IFERROR(AVERAGEIF(L:L,L119,$J:$J)," ")</f>
        <v> </v>
      </c>
      <c r="O119" s="68" t="str">
        <f ca="1" t="shared" si="127"/>
        <v> </v>
      </c>
      <c r="P119" s="51" t="str">
        <f ca="1">IF(ISBLANK(A119)," ",IF(N119&gt;MASTER!$B$3/100,"SB",IF(N119&gt;MASTER!$B$4/100,"B",IF(N119&gt;MASTER!$B$5/100,"C","K"))))</f>
        <v>SB</v>
      </c>
      <c r="Q119" s="51" t="str">
        <f ca="1">IF(ISBLANK(B119)," ",IF(O119&gt;MASTER!$B$3/100,"SB",IF(O119&gt;MASTER!$B$4/100,"B",IF(O119&gt;MASTER!$B$5/100,"C","K"))))</f>
        <v>SB</v>
      </c>
    </row>
    <row r="120" customHeight="1" spans="1:17">
      <c r="A120" s="51">
        <f ca="1">INDIRECT(ADDRESS(2+QUOTIENT(ROW()-2,COUNTA('Form Responses 1'!$1:$1)-4),1,,TRUE,"Form Responses 1"))</f>
        <v>0</v>
      </c>
      <c r="B120" s="51">
        <f ca="1">INDIRECT(ADDRESS(2+QUOTIENT(ROW()-2,COUNTA('Form Responses 1'!$1:$1)-4),2,,TRUE,"Form Responses 1"))</f>
        <v>0</v>
      </c>
      <c r="C120" s="51">
        <f ca="1">INDIRECT(ADDRESS(2+QUOTIENT(ROW()-2,COUNTA('Form Responses 1'!$1:$1)-4),3,,TRUE,"Form Responses 1"))</f>
        <v>0</v>
      </c>
      <c r="D120" s="51">
        <f ca="1">INDIRECT(ADDRESS(2+QUOTIENT(ROW()-2,COUNTA('Form Responses 1'!$1:$1)-4),4,,TRUE,"Form Responses 1"))</f>
        <v>0</v>
      </c>
      <c r="E120" s="67">
        <f ca="1" t="shared" si="0"/>
        <v>6</v>
      </c>
      <c r="F120" s="51" t="str">
        <f ca="1">IF(ISBLANK(A120)," ",INDIRECT(ADDRESS(1,5+MOD(ROW()-2,COUNTA('Form Responses 1'!$1:$1)-4),,TRUE,"Form Responses 1")))</f>
        <v>Gedung [Halaman]</v>
      </c>
      <c r="G120" s="51" t="e">
        <f ca="1">IF(ISBLANK(A120)," ",INDIRECT(ADDRESS(MATCH(A120,'Form Responses 1'!A:A,0),5+MOD(ROW()-2,COUNTA('Form Responses 1'!$1:$1)-4),,TRUE,"Form Responses 1")))</f>
        <v>#N/A</v>
      </c>
      <c r="H120" s="68" t="str">
        <f ca="1" t="shared" si="1"/>
        <v>Gedung</v>
      </c>
      <c r="I120" s="68" t="str">
        <f ca="1" t="shared" si="2"/>
        <v>CLEANING SERVICE</v>
      </c>
      <c r="J120" s="68" t="str">
        <f ca="1" t="array" ref="J120">IFERROR(INDEX(MASTER!B:B,MATCH(G120,MASTER!A:A,0))/100," ")</f>
        <v> </v>
      </c>
      <c r="K120" s="51">
        <f ca="1" t="shared" si="3"/>
        <v>0</v>
      </c>
      <c r="L120" s="51" t="str">
        <f ca="1" t="shared" si="4"/>
        <v>1900 - WEEK 00</v>
      </c>
      <c r="M120" s="51" t="str">
        <f ca="1" t="shared" si="5"/>
        <v>1900 - MONTH 01</v>
      </c>
      <c r="N120" s="68" t="str">
        <f ca="1" t="shared" ref="N120:O120" si="128">IFERROR(AVERAGEIF(L:L,L120,$J:$J)," ")</f>
        <v> </v>
      </c>
      <c r="O120" s="68" t="str">
        <f ca="1" t="shared" si="128"/>
        <v> </v>
      </c>
      <c r="P120" s="51" t="str">
        <f ca="1">IF(ISBLANK(A120)," ",IF(N120&gt;MASTER!$B$3/100,"SB",IF(N120&gt;MASTER!$B$4/100,"B",IF(N120&gt;MASTER!$B$5/100,"C","K"))))</f>
        <v>SB</v>
      </c>
      <c r="Q120" s="51" t="str">
        <f ca="1">IF(ISBLANK(B120)," ",IF(O120&gt;MASTER!$B$3/100,"SB",IF(O120&gt;MASTER!$B$4/100,"B",IF(O120&gt;MASTER!$B$5/100,"C","K"))))</f>
        <v>SB</v>
      </c>
    </row>
    <row r="121" customHeight="1" spans="1:17">
      <c r="A121" s="51">
        <f ca="1">INDIRECT(ADDRESS(2+QUOTIENT(ROW()-2,COUNTA('Form Responses 1'!$1:$1)-4),1,,TRUE,"Form Responses 1"))</f>
        <v>0</v>
      </c>
      <c r="B121" s="51">
        <f ca="1">INDIRECT(ADDRESS(2+QUOTIENT(ROW()-2,COUNTA('Form Responses 1'!$1:$1)-4),2,,TRUE,"Form Responses 1"))</f>
        <v>0</v>
      </c>
      <c r="C121" s="51">
        <f ca="1">INDIRECT(ADDRESS(2+QUOTIENT(ROW()-2,COUNTA('Form Responses 1'!$1:$1)-4),3,,TRUE,"Form Responses 1"))</f>
        <v>0</v>
      </c>
      <c r="D121" s="51">
        <f ca="1">INDIRECT(ADDRESS(2+QUOTIENT(ROW()-2,COUNTA('Form Responses 1'!$1:$1)-4),4,,TRUE,"Form Responses 1"))</f>
        <v>0</v>
      </c>
      <c r="E121" s="67">
        <f ca="1" t="shared" si="0"/>
        <v>6</v>
      </c>
      <c r="F121" s="51" t="str">
        <f ca="1">IF(ISBLANK(A121)," ",INDIRECT(ADDRESS(1,5+MOD(ROW()-2,COUNTA('Form Responses 1'!$1:$1)-4),,TRUE,"Form Responses 1")))</f>
        <v>Gedung [Kamar 1]</v>
      </c>
      <c r="G121" s="51" t="e">
        <f ca="1">IF(ISBLANK(A121)," ",INDIRECT(ADDRESS(MATCH(A121,'Form Responses 1'!A:A,0),5+MOD(ROW()-2,COUNTA('Form Responses 1'!$1:$1)-4),,TRUE,"Form Responses 1")))</f>
        <v>#N/A</v>
      </c>
      <c r="H121" s="68" t="str">
        <f ca="1" t="shared" si="1"/>
        <v>Gedung</v>
      </c>
      <c r="I121" s="68" t="str">
        <f ca="1" t="shared" si="2"/>
        <v>CLEANING SERVICE</v>
      </c>
      <c r="J121" s="68" t="str">
        <f ca="1" t="array" ref="J121">IFERROR(INDEX(MASTER!B:B,MATCH(G121,MASTER!A:A,0))/100," ")</f>
        <v> </v>
      </c>
      <c r="K121" s="51">
        <f ca="1" t="shared" si="3"/>
        <v>0</v>
      </c>
      <c r="L121" s="51" t="str">
        <f ca="1" t="shared" si="4"/>
        <v>1900 - WEEK 00</v>
      </c>
      <c r="M121" s="51" t="str">
        <f ca="1" t="shared" si="5"/>
        <v>1900 - MONTH 01</v>
      </c>
      <c r="N121" s="68" t="str">
        <f ca="1" t="shared" ref="N121:O121" si="129">IFERROR(AVERAGEIF(L:L,L121,$J:$J)," ")</f>
        <v> </v>
      </c>
      <c r="O121" s="68" t="str">
        <f ca="1" t="shared" si="129"/>
        <v> </v>
      </c>
      <c r="P121" s="51" t="str">
        <f ca="1">IF(ISBLANK(A121)," ",IF(N121&gt;MASTER!$B$3/100,"SB",IF(N121&gt;MASTER!$B$4/100,"B",IF(N121&gt;MASTER!$B$5/100,"C","K"))))</f>
        <v>SB</v>
      </c>
      <c r="Q121" s="51" t="str">
        <f ca="1">IF(ISBLANK(B121)," ",IF(O121&gt;MASTER!$B$3/100,"SB",IF(O121&gt;MASTER!$B$4/100,"B",IF(O121&gt;MASTER!$B$5/100,"C","K"))))</f>
        <v>SB</v>
      </c>
    </row>
    <row r="122" customHeight="1" spans="1:17">
      <c r="A122" s="51">
        <f ca="1">INDIRECT(ADDRESS(2+QUOTIENT(ROW()-2,COUNTA('Form Responses 1'!$1:$1)-4),1,,TRUE,"Form Responses 1"))</f>
        <v>0</v>
      </c>
      <c r="B122" s="51">
        <f ca="1">INDIRECT(ADDRESS(2+QUOTIENT(ROW()-2,COUNTA('Form Responses 1'!$1:$1)-4),2,,TRUE,"Form Responses 1"))</f>
        <v>0</v>
      </c>
      <c r="C122" s="51">
        <f ca="1">INDIRECT(ADDRESS(2+QUOTIENT(ROW()-2,COUNTA('Form Responses 1'!$1:$1)-4),3,,TRUE,"Form Responses 1"))</f>
        <v>0</v>
      </c>
      <c r="D122" s="51">
        <f ca="1">INDIRECT(ADDRESS(2+QUOTIENT(ROW()-2,COUNTA('Form Responses 1'!$1:$1)-4),4,,TRUE,"Form Responses 1"))</f>
        <v>0</v>
      </c>
      <c r="E122" s="67">
        <f ca="1" t="shared" si="0"/>
        <v>6</v>
      </c>
      <c r="F122" s="51" t="str">
        <f ca="1">IF(ISBLANK(A122)," ",INDIRECT(ADDRESS(1,5+MOD(ROW()-2,COUNTA('Form Responses 1'!$1:$1)-4),,TRUE,"Form Responses 1")))</f>
        <v>Gedung [Kamar 2]</v>
      </c>
      <c r="G122" s="51" t="e">
        <f ca="1">IF(ISBLANK(A122)," ",INDIRECT(ADDRESS(MATCH(A122,'Form Responses 1'!A:A,0),5+MOD(ROW()-2,COUNTA('Form Responses 1'!$1:$1)-4),,TRUE,"Form Responses 1")))</f>
        <v>#N/A</v>
      </c>
      <c r="H122" s="68" t="str">
        <f ca="1" t="shared" si="1"/>
        <v>Gedung</v>
      </c>
      <c r="I122" s="68" t="str">
        <f ca="1" t="shared" si="2"/>
        <v>CLEANING SERVICE</v>
      </c>
      <c r="J122" s="68" t="str">
        <f ca="1" t="array" ref="J122">IFERROR(INDEX(MASTER!B:B,MATCH(G122,MASTER!A:A,0))/100," ")</f>
        <v> </v>
      </c>
      <c r="K122" s="51">
        <f ca="1" t="shared" si="3"/>
        <v>0</v>
      </c>
      <c r="L122" s="51" t="str">
        <f ca="1" t="shared" si="4"/>
        <v>1900 - WEEK 00</v>
      </c>
      <c r="M122" s="51" t="str">
        <f ca="1" t="shared" si="5"/>
        <v>1900 - MONTH 01</v>
      </c>
      <c r="N122" s="68" t="str">
        <f ca="1" t="shared" ref="N122:O122" si="130">IFERROR(AVERAGEIF(L:L,L122,$J:$J)," ")</f>
        <v> </v>
      </c>
      <c r="O122" s="68" t="str">
        <f ca="1" t="shared" si="130"/>
        <v> </v>
      </c>
      <c r="P122" s="51" t="str">
        <f ca="1">IF(ISBLANK(A122)," ",IF(N122&gt;MASTER!$B$3/100,"SB",IF(N122&gt;MASTER!$B$4/100,"B",IF(N122&gt;MASTER!$B$5/100,"C","K"))))</f>
        <v>SB</v>
      </c>
      <c r="Q122" s="51" t="str">
        <f ca="1">IF(ISBLANK(B122)," ",IF(O122&gt;MASTER!$B$3/100,"SB",IF(O122&gt;MASTER!$B$4/100,"B",IF(O122&gt;MASTER!$B$5/100,"C","K"))))</f>
        <v>SB</v>
      </c>
    </row>
    <row r="123" customHeight="1" spans="1:17">
      <c r="A123" s="51">
        <f ca="1">INDIRECT(ADDRESS(2+QUOTIENT(ROW()-2,COUNTA('Form Responses 1'!$1:$1)-4),1,,TRUE,"Form Responses 1"))</f>
        <v>0</v>
      </c>
      <c r="B123" s="51">
        <f ca="1">INDIRECT(ADDRESS(2+QUOTIENT(ROW()-2,COUNTA('Form Responses 1'!$1:$1)-4),2,,TRUE,"Form Responses 1"))</f>
        <v>0</v>
      </c>
      <c r="C123" s="51">
        <f ca="1">INDIRECT(ADDRESS(2+QUOTIENT(ROW()-2,COUNTA('Form Responses 1'!$1:$1)-4),3,,TRUE,"Form Responses 1"))</f>
        <v>0</v>
      </c>
      <c r="D123" s="51">
        <f ca="1">INDIRECT(ADDRESS(2+QUOTIENT(ROW()-2,COUNTA('Form Responses 1'!$1:$1)-4),4,,TRUE,"Form Responses 1"))</f>
        <v>0</v>
      </c>
      <c r="E123" s="67">
        <f ca="1" t="shared" si="0"/>
        <v>6</v>
      </c>
      <c r="F123" s="51" t="str">
        <f ca="1">IF(ISBLANK(A123)," ",INDIRECT(ADDRESS(1,5+MOD(ROW()-2,COUNTA('Form Responses 1'!$1:$1)-4),,TRUE,"Form Responses 1")))</f>
        <v>Gedung [Kamar 3]</v>
      </c>
      <c r="G123" s="51" t="e">
        <f ca="1">IF(ISBLANK(A123)," ",INDIRECT(ADDRESS(MATCH(A123,'Form Responses 1'!A:A,0),5+MOD(ROW()-2,COUNTA('Form Responses 1'!$1:$1)-4),,TRUE,"Form Responses 1")))</f>
        <v>#N/A</v>
      </c>
      <c r="H123" s="68" t="str">
        <f ca="1" t="shared" si="1"/>
        <v>Gedung</v>
      </c>
      <c r="I123" s="68" t="str">
        <f ca="1" t="shared" si="2"/>
        <v>CLEANING SERVICE</v>
      </c>
      <c r="J123" s="68" t="str">
        <f ca="1" t="array" ref="J123">IFERROR(INDEX(MASTER!B:B,MATCH(G123,MASTER!A:A,0))/100," ")</f>
        <v> </v>
      </c>
      <c r="K123" s="51">
        <f ca="1" t="shared" si="3"/>
        <v>0</v>
      </c>
      <c r="L123" s="51" t="str">
        <f ca="1" t="shared" si="4"/>
        <v>1900 - WEEK 00</v>
      </c>
      <c r="M123" s="51" t="str">
        <f ca="1" t="shared" si="5"/>
        <v>1900 - MONTH 01</v>
      </c>
      <c r="N123" s="68" t="str">
        <f ca="1" t="shared" ref="N123:O123" si="131">IFERROR(AVERAGEIF(L:L,L123,$J:$J)," ")</f>
        <v> </v>
      </c>
      <c r="O123" s="68" t="str">
        <f ca="1" t="shared" si="131"/>
        <v> </v>
      </c>
      <c r="P123" s="51" t="str">
        <f ca="1">IF(ISBLANK(A123)," ",IF(N123&gt;MASTER!$B$3/100,"SB",IF(N123&gt;MASTER!$B$4/100,"B",IF(N123&gt;MASTER!$B$5/100,"C","K"))))</f>
        <v>SB</v>
      </c>
      <c r="Q123" s="51" t="str">
        <f ca="1">IF(ISBLANK(B123)," ",IF(O123&gt;MASTER!$B$3/100,"SB",IF(O123&gt;MASTER!$B$4/100,"B",IF(O123&gt;MASTER!$B$5/100,"C","K"))))</f>
        <v>SB</v>
      </c>
    </row>
    <row r="124" customHeight="1" spans="1:17">
      <c r="A124" s="51">
        <f ca="1">INDIRECT(ADDRESS(2+QUOTIENT(ROW()-2,COUNTA('Form Responses 1'!$1:$1)-4),1,,TRUE,"Form Responses 1"))</f>
        <v>0</v>
      </c>
      <c r="B124" s="51">
        <f ca="1">INDIRECT(ADDRESS(2+QUOTIENT(ROW()-2,COUNTA('Form Responses 1'!$1:$1)-4),2,,TRUE,"Form Responses 1"))</f>
        <v>0</v>
      </c>
      <c r="C124" s="51">
        <f ca="1">INDIRECT(ADDRESS(2+QUOTIENT(ROW()-2,COUNTA('Form Responses 1'!$1:$1)-4),3,,TRUE,"Form Responses 1"))</f>
        <v>0</v>
      </c>
      <c r="D124" s="51">
        <f ca="1">INDIRECT(ADDRESS(2+QUOTIENT(ROW()-2,COUNTA('Form Responses 1'!$1:$1)-4),4,,TRUE,"Form Responses 1"))</f>
        <v>0</v>
      </c>
      <c r="E124" s="67">
        <f ca="1" t="shared" si="0"/>
        <v>6</v>
      </c>
      <c r="F124" s="51" t="str">
        <f ca="1">IF(ISBLANK(A124)," ",INDIRECT(ADDRESS(1,5+MOD(ROW()-2,COUNTA('Form Responses 1'!$1:$1)-4),,TRUE,"Form Responses 1")))</f>
        <v>Gedung [Kamar 4]</v>
      </c>
      <c r="G124" s="51" t="e">
        <f ca="1">IF(ISBLANK(A124)," ",INDIRECT(ADDRESS(MATCH(A124,'Form Responses 1'!A:A,0),5+MOD(ROW()-2,COUNTA('Form Responses 1'!$1:$1)-4),,TRUE,"Form Responses 1")))</f>
        <v>#N/A</v>
      </c>
      <c r="H124" s="68" t="str">
        <f ca="1" t="shared" si="1"/>
        <v>Gedung</v>
      </c>
      <c r="I124" s="68" t="str">
        <f ca="1" t="shared" si="2"/>
        <v>CLEANING SERVICE</v>
      </c>
      <c r="J124" s="68" t="str">
        <f ca="1" t="array" ref="J124">IFERROR(INDEX(MASTER!B:B,MATCH(G124,MASTER!A:A,0))/100," ")</f>
        <v> </v>
      </c>
      <c r="K124" s="51">
        <f ca="1" t="shared" si="3"/>
        <v>0</v>
      </c>
      <c r="L124" s="51" t="str">
        <f ca="1" t="shared" si="4"/>
        <v>1900 - WEEK 00</v>
      </c>
      <c r="M124" s="51" t="str">
        <f ca="1" t="shared" si="5"/>
        <v>1900 - MONTH 01</v>
      </c>
      <c r="N124" s="68" t="str">
        <f ca="1" t="shared" ref="N124:O124" si="132">IFERROR(AVERAGEIF(L:L,L124,$J:$J)," ")</f>
        <v> </v>
      </c>
      <c r="O124" s="68" t="str">
        <f ca="1" t="shared" si="132"/>
        <v> </v>
      </c>
      <c r="P124" s="51" t="str">
        <f ca="1">IF(ISBLANK(A124)," ",IF(N124&gt;MASTER!$B$3/100,"SB",IF(N124&gt;MASTER!$B$4/100,"B",IF(N124&gt;MASTER!$B$5/100,"C","K"))))</f>
        <v>SB</v>
      </c>
      <c r="Q124" s="51" t="str">
        <f ca="1">IF(ISBLANK(B124)," ",IF(O124&gt;MASTER!$B$3/100,"SB",IF(O124&gt;MASTER!$B$4/100,"B",IF(O124&gt;MASTER!$B$5/100,"C","K"))))</f>
        <v>SB</v>
      </c>
    </row>
    <row r="125" customHeight="1" spans="1:17">
      <c r="A125" s="51">
        <f ca="1">INDIRECT(ADDRESS(2+QUOTIENT(ROW()-2,COUNTA('Form Responses 1'!$1:$1)-4),1,,TRUE,"Form Responses 1"))</f>
        <v>0</v>
      </c>
      <c r="B125" s="51">
        <f ca="1">INDIRECT(ADDRESS(2+QUOTIENT(ROW()-2,COUNTA('Form Responses 1'!$1:$1)-4),2,,TRUE,"Form Responses 1"))</f>
        <v>0</v>
      </c>
      <c r="C125" s="51">
        <f ca="1">INDIRECT(ADDRESS(2+QUOTIENT(ROW()-2,COUNTA('Form Responses 1'!$1:$1)-4),3,,TRUE,"Form Responses 1"))</f>
        <v>0</v>
      </c>
      <c r="D125" s="51">
        <f ca="1">INDIRECT(ADDRESS(2+QUOTIENT(ROW()-2,COUNTA('Form Responses 1'!$1:$1)-4),4,,TRUE,"Form Responses 1"))</f>
        <v>0</v>
      </c>
      <c r="E125" s="67">
        <f ca="1" t="shared" si="0"/>
        <v>6</v>
      </c>
      <c r="F125" s="51" t="str">
        <f ca="1">IF(ISBLANK(A125)," ",INDIRECT(ADDRESS(1,5+MOD(ROW()-2,COUNTA('Form Responses 1'!$1:$1)-4),,TRUE,"Form Responses 1")))</f>
        <v>Gedung [Kolidor]</v>
      </c>
      <c r="G125" s="51" t="e">
        <f ca="1">IF(ISBLANK(A125)," ",INDIRECT(ADDRESS(MATCH(A125,'Form Responses 1'!A:A,0),5+MOD(ROW()-2,COUNTA('Form Responses 1'!$1:$1)-4),,TRUE,"Form Responses 1")))</f>
        <v>#N/A</v>
      </c>
      <c r="H125" s="68" t="str">
        <f ca="1" t="shared" si="1"/>
        <v>Gedung</v>
      </c>
      <c r="I125" s="68" t="str">
        <f ca="1" t="shared" si="2"/>
        <v>CLEANING SERVICE</v>
      </c>
      <c r="J125" s="68" t="str">
        <f ca="1" t="array" ref="J125">IFERROR(INDEX(MASTER!B:B,MATCH(G125,MASTER!A:A,0))/100," ")</f>
        <v> </v>
      </c>
      <c r="K125" s="51">
        <f ca="1" t="shared" si="3"/>
        <v>0</v>
      </c>
      <c r="L125" s="51" t="str">
        <f ca="1" t="shared" si="4"/>
        <v>1900 - WEEK 00</v>
      </c>
      <c r="M125" s="51" t="str">
        <f ca="1" t="shared" si="5"/>
        <v>1900 - MONTH 01</v>
      </c>
      <c r="N125" s="68" t="str">
        <f ca="1" t="shared" ref="N125:O125" si="133">IFERROR(AVERAGEIF(L:L,L125,$J:$J)," ")</f>
        <v> </v>
      </c>
      <c r="O125" s="68" t="str">
        <f ca="1" t="shared" si="133"/>
        <v> </v>
      </c>
      <c r="P125" s="51" t="str">
        <f ca="1">IF(ISBLANK(A125)," ",IF(N125&gt;MASTER!$B$3/100,"SB",IF(N125&gt;MASTER!$B$4/100,"B",IF(N125&gt;MASTER!$B$5/100,"C","K"))))</f>
        <v>SB</v>
      </c>
      <c r="Q125" s="51" t="str">
        <f ca="1">IF(ISBLANK(B125)," ",IF(O125&gt;MASTER!$B$3/100,"SB",IF(O125&gt;MASTER!$B$4/100,"B",IF(O125&gt;MASTER!$B$5/100,"C","K"))))</f>
        <v>SB</v>
      </c>
    </row>
    <row r="126" customHeight="1" spans="1:17">
      <c r="A126" s="51">
        <f ca="1">INDIRECT(ADDRESS(2+QUOTIENT(ROW()-2,COUNTA('Form Responses 1'!$1:$1)-4),1,,TRUE,"Form Responses 1"))</f>
        <v>0</v>
      </c>
      <c r="B126" s="51">
        <f ca="1">INDIRECT(ADDRESS(2+QUOTIENT(ROW()-2,COUNTA('Form Responses 1'!$1:$1)-4),2,,TRUE,"Form Responses 1"))</f>
        <v>0</v>
      </c>
      <c r="C126" s="51">
        <f ca="1">INDIRECT(ADDRESS(2+QUOTIENT(ROW()-2,COUNTA('Form Responses 1'!$1:$1)-4),3,,TRUE,"Form Responses 1"))</f>
        <v>0</v>
      </c>
      <c r="D126" s="51">
        <f ca="1">INDIRECT(ADDRESS(2+QUOTIENT(ROW()-2,COUNTA('Form Responses 1'!$1:$1)-4),4,,TRUE,"Form Responses 1"))</f>
        <v>0</v>
      </c>
      <c r="E126" s="67">
        <f ca="1" t="shared" si="0"/>
        <v>6</v>
      </c>
      <c r="F126" s="51" t="str">
        <f ca="1">IF(ISBLANK(A126)," ",INDIRECT(ADDRESS(1,5+MOD(ROW()-2,COUNTA('Form Responses 1'!$1:$1)-4),,TRUE,"Form Responses 1")))</f>
        <v>Gedung [Pentri]</v>
      </c>
      <c r="G126" s="51" t="e">
        <f ca="1">IF(ISBLANK(A126)," ",INDIRECT(ADDRESS(MATCH(A126,'Form Responses 1'!A:A,0),5+MOD(ROW()-2,COUNTA('Form Responses 1'!$1:$1)-4),,TRUE,"Form Responses 1")))</f>
        <v>#N/A</v>
      </c>
      <c r="H126" s="68" t="str">
        <f ca="1" t="shared" si="1"/>
        <v>Gedung</v>
      </c>
      <c r="I126" s="68" t="str">
        <f ca="1" t="shared" si="2"/>
        <v>CLEANING SERVICE</v>
      </c>
      <c r="J126" s="68" t="str">
        <f ca="1" t="array" ref="J126">IFERROR(INDEX(MASTER!B:B,MATCH(G126,MASTER!A:A,0))/100," ")</f>
        <v> </v>
      </c>
      <c r="K126" s="51">
        <f ca="1" t="shared" si="3"/>
        <v>0</v>
      </c>
      <c r="L126" s="51" t="str">
        <f ca="1" t="shared" si="4"/>
        <v>1900 - WEEK 00</v>
      </c>
      <c r="M126" s="51" t="str">
        <f ca="1" t="shared" si="5"/>
        <v>1900 - MONTH 01</v>
      </c>
      <c r="N126" s="68" t="str">
        <f ca="1" t="shared" ref="N126:O126" si="134">IFERROR(AVERAGEIF(L:L,L126,$J:$J)," ")</f>
        <v> </v>
      </c>
      <c r="O126" s="68" t="str">
        <f ca="1" t="shared" si="134"/>
        <v> </v>
      </c>
      <c r="P126" s="51" t="str">
        <f ca="1">IF(ISBLANK(A126)," ",IF(N126&gt;MASTER!$B$3/100,"SB",IF(N126&gt;MASTER!$B$4/100,"B",IF(N126&gt;MASTER!$B$5/100,"C","K"))))</f>
        <v>SB</v>
      </c>
      <c r="Q126" s="51" t="str">
        <f ca="1">IF(ISBLANK(B126)," ",IF(O126&gt;MASTER!$B$3/100,"SB",IF(O126&gt;MASTER!$B$4/100,"B",IF(O126&gt;MASTER!$B$5/100,"C","K"))))</f>
        <v>SB</v>
      </c>
    </row>
    <row r="127" customHeight="1" spans="1:17">
      <c r="A127" s="51">
        <f ca="1">INDIRECT(ADDRESS(2+QUOTIENT(ROW()-2,COUNTA('Form Responses 1'!$1:$1)-4),1,,TRUE,"Form Responses 1"))</f>
        <v>0</v>
      </c>
      <c r="B127" s="51">
        <f ca="1">INDIRECT(ADDRESS(2+QUOTIENT(ROW()-2,COUNTA('Form Responses 1'!$1:$1)-4),2,,TRUE,"Form Responses 1"))</f>
        <v>0</v>
      </c>
      <c r="C127" s="51">
        <f ca="1">INDIRECT(ADDRESS(2+QUOTIENT(ROW()-2,COUNTA('Form Responses 1'!$1:$1)-4),3,,TRUE,"Form Responses 1"))</f>
        <v>0</v>
      </c>
      <c r="D127" s="51">
        <f ca="1">INDIRECT(ADDRESS(2+QUOTIENT(ROW()-2,COUNTA('Form Responses 1'!$1:$1)-4),4,,TRUE,"Form Responses 1"))</f>
        <v>0</v>
      </c>
      <c r="E127" s="67">
        <f ca="1" t="shared" si="0"/>
        <v>6</v>
      </c>
      <c r="F127" s="51" t="str">
        <f ca="1">IF(ISBLANK(A127)," ",INDIRECT(ADDRESS(1,5+MOD(ROW()-2,COUNTA('Form Responses 1'!$1:$1)-4),,TRUE,"Form Responses 1")))</f>
        <v>Gedung [Toilet]</v>
      </c>
      <c r="G127" s="51" t="e">
        <f ca="1">IF(ISBLANK(A127)," ",INDIRECT(ADDRESS(MATCH(A127,'Form Responses 1'!A:A,0),5+MOD(ROW()-2,COUNTA('Form Responses 1'!$1:$1)-4),,TRUE,"Form Responses 1")))</f>
        <v>#N/A</v>
      </c>
      <c r="H127" s="68" t="str">
        <f ca="1" t="shared" si="1"/>
        <v>Gedung</v>
      </c>
      <c r="I127" s="68" t="str">
        <f ca="1" t="shared" si="2"/>
        <v>CLEANING SERVICE</v>
      </c>
      <c r="J127" s="68" t="str">
        <f ca="1" t="array" ref="J127">IFERROR(INDEX(MASTER!B:B,MATCH(G127,MASTER!A:A,0))/100," ")</f>
        <v> </v>
      </c>
      <c r="K127" s="51">
        <f ca="1" t="shared" si="3"/>
        <v>0</v>
      </c>
      <c r="L127" s="51" t="str">
        <f ca="1" t="shared" si="4"/>
        <v>1900 - WEEK 00</v>
      </c>
      <c r="M127" s="51" t="str">
        <f ca="1" t="shared" si="5"/>
        <v>1900 - MONTH 01</v>
      </c>
      <c r="N127" s="68" t="str">
        <f ca="1" t="shared" ref="N127:O127" si="135">IFERROR(AVERAGEIF(L:L,L127,$J:$J)," ")</f>
        <v> </v>
      </c>
      <c r="O127" s="68" t="str">
        <f ca="1" t="shared" si="135"/>
        <v> </v>
      </c>
      <c r="P127" s="51" t="str">
        <f ca="1">IF(ISBLANK(A127)," ",IF(N127&gt;MASTER!$B$3/100,"SB",IF(N127&gt;MASTER!$B$4/100,"B",IF(N127&gt;MASTER!$B$5/100,"C","K"))))</f>
        <v>SB</v>
      </c>
      <c r="Q127" s="51" t="str">
        <f ca="1">IF(ISBLANK(B127)," ",IF(O127&gt;MASTER!$B$3/100,"SB",IF(O127&gt;MASTER!$B$4/100,"B",IF(O127&gt;MASTER!$B$5/100,"C","K"))))</f>
        <v>SB</v>
      </c>
    </row>
    <row r="128" customHeight="1" spans="1:17">
      <c r="A128" s="51">
        <f ca="1">INDIRECT(ADDRESS(2+QUOTIENT(ROW()-2,COUNTA('Form Responses 1'!$1:$1)-4),1,,TRUE,"Form Responses 1"))</f>
        <v>0</v>
      </c>
      <c r="B128" s="51">
        <f ca="1">INDIRECT(ADDRESS(2+QUOTIENT(ROW()-2,COUNTA('Form Responses 1'!$1:$1)-4),2,,TRUE,"Form Responses 1"))</f>
        <v>0</v>
      </c>
      <c r="C128" s="51">
        <f ca="1">INDIRECT(ADDRESS(2+QUOTIENT(ROW()-2,COUNTA('Form Responses 1'!$1:$1)-4),3,,TRUE,"Form Responses 1"))</f>
        <v>0</v>
      </c>
      <c r="D128" s="51">
        <f ca="1">INDIRECT(ADDRESS(2+QUOTIENT(ROW()-2,COUNTA('Form Responses 1'!$1:$1)-4),4,,TRUE,"Form Responses 1"))</f>
        <v>0</v>
      </c>
      <c r="E128" s="67">
        <f ca="1" t="shared" si="0"/>
        <v>6</v>
      </c>
      <c r="F128" s="51" t="str">
        <f ca="1">IF(ISBLANK(A128)," ",INDIRECT(ADDRESS(1,5+MOD(ROW()-2,COUNTA('Form Responses 1'!$1:$1)-4),,TRUE,"Form Responses 1")))</f>
        <v>Security [Security Functions]</v>
      </c>
      <c r="G128" s="51" t="e">
        <f ca="1">IF(ISBLANK(A128)," ",INDIRECT(ADDRESS(MATCH(A128,'Form Responses 1'!A:A,0),5+MOD(ROW()-2,COUNTA('Form Responses 1'!$1:$1)-4),,TRUE,"Form Responses 1")))</f>
        <v>#N/A</v>
      </c>
      <c r="H128" s="68" t="str">
        <f ca="1" t="shared" si="1"/>
        <v>Security</v>
      </c>
      <c r="I128" s="68" t="str">
        <f ca="1" t="shared" si="2"/>
        <v>SECURITY SERVICE</v>
      </c>
      <c r="J128" s="68" t="str">
        <f ca="1" t="array" ref="J128">IFERROR(INDEX(MASTER!B:B,MATCH(G128,MASTER!A:A,0))/100," ")</f>
        <v> </v>
      </c>
      <c r="K128" s="51">
        <f ca="1" t="shared" si="3"/>
        <v>0</v>
      </c>
      <c r="L128" s="51" t="str">
        <f ca="1" t="shared" si="4"/>
        <v>1900 - WEEK 00</v>
      </c>
      <c r="M128" s="51" t="str">
        <f ca="1" t="shared" si="5"/>
        <v>1900 - MONTH 01</v>
      </c>
      <c r="N128" s="68" t="str">
        <f ca="1" t="shared" ref="N128:O128" si="136">IFERROR(AVERAGEIF(L:L,L128,$J:$J)," ")</f>
        <v> </v>
      </c>
      <c r="O128" s="68" t="str">
        <f ca="1" t="shared" si="136"/>
        <v> </v>
      </c>
      <c r="P128" s="51" t="str">
        <f ca="1">IF(ISBLANK(A128)," ",IF(N128&gt;MASTER!$B$3/100,"SB",IF(N128&gt;MASTER!$B$4/100,"B",IF(N128&gt;MASTER!$B$5/100,"C","K"))))</f>
        <v>SB</v>
      </c>
      <c r="Q128" s="51" t="str">
        <f ca="1">IF(ISBLANK(B128)," ",IF(O128&gt;MASTER!$B$3/100,"SB",IF(O128&gt;MASTER!$B$4/100,"B",IF(O128&gt;MASTER!$B$5/100,"C","K"))))</f>
        <v>SB</v>
      </c>
    </row>
    <row r="129" customHeight="1" spans="1:17">
      <c r="A129" s="51">
        <f ca="1">INDIRECT(ADDRESS(2+QUOTIENT(ROW()-2,COUNTA('Form Responses 1'!$1:$1)-4),1,,TRUE,"Form Responses 1"))</f>
        <v>0</v>
      </c>
      <c r="B129" s="51">
        <f ca="1">INDIRECT(ADDRESS(2+QUOTIENT(ROW()-2,COUNTA('Form Responses 1'!$1:$1)-4),2,,TRUE,"Form Responses 1"))</f>
        <v>0</v>
      </c>
      <c r="C129" s="51">
        <f ca="1">INDIRECT(ADDRESS(2+QUOTIENT(ROW()-2,COUNTA('Form Responses 1'!$1:$1)-4),3,,TRUE,"Form Responses 1"))</f>
        <v>0</v>
      </c>
      <c r="D129" s="51">
        <f ca="1">INDIRECT(ADDRESS(2+QUOTIENT(ROW()-2,COUNTA('Form Responses 1'!$1:$1)-4),4,,TRUE,"Form Responses 1"))</f>
        <v>0</v>
      </c>
      <c r="E129" s="67">
        <f ca="1" t="shared" si="0"/>
        <v>6</v>
      </c>
      <c r="F129" s="51" t="str">
        <f ca="1">IF(ISBLANK(A129)," ",INDIRECT(ADDRESS(1,5+MOD(ROW()-2,COUNTA('Form Responses 1'!$1:$1)-4),,TRUE,"Form Responses 1")))</f>
        <v>Gedung [Halaman]</v>
      </c>
      <c r="G129" s="51" t="e">
        <f ca="1">IF(ISBLANK(A129)," ",INDIRECT(ADDRESS(MATCH(A129,'Form Responses 1'!A:A,0),5+MOD(ROW()-2,COUNTA('Form Responses 1'!$1:$1)-4),,TRUE,"Form Responses 1")))</f>
        <v>#N/A</v>
      </c>
      <c r="H129" s="68" t="str">
        <f ca="1" t="shared" si="1"/>
        <v>Gedung</v>
      </c>
      <c r="I129" s="68" t="str">
        <f ca="1" t="shared" si="2"/>
        <v>CLEANING SERVICE</v>
      </c>
      <c r="J129" s="68" t="str">
        <f ca="1" t="array" ref="J129">IFERROR(INDEX(MASTER!B:B,MATCH(G129,MASTER!A:A,0))/100," ")</f>
        <v> </v>
      </c>
      <c r="K129" s="51">
        <f ca="1" t="shared" si="3"/>
        <v>0</v>
      </c>
      <c r="L129" s="51" t="str">
        <f ca="1" t="shared" si="4"/>
        <v>1900 - WEEK 00</v>
      </c>
      <c r="M129" s="51" t="str">
        <f ca="1" t="shared" si="5"/>
        <v>1900 - MONTH 01</v>
      </c>
      <c r="N129" s="68" t="str">
        <f ca="1" t="shared" ref="N129:O129" si="137">IFERROR(AVERAGEIF(L:L,L129,$J:$J)," ")</f>
        <v> </v>
      </c>
      <c r="O129" s="68" t="str">
        <f ca="1" t="shared" si="137"/>
        <v> </v>
      </c>
      <c r="P129" s="51" t="str">
        <f ca="1">IF(ISBLANK(A129)," ",IF(N129&gt;MASTER!$B$3/100,"SB",IF(N129&gt;MASTER!$B$4/100,"B",IF(N129&gt;MASTER!$B$5/100,"C","K"))))</f>
        <v>SB</v>
      </c>
      <c r="Q129" s="51" t="str">
        <f ca="1">IF(ISBLANK(B129)," ",IF(O129&gt;MASTER!$B$3/100,"SB",IF(O129&gt;MASTER!$B$4/100,"B",IF(O129&gt;MASTER!$B$5/100,"C","K"))))</f>
        <v>SB</v>
      </c>
    </row>
    <row r="130" customHeight="1" spans="1:17">
      <c r="A130" s="51">
        <f ca="1">INDIRECT(ADDRESS(2+QUOTIENT(ROW()-2,COUNTA('Form Responses 1'!$1:$1)-4),1,,TRUE,"Form Responses 1"))</f>
        <v>0</v>
      </c>
      <c r="B130" s="51">
        <f ca="1">INDIRECT(ADDRESS(2+QUOTIENT(ROW()-2,COUNTA('Form Responses 1'!$1:$1)-4),2,,TRUE,"Form Responses 1"))</f>
        <v>0</v>
      </c>
      <c r="C130" s="51">
        <f ca="1">INDIRECT(ADDRESS(2+QUOTIENT(ROW()-2,COUNTA('Form Responses 1'!$1:$1)-4),3,,TRUE,"Form Responses 1"))</f>
        <v>0</v>
      </c>
      <c r="D130" s="51">
        <f ca="1">INDIRECT(ADDRESS(2+QUOTIENT(ROW()-2,COUNTA('Form Responses 1'!$1:$1)-4),4,,TRUE,"Form Responses 1"))</f>
        <v>0</v>
      </c>
      <c r="E130" s="67">
        <f ca="1" t="shared" si="0"/>
        <v>6</v>
      </c>
      <c r="F130" s="51" t="str">
        <f ca="1">IF(ISBLANK(A130)," ",INDIRECT(ADDRESS(1,5+MOD(ROW()-2,COUNTA('Form Responses 1'!$1:$1)-4),,TRUE,"Form Responses 1")))</f>
        <v>Gedung [Kamar 1]</v>
      </c>
      <c r="G130" s="51" t="e">
        <f ca="1">IF(ISBLANK(A130)," ",INDIRECT(ADDRESS(MATCH(A130,'Form Responses 1'!A:A,0),5+MOD(ROW()-2,COUNTA('Form Responses 1'!$1:$1)-4),,TRUE,"Form Responses 1")))</f>
        <v>#N/A</v>
      </c>
      <c r="H130" s="68" t="str">
        <f ca="1" t="shared" si="1"/>
        <v>Gedung</v>
      </c>
      <c r="I130" s="68" t="str">
        <f ca="1" t="shared" si="2"/>
        <v>CLEANING SERVICE</v>
      </c>
      <c r="J130" s="68" t="str">
        <f ca="1" t="array" ref="J130">IFERROR(INDEX(MASTER!B:B,MATCH(G130,MASTER!A:A,0))/100," ")</f>
        <v> </v>
      </c>
      <c r="K130" s="51">
        <f ca="1" t="shared" si="3"/>
        <v>0</v>
      </c>
      <c r="L130" s="51" t="str">
        <f ca="1" t="shared" si="4"/>
        <v>1900 - WEEK 00</v>
      </c>
      <c r="M130" s="51" t="str">
        <f ca="1" t="shared" si="5"/>
        <v>1900 - MONTH 01</v>
      </c>
      <c r="N130" s="68" t="str">
        <f ca="1" t="shared" ref="N130:O130" si="138">IFERROR(AVERAGEIF(L:L,L130,$J:$J)," ")</f>
        <v> </v>
      </c>
      <c r="O130" s="68" t="str">
        <f ca="1" t="shared" si="138"/>
        <v> </v>
      </c>
      <c r="P130" s="51" t="str">
        <f ca="1">IF(ISBLANK(A130)," ",IF(N130&gt;MASTER!$B$3/100,"SB",IF(N130&gt;MASTER!$B$4/100,"B",IF(N130&gt;MASTER!$B$5/100,"C","K"))))</f>
        <v>SB</v>
      </c>
      <c r="Q130" s="51" t="str">
        <f ca="1">IF(ISBLANK(B130)," ",IF(O130&gt;MASTER!$B$3/100,"SB",IF(O130&gt;MASTER!$B$4/100,"B",IF(O130&gt;MASTER!$B$5/100,"C","K"))))</f>
        <v>SB</v>
      </c>
    </row>
    <row r="131" customHeight="1" spans="1:17">
      <c r="A131" s="51">
        <f ca="1">INDIRECT(ADDRESS(2+QUOTIENT(ROW()-2,COUNTA('Form Responses 1'!$1:$1)-4),1,,TRUE,"Form Responses 1"))</f>
        <v>0</v>
      </c>
      <c r="B131" s="51">
        <f ca="1">INDIRECT(ADDRESS(2+QUOTIENT(ROW()-2,COUNTA('Form Responses 1'!$1:$1)-4),2,,TRUE,"Form Responses 1"))</f>
        <v>0</v>
      </c>
      <c r="C131" s="51">
        <f ca="1">INDIRECT(ADDRESS(2+QUOTIENT(ROW()-2,COUNTA('Form Responses 1'!$1:$1)-4),3,,TRUE,"Form Responses 1"))</f>
        <v>0</v>
      </c>
      <c r="D131" s="51">
        <f ca="1">INDIRECT(ADDRESS(2+QUOTIENT(ROW()-2,COUNTA('Form Responses 1'!$1:$1)-4),4,,TRUE,"Form Responses 1"))</f>
        <v>0</v>
      </c>
      <c r="E131" s="67">
        <f ca="1" t="shared" si="0"/>
        <v>6</v>
      </c>
      <c r="F131" s="51" t="str">
        <f ca="1">IF(ISBLANK(A131)," ",INDIRECT(ADDRESS(1,5+MOD(ROW()-2,COUNTA('Form Responses 1'!$1:$1)-4),,TRUE,"Form Responses 1")))</f>
        <v>Gedung [Kamar 2]</v>
      </c>
      <c r="G131" s="51" t="e">
        <f ca="1">IF(ISBLANK(A131)," ",INDIRECT(ADDRESS(MATCH(A131,'Form Responses 1'!A:A,0),5+MOD(ROW()-2,COUNTA('Form Responses 1'!$1:$1)-4),,TRUE,"Form Responses 1")))</f>
        <v>#N/A</v>
      </c>
      <c r="H131" s="68" t="str">
        <f ca="1" t="shared" si="1"/>
        <v>Gedung</v>
      </c>
      <c r="I131" s="68" t="str">
        <f ca="1" t="shared" si="2"/>
        <v>CLEANING SERVICE</v>
      </c>
      <c r="J131" s="68" t="str">
        <f ca="1" t="array" ref="J131">IFERROR(INDEX(MASTER!B:B,MATCH(G131,MASTER!A:A,0))/100," ")</f>
        <v> </v>
      </c>
      <c r="K131" s="51">
        <f ca="1" t="shared" si="3"/>
        <v>0</v>
      </c>
      <c r="L131" s="51" t="str">
        <f ca="1" t="shared" si="4"/>
        <v>1900 - WEEK 00</v>
      </c>
      <c r="M131" s="51" t="str">
        <f ca="1" t="shared" si="5"/>
        <v>1900 - MONTH 01</v>
      </c>
      <c r="N131" s="68" t="str">
        <f ca="1" t="shared" ref="N131:O131" si="139">IFERROR(AVERAGEIF(L:L,L131,$J:$J)," ")</f>
        <v> </v>
      </c>
      <c r="O131" s="68" t="str">
        <f ca="1" t="shared" si="139"/>
        <v> </v>
      </c>
      <c r="P131" s="51" t="str">
        <f ca="1">IF(ISBLANK(A131)," ",IF(N131&gt;MASTER!$B$3/100,"SB",IF(N131&gt;MASTER!$B$4/100,"B",IF(N131&gt;MASTER!$B$5/100,"C","K"))))</f>
        <v>SB</v>
      </c>
      <c r="Q131" s="51" t="str">
        <f ca="1">IF(ISBLANK(B131)," ",IF(O131&gt;MASTER!$B$3/100,"SB",IF(O131&gt;MASTER!$B$4/100,"B",IF(O131&gt;MASTER!$B$5/100,"C","K"))))</f>
        <v>SB</v>
      </c>
    </row>
    <row r="132" customHeight="1" spans="1:17">
      <c r="A132" s="51">
        <f ca="1">INDIRECT(ADDRESS(2+QUOTIENT(ROW()-2,COUNTA('Form Responses 1'!$1:$1)-4),1,,TRUE,"Form Responses 1"))</f>
        <v>0</v>
      </c>
      <c r="B132" s="51">
        <f ca="1">INDIRECT(ADDRESS(2+QUOTIENT(ROW()-2,COUNTA('Form Responses 1'!$1:$1)-4),2,,TRUE,"Form Responses 1"))</f>
        <v>0</v>
      </c>
      <c r="C132" s="51">
        <f ca="1">INDIRECT(ADDRESS(2+QUOTIENT(ROW()-2,COUNTA('Form Responses 1'!$1:$1)-4),3,,TRUE,"Form Responses 1"))</f>
        <v>0</v>
      </c>
      <c r="D132" s="51">
        <f ca="1">INDIRECT(ADDRESS(2+QUOTIENT(ROW()-2,COUNTA('Form Responses 1'!$1:$1)-4),4,,TRUE,"Form Responses 1"))</f>
        <v>0</v>
      </c>
      <c r="E132" s="67">
        <f ca="1" t="shared" si="0"/>
        <v>6</v>
      </c>
      <c r="F132" s="51" t="str">
        <f ca="1">IF(ISBLANK(A132)," ",INDIRECT(ADDRESS(1,5+MOD(ROW()-2,COUNTA('Form Responses 1'!$1:$1)-4),,TRUE,"Form Responses 1")))</f>
        <v>Gedung [Kamar 3]</v>
      </c>
      <c r="G132" s="51" t="e">
        <f ca="1">IF(ISBLANK(A132)," ",INDIRECT(ADDRESS(MATCH(A132,'Form Responses 1'!A:A,0),5+MOD(ROW()-2,COUNTA('Form Responses 1'!$1:$1)-4),,TRUE,"Form Responses 1")))</f>
        <v>#N/A</v>
      </c>
      <c r="H132" s="68" t="str">
        <f ca="1" t="shared" si="1"/>
        <v>Gedung</v>
      </c>
      <c r="I132" s="68" t="str">
        <f ca="1" t="shared" si="2"/>
        <v>CLEANING SERVICE</v>
      </c>
      <c r="J132" s="68" t="str">
        <f ca="1" t="array" ref="J132">IFERROR(INDEX(MASTER!B:B,MATCH(G132,MASTER!A:A,0))/100," ")</f>
        <v> </v>
      </c>
      <c r="K132" s="51">
        <f ca="1" t="shared" si="3"/>
        <v>0</v>
      </c>
      <c r="L132" s="51" t="str">
        <f ca="1" t="shared" si="4"/>
        <v>1900 - WEEK 00</v>
      </c>
      <c r="M132" s="51" t="str">
        <f ca="1" t="shared" si="5"/>
        <v>1900 - MONTH 01</v>
      </c>
      <c r="N132" s="68" t="str">
        <f ca="1" t="shared" ref="N132:O132" si="140">IFERROR(AVERAGEIF(L:L,L132,$J:$J)," ")</f>
        <v> </v>
      </c>
      <c r="O132" s="68" t="str">
        <f ca="1" t="shared" si="140"/>
        <v> </v>
      </c>
      <c r="P132" s="51" t="str">
        <f ca="1">IF(ISBLANK(A132)," ",IF(N132&gt;MASTER!$B$3/100,"SB",IF(N132&gt;MASTER!$B$4/100,"B",IF(N132&gt;MASTER!$B$5/100,"C","K"))))</f>
        <v>SB</v>
      </c>
      <c r="Q132" s="51" t="str">
        <f ca="1">IF(ISBLANK(B132)," ",IF(O132&gt;MASTER!$B$3/100,"SB",IF(O132&gt;MASTER!$B$4/100,"B",IF(O132&gt;MASTER!$B$5/100,"C","K"))))</f>
        <v>SB</v>
      </c>
    </row>
    <row r="133" customHeight="1" spans="1:17">
      <c r="A133" s="51">
        <f ca="1">INDIRECT(ADDRESS(2+QUOTIENT(ROW()-2,COUNTA('Form Responses 1'!$1:$1)-4),1,,TRUE,"Form Responses 1"))</f>
        <v>0</v>
      </c>
      <c r="B133" s="51">
        <f ca="1">INDIRECT(ADDRESS(2+QUOTIENT(ROW()-2,COUNTA('Form Responses 1'!$1:$1)-4),2,,TRUE,"Form Responses 1"))</f>
        <v>0</v>
      </c>
      <c r="C133" s="51">
        <f ca="1">INDIRECT(ADDRESS(2+QUOTIENT(ROW()-2,COUNTA('Form Responses 1'!$1:$1)-4),3,,TRUE,"Form Responses 1"))</f>
        <v>0</v>
      </c>
      <c r="D133" s="51">
        <f ca="1">INDIRECT(ADDRESS(2+QUOTIENT(ROW()-2,COUNTA('Form Responses 1'!$1:$1)-4),4,,TRUE,"Form Responses 1"))</f>
        <v>0</v>
      </c>
      <c r="E133" s="67">
        <f ca="1" t="shared" si="0"/>
        <v>6</v>
      </c>
      <c r="F133" s="51" t="str">
        <f ca="1">IF(ISBLANK(A133)," ",INDIRECT(ADDRESS(1,5+MOD(ROW()-2,COUNTA('Form Responses 1'!$1:$1)-4),,TRUE,"Form Responses 1")))</f>
        <v>Gedung [Kamar 4]</v>
      </c>
      <c r="G133" s="51" t="e">
        <f ca="1">IF(ISBLANK(A133)," ",INDIRECT(ADDRESS(MATCH(A133,'Form Responses 1'!A:A,0),5+MOD(ROW()-2,COUNTA('Form Responses 1'!$1:$1)-4),,TRUE,"Form Responses 1")))</f>
        <v>#N/A</v>
      </c>
      <c r="H133" s="68" t="str">
        <f ca="1" t="shared" si="1"/>
        <v>Gedung</v>
      </c>
      <c r="I133" s="68" t="str">
        <f ca="1" t="shared" si="2"/>
        <v>CLEANING SERVICE</v>
      </c>
      <c r="J133" s="68" t="str">
        <f ca="1" t="array" ref="J133">IFERROR(INDEX(MASTER!B:B,MATCH(G133,MASTER!A:A,0))/100," ")</f>
        <v> </v>
      </c>
      <c r="K133" s="51">
        <f ca="1" t="shared" si="3"/>
        <v>0</v>
      </c>
      <c r="L133" s="51" t="str">
        <f ca="1" t="shared" si="4"/>
        <v>1900 - WEEK 00</v>
      </c>
      <c r="M133" s="51" t="str">
        <f ca="1" t="shared" si="5"/>
        <v>1900 - MONTH 01</v>
      </c>
      <c r="N133" s="68" t="str">
        <f ca="1" t="shared" ref="N133:O133" si="141">IFERROR(AVERAGEIF(L:L,L133,$J:$J)," ")</f>
        <v> </v>
      </c>
      <c r="O133" s="68" t="str">
        <f ca="1" t="shared" si="141"/>
        <v> </v>
      </c>
      <c r="P133" s="51" t="str">
        <f ca="1">IF(ISBLANK(A133)," ",IF(N133&gt;MASTER!$B$3/100,"SB",IF(N133&gt;MASTER!$B$4/100,"B",IF(N133&gt;MASTER!$B$5/100,"C","K"))))</f>
        <v>SB</v>
      </c>
      <c r="Q133" s="51" t="str">
        <f ca="1">IF(ISBLANK(B133)," ",IF(O133&gt;MASTER!$B$3/100,"SB",IF(O133&gt;MASTER!$B$4/100,"B",IF(O133&gt;MASTER!$B$5/100,"C","K"))))</f>
        <v>SB</v>
      </c>
    </row>
    <row r="134" customHeight="1" spans="1:17">
      <c r="A134" s="51">
        <f ca="1">INDIRECT(ADDRESS(2+QUOTIENT(ROW()-2,COUNTA('Form Responses 1'!$1:$1)-4),1,,TRUE,"Form Responses 1"))</f>
        <v>0</v>
      </c>
      <c r="B134" s="51">
        <f ca="1">INDIRECT(ADDRESS(2+QUOTIENT(ROW()-2,COUNTA('Form Responses 1'!$1:$1)-4),2,,TRUE,"Form Responses 1"))</f>
        <v>0</v>
      </c>
      <c r="C134" s="51">
        <f ca="1">INDIRECT(ADDRESS(2+QUOTIENT(ROW()-2,COUNTA('Form Responses 1'!$1:$1)-4),3,,TRUE,"Form Responses 1"))</f>
        <v>0</v>
      </c>
      <c r="D134" s="51">
        <f ca="1">INDIRECT(ADDRESS(2+QUOTIENT(ROW()-2,COUNTA('Form Responses 1'!$1:$1)-4),4,,TRUE,"Form Responses 1"))</f>
        <v>0</v>
      </c>
      <c r="E134" s="67">
        <f ca="1" t="shared" si="0"/>
        <v>6</v>
      </c>
      <c r="F134" s="51" t="str">
        <f ca="1">IF(ISBLANK(A134)," ",INDIRECT(ADDRESS(1,5+MOD(ROW()-2,COUNTA('Form Responses 1'!$1:$1)-4),,TRUE,"Form Responses 1")))</f>
        <v>Gedung [Kolidor]</v>
      </c>
      <c r="G134" s="51" t="e">
        <f ca="1">IF(ISBLANK(A134)," ",INDIRECT(ADDRESS(MATCH(A134,'Form Responses 1'!A:A,0),5+MOD(ROW()-2,COUNTA('Form Responses 1'!$1:$1)-4),,TRUE,"Form Responses 1")))</f>
        <v>#N/A</v>
      </c>
      <c r="H134" s="68" t="str">
        <f ca="1" t="shared" si="1"/>
        <v>Gedung</v>
      </c>
      <c r="I134" s="68" t="str">
        <f ca="1" t="shared" si="2"/>
        <v>CLEANING SERVICE</v>
      </c>
      <c r="J134" s="68" t="str">
        <f ca="1" t="array" ref="J134">IFERROR(INDEX(MASTER!B:B,MATCH(G134,MASTER!A:A,0))/100," ")</f>
        <v> </v>
      </c>
      <c r="K134" s="51">
        <f ca="1" t="shared" si="3"/>
        <v>0</v>
      </c>
      <c r="L134" s="51" t="str">
        <f ca="1" t="shared" si="4"/>
        <v>1900 - WEEK 00</v>
      </c>
      <c r="M134" s="51" t="str">
        <f ca="1" t="shared" si="5"/>
        <v>1900 - MONTH 01</v>
      </c>
      <c r="N134" s="68" t="str">
        <f ca="1" t="shared" ref="N134:O134" si="142">IFERROR(AVERAGEIF(L:L,L134,$J:$J)," ")</f>
        <v> </v>
      </c>
      <c r="O134" s="68" t="str">
        <f ca="1" t="shared" si="142"/>
        <v> </v>
      </c>
      <c r="P134" s="51" t="str">
        <f ca="1">IF(ISBLANK(A134)," ",IF(N134&gt;MASTER!$B$3/100,"SB",IF(N134&gt;MASTER!$B$4/100,"B",IF(N134&gt;MASTER!$B$5/100,"C","K"))))</f>
        <v>SB</v>
      </c>
      <c r="Q134" s="51" t="str">
        <f ca="1">IF(ISBLANK(B134)," ",IF(O134&gt;MASTER!$B$3/100,"SB",IF(O134&gt;MASTER!$B$4/100,"B",IF(O134&gt;MASTER!$B$5/100,"C","K"))))</f>
        <v>SB</v>
      </c>
    </row>
    <row r="135" customHeight="1" spans="1:17">
      <c r="A135" s="51">
        <f ca="1">INDIRECT(ADDRESS(2+QUOTIENT(ROW()-2,COUNTA('Form Responses 1'!$1:$1)-4),1,,TRUE,"Form Responses 1"))</f>
        <v>0</v>
      </c>
      <c r="B135" s="51">
        <f ca="1">INDIRECT(ADDRESS(2+QUOTIENT(ROW()-2,COUNTA('Form Responses 1'!$1:$1)-4),2,,TRUE,"Form Responses 1"))</f>
        <v>0</v>
      </c>
      <c r="C135" s="51">
        <f ca="1">INDIRECT(ADDRESS(2+QUOTIENT(ROW()-2,COUNTA('Form Responses 1'!$1:$1)-4),3,,TRUE,"Form Responses 1"))</f>
        <v>0</v>
      </c>
      <c r="D135" s="51">
        <f ca="1">INDIRECT(ADDRESS(2+QUOTIENT(ROW()-2,COUNTA('Form Responses 1'!$1:$1)-4),4,,TRUE,"Form Responses 1"))</f>
        <v>0</v>
      </c>
      <c r="E135" s="67">
        <f ca="1" t="shared" si="0"/>
        <v>6</v>
      </c>
      <c r="F135" s="51" t="str">
        <f ca="1">IF(ISBLANK(A135)," ",INDIRECT(ADDRESS(1,5+MOD(ROW()-2,COUNTA('Form Responses 1'!$1:$1)-4),,TRUE,"Form Responses 1")))</f>
        <v>Gedung [Pentri]</v>
      </c>
      <c r="G135" s="51" t="e">
        <f ca="1">IF(ISBLANK(A135)," ",INDIRECT(ADDRESS(MATCH(A135,'Form Responses 1'!A:A,0),5+MOD(ROW()-2,COUNTA('Form Responses 1'!$1:$1)-4),,TRUE,"Form Responses 1")))</f>
        <v>#N/A</v>
      </c>
      <c r="H135" s="68" t="str">
        <f ca="1" t="shared" si="1"/>
        <v>Gedung</v>
      </c>
      <c r="I135" s="68" t="str">
        <f ca="1" t="shared" si="2"/>
        <v>CLEANING SERVICE</v>
      </c>
      <c r="J135" s="68" t="str">
        <f ca="1" t="array" ref="J135">IFERROR(INDEX(MASTER!B:B,MATCH(G135,MASTER!A:A,0))/100," ")</f>
        <v> </v>
      </c>
      <c r="K135" s="51">
        <f ca="1" t="shared" si="3"/>
        <v>0</v>
      </c>
      <c r="L135" s="51" t="str">
        <f ca="1" t="shared" si="4"/>
        <v>1900 - WEEK 00</v>
      </c>
      <c r="M135" s="51" t="str">
        <f ca="1" t="shared" si="5"/>
        <v>1900 - MONTH 01</v>
      </c>
      <c r="N135" s="68" t="str">
        <f ca="1" t="shared" ref="N135:O135" si="143">IFERROR(AVERAGEIF(L:L,L135,$J:$J)," ")</f>
        <v> </v>
      </c>
      <c r="O135" s="68" t="str">
        <f ca="1" t="shared" si="143"/>
        <v> </v>
      </c>
      <c r="P135" s="51" t="str">
        <f ca="1">IF(ISBLANK(A135)," ",IF(N135&gt;MASTER!$B$3/100,"SB",IF(N135&gt;MASTER!$B$4/100,"B",IF(N135&gt;MASTER!$B$5/100,"C","K"))))</f>
        <v>SB</v>
      </c>
      <c r="Q135" s="51" t="str">
        <f ca="1">IF(ISBLANK(B135)," ",IF(O135&gt;MASTER!$B$3/100,"SB",IF(O135&gt;MASTER!$B$4/100,"B",IF(O135&gt;MASTER!$B$5/100,"C","K"))))</f>
        <v>SB</v>
      </c>
    </row>
    <row r="136" customHeight="1" spans="1:17">
      <c r="A136" s="51">
        <f ca="1">INDIRECT(ADDRESS(2+QUOTIENT(ROW()-2,COUNTA('Form Responses 1'!$1:$1)-4),1,,TRUE,"Form Responses 1"))</f>
        <v>0</v>
      </c>
      <c r="B136" s="51">
        <f ca="1">INDIRECT(ADDRESS(2+QUOTIENT(ROW()-2,COUNTA('Form Responses 1'!$1:$1)-4),2,,TRUE,"Form Responses 1"))</f>
        <v>0</v>
      </c>
      <c r="C136" s="51">
        <f ca="1">INDIRECT(ADDRESS(2+QUOTIENT(ROW()-2,COUNTA('Form Responses 1'!$1:$1)-4),3,,TRUE,"Form Responses 1"))</f>
        <v>0</v>
      </c>
      <c r="D136" s="51">
        <f ca="1">INDIRECT(ADDRESS(2+QUOTIENT(ROW()-2,COUNTA('Form Responses 1'!$1:$1)-4),4,,TRUE,"Form Responses 1"))</f>
        <v>0</v>
      </c>
      <c r="E136" s="67">
        <f ca="1" t="shared" si="0"/>
        <v>6</v>
      </c>
      <c r="F136" s="51" t="str">
        <f ca="1">IF(ISBLANK(A136)," ",INDIRECT(ADDRESS(1,5+MOD(ROW()-2,COUNTA('Form Responses 1'!$1:$1)-4),,TRUE,"Form Responses 1")))</f>
        <v>Gedung [Toilet]</v>
      </c>
      <c r="G136" s="51" t="e">
        <f ca="1">IF(ISBLANK(A136)," ",INDIRECT(ADDRESS(MATCH(A136,'Form Responses 1'!A:A,0),5+MOD(ROW()-2,COUNTA('Form Responses 1'!$1:$1)-4),,TRUE,"Form Responses 1")))</f>
        <v>#N/A</v>
      </c>
      <c r="H136" s="68" t="str">
        <f ca="1" t="shared" si="1"/>
        <v>Gedung</v>
      </c>
      <c r="I136" s="68" t="str">
        <f ca="1" t="shared" si="2"/>
        <v>CLEANING SERVICE</v>
      </c>
      <c r="J136" s="68" t="str">
        <f ca="1" t="array" ref="J136">IFERROR(INDEX(MASTER!B:B,MATCH(G136,MASTER!A:A,0))/100," ")</f>
        <v> </v>
      </c>
      <c r="K136" s="51">
        <f ca="1" t="shared" si="3"/>
        <v>0</v>
      </c>
      <c r="L136" s="51" t="str">
        <f ca="1" t="shared" si="4"/>
        <v>1900 - WEEK 00</v>
      </c>
      <c r="M136" s="51" t="str">
        <f ca="1" t="shared" si="5"/>
        <v>1900 - MONTH 01</v>
      </c>
      <c r="N136" s="68" t="str">
        <f ca="1" t="shared" ref="N136:O136" si="144">IFERROR(AVERAGEIF(L:L,L136,$J:$J)," ")</f>
        <v> </v>
      </c>
      <c r="O136" s="68" t="str">
        <f ca="1" t="shared" si="144"/>
        <v> </v>
      </c>
      <c r="P136" s="51" t="str">
        <f ca="1">IF(ISBLANK(A136)," ",IF(N136&gt;MASTER!$B$3/100,"SB",IF(N136&gt;MASTER!$B$4/100,"B",IF(N136&gt;MASTER!$B$5/100,"C","K"))))</f>
        <v>SB</v>
      </c>
      <c r="Q136" s="51" t="str">
        <f ca="1">IF(ISBLANK(B136)," ",IF(O136&gt;MASTER!$B$3/100,"SB",IF(O136&gt;MASTER!$B$4/100,"B",IF(O136&gt;MASTER!$B$5/100,"C","K"))))</f>
        <v>SB</v>
      </c>
    </row>
    <row r="137" customHeight="1" spans="1:17">
      <c r="A137" s="51">
        <f ca="1">INDIRECT(ADDRESS(2+QUOTIENT(ROW()-2,COUNTA('Form Responses 1'!$1:$1)-4),1,,TRUE,"Form Responses 1"))</f>
        <v>0</v>
      </c>
      <c r="B137" s="51">
        <f ca="1">INDIRECT(ADDRESS(2+QUOTIENT(ROW()-2,COUNTA('Form Responses 1'!$1:$1)-4),2,,TRUE,"Form Responses 1"))</f>
        <v>0</v>
      </c>
      <c r="C137" s="51">
        <f ca="1">INDIRECT(ADDRESS(2+QUOTIENT(ROW()-2,COUNTA('Form Responses 1'!$1:$1)-4),3,,TRUE,"Form Responses 1"))</f>
        <v>0</v>
      </c>
      <c r="D137" s="51">
        <f ca="1">INDIRECT(ADDRESS(2+QUOTIENT(ROW()-2,COUNTA('Form Responses 1'!$1:$1)-4),4,,TRUE,"Form Responses 1"))</f>
        <v>0</v>
      </c>
      <c r="E137" s="67">
        <f ca="1" t="shared" si="0"/>
        <v>6</v>
      </c>
      <c r="F137" s="51" t="str">
        <f ca="1">IF(ISBLANK(A137)," ",INDIRECT(ADDRESS(1,5+MOD(ROW()-2,COUNTA('Form Responses 1'!$1:$1)-4),,TRUE,"Form Responses 1")))</f>
        <v>Security [Security Functions]</v>
      </c>
      <c r="G137" s="51" t="e">
        <f ca="1">IF(ISBLANK(A137)," ",INDIRECT(ADDRESS(MATCH(A137,'Form Responses 1'!A:A,0),5+MOD(ROW()-2,COUNTA('Form Responses 1'!$1:$1)-4),,TRUE,"Form Responses 1")))</f>
        <v>#N/A</v>
      </c>
      <c r="H137" s="68" t="str">
        <f ca="1" t="shared" si="1"/>
        <v>Security</v>
      </c>
      <c r="I137" s="68" t="str">
        <f ca="1" t="shared" si="2"/>
        <v>SECURITY SERVICE</v>
      </c>
      <c r="J137" s="68" t="str">
        <f ca="1" t="array" ref="J137">IFERROR(INDEX(MASTER!B:B,MATCH(G137,MASTER!A:A,0))/100," ")</f>
        <v> </v>
      </c>
      <c r="K137" s="51">
        <f ca="1" t="shared" si="3"/>
        <v>0</v>
      </c>
      <c r="L137" s="51" t="str">
        <f ca="1" t="shared" si="4"/>
        <v>1900 - WEEK 00</v>
      </c>
      <c r="M137" s="51" t="str">
        <f ca="1" t="shared" si="5"/>
        <v>1900 - MONTH 01</v>
      </c>
      <c r="N137" s="68" t="str">
        <f ca="1" t="shared" ref="N137:O137" si="145">IFERROR(AVERAGEIF(L:L,L137,$J:$J)," ")</f>
        <v> </v>
      </c>
      <c r="O137" s="68" t="str">
        <f ca="1" t="shared" si="145"/>
        <v> </v>
      </c>
      <c r="P137" s="51" t="str">
        <f ca="1">IF(ISBLANK(A137)," ",IF(N137&gt;MASTER!$B$3/100,"SB",IF(N137&gt;MASTER!$B$4/100,"B",IF(N137&gt;MASTER!$B$5/100,"C","K"))))</f>
        <v>SB</v>
      </c>
      <c r="Q137" s="51" t="str">
        <f ca="1">IF(ISBLANK(B137)," ",IF(O137&gt;MASTER!$B$3/100,"SB",IF(O137&gt;MASTER!$B$4/100,"B",IF(O137&gt;MASTER!$B$5/100,"C","K"))))</f>
        <v>SB</v>
      </c>
    </row>
    <row r="138" customHeight="1" spans="1:17">
      <c r="A138" s="51">
        <f ca="1">INDIRECT(ADDRESS(2+QUOTIENT(ROW()-2,COUNTA('Form Responses 1'!$1:$1)-4),1,,TRUE,"Form Responses 1"))</f>
        <v>0</v>
      </c>
      <c r="B138" s="51">
        <f ca="1">INDIRECT(ADDRESS(2+QUOTIENT(ROW()-2,COUNTA('Form Responses 1'!$1:$1)-4),2,,TRUE,"Form Responses 1"))</f>
        <v>0</v>
      </c>
      <c r="C138" s="51">
        <f ca="1">INDIRECT(ADDRESS(2+QUOTIENT(ROW()-2,COUNTA('Form Responses 1'!$1:$1)-4),3,,TRUE,"Form Responses 1"))</f>
        <v>0</v>
      </c>
      <c r="D138" s="51">
        <f ca="1">INDIRECT(ADDRESS(2+QUOTIENT(ROW()-2,COUNTA('Form Responses 1'!$1:$1)-4),4,,TRUE,"Form Responses 1"))</f>
        <v>0</v>
      </c>
      <c r="E138" s="67">
        <f ca="1" t="shared" si="0"/>
        <v>6</v>
      </c>
      <c r="F138" s="51" t="str">
        <f ca="1">IF(ISBLANK(A138)," ",INDIRECT(ADDRESS(1,5+MOD(ROW()-2,COUNTA('Form Responses 1'!$1:$1)-4),,TRUE,"Form Responses 1")))</f>
        <v>Gedung [Halaman]</v>
      </c>
      <c r="G138" s="51" t="e">
        <f ca="1">IF(ISBLANK(A138)," ",INDIRECT(ADDRESS(MATCH(A138,'Form Responses 1'!A:A,0),5+MOD(ROW()-2,COUNTA('Form Responses 1'!$1:$1)-4),,TRUE,"Form Responses 1")))</f>
        <v>#N/A</v>
      </c>
      <c r="H138" s="68" t="str">
        <f ca="1" t="shared" si="1"/>
        <v>Gedung</v>
      </c>
      <c r="I138" s="68" t="str">
        <f ca="1" t="shared" si="2"/>
        <v>CLEANING SERVICE</v>
      </c>
      <c r="J138" s="68" t="str">
        <f ca="1" t="array" ref="J138">IFERROR(INDEX(MASTER!B:B,MATCH(G138,MASTER!A:A,0))/100," ")</f>
        <v> </v>
      </c>
      <c r="K138" s="51">
        <f ca="1" t="shared" si="3"/>
        <v>0</v>
      </c>
      <c r="L138" s="51" t="str">
        <f ca="1" t="shared" si="4"/>
        <v>1900 - WEEK 00</v>
      </c>
      <c r="M138" s="51" t="str">
        <f ca="1" t="shared" si="5"/>
        <v>1900 - MONTH 01</v>
      </c>
      <c r="N138" s="68" t="str">
        <f ca="1" t="shared" ref="N138:O138" si="146">IFERROR(AVERAGEIF(L:L,L138,$J:$J)," ")</f>
        <v> </v>
      </c>
      <c r="O138" s="68" t="str">
        <f ca="1" t="shared" si="146"/>
        <v> </v>
      </c>
      <c r="P138" s="51" t="str">
        <f ca="1">IF(ISBLANK(A138)," ",IF(N138&gt;MASTER!$B$3/100,"SB",IF(N138&gt;MASTER!$B$4/100,"B",IF(N138&gt;MASTER!$B$5/100,"C","K"))))</f>
        <v>SB</v>
      </c>
      <c r="Q138" s="51" t="str">
        <f ca="1">IF(ISBLANK(B138)," ",IF(O138&gt;MASTER!$B$3/100,"SB",IF(O138&gt;MASTER!$B$4/100,"B",IF(O138&gt;MASTER!$B$5/100,"C","K"))))</f>
        <v>SB</v>
      </c>
    </row>
    <row r="139" customHeight="1" spans="1:17">
      <c r="A139" s="51">
        <f ca="1">INDIRECT(ADDRESS(2+QUOTIENT(ROW()-2,COUNTA('Form Responses 1'!$1:$1)-4),1,,TRUE,"Form Responses 1"))</f>
        <v>0</v>
      </c>
      <c r="B139" s="51">
        <f ca="1">INDIRECT(ADDRESS(2+QUOTIENT(ROW()-2,COUNTA('Form Responses 1'!$1:$1)-4),2,,TRUE,"Form Responses 1"))</f>
        <v>0</v>
      </c>
      <c r="C139" s="51">
        <f ca="1">INDIRECT(ADDRESS(2+QUOTIENT(ROW()-2,COUNTA('Form Responses 1'!$1:$1)-4),3,,TRUE,"Form Responses 1"))</f>
        <v>0</v>
      </c>
      <c r="D139" s="51">
        <f ca="1">INDIRECT(ADDRESS(2+QUOTIENT(ROW()-2,COUNTA('Form Responses 1'!$1:$1)-4),4,,TRUE,"Form Responses 1"))</f>
        <v>0</v>
      </c>
      <c r="E139" s="67">
        <f ca="1" t="shared" si="0"/>
        <v>6</v>
      </c>
      <c r="F139" s="51" t="str">
        <f ca="1">IF(ISBLANK(A139)," ",INDIRECT(ADDRESS(1,5+MOD(ROW()-2,COUNTA('Form Responses 1'!$1:$1)-4),,TRUE,"Form Responses 1")))</f>
        <v>Gedung [Kamar 1]</v>
      </c>
      <c r="G139" s="51" t="e">
        <f ca="1">IF(ISBLANK(A139)," ",INDIRECT(ADDRESS(MATCH(A139,'Form Responses 1'!A:A,0),5+MOD(ROW()-2,COUNTA('Form Responses 1'!$1:$1)-4),,TRUE,"Form Responses 1")))</f>
        <v>#N/A</v>
      </c>
      <c r="H139" s="68" t="str">
        <f ca="1" t="shared" si="1"/>
        <v>Gedung</v>
      </c>
      <c r="I139" s="68" t="str">
        <f ca="1" t="shared" si="2"/>
        <v>CLEANING SERVICE</v>
      </c>
      <c r="J139" s="68" t="str">
        <f ca="1" t="array" ref="J139">IFERROR(INDEX(MASTER!B:B,MATCH(G139,MASTER!A:A,0))/100," ")</f>
        <v> </v>
      </c>
      <c r="K139" s="51">
        <f ca="1" t="shared" si="3"/>
        <v>0</v>
      </c>
      <c r="L139" s="51" t="str">
        <f ca="1" t="shared" si="4"/>
        <v>1900 - WEEK 00</v>
      </c>
      <c r="M139" s="51" t="str">
        <f ca="1" t="shared" si="5"/>
        <v>1900 - MONTH 01</v>
      </c>
      <c r="N139" s="68" t="str">
        <f ca="1" t="shared" ref="N139:O139" si="147">IFERROR(AVERAGEIF(L:L,L139,$J:$J)," ")</f>
        <v> </v>
      </c>
      <c r="O139" s="68" t="str">
        <f ca="1" t="shared" si="147"/>
        <v> </v>
      </c>
      <c r="P139" s="51" t="str">
        <f ca="1">IF(ISBLANK(A139)," ",IF(N139&gt;MASTER!$B$3/100,"SB",IF(N139&gt;MASTER!$B$4/100,"B",IF(N139&gt;MASTER!$B$5/100,"C","K"))))</f>
        <v>SB</v>
      </c>
      <c r="Q139" s="51" t="str">
        <f ca="1">IF(ISBLANK(B139)," ",IF(O139&gt;MASTER!$B$3/100,"SB",IF(O139&gt;MASTER!$B$4/100,"B",IF(O139&gt;MASTER!$B$5/100,"C","K"))))</f>
        <v>SB</v>
      </c>
    </row>
    <row r="140" customHeight="1" spans="1:17">
      <c r="A140" s="51">
        <f ca="1">INDIRECT(ADDRESS(2+QUOTIENT(ROW()-2,COUNTA('Form Responses 1'!$1:$1)-4),1,,TRUE,"Form Responses 1"))</f>
        <v>0</v>
      </c>
      <c r="B140" s="51">
        <f ca="1">INDIRECT(ADDRESS(2+QUOTIENT(ROW()-2,COUNTA('Form Responses 1'!$1:$1)-4),2,,TRUE,"Form Responses 1"))</f>
        <v>0</v>
      </c>
      <c r="C140" s="51">
        <f ca="1">INDIRECT(ADDRESS(2+QUOTIENT(ROW()-2,COUNTA('Form Responses 1'!$1:$1)-4),3,,TRUE,"Form Responses 1"))</f>
        <v>0</v>
      </c>
      <c r="D140" s="51">
        <f ca="1">INDIRECT(ADDRESS(2+QUOTIENT(ROW()-2,COUNTA('Form Responses 1'!$1:$1)-4),4,,TRUE,"Form Responses 1"))</f>
        <v>0</v>
      </c>
      <c r="E140" s="67">
        <f ca="1" t="shared" si="0"/>
        <v>6</v>
      </c>
      <c r="F140" s="51" t="str">
        <f ca="1">IF(ISBLANK(A140)," ",INDIRECT(ADDRESS(1,5+MOD(ROW()-2,COUNTA('Form Responses 1'!$1:$1)-4),,TRUE,"Form Responses 1")))</f>
        <v>Gedung [Kamar 2]</v>
      </c>
      <c r="G140" s="51" t="e">
        <f ca="1">IF(ISBLANK(A140)," ",INDIRECT(ADDRESS(MATCH(A140,'Form Responses 1'!A:A,0),5+MOD(ROW()-2,COUNTA('Form Responses 1'!$1:$1)-4),,TRUE,"Form Responses 1")))</f>
        <v>#N/A</v>
      </c>
      <c r="H140" s="68" t="str">
        <f ca="1" t="shared" si="1"/>
        <v>Gedung</v>
      </c>
      <c r="I140" s="68" t="str">
        <f ca="1" t="shared" si="2"/>
        <v>CLEANING SERVICE</v>
      </c>
      <c r="J140" s="68" t="str">
        <f ca="1" t="array" ref="J140">IFERROR(INDEX(MASTER!B:B,MATCH(G140,MASTER!A:A,0))/100," ")</f>
        <v> </v>
      </c>
      <c r="K140" s="51">
        <f ca="1" t="shared" si="3"/>
        <v>0</v>
      </c>
      <c r="L140" s="51" t="str">
        <f ca="1" t="shared" si="4"/>
        <v>1900 - WEEK 00</v>
      </c>
      <c r="M140" s="51" t="str">
        <f ca="1" t="shared" si="5"/>
        <v>1900 - MONTH 01</v>
      </c>
      <c r="N140" s="68" t="str">
        <f ca="1" t="shared" ref="N140:O140" si="148">IFERROR(AVERAGEIF(L:L,L140,$J:$J)," ")</f>
        <v> </v>
      </c>
      <c r="O140" s="68" t="str">
        <f ca="1" t="shared" si="148"/>
        <v> </v>
      </c>
      <c r="P140" s="51" t="str">
        <f ca="1">IF(ISBLANK(A140)," ",IF(N140&gt;MASTER!$B$3/100,"SB",IF(N140&gt;MASTER!$B$4/100,"B",IF(N140&gt;MASTER!$B$5/100,"C","K"))))</f>
        <v>SB</v>
      </c>
      <c r="Q140" s="51" t="str">
        <f ca="1">IF(ISBLANK(B140)," ",IF(O140&gt;MASTER!$B$3/100,"SB",IF(O140&gt;MASTER!$B$4/100,"B",IF(O140&gt;MASTER!$B$5/100,"C","K"))))</f>
        <v>SB</v>
      </c>
    </row>
    <row r="141" customHeight="1" spans="1:17">
      <c r="A141" s="51">
        <f ca="1">INDIRECT(ADDRESS(2+QUOTIENT(ROW()-2,COUNTA('Form Responses 1'!$1:$1)-4),1,,TRUE,"Form Responses 1"))</f>
        <v>0</v>
      </c>
      <c r="B141" s="51">
        <f ca="1">INDIRECT(ADDRESS(2+QUOTIENT(ROW()-2,COUNTA('Form Responses 1'!$1:$1)-4),2,,TRUE,"Form Responses 1"))</f>
        <v>0</v>
      </c>
      <c r="C141" s="51">
        <f ca="1">INDIRECT(ADDRESS(2+QUOTIENT(ROW()-2,COUNTA('Form Responses 1'!$1:$1)-4),3,,TRUE,"Form Responses 1"))</f>
        <v>0</v>
      </c>
      <c r="D141" s="51">
        <f ca="1">INDIRECT(ADDRESS(2+QUOTIENT(ROW()-2,COUNTA('Form Responses 1'!$1:$1)-4),4,,TRUE,"Form Responses 1"))</f>
        <v>0</v>
      </c>
      <c r="E141" s="67">
        <f ca="1" t="shared" si="0"/>
        <v>6</v>
      </c>
      <c r="F141" s="51" t="str">
        <f ca="1">IF(ISBLANK(A141)," ",INDIRECT(ADDRESS(1,5+MOD(ROW()-2,COUNTA('Form Responses 1'!$1:$1)-4),,TRUE,"Form Responses 1")))</f>
        <v>Gedung [Kamar 3]</v>
      </c>
      <c r="G141" s="51" t="e">
        <f ca="1">IF(ISBLANK(A141)," ",INDIRECT(ADDRESS(MATCH(A141,'Form Responses 1'!A:A,0),5+MOD(ROW()-2,COUNTA('Form Responses 1'!$1:$1)-4),,TRUE,"Form Responses 1")))</f>
        <v>#N/A</v>
      </c>
      <c r="H141" s="68" t="str">
        <f ca="1" t="shared" si="1"/>
        <v>Gedung</v>
      </c>
      <c r="I141" s="68" t="str">
        <f ca="1" t="shared" si="2"/>
        <v>CLEANING SERVICE</v>
      </c>
      <c r="J141" s="68" t="str">
        <f ca="1" t="array" ref="J141">IFERROR(INDEX(MASTER!B:B,MATCH(G141,MASTER!A:A,0))/100," ")</f>
        <v> </v>
      </c>
      <c r="K141" s="51">
        <f ca="1" t="shared" si="3"/>
        <v>0</v>
      </c>
      <c r="L141" s="51" t="str">
        <f ca="1" t="shared" si="4"/>
        <v>1900 - WEEK 00</v>
      </c>
      <c r="M141" s="51" t="str">
        <f ca="1" t="shared" si="5"/>
        <v>1900 - MONTH 01</v>
      </c>
      <c r="N141" s="68" t="str">
        <f ca="1" t="shared" ref="N141:O141" si="149">IFERROR(AVERAGEIF(L:L,L141,$J:$J)," ")</f>
        <v> </v>
      </c>
      <c r="O141" s="68" t="str">
        <f ca="1" t="shared" si="149"/>
        <v> </v>
      </c>
      <c r="P141" s="51" t="str">
        <f ca="1">IF(ISBLANK(A141)," ",IF(N141&gt;MASTER!$B$3/100,"SB",IF(N141&gt;MASTER!$B$4/100,"B",IF(N141&gt;MASTER!$B$5/100,"C","K"))))</f>
        <v>SB</v>
      </c>
      <c r="Q141" s="51" t="str">
        <f ca="1">IF(ISBLANK(B141)," ",IF(O141&gt;MASTER!$B$3/100,"SB",IF(O141&gt;MASTER!$B$4/100,"B",IF(O141&gt;MASTER!$B$5/100,"C","K"))))</f>
        <v>SB</v>
      </c>
    </row>
    <row r="142" customHeight="1" spans="1:17">
      <c r="A142" s="51">
        <f ca="1">INDIRECT(ADDRESS(2+QUOTIENT(ROW()-2,COUNTA('Form Responses 1'!$1:$1)-4),1,,TRUE,"Form Responses 1"))</f>
        <v>0</v>
      </c>
      <c r="B142" s="51">
        <f ca="1">INDIRECT(ADDRESS(2+QUOTIENT(ROW()-2,COUNTA('Form Responses 1'!$1:$1)-4),2,,TRUE,"Form Responses 1"))</f>
        <v>0</v>
      </c>
      <c r="C142" s="51">
        <f ca="1">INDIRECT(ADDRESS(2+QUOTIENT(ROW()-2,COUNTA('Form Responses 1'!$1:$1)-4),3,,TRUE,"Form Responses 1"))</f>
        <v>0</v>
      </c>
      <c r="D142" s="51">
        <f ca="1">INDIRECT(ADDRESS(2+QUOTIENT(ROW()-2,COUNTA('Form Responses 1'!$1:$1)-4),4,,TRUE,"Form Responses 1"))</f>
        <v>0</v>
      </c>
      <c r="E142" s="67">
        <f ca="1" t="shared" si="0"/>
        <v>6</v>
      </c>
      <c r="F142" s="51" t="str">
        <f ca="1">IF(ISBLANK(A142)," ",INDIRECT(ADDRESS(1,5+MOD(ROW()-2,COUNTA('Form Responses 1'!$1:$1)-4),,TRUE,"Form Responses 1")))</f>
        <v>Gedung [Kamar 4]</v>
      </c>
      <c r="G142" s="51" t="e">
        <f ca="1">IF(ISBLANK(A142)," ",INDIRECT(ADDRESS(MATCH(A142,'Form Responses 1'!A:A,0),5+MOD(ROW()-2,COUNTA('Form Responses 1'!$1:$1)-4),,TRUE,"Form Responses 1")))</f>
        <v>#N/A</v>
      </c>
      <c r="H142" s="68" t="str">
        <f ca="1" t="shared" si="1"/>
        <v>Gedung</v>
      </c>
      <c r="I142" s="68" t="str">
        <f ca="1" t="shared" si="2"/>
        <v>CLEANING SERVICE</v>
      </c>
      <c r="J142" s="68" t="str">
        <f ca="1" t="array" ref="J142">IFERROR(INDEX(MASTER!B:B,MATCH(G142,MASTER!A:A,0))/100," ")</f>
        <v> </v>
      </c>
      <c r="K142" s="51">
        <f ca="1" t="shared" si="3"/>
        <v>0</v>
      </c>
      <c r="L142" s="51" t="str">
        <f ca="1" t="shared" si="4"/>
        <v>1900 - WEEK 00</v>
      </c>
      <c r="M142" s="51" t="str">
        <f ca="1" t="shared" si="5"/>
        <v>1900 - MONTH 01</v>
      </c>
      <c r="N142" s="68" t="str">
        <f ca="1" t="shared" ref="N142:O142" si="150">IFERROR(AVERAGEIF(L:L,L142,$J:$J)," ")</f>
        <v> </v>
      </c>
      <c r="O142" s="68" t="str">
        <f ca="1" t="shared" si="150"/>
        <v> </v>
      </c>
      <c r="P142" s="51" t="str">
        <f ca="1">IF(ISBLANK(A142)," ",IF(N142&gt;MASTER!$B$3/100,"SB",IF(N142&gt;MASTER!$B$4/100,"B",IF(N142&gt;MASTER!$B$5/100,"C","K"))))</f>
        <v>SB</v>
      </c>
      <c r="Q142" s="51" t="str">
        <f ca="1">IF(ISBLANK(B142)," ",IF(O142&gt;MASTER!$B$3/100,"SB",IF(O142&gt;MASTER!$B$4/100,"B",IF(O142&gt;MASTER!$B$5/100,"C","K"))))</f>
        <v>SB</v>
      </c>
    </row>
    <row r="143" customHeight="1" spans="1:17">
      <c r="A143" s="51">
        <f ca="1">INDIRECT(ADDRESS(2+QUOTIENT(ROW()-2,COUNTA('Form Responses 1'!$1:$1)-4),1,,TRUE,"Form Responses 1"))</f>
        <v>0</v>
      </c>
      <c r="B143" s="51">
        <f ca="1">INDIRECT(ADDRESS(2+QUOTIENT(ROW()-2,COUNTA('Form Responses 1'!$1:$1)-4),2,,TRUE,"Form Responses 1"))</f>
        <v>0</v>
      </c>
      <c r="C143" s="51">
        <f ca="1">INDIRECT(ADDRESS(2+QUOTIENT(ROW()-2,COUNTA('Form Responses 1'!$1:$1)-4),3,,TRUE,"Form Responses 1"))</f>
        <v>0</v>
      </c>
      <c r="D143" s="51">
        <f ca="1">INDIRECT(ADDRESS(2+QUOTIENT(ROW()-2,COUNTA('Form Responses 1'!$1:$1)-4),4,,TRUE,"Form Responses 1"))</f>
        <v>0</v>
      </c>
      <c r="E143" s="67">
        <f ca="1" t="shared" si="0"/>
        <v>6</v>
      </c>
      <c r="F143" s="51" t="str">
        <f ca="1">IF(ISBLANK(A143)," ",INDIRECT(ADDRESS(1,5+MOD(ROW()-2,COUNTA('Form Responses 1'!$1:$1)-4),,TRUE,"Form Responses 1")))</f>
        <v>Gedung [Kolidor]</v>
      </c>
      <c r="G143" s="51" t="e">
        <f ca="1">IF(ISBLANK(A143)," ",INDIRECT(ADDRESS(MATCH(A143,'Form Responses 1'!A:A,0),5+MOD(ROW()-2,COUNTA('Form Responses 1'!$1:$1)-4),,TRUE,"Form Responses 1")))</f>
        <v>#N/A</v>
      </c>
      <c r="H143" s="68" t="str">
        <f ca="1" t="shared" si="1"/>
        <v>Gedung</v>
      </c>
      <c r="I143" s="68" t="str">
        <f ca="1" t="shared" si="2"/>
        <v>CLEANING SERVICE</v>
      </c>
      <c r="J143" s="68" t="str">
        <f ca="1" t="array" ref="J143">IFERROR(INDEX(MASTER!B:B,MATCH(G143,MASTER!A:A,0))/100," ")</f>
        <v> </v>
      </c>
      <c r="K143" s="51">
        <f ca="1" t="shared" si="3"/>
        <v>0</v>
      </c>
      <c r="L143" s="51" t="str">
        <f ca="1" t="shared" si="4"/>
        <v>1900 - WEEK 00</v>
      </c>
      <c r="M143" s="51" t="str">
        <f ca="1" t="shared" si="5"/>
        <v>1900 - MONTH 01</v>
      </c>
      <c r="N143" s="68" t="str">
        <f ca="1" t="shared" ref="N143:O143" si="151">IFERROR(AVERAGEIF(L:L,L143,$J:$J)," ")</f>
        <v> </v>
      </c>
      <c r="O143" s="68" t="str">
        <f ca="1" t="shared" si="151"/>
        <v> </v>
      </c>
      <c r="P143" s="51" t="str">
        <f ca="1">IF(ISBLANK(A143)," ",IF(N143&gt;MASTER!$B$3/100,"SB",IF(N143&gt;MASTER!$B$4/100,"B",IF(N143&gt;MASTER!$B$5/100,"C","K"))))</f>
        <v>SB</v>
      </c>
      <c r="Q143" s="51" t="str">
        <f ca="1">IF(ISBLANK(B143)," ",IF(O143&gt;MASTER!$B$3/100,"SB",IF(O143&gt;MASTER!$B$4/100,"B",IF(O143&gt;MASTER!$B$5/100,"C","K"))))</f>
        <v>SB</v>
      </c>
    </row>
    <row r="144" customHeight="1" spans="1:17">
      <c r="A144" s="51">
        <f ca="1">INDIRECT(ADDRESS(2+QUOTIENT(ROW()-2,COUNTA('Form Responses 1'!$1:$1)-4),1,,TRUE,"Form Responses 1"))</f>
        <v>0</v>
      </c>
      <c r="B144" s="51">
        <f ca="1">INDIRECT(ADDRESS(2+QUOTIENT(ROW()-2,COUNTA('Form Responses 1'!$1:$1)-4),2,,TRUE,"Form Responses 1"))</f>
        <v>0</v>
      </c>
      <c r="C144" s="51">
        <f ca="1">INDIRECT(ADDRESS(2+QUOTIENT(ROW()-2,COUNTA('Form Responses 1'!$1:$1)-4),3,,TRUE,"Form Responses 1"))</f>
        <v>0</v>
      </c>
      <c r="D144" s="51">
        <f ca="1">INDIRECT(ADDRESS(2+QUOTIENT(ROW()-2,COUNTA('Form Responses 1'!$1:$1)-4),4,,TRUE,"Form Responses 1"))</f>
        <v>0</v>
      </c>
      <c r="E144" s="67">
        <f ca="1" t="shared" si="0"/>
        <v>6</v>
      </c>
      <c r="F144" s="51" t="str">
        <f ca="1">IF(ISBLANK(A144)," ",INDIRECT(ADDRESS(1,5+MOD(ROW()-2,COUNTA('Form Responses 1'!$1:$1)-4),,TRUE,"Form Responses 1")))</f>
        <v>Gedung [Pentri]</v>
      </c>
      <c r="G144" s="51" t="e">
        <f ca="1">IF(ISBLANK(A144)," ",INDIRECT(ADDRESS(MATCH(A144,'Form Responses 1'!A:A,0),5+MOD(ROW()-2,COUNTA('Form Responses 1'!$1:$1)-4),,TRUE,"Form Responses 1")))</f>
        <v>#N/A</v>
      </c>
      <c r="H144" s="68" t="str">
        <f ca="1" t="shared" si="1"/>
        <v>Gedung</v>
      </c>
      <c r="I144" s="68" t="str">
        <f ca="1" t="shared" si="2"/>
        <v>CLEANING SERVICE</v>
      </c>
      <c r="J144" s="68" t="str">
        <f ca="1" t="array" ref="J144">IFERROR(INDEX(MASTER!B:B,MATCH(G144,MASTER!A:A,0))/100," ")</f>
        <v> </v>
      </c>
      <c r="K144" s="51">
        <f ca="1" t="shared" si="3"/>
        <v>0</v>
      </c>
      <c r="L144" s="51" t="str">
        <f ca="1" t="shared" si="4"/>
        <v>1900 - WEEK 00</v>
      </c>
      <c r="M144" s="51" t="str">
        <f ca="1" t="shared" si="5"/>
        <v>1900 - MONTH 01</v>
      </c>
      <c r="N144" s="68" t="str">
        <f ca="1" t="shared" ref="N144:O144" si="152">IFERROR(AVERAGEIF(L:L,L144,$J:$J)," ")</f>
        <v> </v>
      </c>
      <c r="O144" s="68" t="str">
        <f ca="1" t="shared" si="152"/>
        <v> </v>
      </c>
      <c r="P144" s="51" t="str">
        <f ca="1">IF(ISBLANK(A144)," ",IF(N144&gt;MASTER!$B$3/100,"SB",IF(N144&gt;MASTER!$B$4/100,"B",IF(N144&gt;MASTER!$B$5/100,"C","K"))))</f>
        <v>SB</v>
      </c>
      <c r="Q144" s="51" t="str">
        <f ca="1">IF(ISBLANK(B144)," ",IF(O144&gt;MASTER!$B$3/100,"SB",IF(O144&gt;MASTER!$B$4/100,"B",IF(O144&gt;MASTER!$B$5/100,"C","K"))))</f>
        <v>SB</v>
      </c>
    </row>
    <row r="145" customHeight="1" spans="1:17">
      <c r="A145" s="51">
        <f ca="1">INDIRECT(ADDRESS(2+QUOTIENT(ROW()-2,COUNTA('Form Responses 1'!$1:$1)-4),1,,TRUE,"Form Responses 1"))</f>
        <v>0</v>
      </c>
      <c r="B145" s="51">
        <f ca="1">INDIRECT(ADDRESS(2+QUOTIENT(ROW()-2,COUNTA('Form Responses 1'!$1:$1)-4),2,,TRUE,"Form Responses 1"))</f>
        <v>0</v>
      </c>
      <c r="C145" s="51">
        <f ca="1">INDIRECT(ADDRESS(2+QUOTIENT(ROW()-2,COUNTA('Form Responses 1'!$1:$1)-4),3,,TRUE,"Form Responses 1"))</f>
        <v>0</v>
      </c>
      <c r="D145" s="51">
        <f ca="1">INDIRECT(ADDRESS(2+QUOTIENT(ROW()-2,COUNTA('Form Responses 1'!$1:$1)-4),4,,TRUE,"Form Responses 1"))</f>
        <v>0</v>
      </c>
      <c r="E145" s="67">
        <f ca="1" t="shared" si="0"/>
        <v>6</v>
      </c>
      <c r="F145" s="51" t="str">
        <f ca="1">IF(ISBLANK(A145)," ",INDIRECT(ADDRESS(1,5+MOD(ROW()-2,COUNTA('Form Responses 1'!$1:$1)-4),,TRUE,"Form Responses 1")))</f>
        <v>Gedung [Toilet]</v>
      </c>
      <c r="G145" s="51" t="e">
        <f ca="1">IF(ISBLANK(A145)," ",INDIRECT(ADDRESS(MATCH(A145,'Form Responses 1'!A:A,0),5+MOD(ROW()-2,COUNTA('Form Responses 1'!$1:$1)-4),,TRUE,"Form Responses 1")))</f>
        <v>#N/A</v>
      </c>
      <c r="H145" s="68" t="str">
        <f ca="1" t="shared" si="1"/>
        <v>Gedung</v>
      </c>
      <c r="I145" s="68" t="str">
        <f ca="1" t="shared" si="2"/>
        <v>CLEANING SERVICE</v>
      </c>
      <c r="J145" s="68" t="str">
        <f ca="1" t="array" ref="J145">IFERROR(INDEX(MASTER!B:B,MATCH(G145,MASTER!A:A,0))/100," ")</f>
        <v> </v>
      </c>
      <c r="K145" s="51">
        <f ca="1" t="shared" si="3"/>
        <v>0</v>
      </c>
      <c r="L145" s="51" t="str">
        <f ca="1" t="shared" si="4"/>
        <v>1900 - WEEK 00</v>
      </c>
      <c r="M145" s="51" t="str">
        <f ca="1" t="shared" si="5"/>
        <v>1900 - MONTH 01</v>
      </c>
      <c r="N145" s="68" t="str">
        <f ca="1" t="shared" ref="N145:O145" si="153">IFERROR(AVERAGEIF(L:L,L145,$J:$J)," ")</f>
        <v> </v>
      </c>
      <c r="O145" s="68" t="str">
        <f ca="1" t="shared" si="153"/>
        <v> </v>
      </c>
      <c r="P145" s="51" t="str">
        <f ca="1">IF(ISBLANK(A145)," ",IF(N145&gt;MASTER!$B$3/100,"SB",IF(N145&gt;MASTER!$B$4/100,"B",IF(N145&gt;MASTER!$B$5/100,"C","K"))))</f>
        <v>SB</v>
      </c>
      <c r="Q145" s="51" t="str">
        <f ca="1">IF(ISBLANK(B145)," ",IF(O145&gt;MASTER!$B$3/100,"SB",IF(O145&gt;MASTER!$B$4/100,"B",IF(O145&gt;MASTER!$B$5/100,"C","K"))))</f>
        <v>SB</v>
      </c>
    </row>
    <row r="146" customHeight="1" spans="1:17">
      <c r="A146" s="51">
        <f ca="1">INDIRECT(ADDRESS(2+QUOTIENT(ROW()-2,COUNTA('Form Responses 1'!$1:$1)-4),1,,TRUE,"Form Responses 1"))</f>
        <v>0</v>
      </c>
      <c r="B146" s="51">
        <f ca="1">INDIRECT(ADDRESS(2+QUOTIENT(ROW()-2,COUNTA('Form Responses 1'!$1:$1)-4),2,,TRUE,"Form Responses 1"))</f>
        <v>0</v>
      </c>
      <c r="C146" s="51">
        <f ca="1">INDIRECT(ADDRESS(2+QUOTIENT(ROW()-2,COUNTA('Form Responses 1'!$1:$1)-4),3,,TRUE,"Form Responses 1"))</f>
        <v>0</v>
      </c>
      <c r="D146" s="51">
        <f ca="1">INDIRECT(ADDRESS(2+QUOTIENT(ROW()-2,COUNTA('Form Responses 1'!$1:$1)-4),4,,TRUE,"Form Responses 1"))</f>
        <v>0</v>
      </c>
      <c r="E146" s="67">
        <f ca="1" t="shared" si="0"/>
        <v>6</v>
      </c>
      <c r="F146" s="51" t="str">
        <f ca="1">IF(ISBLANK(A146)," ",INDIRECT(ADDRESS(1,5+MOD(ROW()-2,COUNTA('Form Responses 1'!$1:$1)-4),,TRUE,"Form Responses 1")))</f>
        <v>Security [Security Functions]</v>
      </c>
      <c r="G146" s="51" t="e">
        <f ca="1">IF(ISBLANK(A146)," ",INDIRECT(ADDRESS(MATCH(A146,'Form Responses 1'!A:A,0),5+MOD(ROW()-2,COUNTA('Form Responses 1'!$1:$1)-4),,TRUE,"Form Responses 1")))</f>
        <v>#N/A</v>
      </c>
      <c r="H146" s="68" t="str">
        <f ca="1" t="shared" si="1"/>
        <v>Security</v>
      </c>
      <c r="I146" s="68" t="str">
        <f ca="1" t="shared" si="2"/>
        <v>SECURITY SERVICE</v>
      </c>
      <c r="J146" s="68" t="str">
        <f ca="1" t="array" ref="J146">IFERROR(INDEX(MASTER!B:B,MATCH(G146,MASTER!A:A,0))/100," ")</f>
        <v> </v>
      </c>
      <c r="K146" s="51">
        <f ca="1" t="shared" si="3"/>
        <v>0</v>
      </c>
      <c r="L146" s="51" t="str">
        <f ca="1" t="shared" si="4"/>
        <v>1900 - WEEK 00</v>
      </c>
      <c r="M146" s="51" t="str">
        <f ca="1" t="shared" si="5"/>
        <v>1900 - MONTH 01</v>
      </c>
      <c r="N146" s="68" t="str">
        <f ca="1" t="shared" ref="N146:O146" si="154">IFERROR(AVERAGEIF(L:L,L146,$J:$J)," ")</f>
        <v> </v>
      </c>
      <c r="O146" s="68" t="str">
        <f ca="1" t="shared" si="154"/>
        <v> </v>
      </c>
      <c r="P146" s="51" t="str">
        <f ca="1">IF(ISBLANK(A146)," ",IF(N146&gt;MASTER!$B$3/100,"SB",IF(N146&gt;MASTER!$B$4/100,"B",IF(N146&gt;MASTER!$B$5/100,"C","K"))))</f>
        <v>SB</v>
      </c>
      <c r="Q146" s="51" t="str">
        <f ca="1">IF(ISBLANK(B146)," ",IF(O146&gt;MASTER!$B$3/100,"SB",IF(O146&gt;MASTER!$B$4/100,"B",IF(O146&gt;MASTER!$B$5/100,"C","K"))))</f>
        <v>SB</v>
      </c>
    </row>
    <row r="147" customHeight="1" spans="1:17">
      <c r="A147" s="51">
        <f ca="1">INDIRECT(ADDRESS(2+QUOTIENT(ROW()-2,COUNTA('Form Responses 1'!$1:$1)-4),1,,TRUE,"Form Responses 1"))</f>
        <v>0</v>
      </c>
      <c r="B147" s="51">
        <f ca="1">INDIRECT(ADDRESS(2+QUOTIENT(ROW()-2,COUNTA('Form Responses 1'!$1:$1)-4),2,,TRUE,"Form Responses 1"))</f>
        <v>0</v>
      </c>
      <c r="C147" s="51">
        <f ca="1">INDIRECT(ADDRESS(2+QUOTIENT(ROW()-2,COUNTA('Form Responses 1'!$1:$1)-4),3,,TRUE,"Form Responses 1"))</f>
        <v>0</v>
      </c>
      <c r="D147" s="51">
        <f ca="1">INDIRECT(ADDRESS(2+QUOTIENT(ROW()-2,COUNTA('Form Responses 1'!$1:$1)-4),4,,TRUE,"Form Responses 1"))</f>
        <v>0</v>
      </c>
      <c r="E147" s="67">
        <f ca="1" t="shared" si="0"/>
        <v>6</v>
      </c>
      <c r="F147" s="51" t="str">
        <f ca="1">IF(ISBLANK(A147)," ",INDIRECT(ADDRESS(1,5+MOD(ROW()-2,COUNTA('Form Responses 1'!$1:$1)-4),,TRUE,"Form Responses 1")))</f>
        <v>Gedung [Halaman]</v>
      </c>
      <c r="G147" s="51" t="e">
        <f ca="1">IF(ISBLANK(A147)," ",INDIRECT(ADDRESS(MATCH(A147,'Form Responses 1'!A:A,0),5+MOD(ROW()-2,COUNTA('Form Responses 1'!$1:$1)-4),,TRUE,"Form Responses 1")))</f>
        <v>#N/A</v>
      </c>
      <c r="H147" s="68" t="str">
        <f ca="1" t="shared" si="1"/>
        <v>Gedung</v>
      </c>
      <c r="I147" s="68" t="str">
        <f ca="1" t="shared" si="2"/>
        <v>CLEANING SERVICE</v>
      </c>
      <c r="J147" s="68" t="str">
        <f ca="1" t="array" ref="J147">IFERROR(INDEX(MASTER!B:B,MATCH(G147,MASTER!A:A,0))/100," ")</f>
        <v> </v>
      </c>
      <c r="K147" s="51">
        <f ca="1" t="shared" si="3"/>
        <v>0</v>
      </c>
      <c r="L147" s="51" t="str">
        <f ca="1" t="shared" si="4"/>
        <v>1900 - WEEK 00</v>
      </c>
      <c r="M147" s="51" t="str">
        <f ca="1" t="shared" si="5"/>
        <v>1900 - MONTH 01</v>
      </c>
      <c r="N147" s="68" t="str">
        <f ca="1" t="shared" ref="N147:O147" si="155">IFERROR(AVERAGEIF(L:L,L147,$J:$J)," ")</f>
        <v> </v>
      </c>
      <c r="O147" s="68" t="str">
        <f ca="1" t="shared" si="155"/>
        <v> </v>
      </c>
      <c r="P147" s="51" t="str">
        <f ca="1">IF(ISBLANK(A147)," ",IF(N147&gt;MASTER!$B$3/100,"SB",IF(N147&gt;MASTER!$B$4/100,"B",IF(N147&gt;MASTER!$B$5/100,"C","K"))))</f>
        <v>SB</v>
      </c>
      <c r="Q147" s="51" t="str">
        <f ca="1">IF(ISBLANK(B147)," ",IF(O147&gt;MASTER!$B$3/100,"SB",IF(O147&gt;MASTER!$B$4/100,"B",IF(O147&gt;MASTER!$B$5/100,"C","K"))))</f>
        <v>SB</v>
      </c>
    </row>
    <row r="148" customHeight="1" spans="1:17">
      <c r="A148" s="51">
        <f ca="1">INDIRECT(ADDRESS(2+QUOTIENT(ROW()-2,COUNTA('Form Responses 1'!$1:$1)-4),1,,TRUE,"Form Responses 1"))</f>
        <v>0</v>
      </c>
      <c r="B148" s="51">
        <f ca="1">INDIRECT(ADDRESS(2+QUOTIENT(ROW()-2,COUNTA('Form Responses 1'!$1:$1)-4),2,,TRUE,"Form Responses 1"))</f>
        <v>0</v>
      </c>
      <c r="C148" s="51">
        <f ca="1">INDIRECT(ADDRESS(2+QUOTIENT(ROW()-2,COUNTA('Form Responses 1'!$1:$1)-4),3,,TRUE,"Form Responses 1"))</f>
        <v>0</v>
      </c>
      <c r="D148" s="51">
        <f ca="1">INDIRECT(ADDRESS(2+QUOTIENT(ROW()-2,COUNTA('Form Responses 1'!$1:$1)-4),4,,TRUE,"Form Responses 1"))</f>
        <v>0</v>
      </c>
      <c r="E148" s="67">
        <f ca="1" t="shared" si="0"/>
        <v>6</v>
      </c>
      <c r="F148" s="51" t="str">
        <f ca="1">IF(ISBLANK(A148)," ",INDIRECT(ADDRESS(1,5+MOD(ROW()-2,COUNTA('Form Responses 1'!$1:$1)-4),,TRUE,"Form Responses 1")))</f>
        <v>Gedung [Kamar 1]</v>
      </c>
      <c r="G148" s="51" t="e">
        <f ca="1">IF(ISBLANK(A148)," ",INDIRECT(ADDRESS(MATCH(A148,'Form Responses 1'!A:A,0),5+MOD(ROW()-2,COUNTA('Form Responses 1'!$1:$1)-4),,TRUE,"Form Responses 1")))</f>
        <v>#N/A</v>
      </c>
      <c r="H148" s="68" t="str">
        <f ca="1" t="shared" si="1"/>
        <v>Gedung</v>
      </c>
      <c r="I148" s="68" t="str">
        <f ca="1" t="shared" si="2"/>
        <v>CLEANING SERVICE</v>
      </c>
      <c r="J148" s="68" t="str">
        <f ca="1" t="array" ref="J148">IFERROR(INDEX(MASTER!B:B,MATCH(G148,MASTER!A:A,0))/100," ")</f>
        <v> </v>
      </c>
      <c r="K148" s="51">
        <f ca="1" t="shared" si="3"/>
        <v>0</v>
      </c>
      <c r="L148" s="51" t="str">
        <f ca="1" t="shared" si="4"/>
        <v>1900 - WEEK 00</v>
      </c>
      <c r="M148" s="51" t="str">
        <f ca="1" t="shared" si="5"/>
        <v>1900 - MONTH 01</v>
      </c>
      <c r="N148" s="68" t="str">
        <f ca="1" t="shared" ref="N148:O148" si="156">IFERROR(AVERAGEIF(L:L,L148,$J:$J)," ")</f>
        <v> </v>
      </c>
      <c r="O148" s="68" t="str">
        <f ca="1" t="shared" si="156"/>
        <v> </v>
      </c>
      <c r="P148" s="51" t="str">
        <f ca="1">IF(ISBLANK(A148)," ",IF(N148&gt;MASTER!$B$3/100,"SB",IF(N148&gt;MASTER!$B$4/100,"B",IF(N148&gt;MASTER!$B$5/100,"C","K"))))</f>
        <v>SB</v>
      </c>
      <c r="Q148" s="51" t="str">
        <f ca="1">IF(ISBLANK(B148)," ",IF(O148&gt;MASTER!$B$3/100,"SB",IF(O148&gt;MASTER!$B$4/100,"B",IF(O148&gt;MASTER!$B$5/100,"C","K"))))</f>
        <v>SB</v>
      </c>
    </row>
    <row r="149" customHeight="1" spans="1:17">
      <c r="A149" s="51">
        <f ca="1">INDIRECT(ADDRESS(2+QUOTIENT(ROW()-2,COUNTA('Form Responses 1'!$1:$1)-4),1,,TRUE,"Form Responses 1"))</f>
        <v>0</v>
      </c>
      <c r="B149" s="51">
        <f ca="1">INDIRECT(ADDRESS(2+QUOTIENT(ROW()-2,COUNTA('Form Responses 1'!$1:$1)-4),2,,TRUE,"Form Responses 1"))</f>
        <v>0</v>
      </c>
      <c r="C149" s="51">
        <f ca="1">INDIRECT(ADDRESS(2+QUOTIENT(ROW()-2,COUNTA('Form Responses 1'!$1:$1)-4),3,,TRUE,"Form Responses 1"))</f>
        <v>0</v>
      </c>
      <c r="D149" s="51">
        <f ca="1">INDIRECT(ADDRESS(2+QUOTIENT(ROW()-2,COUNTA('Form Responses 1'!$1:$1)-4),4,,TRUE,"Form Responses 1"))</f>
        <v>0</v>
      </c>
      <c r="E149" s="67">
        <f ca="1" t="shared" si="0"/>
        <v>6</v>
      </c>
      <c r="F149" s="51" t="str">
        <f ca="1">IF(ISBLANK(A149)," ",INDIRECT(ADDRESS(1,5+MOD(ROW()-2,COUNTA('Form Responses 1'!$1:$1)-4),,TRUE,"Form Responses 1")))</f>
        <v>Gedung [Kamar 2]</v>
      </c>
      <c r="G149" s="51" t="e">
        <f ca="1">IF(ISBLANK(A149)," ",INDIRECT(ADDRESS(MATCH(A149,'Form Responses 1'!A:A,0),5+MOD(ROW()-2,COUNTA('Form Responses 1'!$1:$1)-4),,TRUE,"Form Responses 1")))</f>
        <v>#N/A</v>
      </c>
      <c r="H149" s="68" t="str">
        <f ca="1" t="shared" si="1"/>
        <v>Gedung</v>
      </c>
      <c r="I149" s="68" t="str">
        <f ca="1" t="shared" si="2"/>
        <v>CLEANING SERVICE</v>
      </c>
      <c r="J149" s="68" t="str">
        <f ca="1" t="array" ref="J149">IFERROR(INDEX(MASTER!B:B,MATCH(G149,MASTER!A:A,0))/100," ")</f>
        <v> </v>
      </c>
      <c r="K149" s="51">
        <f ca="1" t="shared" si="3"/>
        <v>0</v>
      </c>
      <c r="L149" s="51" t="str">
        <f ca="1" t="shared" si="4"/>
        <v>1900 - WEEK 00</v>
      </c>
      <c r="M149" s="51" t="str">
        <f ca="1" t="shared" si="5"/>
        <v>1900 - MONTH 01</v>
      </c>
      <c r="N149" s="68" t="str">
        <f ca="1" t="shared" ref="N149:O149" si="157">IFERROR(AVERAGEIF(L:L,L149,$J:$J)," ")</f>
        <v> </v>
      </c>
      <c r="O149" s="68" t="str">
        <f ca="1" t="shared" si="157"/>
        <v> </v>
      </c>
      <c r="P149" s="51" t="str">
        <f ca="1">IF(ISBLANK(A149)," ",IF(N149&gt;MASTER!$B$3/100,"SB",IF(N149&gt;MASTER!$B$4/100,"B",IF(N149&gt;MASTER!$B$5/100,"C","K"))))</f>
        <v>SB</v>
      </c>
      <c r="Q149" s="51" t="str">
        <f ca="1">IF(ISBLANK(B149)," ",IF(O149&gt;MASTER!$B$3/100,"SB",IF(O149&gt;MASTER!$B$4/100,"B",IF(O149&gt;MASTER!$B$5/100,"C","K"))))</f>
        <v>SB</v>
      </c>
    </row>
    <row r="150" customHeight="1" spans="1:17">
      <c r="A150" s="51">
        <f ca="1">INDIRECT(ADDRESS(2+QUOTIENT(ROW()-2,COUNTA('Form Responses 1'!$1:$1)-4),1,,TRUE,"Form Responses 1"))</f>
        <v>0</v>
      </c>
      <c r="B150" s="51">
        <f ca="1">INDIRECT(ADDRESS(2+QUOTIENT(ROW()-2,COUNTA('Form Responses 1'!$1:$1)-4),2,,TRUE,"Form Responses 1"))</f>
        <v>0</v>
      </c>
      <c r="C150" s="51">
        <f ca="1">INDIRECT(ADDRESS(2+QUOTIENT(ROW()-2,COUNTA('Form Responses 1'!$1:$1)-4),3,,TRUE,"Form Responses 1"))</f>
        <v>0</v>
      </c>
      <c r="D150" s="51">
        <f ca="1">INDIRECT(ADDRESS(2+QUOTIENT(ROW()-2,COUNTA('Form Responses 1'!$1:$1)-4),4,,TRUE,"Form Responses 1"))</f>
        <v>0</v>
      </c>
      <c r="E150" s="67">
        <f ca="1" t="shared" si="0"/>
        <v>6</v>
      </c>
      <c r="F150" s="51" t="str">
        <f ca="1">IF(ISBLANK(A150)," ",INDIRECT(ADDRESS(1,5+MOD(ROW()-2,COUNTA('Form Responses 1'!$1:$1)-4),,TRUE,"Form Responses 1")))</f>
        <v>Gedung [Kamar 3]</v>
      </c>
      <c r="G150" s="51" t="e">
        <f ca="1">IF(ISBLANK(A150)," ",INDIRECT(ADDRESS(MATCH(A150,'Form Responses 1'!A:A,0),5+MOD(ROW()-2,COUNTA('Form Responses 1'!$1:$1)-4),,TRUE,"Form Responses 1")))</f>
        <v>#N/A</v>
      </c>
      <c r="H150" s="68" t="str">
        <f ca="1" t="shared" si="1"/>
        <v>Gedung</v>
      </c>
      <c r="I150" s="68" t="str">
        <f ca="1" t="shared" si="2"/>
        <v>CLEANING SERVICE</v>
      </c>
      <c r="J150" s="68" t="str">
        <f ca="1" t="array" ref="J150">IFERROR(INDEX(MASTER!B:B,MATCH(G150,MASTER!A:A,0))/100," ")</f>
        <v> </v>
      </c>
      <c r="K150" s="51">
        <f ca="1" t="shared" si="3"/>
        <v>0</v>
      </c>
      <c r="L150" s="51" t="str">
        <f ca="1" t="shared" si="4"/>
        <v>1900 - WEEK 00</v>
      </c>
      <c r="M150" s="51" t="str">
        <f ca="1" t="shared" si="5"/>
        <v>1900 - MONTH 01</v>
      </c>
      <c r="N150" s="68" t="str">
        <f ca="1" t="shared" ref="N150:O150" si="158">IFERROR(AVERAGEIF(L:L,L150,$J:$J)," ")</f>
        <v> </v>
      </c>
      <c r="O150" s="68" t="str">
        <f ca="1" t="shared" si="158"/>
        <v> </v>
      </c>
      <c r="P150" s="51" t="str">
        <f ca="1">IF(ISBLANK(A150)," ",IF(N150&gt;MASTER!$B$3/100,"SB",IF(N150&gt;MASTER!$B$4/100,"B",IF(N150&gt;MASTER!$B$5/100,"C","K"))))</f>
        <v>SB</v>
      </c>
      <c r="Q150" s="51" t="str">
        <f ca="1">IF(ISBLANK(B150)," ",IF(O150&gt;MASTER!$B$3/100,"SB",IF(O150&gt;MASTER!$B$4/100,"B",IF(O150&gt;MASTER!$B$5/100,"C","K"))))</f>
        <v>SB</v>
      </c>
    </row>
    <row r="151" customHeight="1" spans="1:17">
      <c r="A151" s="51">
        <f ca="1">INDIRECT(ADDRESS(2+QUOTIENT(ROW()-2,COUNTA('Form Responses 1'!$1:$1)-4),1,,TRUE,"Form Responses 1"))</f>
        <v>0</v>
      </c>
      <c r="B151" s="51">
        <f ca="1">INDIRECT(ADDRESS(2+QUOTIENT(ROW()-2,COUNTA('Form Responses 1'!$1:$1)-4),2,,TRUE,"Form Responses 1"))</f>
        <v>0</v>
      </c>
      <c r="C151" s="51">
        <f ca="1">INDIRECT(ADDRESS(2+QUOTIENT(ROW()-2,COUNTA('Form Responses 1'!$1:$1)-4),3,,TRUE,"Form Responses 1"))</f>
        <v>0</v>
      </c>
      <c r="D151" s="51">
        <f ca="1">INDIRECT(ADDRESS(2+QUOTIENT(ROW()-2,COUNTA('Form Responses 1'!$1:$1)-4),4,,TRUE,"Form Responses 1"))</f>
        <v>0</v>
      </c>
      <c r="E151" s="67">
        <f ca="1" t="shared" si="0"/>
        <v>6</v>
      </c>
      <c r="F151" s="51" t="str">
        <f ca="1">IF(ISBLANK(A151)," ",INDIRECT(ADDRESS(1,5+MOD(ROW()-2,COUNTA('Form Responses 1'!$1:$1)-4),,TRUE,"Form Responses 1")))</f>
        <v>Gedung [Kamar 4]</v>
      </c>
      <c r="G151" s="51" t="e">
        <f ca="1">IF(ISBLANK(A151)," ",INDIRECT(ADDRESS(MATCH(A151,'Form Responses 1'!A:A,0),5+MOD(ROW()-2,COUNTA('Form Responses 1'!$1:$1)-4),,TRUE,"Form Responses 1")))</f>
        <v>#N/A</v>
      </c>
      <c r="H151" s="68" t="str">
        <f ca="1" t="shared" si="1"/>
        <v>Gedung</v>
      </c>
      <c r="I151" s="68" t="str">
        <f ca="1" t="shared" si="2"/>
        <v>CLEANING SERVICE</v>
      </c>
      <c r="J151" s="68" t="str">
        <f ca="1" t="array" ref="J151">IFERROR(INDEX(MASTER!B:B,MATCH(G151,MASTER!A:A,0))/100," ")</f>
        <v> </v>
      </c>
      <c r="K151" s="51">
        <f ca="1" t="shared" si="3"/>
        <v>0</v>
      </c>
      <c r="L151" s="51" t="str">
        <f ca="1" t="shared" si="4"/>
        <v>1900 - WEEK 00</v>
      </c>
      <c r="M151" s="51" t="str">
        <f ca="1" t="shared" si="5"/>
        <v>1900 - MONTH 01</v>
      </c>
      <c r="N151" s="68" t="str">
        <f ca="1" t="shared" ref="N151:O151" si="159">IFERROR(AVERAGEIF(L:L,L151,$J:$J)," ")</f>
        <v> </v>
      </c>
      <c r="O151" s="68" t="str">
        <f ca="1" t="shared" si="159"/>
        <v> </v>
      </c>
      <c r="P151" s="51" t="str">
        <f ca="1">IF(ISBLANK(A151)," ",IF(N151&gt;MASTER!$B$3/100,"SB",IF(N151&gt;MASTER!$B$4/100,"B",IF(N151&gt;MASTER!$B$5/100,"C","K"))))</f>
        <v>SB</v>
      </c>
      <c r="Q151" s="51" t="str">
        <f ca="1">IF(ISBLANK(B151)," ",IF(O151&gt;MASTER!$B$3/100,"SB",IF(O151&gt;MASTER!$B$4/100,"B",IF(O151&gt;MASTER!$B$5/100,"C","K"))))</f>
        <v>SB</v>
      </c>
    </row>
    <row r="152" customHeight="1" spans="1:17">
      <c r="A152" s="51">
        <f ca="1">INDIRECT(ADDRESS(2+QUOTIENT(ROW()-2,COUNTA('Form Responses 1'!$1:$1)-4),1,,TRUE,"Form Responses 1"))</f>
        <v>0</v>
      </c>
      <c r="B152" s="51">
        <f ca="1">INDIRECT(ADDRESS(2+QUOTIENT(ROW()-2,COUNTA('Form Responses 1'!$1:$1)-4),2,,TRUE,"Form Responses 1"))</f>
        <v>0</v>
      </c>
      <c r="C152" s="51">
        <f ca="1">INDIRECT(ADDRESS(2+QUOTIENT(ROW()-2,COUNTA('Form Responses 1'!$1:$1)-4),3,,TRUE,"Form Responses 1"))</f>
        <v>0</v>
      </c>
      <c r="D152" s="51">
        <f ca="1">INDIRECT(ADDRESS(2+QUOTIENT(ROW()-2,COUNTA('Form Responses 1'!$1:$1)-4),4,,TRUE,"Form Responses 1"))</f>
        <v>0</v>
      </c>
      <c r="E152" s="67">
        <f ca="1" t="shared" si="0"/>
        <v>6</v>
      </c>
      <c r="F152" s="51" t="str">
        <f ca="1">IF(ISBLANK(A152)," ",INDIRECT(ADDRESS(1,5+MOD(ROW()-2,COUNTA('Form Responses 1'!$1:$1)-4),,TRUE,"Form Responses 1")))</f>
        <v>Gedung [Kolidor]</v>
      </c>
      <c r="G152" s="51" t="e">
        <f ca="1">IF(ISBLANK(A152)," ",INDIRECT(ADDRESS(MATCH(A152,'Form Responses 1'!A:A,0),5+MOD(ROW()-2,COUNTA('Form Responses 1'!$1:$1)-4),,TRUE,"Form Responses 1")))</f>
        <v>#N/A</v>
      </c>
      <c r="H152" s="68" t="str">
        <f ca="1" t="shared" si="1"/>
        <v>Gedung</v>
      </c>
      <c r="I152" s="68" t="str">
        <f ca="1" t="shared" si="2"/>
        <v>CLEANING SERVICE</v>
      </c>
      <c r="J152" s="68" t="str">
        <f ca="1" t="array" ref="J152">IFERROR(INDEX(MASTER!B:B,MATCH(G152,MASTER!A:A,0))/100," ")</f>
        <v> </v>
      </c>
      <c r="K152" s="51">
        <f ca="1" t="shared" si="3"/>
        <v>0</v>
      </c>
      <c r="L152" s="51" t="str">
        <f ca="1" t="shared" si="4"/>
        <v>1900 - WEEK 00</v>
      </c>
      <c r="M152" s="51" t="str">
        <f ca="1" t="shared" si="5"/>
        <v>1900 - MONTH 01</v>
      </c>
      <c r="N152" s="68" t="str">
        <f ca="1" t="shared" ref="N152:O152" si="160">IFERROR(AVERAGEIF(L:L,L152,$J:$J)," ")</f>
        <v> </v>
      </c>
      <c r="O152" s="68" t="str">
        <f ca="1" t="shared" si="160"/>
        <v> </v>
      </c>
      <c r="P152" s="51" t="str">
        <f ca="1">IF(ISBLANK(A152)," ",IF(N152&gt;MASTER!$B$3/100,"SB",IF(N152&gt;MASTER!$B$4/100,"B",IF(N152&gt;MASTER!$B$5/100,"C","K"))))</f>
        <v>SB</v>
      </c>
      <c r="Q152" s="51" t="str">
        <f ca="1">IF(ISBLANK(B152)," ",IF(O152&gt;MASTER!$B$3/100,"SB",IF(O152&gt;MASTER!$B$4/100,"B",IF(O152&gt;MASTER!$B$5/100,"C","K"))))</f>
        <v>SB</v>
      </c>
    </row>
    <row r="153" customHeight="1" spans="1:17">
      <c r="A153" s="51">
        <f ca="1">INDIRECT(ADDRESS(2+QUOTIENT(ROW()-2,COUNTA('Form Responses 1'!$1:$1)-4),1,,TRUE,"Form Responses 1"))</f>
        <v>0</v>
      </c>
      <c r="B153" s="51">
        <f ca="1">INDIRECT(ADDRESS(2+QUOTIENT(ROW()-2,COUNTA('Form Responses 1'!$1:$1)-4),2,,TRUE,"Form Responses 1"))</f>
        <v>0</v>
      </c>
      <c r="C153" s="51">
        <f ca="1">INDIRECT(ADDRESS(2+QUOTIENT(ROW()-2,COUNTA('Form Responses 1'!$1:$1)-4),3,,TRUE,"Form Responses 1"))</f>
        <v>0</v>
      </c>
      <c r="D153" s="51">
        <f ca="1">INDIRECT(ADDRESS(2+QUOTIENT(ROW()-2,COUNTA('Form Responses 1'!$1:$1)-4),4,,TRUE,"Form Responses 1"))</f>
        <v>0</v>
      </c>
      <c r="E153" s="67">
        <f ca="1" t="shared" si="0"/>
        <v>6</v>
      </c>
      <c r="F153" s="51" t="str">
        <f ca="1">IF(ISBLANK(A153)," ",INDIRECT(ADDRESS(1,5+MOD(ROW()-2,COUNTA('Form Responses 1'!$1:$1)-4),,TRUE,"Form Responses 1")))</f>
        <v>Gedung [Pentri]</v>
      </c>
      <c r="G153" s="51" t="e">
        <f ca="1">IF(ISBLANK(A153)," ",INDIRECT(ADDRESS(MATCH(A153,'Form Responses 1'!A:A,0),5+MOD(ROW()-2,COUNTA('Form Responses 1'!$1:$1)-4),,TRUE,"Form Responses 1")))</f>
        <v>#N/A</v>
      </c>
      <c r="H153" s="68" t="str">
        <f ca="1" t="shared" si="1"/>
        <v>Gedung</v>
      </c>
      <c r="I153" s="68" t="str">
        <f ca="1" t="shared" si="2"/>
        <v>CLEANING SERVICE</v>
      </c>
      <c r="J153" s="68" t="str">
        <f ca="1" t="array" ref="J153">IFERROR(INDEX(MASTER!B:B,MATCH(G153,MASTER!A:A,0))/100," ")</f>
        <v> </v>
      </c>
      <c r="K153" s="51">
        <f ca="1" t="shared" si="3"/>
        <v>0</v>
      </c>
      <c r="L153" s="51" t="str">
        <f ca="1" t="shared" si="4"/>
        <v>1900 - WEEK 00</v>
      </c>
      <c r="M153" s="51" t="str">
        <f ca="1" t="shared" si="5"/>
        <v>1900 - MONTH 01</v>
      </c>
      <c r="N153" s="68" t="str">
        <f ca="1" t="shared" ref="N153:O153" si="161">IFERROR(AVERAGEIF(L:L,L153,$J:$J)," ")</f>
        <v> </v>
      </c>
      <c r="O153" s="68" t="str">
        <f ca="1" t="shared" si="161"/>
        <v> </v>
      </c>
      <c r="P153" s="51" t="str">
        <f ca="1">IF(ISBLANK(A153)," ",IF(N153&gt;MASTER!$B$3/100,"SB",IF(N153&gt;MASTER!$B$4/100,"B",IF(N153&gt;MASTER!$B$5/100,"C","K"))))</f>
        <v>SB</v>
      </c>
      <c r="Q153" s="51" t="str">
        <f ca="1">IF(ISBLANK(B153)," ",IF(O153&gt;MASTER!$B$3/100,"SB",IF(O153&gt;MASTER!$B$4/100,"B",IF(O153&gt;MASTER!$B$5/100,"C","K"))))</f>
        <v>SB</v>
      </c>
    </row>
    <row r="154" customHeight="1" spans="1:17">
      <c r="A154" s="51">
        <f ca="1">INDIRECT(ADDRESS(2+QUOTIENT(ROW()-2,COUNTA('Form Responses 1'!$1:$1)-4),1,,TRUE,"Form Responses 1"))</f>
        <v>0</v>
      </c>
      <c r="B154" s="51">
        <f ca="1">INDIRECT(ADDRESS(2+QUOTIENT(ROW()-2,COUNTA('Form Responses 1'!$1:$1)-4),2,,TRUE,"Form Responses 1"))</f>
        <v>0</v>
      </c>
      <c r="C154" s="51">
        <f ca="1">INDIRECT(ADDRESS(2+QUOTIENT(ROW()-2,COUNTA('Form Responses 1'!$1:$1)-4),3,,TRUE,"Form Responses 1"))</f>
        <v>0</v>
      </c>
      <c r="D154" s="51">
        <f ca="1">INDIRECT(ADDRESS(2+QUOTIENT(ROW()-2,COUNTA('Form Responses 1'!$1:$1)-4),4,,TRUE,"Form Responses 1"))</f>
        <v>0</v>
      </c>
      <c r="E154" s="67">
        <f ca="1" t="shared" si="0"/>
        <v>6</v>
      </c>
      <c r="F154" s="51" t="str">
        <f ca="1">IF(ISBLANK(A154)," ",INDIRECT(ADDRESS(1,5+MOD(ROW()-2,COUNTA('Form Responses 1'!$1:$1)-4),,TRUE,"Form Responses 1")))</f>
        <v>Gedung [Toilet]</v>
      </c>
      <c r="G154" s="51" t="e">
        <f ca="1">IF(ISBLANK(A154)," ",INDIRECT(ADDRESS(MATCH(A154,'Form Responses 1'!A:A,0),5+MOD(ROW()-2,COUNTA('Form Responses 1'!$1:$1)-4),,TRUE,"Form Responses 1")))</f>
        <v>#N/A</v>
      </c>
      <c r="H154" s="68" t="str">
        <f ca="1" t="shared" si="1"/>
        <v>Gedung</v>
      </c>
      <c r="I154" s="68" t="str">
        <f ca="1" t="shared" si="2"/>
        <v>CLEANING SERVICE</v>
      </c>
      <c r="J154" s="68" t="str">
        <f ca="1" t="array" ref="J154">IFERROR(INDEX(MASTER!B:B,MATCH(G154,MASTER!A:A,0))/100," ")</f>
        <v> </v>
      </c>
      <c r="K154" s="51">
        <f ca="1" t="shared" si="3"/>
        <v>0</v>
      </c>
      <c r="L154" s="51" t="str">
        <f ca="1" t="shared" si="4"/>
        <v>1900 - WEEK 00</v>
      </c>
      <c r="M154" s="51" t="str">
        <f ca="1" t="shared" si="5"/>
        <v>1900 - MONTH 01</v>
      </c>
      <c r="N154" s="68" t="str">
        <f ca="1" t="shared" ref="N154:O154" si="162">IFERROR(AVERAGEIF(L:L,L154,$J:$J)," ")</f>
        <v> </v>
      </c>
      <c r="O154" s="68" t="str">
        <f ca="1" t="shared" si="162"/>
        <v> </v>
      </c>
      <c r="P154" s="51" t="str">
        <f ca="1">IF(ISBLANK(A154)," ",IF(N154&gt;MASTER!$B$3/100,"SB",IF(N154&gt;MASTER!$B$4/100,"B",IF(N154&gt;MASTER!$B$5/100,"C","K"))))</f>
        <v>SB</v>
      </c>
      <c r="Q154" s="51" t="str">
        <f ca="1">IF(ISBLANK(B154)," ",IF(O154&gt;MASTER!$B$3/100,"SB",IF(O154&gt;MASTER!$B$4/100,"B",IF(O154&gt;MASTER!$B$5/100,"C","K"))))</f>
        <v>SB</v>
      </c>
    </row>
    <row r="155" customHeight="1" spans="1:17">
      <c r="A155" s="51">
        <f ca="1">INDIRECT(ADDRESS(2+QUOTIENT(ROW()-2,COUNTA('Form Responses 1'!$1:$1)-4),1,,TRUE,"Form Responses 1"))</f>
        <v>0</v>
      </c>
      <c r="B155" s="51">
        <f ca="1">INDIRECT(ADDRESS(2+QUOTIENT(ROW()-2,COUNTA('Form Responses 1'!$1:$1)-4),2,,TRUE,"Form Responses 1"))</f>
        <v>0</v>
      </c>
      <c r="C155" s="51">
        <f ca="1">INDIRECT(ADDRESS(2+QUOTIENT(ROW()-2,COUNTA('Form Responses 1'!$1:$1)-4),3,,TRUE,"Form Responses 1"))</f>
        <v>0</v>
      </c>
      <c r="D155" s="51">
        <f ca="1">INDIRECT(ADDRESS(2+QUOTIENT(ROW()-2,COUNTA('Form Responses 1'!$1:$1)-4),4,,TRUE,"Form Responses 1"))</f>
        <v>0</v>
      </c>
      <c r="E155" s="67">
        <f ca="1" t="shared" si="0"/>
        <v>6</v>
      </c>
      <c r="F155" s="51" t="str">
        <f ca="1">IF(ISBLANK(A155)," ",INDIRECT(ADDRESS(1,5+MOD(ROW()-2,COUNTA('Form Responses 1'!$1:$1)-4),,TRUE,"Form Responses 1")))</f>
        <v>Security [Security Functions]</v>
      </c>
      <c r="G155" s="51" t="e">
        <f ca="1">IF(ISBLANK(A155)," ",INDIRECT(ADDRESS(MATCH(A155,'Form Responses 1'!A:A,0),5+MOD(ROW()-2,COUNTA('Form Responses 1'!$1:$1)-4),,TRUE,"Form Responses 1")))</f>
        <v>#N/A</v>
      </c>
      <c r="H155" s="68" t="str">
        <f ca="1" t="shared" si="1"/>
        <v>Security</v>
      </c>
      <c r="I155" s="68" t="str">
        <f ca="1" t="shared" si="2"/>
        <v>SECURITY SERVICE</v>
      </c>
      <c r="J155" s="68" t="str">
        <f ca="1" t="array" ref="J155">IFERROR(INDEX(MASTER!B:B,MATCH(G155,MASTER!A:A,0))/100," ")</f>
        <v> </v>
      </c>
      <c r="K155" s="51">
        <f ca="1" t="shared" si="3"/>
        <v>0</v>
      </c>
      <c r="L155" s="51" t="str">
        <f ca="1" t="shared" si="4"/>
        <v>1900 - WEEK 00</v>
      </c>
      <c r="M155" s="51" t="str">
        <f ca="1" t="shared" si="5"/>
        <v>1900 - MONTH 01</v>
      </c>
      <c r="N155" s="68" t="str">
        <f ca="1" t="shared" ref="N155:O155" si="163">IFERROR(AVERAGEIF(L:L,L155,$J:$J)," ")</f>
        <v> </v>
      </c>
      <c r="O155" s="68" t="str">
        <f ca="1" t="shared" si="163"/>
        <v> </v>
      </c>
      <c r="P155" s="51" t="str">
        <f ca="1">IF(ISBLANK(A155)," ",IF(N155&gt;MASTER!$B$3/100,"SB",IF(N155&gt;MASTER!$B$4/100,"B",IF(N155&gt;MASTER!$B$5/100,"C","K"))))</f>
        <v>SB</v>
      </c>
      <c r="Q155" s="51" t="str">
        <f ca="1">IF(ISBLANK(B155)," ",IF(O155&gt;MASTER!$B$3/100,"SB",IF(O155&gt;MASTER!$B$4/100,"B",IF(O155&gt;MASTER!$B$5/100,"C","K"))))</f>
        <v>SB</v>
      </c>
    </row>
    <row r="156" customHeight="1" spans="1:17">
      <c r="A156" s="51">
        <f ca="1">INDIRECT(ADDRESS(2+QUOTIENT(ROW()-2,COUNTA('Form Responses 1'!$1:$1)-4),1,,TRUE,"Form Responses 1"))</f>
        <v>0</v>
      </c>
      <c r="B156" s="51">
        <f ca="1">INDIRECT(ADDRESS(2+QUOTIENT(ROW()-2,COUNTA('Form Responses 1'!$1:$1)-4),2,,TRUE,"Form Responses 1"))</f>
        <v>0</v>
      </c>
      <c r="C156" s="51">
        <f ca="1">INDIRECT(ADDRESS(2+QUOTIENT(ROW()-2,COUNTA('Form Responses 1'!$1:$1)-4),3,,TRUE,"Form Responses 1"))</f>
        <v>0</v>
      </c>
      <c r="D156" s="51">
        <f ca="1">INDIRECT(ADDRESS(2+QUOTIENT(ROW()-2,COUNTA('Form Responses 1'!$1:$1)-4),4,,TRUE,"Form Responses 1"))</f>
        <v>0</v>
      </c>
      <c r="E156" s="67">
        <f ca="1" t="shared" si="0"/>
        <v>6</v>
      </c>
      <c r="F156" s="51" t="str">
        <f ca="1">IF(ISBLANK(A156)," ",INDIRECT(ADDRESS(1,5+MOD(ROW()-2,COUNTA('Form Responses 1'!$1:$1)-4),,TRUE,"Form Responses 1")))</f>
        <v>Gedung [Halaman]</v>
      </c>
      <c r="G156" s="51" t="e">
        <f ca="1">IF(ISBLANK(A156)," ",INDIRECT(ADDRESS(MATCH(A156,'Form Responses 1'!A:A,0),5+MOD(ROW()-2,COUNTA('Form Responses 1'!$1:$1)-4),,TRUE,"Form Responses 1")))</f>
        <v>#N/A</v>
      </c>
      <c r="H156" s="68" t="str">
        <f ca="1" t="shared" si="1"/>
        <v>Gedung</v>
      </c>
      <c r="I156" s="68" t="str">
        <f ca="1" t="shared" si="2"/>
        <v>CLEANING SERVICE</v>
      </c>
      <c r="J156" s="68" t="str">
        <f ca="1" t="array" ref="J156">IFERROR(INDEX(MASTER!B:B,MATCH(G156,MASTER!A:A,0))/100," ")</f>
        <v> </v>
      </c>
      <c r="K156" s="51">
        <f ca="1" t="shared" si="3"/>
        <v>0</v>
      </c>
      <c r="L156" s="51" t="str">
        <f ca="1" t="shared" si="4"/>
        <v>1900 - WEEK 00</v>
      </c>
      <c r="M156" s="51" t="str">
        <f ca="1" t="shared" si="5"/>
        <v>1900 - MONTH 01</v>
      </c>
      <c r="N156" s="68" t="str">
        <f ca="1" t="shared" ref="N156:O156" si="164">IFERROR(AVERAGEIF(L:L,L156,$J:$J)," ")</f>
        <v> </v>
      </c>
      <c r="O156" s="68" t="str">
        <f ca="1" t="shared" si="164"/>
        <v> </v>
      </c>
      <c r="P156" s="51" t="str">
        <f ca="1">IF(ISBLANK(A156)," ",IF(N156&gt;MASTER!$B$3/100,"SB",IF(N156&gt;MASTER!$B$4/100,"B",IF(N156&gt;MASTER!$B$5/100,"C","K"))))</f>
        <v>SB</v>
      </c>
      <c r="Q156" s="51" t="str">
        <f ca="1">IF(ISBLANK(B156)," ",IF(O156&gt;MASTER!$B$3/100,"SB",IF(O156&gt;MASTER!$B$4/100,"B",IF(O156&gt;MASTER!$B$5/100,"C","K"))))</f>
        <v>SB</v>
      </c>
    </row>
    <row r="157" customHeight="1" spans="1:17">
      <c r="A157" s="51">
        <f ca="1">INDIRECT(ADDRESS(2+QUOTIENT(ROW()-2,COUNTA('Form Responses 1'!$1:$1)-4),1,,TRUE,"Form Responses 1"))</f>
        <v>0</v>
      </c>
      <c r="B157" s="51">
        <f ca="1">INDIRECT(ADDRESS(2+QUOTIENT(ROW()-2,COUNTA('Form Responses 1'!$1:$1)-4),2,,TRUE,"Form Responses 1"))</f>
        <v>0</v>
      </c>
      <c r="C157" s="51">
        <f ca="1">INDIRECT(ADDRESS(2+QUOTIENT(ROW()-2,COUNTA('Form Responses 1'!$1:$1)-4),3,,TRUE,"Form Responses 1"))</f>
        <v>0</v>
      </c>
      <c r="D157" s="51">
        <f ca="1">INDIRECT(ADDRESS(2+QUOTIENT(ROW()-2,COUNTA('Form Responses 1'!$1:$1)-4),4,,TRUE,"Form Responses 1"))</f>
        <v>0</v>
      </c>
      <c r="E157" s="67">
        <f ca="1" t="shared" si="0"/>
        <v>6</v>
      </c>
      <c r="F157" s="51" t="str">
        <f ca="1">IF(ISBLANK(A157)," ",INDIRECT(ADDRESS(1,5+MOD(ROW()-2,COUNTA('Form Responses 1'!$1:$1)-4),,TRUE,"Form Responses 1")))</f>
        <v>Gedung [Kamar 1]</v>
      </c>
      <c r="G157" s="51" t="e">
        <f ca="1">IF(ISBLANK(A157)," ",INDIRECT(ADDRESS(MATCH(A157,'Form Responses 1'!A:A,0),5+MOD(ROW()-2,COUNTA('Form Responses 1'!$1:$1)-4),,TRUE,"Form Responses 1")))</f>
        <v>#N/A</v>
      </c>
      <c r="H157" s="68" t="str">
        <f ca="1" t="shared" si="1"/>
        <v>Gedung</v>
      </c>
      <c r="I157" s="68" t="str">
        <f ca="1" t="shared" si="2"/>
        <v>CLEANING SERVICE</v>
      </c>
      <c r="J157" s="68" t="str">
        <f ca="1" t="array" ref="J157">IFERROR(INDEX(MASTER!B:B,MATCH(G157,MASTER!A:A,0))/100," ")</f>
        <v> </v>
      </c>
      <c r="K157" s="51">
        <f ca="1" t="shared" si="3"/>
        <v>0</v>
      </c>
      <c r="L157" s="51" t="str">
        <f ca="1" t="shared" si="4"/>
        <v>1900 - WEEK 00</v>
      </c>
      <c r="M157" s="51" t="str">
        <f ca="1" t="shared" si="5"/>
        <v>1900 - MONTH 01</v>
      </c>
      <c r="N157" s="68" t="str">
        <f ca="1" t="shared" ref="N157:O157" si="165">IFERROR(AVERAGEIF(L:L,L157,$J:$J)," ")</f>
        <v> </v>
      </c>
      <c r="O157" s="68" t="str">
        <f ca="1" t="shared" si="165"/>
        <v> </v>
      </c>
      <c r="P157" s="51" t="str">
        <f ca="1">IF(ISBLANK(A157)," ",IF(N157&gt;MASTER!$B$3/100,"SB",IF(N157&gt;MASTER!$B$4/100,"B",IF(N157&gt;MASTER!$B$5/100,"C","K"))))</f>
        <v>SB</v>
      </c>
      <c r="Q157" s="51" t="str">
        <f ca="1">IF(ISBLANK(B157)," ",IF(O157&gt;MASTER!$B$3/100,"SB",IF(O157&gt;MASTER!$B$4/100,"B",IF(O157&gt;MASTER!$B$5/100,"C","K"))))</f>
        <v>SB</v>
      </c>
    </row>
    <row r="158" customHeight="1" spans="1:17">
      <c r="A158" s="51">
        <f ca="1">INDIRECT(ADDRESS(2+QUOTIENT(ROW()-2,COUNTA('Form Responses 1'!$1:$1)-4),1,,TRUE,"Form Responses 1"))</f>
        <v>0</v>
      </c>
      <c r="B158" s="51">
        <f ca="1">INDIRECT(ADDRESS(2+QUOTIENT(ROW()-2,COUNTA('Form Responses 1'!$1:$1)-4),2,,TRUE,"Form Responses 1"))</f>
        <v>0</v>
      </c>
      <c r="C158" s="51">
        <f ca="1">INDIRECT(ADDRESS(2+QUOTIENT(ROW()-2,COUNTA('Form Responses 1'!$1:$1)-4),3,,TRUE,"Form Responses 1"))</f>
        <v>0</v>
      </c>
      <c r="D158" s="51">
        <f ca="1">INDIRECT(ADDRESS(2+QUOTIENT(ROW()-2,COUNTA('Form Responses 1'!$1:$1)-4),4,,TRUE,"Form Responses 1"))</f>
        <v>0</v>
      </c>
      <c r="E158" s="67">
        <f ca="1" t="shared" si="0"/>
        <v>6</v>
      </c>
      <c r="F158" s="51" t="str">
        <f ca="1">IF(ISBLANK(A158)," ",INDIRECT(ADDRESS(1,5+MOD(ROW()-2,COUNTA('Form Responses 1'!$1:$1)-4),,TRUE,"Form Responses 1")))</f>
        <v>Gedung [Kamar 2]</v>
      </c>
      <c r="G158" s="51" t="e">
        <f ca="1">IF(ISBLANK(A158)," ",INDIRECT(ADDRESS(MATCH(A158,'Form Responses 1'!A:A,0),5+MOD(ROW()-2,COUNTA('Form Responses 1'!$1:$1)-4),,TRUE,"Form Responses 1")))</f>
        <v>#N/A</v>
      </c>
      <c r="H158" s="68" t="str">
        <f ca="1" t="shared" si="1"/>
        <v>Gedung</v>
      </c>
      <c r="I158" s="68" t="str">
        <f ca="1" t="shared" si="2"/>
        <v>CLEANING SERVICE</v>
      </c>
      <c r="J158" s="68" t="str">
        <f ca="1" t="array" ref="J158">IFERROR(INDEX(MASTER!B:B,MATCH(G158,MASTER!A:A,0))/100," ")</f>
        <v> </v>
      </c>
      <c r="K158" s="51">
        <f ca="1" t="shared" si="3"/>
        <v>0</v>
      </c>
      <c r="L158" s="51" t="str">
        <f ca="1" t="shared" si="4"/>
        <v>1900 - WEEK 00</v>
      </c>
      <c r="M158" s="51" t="str">
        <f ca="1" t="shared" si="5"/>
        <v>1900 - MONTH 01</v>
      </c>
      <c r="N158" s="68" t="str">
        <f ca="1" t="shared" ref="N158:O158" si="166">IFERROR(AVERAGEIF(L:L,L158,$J:$J)," ")</f>
        <v> </v>
      </c>
      <c r="O158" s="68" t="str">
        <f ca="1" t="shared" si="166"/>
        <v> </v>
      </c>
      <c r="P158" s="51" t="str">
        <f ca="1">IF(ISBLANK(A158)," ",IF(N158&gt;MASTER!$B$3/100,"SB",IF(N158&gt;MASTER!$B$4/100,"B",IF(N158&gt;MASTER!$B$5/100,"C","K"))))</f>
        <v>SB</v>
      </c>
      <c r="Q158" s="51" t="str">
        <f ca="1">IF(ISBLANK(B158)," ",IF(O158&gt;MASTER!$B$3/100,"SB",IF(O158&gt;MASTER!$B$4/100,"B",IF(O158&gt;MASTER!$B$5/100,"C","K"))))</f>
        <v>SB</v>
      </c>
    </row>
    <row r="159" customHeight="1" spans="1:17">
      <c r="A159" s="51">
        <f ca="1">INDIRECT(ADDRESS(2+QUOTIENT(ROW()-2,COUNTA('Form Responses 1'!$1:$1)-4),1,,TRUE,"Form Responses 1"))</f>
        <v>0</v>
      </c>
      <c r="B159" s="51">
        <f ca="1">INDIRECT(ADDRESS(2+QUOTIENT(ROW()-2,COUNTA('Form Responses 1'!$1:$1)-4),2,,TRUE,"Form Responses 1"))</f>
        <v>0</v>
      </c>
      <c r="C159" s="51">
        <f ca="1">INDIRECT(ADDRESS(2+QUOTIENT(ROW()-2,COUNTA('Form Responses 1'!$1:$1)-4),3,,TRUE,"Form Responses 1"))</f>
        <v>0</v>
      </c>
      <c r="D159" s="51">
        <f ca="1">INDIRECT(ADDRESS(2+QUOTIENT(ROW()-2,COUNTA('Form Responses 1'!$1:$1)-4),4,,TRUE,"Form Responses 1"))</f>
        <v>0</v>
      </c>
      <c r="E159" s="67">
        <f ca="1" t="shared" si="0"/>
        <v>6</v>
      </c>
      <c r="F159" s="51" t="str">
        <f ca="1">IF(ISBLANK(A159)," ",INDIRECT(ADDRESS(1,5+MOD(ROW()-2,COUNTA('Form Responses 1'!$1:$1)-4),,TRUE,"Form Responses 1")))</f>
        <v>Gedung [Kamar 3]</v>
      </c>
      <c r="G159" s="51" t="e">
        <f ca="1">IF(ISBLANK(A159)," ",INDIRECT(ADDRESS(MATCH(A159,'Form Responses 1'!A:A,0),5+MOD(ROW()-2,COUNTA('Form Responses 1'!$1:$1)-4),,TRUE,"Form Responses 1")))</f>
        <v>#N/A</v>
      </c>
      <c r="H159" s="68" t="str">
        <f ca="1" t="shared" si="1"/>
        <v>Gedung</v>
      </c>
      <c r="I159" s="68" t="str">
        <f ca="1" t="shared" si="2"/>
        <v>CLEANING SERVICE</v>
      </c>
      <c r="J159" s="68" t="str">
        <f ca="1" t="array" ref="J159">IFERROR(INDEX(MASTER!B:B,MATCH(G159,MASTER!A:A,0))/100," ")</f>
        <v> </v>
      </c>
      <c r="K159" s="51">
        <f ca="1" t="shared" si="3"/>
        <v>0</v>
      </c>
      <c r="L159" s="51" t="str">
        <f ca="1" t="shared" si="4"/>
        <v>1900 - WEEK 00</v>
      </c>
      <c r="M159" s="51" t="str">
        <f ca="1" t="shared" si="5"/>
        <v>1900 - MONTH 01</v>
      </c>
      <c r="N159" s="68" t="str">
        <f ca="1" t="shared" ref="N159:O159" si="167">IFERROR(AVERAGEIF(L:L,L159,$J:$J)," ")</f>
        <v> </v>
      </c>
      <c r="O159" s="68" t="str">
        <f ca="1" t="shared" si="167"/>
        <v> </v>
      </c>
      <c r="P159" s="51" t="str">
        <f ca="1">IF(ISBLANK(A159)," ",IF(N159&gt;MASTER!$B$3/100,"SB",IF(N159&gt;MASTER!$B$4/100,"B",IF(N159&gt;MASTER!$B$5/100,"C","K"))))</f>
        <v>SB</v>
      </c>
      <c r="Q159" s="51" t="str">
        <f ca="1">IF(ISBLANK(B159)," ",IF(O159&gt;MASTER!$B$3/100,"SB",IF(O159&gt;MASTER!$B$4/100,"B",IF(O159&gt;MASTER!$B$5/100,"C","K"))))</f>
        <v>SB</v>
      </c>
    </row>
    <row r="160" customHeight="1" spans="1:17">
      <c r="A160" s="51">
        <f ca="1">INDIRECT(ADDRESS(2+QUOTIENT(ROW()-2,COUNTA('Form Responses 1'!$1:$1)-4),1,,TRUE,"Form Responses 1"))</f>
        <v>0</v>
      </c>
      <c r="B160" s="51">
        <f ca="1">INDIRECT(ADDRESS(2+QUOTIENT(ROW()-2,COUNTA('Form Responses 1'!$1:$1)-4),2,,TRUE,"Form Responses 1"))</f>
        <v>0</v>
      </c>
      <c r="C160" s="51">
        <f ca="1">INDIRECT(ADDRESS(2+QUOTIENT(ROW()-2,COUNTA('Form Responses 1'!$1:$1)-4),3,,TRUE,"Form Responses 1"))</f>
        <v>0</v>
      </c>
      <c r="D160" s="51">
        <f ca="1">INDIRECT(ADDRESS(2+QUOTIENT(ROW()-2,COUNTA('Form Responses 1'!$1:$1)-4),4,,TRUE,"Form Responses 1"))</f>
        <v>0</v>
      </c>
      <c r="E160" s="67">
        <f ca="1" t="shared" si="0"/>
        <v>6</v>
      </c>
      <c r="F160" s="51" t="str">
        <f ca="1">IF(ISBLANK(A160)," ",INDIRECT(ADDRESS(1,5+MOD(ROW()-2,COUNTA('Form Responses 1'!$1:$1)-4),,TRUE,"Form Responses 1")))</f>
        <v>Gedung [Kamar 4]</v>
      </c>
      <c r="G160" s="51" t="e">
        <f ca="1">IF(ISBLANK(A160)," ",INDIRECT(ADDRESS(MATCH(A160,'Form Responses 1'!A:A,0),5+MOD(ROW()-2,COUNTA('Form Responses 1'!$1:$1)-4),,TRUE,"Form Responses 1")))</f>
        <v>#N/A</v>
      </c>
      <c r="H160" s="68" t="str">
        <f ca="1" t="shared" si="1"/>
        <v>Gedung</v>
      </c>
      <c r="I160" s="68" t="str">
        <f ca="1" t="shared" si="2"/>
        <v>CLEANING SERVICE</v>
      </c>
      <c r="J160" s="68" t="str">
        <f ca="1" t="array" ref="J160">IFERROR(INDEX(MASTER!B:B,MATCH(G160,MASTER!A:A,0))/100," ")</f>
        <v> </v>
      </c>
      <c r="K160" s="51">
        <f ca="1" t="shared" si="3"/>
        <v>0</v>
      </c>
      <c r="L160" s="51" t="str">
        <f ca="1" t="shared" si="4"/>
        <v>1900 - WEEK 00</v>
      </c>
      <c r="M160" s="51" t="str">
        <f ca="1" t="shared" si="5"/>
        <v>1900 - MONTH 01</v>
      </c>
      <c r="N160" s="68" t="str">
        <f ca="1" t="shared" ref="N160:O160" si="168">IFERROR(AVERAGEIF(L:L,L160,$J:$J)," ")</f>
        <v> </v>
      </c>
      <c r="O160" s="68" t="str">
        <f ca="1" t="shared" si="168"/>
        <v> </v>
      </c>
      <c r="P160" s="51" t="str">
        <f ca="1">IF(ISBLANK(A160)," ",IF(N160&gt;MASTER!$B$3/100,"SB",IF(N160&gt;MASTER!$B$4/100,"B",IF(N160&gt;MASTER!$B$5/100,"C","K"))))</f>
        <v>SB</v>
      </c>
      <c r="Q160" s="51" t="str">
        <f ca="1">IF(ISBLANK(B160)," ",IF(O160&gt;MASTER!$B$3/100,"SB",IF(O160&gt;MASTER!$B$4/100,"B",IF(O160&gt;MASTER!$B$5/100,"C","K"))))</f>
        <v>SB</v>
      </c>
    </row>
    <row r="161" customHeight="1" spans="1:17">
      <c r="A161" s="51">
        <f ca="1">INDIRECT(ADDRESS(2+QUOTIENT(ROW()-2,COUNTA('Form Responses 1'!$1:$1)-4),1,,TRUE,"Form Responses 1"))</f>
        <v>0</v>
      </c>
      <c r="B161" s="51">
        <f ca="1">INDIRECT(ADDRESS(2+QUOTIENT(ROW()-2,COUNTA('Form Responses 1'!$1:$1)-4),2,,TRUE,"Form Responses 1"))</f>
        <v>0</v>
      </c>
      <c r="C161" s="51">
        <f ca="1">INDIRECT(ADDRESS(2+QUOTIENT(ROW()-2,COUNTA('Form Responses 1'!$1:$1)-4),3,,TRUE,"Form Responses 1"))</f>
        <v>0</v>
      </c>
      <c r="D161" s="51">
        <f ca="1">INDIRECT(ADDRESS(2+QUOTIENT(ROW()-2,COUNTA('Form Responses 1'!$1:$1)-4),4,,TRUE,"Form Responses 1"))</f>
        <v>0</v>
      </c>
      <c r="E161" s="67">
        <f ca="1" t="shared" si="0"/>
        <v>6</v>
      </c>
      <c r="F161" s="51" t="str">
        <f ca="1">IF(ISBLANK(A161)," ",INDIRECT(ADDRESS(1,5+MOD(ROW()-2,COUNTA('Form Responses 1'!$1:$1)-4),,TRUE,"Form Responses 1")))</f>
        <v>Gedung [Kolidor]</v>
      </c>
      <c r="G161" s="51" t="e">
        <f ca="1">IF(ISBLANK(A161)," ",INDIRECT(ADDRESS(MATCH(A161,'Form Responses 1'!A:A,0),5+MOD(ROW()-2,COUNTA('Form Responses 1'!$1:$1)-4),,TRUE,"Form Responses 1")))</f>
        <v>#N/A</v>
      </c>
      <c r="H161" s="68" t="str">
        <f ca="1" t="shared" si="1"/>
        <v>Gedung</v>
      </c>
      <c r="I161" s="68" t="str">
        <f ca="1" t="shared" si="2"/>
        <v>CLEANING SERVICE</v>
      </c>
      <c r="J161" s="68" t="str">
        <f ca="1" t="array" ref="J161">IFERROR(INDEX(MASTER!B:B,MATCH(G161,MASTER!A:A,0))/100," ")</f>
        <v> </v>
      </c>
      <c r="K161" s="51">
        <f ca="1" t="shared" si="3"/>
        <v>0</v>
      </c>
      <c r="L161" s="51" t="str">
        <f ca="1" t="shared" si="4"/>
        <v>1900 - WEEK 00</v>
      </c>
      <c r="M161" s="51" t="str">
        <f ca="1" t="shared" si="5"/>
        <v>1900 - MONTH 01</v>
      </c>
      <c r="N161" s="68" t="str">
        <f ca="1" t="shared" ref="N161:O161" si="169">IFERROR(AVERAGEIF(L:L,L161,$J:$J)," ")</f>
        <v> </v>
      </c>
      <c r="O161" s="68" t="str">
        <f ca="1" t="shared" si="169"/>
        <v> </v>
      </c>
      <c r="P161" s="51" t="str">
        <f ca="1">IF(ISBLANK(A161)," ",IF(N161&gt;MASTER!$B$3/100,"SB",IF(N161&gt;MASTER!$B$4/100,"B",IF(N161&gt;MASTER!$B$5/100,"C","K"))))</f>
        <v>SB</v>
      </c>
      <c r="Q161" s="51" t="str">
        <f ca="1">IF(ISBLANK(B161)," ",IF(O161&gt;MASTER!$B$3/100,"SB",IF(O161&gt;MASTER!$B$4/100,"B",IF(O161&gt;MASTER!$B$5/100,"C","K"))))</f>
        <v>SB</v>
      </c>
    </row>
    <row r="162" customHeight="1" spans="1:17">
      <c r="A162" s="51">
        <f ca="1">INDIRECT(ADDRESS(2+QUOTIENT(ROW()-2,COUNTA('Form Responses 1'!$1:$1)-4),1,,TRUE,"Form Responses 1"))</f>
        <v>0</v>
      </c>
      <c r="B162" s="51">
        <f ca="1">INDIRECT(ADDRESS(2+QUOTIENT(ROW()-2,COUNTA('Form Responses 1'!$1:$1)-4),2,,TRUE,"Form Responses 1"))</f>
        <v>0</v>
      </c>
      <c r="C162" s="51">
        <f ca="1">INDIRECT(ADDRESS(2+QUOTIENT(ROW()-2,COUNTA('Form Responses 1'!$1:$1)-4),3,,TRUE,"Form Responses 1"))</f>
        <v>0</v>
      </c>
      <c r="D162" s="51">
        <f ca="1">INDIRECT(ADDRESS(2+QUOTIENT(ROW()-2,COUNTA('Form Responses 1'!$1:$1)-4),4,,TRUE,"Form Responses 1"))</f>
        <v>0</v>
      </c>
      <c r="E162" s="67">
        <f ca="1" t="shared" si="0"/>
        <v>6</v>
      </c>
      <c r="F162" s="51" t="str">
        <f ca="1">IF(ISBLANK(A162)," ",INDIRECT(ADDRESS(1,5+MOD(ROW()-2,COUNTA('Form Responses 1'!$1:$1)-4),,TRUE,"Form Responses 1")))</f>
        <v>Gedung [Pentri]</v>
      </c>
      <c r="G162" s="51" t="e">
        <f ca="1">IF(ISBLANK(A162)," ",INDIRECT(ADDRESS(MATCH(A162,'Form Responses 1'!A:A,0),5+MOD(ROW()-2,COUNTA('Form Responses 1'!$1:$1)-4),,TRUE,"Form Responses 1")))</f>
        <v>#N/A</v>
      </c>
      <c r="H162" s="68" t="str">
        <f ca="1" t="shared" si="1"/>
        <v>Gedung</v>
      </c>
      <c r="I162" s="68" t="str">
        <f ca="1" t="shared" si="2"/>
        <v>CLEANING SERVICE</v>
      </c>
      <c r="J162" s="68" t="str">
        <f ca="1" t="array" ref="J162">IFERROR(INDEX(MASTER!B:B,MATCH(G162,MASTER!A:A,0))/100," ")</f>
        <v> </v>
      </c>
      <c r="K162" s="51">
        <f ca="1" t="shared" si="3"/>
        <v>0</v>
      </c>
      <c r="L162" s="51" t="str">
        <f ca="1" t="shared" si="4"/>
        <v>1900 - WEEK 00</v>
      </c>
      <c r="M162" s="51" t="str">
        <f ca="1" t="shared" si="5"/>
        <v>1900 - MONTH 01</v>
      </c>
      <c r="N162" s="68" t="str">
        <f ca="1" t="shared" ref="N162:O162" si="170">IFERROR(AVERAGEIF(L:L,L162,$J:$J)," ")</f>
        <v> </v>
      </c>
      <c r="O162" s="68" t="str">
        <f ca="1" t="shared" si="170"/>
        <v> </v>
      </c>
      <c r="P162" s="51" t="str">
        <f ca="1">IF(ISBLANK(A162)," ",IF(N162&gt;MASTER!$B$3/100,"SB",IF(N162&gt;MASTER!$B$4/100,"B",IF(N162&gt;MASTER!$B$5/100,"C","K"))))</f>
        <v>SB</v>
      </c>
      <c r="Q162" s="51" t="str">
        <f ca="1">IF(ISBLANK(B162)," ",IF(O162&gt;MASTER!$B$3/100,"SB",IF(O162&gt;MASTER!$B$4/100,"B",IF(O162&gt;MASTER!$B$5/100,"C","K"))))</f>
        <v>SB</v>
      </c>
    </row>
    <row r="163" customHeight="1" spans="1:17">
      <c r="A163" s="51">
        <f ca="1">INDIRECT(ADDRESS(2+QUOTIENT(ROW()-2,COUNTA('Form Responses 1'!$1:$1)-4),1,,TRUE,"Form Responses 1"))</f>
        <v>0</v>
      </c>
      <c r="B163" s="51">
        <f ca="1">INDIRECT(ADDRESS(2+QUOTIENT(ROW()-2,COUNTA('Form Responses 1'!$1:$1)-4),2,,TRUE,"Form Responses 1"))</f>
        <v>0</v>
      </c>
      <c r="C163" s="51">
        <f ca="1">INDIRECT(ADDRESS(2+QUOTIENT(ROW()-2,COUNTA('Form Responses 1'!$1:$1)-4),3,,TRUE,"Form Responses 1"))</f>
        <v>0</v>
      </c>
      <c r="D163" s="51">
        <f ca="1">INDIRECT(ADDRESS(2+QUOTIENT(ROW()-2,COUNTA('Form Responses 1'!$1:$1)-4),4,,TRUE,"Form Responses 1"))</f>
        <v>0</v>
      </c>
      <c r="E163" s="67">
        <f ca="1" t="shared" si="0"/>
        <v>6</v>
      </c>
      <c r="F163" s="51" t="str">
        <f ca="1">IF(ISBLANK(A163)," ",INDIRECT(ADDRESS(1,5+MOD(ROW()-2,COUNTA('Form Responses 1'!$1:$1)-4),,TRUE,"Form Responses 1")))</f>
        <v>Gedung [Toilet]</v>
      </c>
      <c r="G163" s="51" t="e">
        <f ca="1">IF(ISBLANK(A163)," ",INDIRECT(ADDRESS(MATCH(A163,'Form Responses 1'!A:A,0),5+MOD(ROW()-2,COUNTA('Form Responses 1'!$1:$1)-4),,TRUE,"Form Responses 1")))</f>
        <v>#N/A</v>
      </c>
      <c r="H163" s="68" t="str">
        <f ca="1" t="shared" si="1"/>
        <v>Gedung</v>
      </c>
      <c r="I163" s="68" t="str">
        <f ca="1" t="shared" si="2"/>
        <v>CLEANING SERVICE</v>
      </c>
      <c r="J163" s="68" t="str">
        <f ca="1" t="array" ref="J163">IFERROR(INDEX(MASTER!B:B,MATCH(G163,MASTER!A:A,0))/100," ")</f>
        <v> </v>
      </c>
      <c r="K163" s="51">
        <f ca="1" t="shared" si="3"/>
        <v>0</v>
      </c>
      <c r="L163" s="51" t="str">
        <f ca="1" t="shared" si="4"/>
        <v>1900 - WEEK 00</v>
      </c>
      <c r="M163" s="51" t="str">
        <f ca="1" t="shared" si="5"/>
        <v>1900 - MONTH 01</v>
      </c>
      <c r="N163" s="68" t="str">
        <f ca="1" t="shared" ref="N163:O163" si="171">IFERROR(AVERAGEIF(L:L,L163,$J:$J)," ")</f>
        <v> </v>
      </c>
      <c r="O163" s="68" t="str">
        <f ca="1" t="shared" si="171"/>
        <v> </v>
      </c>
      <c r="P163" s="51" t="str">
        <f ca="1">IF(ISBLANK(A163)," ",IF(N163&gt;MASTER!$B$3/100,"SB",IF(N163&gt;MASTER!$B$4/100,"B",IF(N163&gt;MASTER!$B$5/100,"C","K"))))</f>
        <v>SB</v>
      </c>
      <c r="Q163" s="51" t="str">
        <f ca="1">IF(ISBLANK(B163)," ",IF(O163&gt;MASTER!$B$3/100,"SB",IF(O163&gt;MASTER!$B$4/100,"B",IF(O163&gt;MASTER!$B$5/100,"C","K"))))</f>
        <v>SB</v>
      </c>
    </row>
    <row r="164" customHeight="1" spans="1:17">
      <c r="A164" s="51">
        <f ca="1">INDIRECT(ADDRESS(2+QUOTIENT(ROW()-2,COUNTA('Form Responses 1'!$1:$1)-4),1,,TRUE,"Form Responses 1"))</f>
        <v>0</v>
      </c>
      <c r="B164" s="51">
        <f ca="1">INDIRECT(ADDRESS(2+QUOTIENT(ROW()-2,COUNTA('Form Responses 1'!$1:$1)-4),2,,TRUE,"Form Responses 1"))</f>
        <v>0</v>
      </c>
      <c r="C164" s="51">
        <f ca="1">INDIRECT(ADDRESS(2+QUOTIENT(ROW()-2,COUNTA('Form Responses 1'!$1:$1)-4),3,,TRUE,"Form Responses 1"))</f>
        <v>0</v>
      </c>
      <c r="D164" s="51">
        <f ca="1">INDIRECT(ADDRESS(2+QUOTIENT(ROW()-2,COUNTA('Form Responses 1'!$1:$1)-4),4,,TRUE,"Form Responses 1"))</f>
        <v>0</v>
      </c>
      <c r="E164" s="67">
        <f ca="1" t="shared" si="0"/>
        <v>6</v>
      </c>
      <c r="F164" s="51" t="str">
        <f ca="1">IF(ISBLANK(A164)," ",INDIRECT(ADDRESS(1,5+MOD(ROW()-2,COUNTA('Form Responses 1'!$1:$1)-4),,TRUE,"Form Responses 1")))</f>
        <v>Security [Security Functions]</v>
      </c>
      <c r="G164" s="51" t="e">
        <f ca="1">IF(ISBLANK(A164)," ",INDIRECT(ADDRESS(MATCH(A164,'Form Responses 1'!A:A,0),5+MOD(ROW()-2,COUNTA('Form Responses 1'!$1:$1)-4),,TRUE,"Form Responses 1")))</f>
        <v>#N/A</v>
      </c>
      <c r="H164" s="68" t="str">
        <f ca="1" t="shared" si="1"/>
        <v>Security</v>
      </c>
      <c r="I164" s="68" t="str">
        <f ca="1" t="shared" si="2"/>
        <v>SECURITY SERVICE</v>
      </c>
      <c r="J164" s="68" t="str">
        <f ca="1" t="array" ref="J164">IFERROR(INDEX(MASTER!B:B,MATCH(G164,MASTER!A:A,0))/100," ")</f>
        <v> </v>
      </c>
      <c r="K164" s="51">
        <f ca="1" t="shared" si="3"/>
        <v>0</v>
      </c>
      <c r="L164" s="51" t="str">
        <f ca="1" t="shared" si="4"/>
        <v>1900 - WEEK 00</v>
      </c>
      <c r="M164" s="51" t="str">
        <f ca="1" t="shared" si="5"/>
        <v>1900 - MONTH 01</v>
      </c>
      <c r="N164" s="68" t="str">
        <f ca="1" t="shared" ref="N164:O164" si="172">IFERROR(AVERAGEIF(L:L,L164,$J:$J)," ")</f>
        <v> </v>
      </c>
      <c r="O164" s="68" t="str">
        <f ca="1" t="shared" si="172"/>
        <v> </v>
      </c>
      <c r="P164" s="51" t="str">
        <f ca="1">IF(ISBLANK(A164)," ",IF(N164&gt;MASTER!$B$3/100,"SB",IF(N164&gt;MASTER!$B$4/100,"B",IF(N164&gt;MASTER!$B$5/100,"C","K"))))</f>
        <v>SB</v>
      </c>
      <c r="Q164" s="51" t="str">
        <f ca="1">IF(ISBLANK(B164)," ",IF(O164&gt;MASTER!$B$3/100,"SB",IF(O164&gt;MASTER!$B$4/100,"B",IF(O164&gt;MASTER!$B$5/100,"C","K"))))</f>
        <v>SB</v>
      </c>
    </row>
    <row r="165" customHeight="1" spans="1:17">
      <c r="A165" s="51">
        <f ca="1">INDIRECT(ADDRESS(2+QUOTIENT(ROW()-2,COUNTA('Form Responses 1'!$1:$1)-4),1,,TRUE,"Form Responses 1"))</f>
        <v>0</v>
      </c>
      <c r="B165" s="51">
        <f ca="1">INDIRECT(ADDRESS(2+QUOTIENT(ROW()-2,COUNTA('Form Responses 1'!$1:$1)-4),2,,TRUE,"Form Responses 1"))</f>
        <v>0</v>
      </c>
      <c r="C165" s="51">
        <f ca="1">INDIRECT(ADDRESS(2+QUOTIENT(ROW()-2,COUNTA('Form Responses 1'!$1:$1)-4),3,,TRUE,"Form Responses 1"))</f>
        <v>0</v>
      </c>
      <c r="D165" s="51">
        <f ca="1">INDIRECT(ADDRESS(2+QUOTIENT(ROW()-2,COUNTA('Form Responses 1'!$1:$1)-4),4,,TRUE,"Form Responses 1"))</f>
        <v>0</v>
      </c>
      <c r="E165" s="67">
        <f ca="1" t="shared" si="0"/>
        <v>6</v>
      </c>
      <c r="F165" s="51" t="str">
        <f ca="1">IF(ISBLANK(A165)," ",INDIRECT(ADDRESS(1,5+MOD(ROW()-2,COUNTA('Form Responses 1'!$1:$1)-4),,TRUE,"Form Responses 1")))</f>
        <v>Gedung [Halaman]</v>
      </c>
      <c r="G165" s="51" t="e">
        <f ca="1">IF(ISBLANK(A165)," ",INDIRECT(ADDRESS(MATCH(A165,'Form Responses 1'!A:A,0),5+MOD(ROW()-2,COUNTA('Form Responses 1'!$1:$1)-4),,TRUE,"Form Responses 1")))</f>
        <v>#N/A</v>
      </c>
      <c r="H165" s="68" t="str">
        <f ca="1" t="shared" si="1"/>
        <v>Gedung</v>
      </c>
      <c r="I165" s="68" t="str">
        <f ca="1" t="shared" si="2"/>
        <v>CLEANING SERVICE</v>
      </c>
      <c r="J165" s="68" t="str">
        <f ca="1" t="array" ref="J165">IFERROR(INDEX(MASTER!B:B,MATCH(G165,MASTER!A:A,0))/100," ")</f>
        <v> </v>
      </c>
      <c r="K165" s="51">
        <f ca="1" t="shared" si="3"/>
        <v>0</v>
      </c>
      <c r="L165" s="51" t="str">
        <f ca="1" t="shared" si="4"/>
        <v>1900 - WEEK 00</v>
      </c>
      <c r="M165" s="51" t="str">
        <f ca="1" t="shared" si="5"/>
        <v>1900 - MONTH 01</v>
      </c>
      <c r="N165" s="68" t="str">
        <f ca="1" t="shared" ref="N165:O165" si="173">IFERROR(AVERAGEIF(L:L,L165,$J:$J)," ")</f>
        <v> </v>
      </c>
      <c r="O165" s="68" t="str">
        <f ca="1" t="shared" si="173"/>
        <v> </v>
      </c>
      <c r="P165" s="51" t="str">
        <f ca="1">IF(ISBLANK(A165)," ",IF(N165&gt;MASTER!$B$3/100,"SB",IF(N165&gt;MASTER!$B$4/100,"B",IF(N165&gt;MASTER!$B$5/100,"C","K"))))</f>
        <v>SB</v>
      </c>
      <c r="Q165" s="51" t="str">
        <f ca="1">IF(ISBLANK(B165)," ",IF(O165&gt;MASTER!$B$3/100,"SB",IF(O165&gt;MASTER!$B$4/100,"B",IF(O165&gt;MASTER!$B$5/100,"C","K"))))</f>
        <v>SB</v>
      </c>
    </row>
    <row r="166" customHeight="1" spans="1:17">
      <c r="A166" s="51">
        <f ca="1">INDIRECT(ADDRESS(2+QUOTIENT(ROW()-2,COUNTA('Form Responses 1'!$1:$1)-4),1,,TRUE,"Form Responses 1"))</f>
        <v>0</v>
      </c>
      <c r="B166" s="51">
        <f ca="1">INDIRECT(ADDRESS(2+QUOTIENT(ROW()-2,COUNTA('Form Responses 1'!$1:$1)-4),2,,TRUE,"Form Responses 1"))</f>
        <v>0</v>
      </c>
      <c r="C166" s="51">
        <f ca="1">INDIRECT(ADDRESS(2+QUOTIENT(ROW()-2,COUNTA('Form Responses 1'!$1:$1)-4),3,,TRUE,"Form Responses 1"))</f>
        <v>0</v>
      </c>
      <c r="D166" s="51">
        <f ca="1">INDIRECT(ADDRESS(2+QUOTIENT(ROW()-2,COUNTA('Form Responses 1'!$1:$1)-4),4,,TRUE,"Form Responses 1"))</f>
        <v>0</v>
      </c>
      <c r="E166" s="67">
        <f ca="1" t="shared" si="0"/>
        <v>6</v>
      </c>
      <c r="F166" s="51" t="str">
        <f ca="1">IF(ISBLANK(A166)," ",INDIRECT(ADDRESS(1,5+MOD(ROW()-2,COUNTA('Form Responses 1'!$1:$1)-4),,TRUE,"Form Responses 1")))</f>
        <v>Gedung [Kamar 1]</v>
      </c>
      <c r="G166" s="51" t="e">
        <f ca="1">IF(ISBLANK(A166)," ",INDIRECT(ADDRESS(MATCH(A166,'Form Responses 1'!A:A,0),5+MOD(ROW()-2,COUNTA('Form Responses 1'!$1:$1)-4),,TRUE,"Form Responses 1")))</f>
        <v>#N/A</v>
      </c>
      <c r="H166" s="68" t="str">
        <f ca="1" t="shared" si="1"/>
        <v>Gedung</v>
      </c>
      <c r="I166" s="68" t="str">
        <f ca="1" t="shared" si="2"/>
        <v>CLEANING SERVICE</v>
      </c>
      <c r="J166" s="68" t="str">
        <f ca="1" t="array" ref="J166">IFERROR(INDEX(MASTER!B:B,MATCH(G166,MASTER!A:A,0))/100," ")</f>
        <v> </v>
      </c>
      <c r="K166" s="51">
        <f ca="1" t="shared" si="3"/>
        <v>0</v>
      </c>
      <c r="L166" s="51" t="str">
        <f ca="1" t="shared" si="4"/>
        <v>1900 - WEEK 00</v>
      </c>
      <c r="M166" s="51" t="str">
        <f ca="1" t="shared" si="5"/>
        <v>1900 - MONTH 01</v>
      </c>
      <c r="N166" s="68" t="str">
        <f ca="1" t="shared" ref="N166:O166" si="174">IFERROR(AVERAGEIF(L:L,L166,$J:$J)," ")</f>
        <v> </v>
      </c>
      <c r="O166" s="68" t="str">
        <f ca="1" t="shared" si="174"/>
        <v> </v>
      </c>
      <c r="P166" s="51" t="str">
        <f ca="1">IF(ISBLANK(A166)," ",IF(N166&gt;MASTER!$B$3/100,"SB",IF(N166&gt;MASTER!$B$4/100,"B",IF(N166&gt;MASTER!$B$5/100,"C","K"))))</f>
        <v>SB</v>
      </c>
      <c r="Q166" s="51" t="str">
        <f ca="1">IF(ISBLANK(B166)," ",IF(O166&gt;MASTER!$B$3/100,"SB",IF(O166&gt;MASTER!$B$4/100,"B",IF(O166&gt;MASTER!$B$5/100,"C","K"))))</f>
        <v>SB</v>
      </c>
    </row>
    <row r="167" customHeight="1" spans="1:17">
      <c r="A167" s="51">
        <f ca="1">INDIRECT(ADDRESS(2+QUOTIENT(ROW()-2,COUNTA('Form Responses 1'!$1:$1)-4),1,,TRUE,"Form Responses 1"))</f>
        <v>0</v>
      </c>
      <c r="B167" s="51">
        <f ca="1">INDIRECT(ADDRESS(2+QUOTIENT(ROW()-2,COUNTA('Form Responses 1'!$1:$1)-4),2,,TRUE,"Form Responses 1"))</f>
        <v>0</v>
      </c>
      <c r="C167" s="51">
        <f ca="1">INDIRECT(ADDRESS(2+QUOTIENT(ROW()-2,COUNTA('Form Responses 1'!$1:$1)-4),3,,TRUE,"Form Responses 1"))</f>
        <v>0</v>
      </c>
      <c r="D167" s="51">
        <f ca="1">INDIRECT(ADDRESS(2+QUOTIENT(ROW()-2,COUNTA('Form Responses 1'!$1:$1)-4),4,,TRUE,"Form Responses 1"))</f>
        <v>0</v>
      </c>
      <c r="E167" s="67">
        <f ca="1" t="shared" si="0"/>
        <v>6</v>
      </c>
      <c r="F167" s="51" t="str">
        <f ca="1">IF(ISBLANK(A167)," ",INDIRECT(ADDRESS(1,5+MOD(ROW()-2,COUNTA('Form Responses 1'!$1:$1)-4),,TRUE,"Form Responses 1")))</f>
        <v>Gedung [Kamar 2]</v>
      </c>
      <c r="G167" s="51" t="e">
        <f ca="1">IF(ISBLANK(A167)," ",INDIRECT(ADDRESS(MATCH(A167,'Form Responses 1'!A:A,0),5+MOD(ROW()-2,COUNTA('Form Responses 1'!$1:$1)-4),,TRUE,"Form Responses 1")))</f>
        <v>#N/A</v>
      </c>
      <c r="H167" s="68" t="str">
        <f ca="1" t="shared" si="1"/>
        <v>Gedung</v>
      </c>
      <c r="I167" s="68" t="str">
        <f ca="1" t="shared" si="2"/>
        <v>CLEANING SERVICE</v>
      </c>
      <c r="J167" s="68" t="str">
        <f ca="1" t="array" ref="J167">IFERROR(INDEX(MASTER!B:B,MATCH(G167,MASTER!A:A,0))/100," ")</f>
        <v> </v>
      </c>
      <c r="K167" s="51">
        <f ca="1" t="shared" si="3"/>
        <v>0</v>
      </c>
      <c r="L167" s="51" t="str">
        <f ca="1" t="shared" si="4"/>
        <v>1900 - WEEK 00</v>
      </c>
      <c r="M167" s="51" t="str">
        <f ca="1" t="shared" si="5"/>
        <v>1900 - MONTH 01</v>
      </c>
      <c r="N167" s="68" t="str">
        <f ca="1" t="shared" ref="N167:O167" si="175">IFERROR(AVERAGEIF(L:L,L167,$J:$J)," ")</f>
        <v> </v>
      </c>
      <c r="O167" s="68" t="str">
        <f ca="1" t="shared" si="175"/>
        <v> </v>
      </c>
      <c r="P167" s="51" t="str">
        <f ca="1">IF(ISBLANK(A167)," ",IF(N167&gt;MASTER!$B$3/100,"SB",IF(N167&gt;MASTER!$B$4/100,"B",IF(N167&gt;MASTER!$B$5/100,"C","K"))))</f>
        <v>SB</v>
      </c>
      <c r="Q167" s="51" t="str">
        <f ca="1">IF(ISBLANK(B167)," ",IF(O167&gt;MASTER!$B$3/100,"SB",IF(O167&gt;MASTER!$B$4/100,"B",IF(O167&gt;MASTER!$B$5/100,"C","K"))))</f>
        <v>SB</v>
      </c>
    </row>
    <row r="168" customHeight="1" spans="1:17">
      <c r="A168" s="51">
        <f ca="1">INDIRECT(ADDRESS(2+QUOTIENT(ROW()-2,COUNTA('Form Responses 1'!$1:$1)-4),1,,TRUE,"Form Responses 1"))</f>
        <v>0</v>
      </c>
      <c r="B168" s="51">
        <f ca="1">INDIRECT(ADDRESS(2+QUOTIENT(ROW()-2,COUNTA('Form Responses 1'!$1:$1)-4),2,,TRUE,"Form Responses 1"))</f>
        <v>0</v>
      </c>
      <c r="C168" s="51">
        <f ca="1">INDIRECT(ADDRESS(2+QUOTIENT(ROW()-2,COUNTA('Form Responses 1'!$1:$1)-4),3,,TRUE,"Form Responses 1"))</f>
        <v>0</v>
      </c>
      <c r="D168" s="51">
        <f ca="1">INDIRECT(ADDRESS(2+QUOTIENT(ROW()-2,COUNTA('Form Responses 1'!$1:$1)-4),4,,TRUE,"Form Responses 1"))</f>
        <v>0</v>
      </c>
      <c r="E168" s="67">
        <f ca="1" t="shared" si="0"/>
        <v>6</v>
      </c>
      <c r="F168" s="51" t="str">
        <f ca="1">IF(ISBLANK(A168)," ",INDIRECT(ADDRESS(1,5+MOD(ROW()-2,COUNTA('Form Responses 1'!$1:$1)-4),,TRUE,"Form Responses 1")))</f>
        <v>Gedung [Kamar 3]</v>
      </c>
      <c r="G168" s="51" t="e">
        <f ca="1">IF(ISBLANK(A168)," ",INDIRECT(ADDRESS(MATCH(A168,'Form Responses 1'!A:A,0),5+MOD(ROW()-2,COUNTA('Form Responses 1'!$1:$1)-4),,TRUE,"Form Responses 1")))</f>
        <v>#N/A</v>
      </c>
      <c r="H168" s="68" t="str">
        <f ca="1" t="shared" si="1"/>
        <v>Gedung</v>
      </c>
      <c r="I168" s="68" t="str">
        <f ca="1" t="shared" si="2"/>
        <v>CLEANING SERVICE</v>
      </c>
      <c r="J168" s="68" t="str">
        <f ca="1" t="array" ref="J168">IFERROR(INDEX(MASTER!B:B,MATCH(G168,MASTER!A:A,0))/100," ")</f>
        <v> </v>
      </c>
      <c r="K168" s="51">
        <f ca="1" t="shared" si="3"/>
        <v>0</v>
      </c>
      <c r="L168" s="51" t="str">
        <f ca="1" t="shared" si="4"/>
        <v>1900 - WEEK 00</v>
      </c>
      <c r="M168" s="51" t="str">
        <f ca="1" t="shared" si="5"/>
        <v>1900 - MONTH 01</v>
      </c>
      <c r="N168" s="68" t="str">
        <f ca="1" t="shared" ref="N168:O168" si="176">IFERROR(AVERAGEIF(L:L,L168,$J:$J)," ")</f>
        <v> </v>
      </c>
      <c r="O168" s="68" t="str">
        <f ca="1" t="shared" si="176"/>
        <v> </v>
      </c>
      <c r="P168" s="51" t="str">
        <f ca="1">IF(ISBLANK(A168)," ",IF(N168&gt;MASTER!$B$3/100,"SB",IF(N168&gt;MASTER!$B$4/100,"B",IF(N168&gt;MASTER!$B$5/100,"C","K"))))</f>
        <v>SB</v>
      </c>
      <c r="Q168" s="51" t="str">
        <f ca="1">IF(ISBLANK(B168)," ",IF(O168&gt;MASTER!$B$3/100,"SB",IF(O168&gt;MASTER!$B$4/100,"B",IF(O168&gt;MASTER!$B$5/100,"C","K"))))</f>
        <v>SB</v>
      </c>
    </row>
    <row r="169" customHeight="1" spans="1:17">
      <c r="A169" s="51">
        <f ca="1">INDIRECT(ADDRESS(2+QUOTIENT(ROW()-2,COUNTA('Form Responses 1'!$1:$1)-4),1,,TRUE,"Form Responses 1"))</f>
        <v>0</v>
      </c>
      <c r="B169" s="51">
        <f ca="1">INDIRECT(ADDRESS(2+QUOTIENT(ROW()-2,COUNTA('Form Responses 1'!$1:$1)-4),2,,TRUE,"Form Responses 1"))</f>
        <v>0</v>
      </c>
      <c r="C169" s="51">
        <f ca="1">INDIRECT(ADDRESS(2+QUOTIENT(ROW()-2,COUNTA('Form Responses 1'!$1:$1)-4),3,,TRUE,"Form Responses 1"))</f>
        <v>0</v>
      </c>
      <c r="D169" s="51">
        <f ca="1">INDIRECT(ADDRESS(2+QUOTIENT(ROW()-2,COUNTA('Form Responses 1'!$1:$1)-4),4,,TRUE,"Form Responses 1"))</f>
        <v>0</v>
      </c>
      <c r="E169" s="67">
        <f ca="1" t="shared" si="0"/>
        <v>6</v>
      </c>
      <c r="F169" s="51" t="str">
        <f ca="1">IF(ISBLANK(A169)," ",INDIRECT(ADDRESS(1,5+MOD(ROW()-2,COUNTA('Form Responses 1'!$1:$1)-4),,TRUE,"Form Responses 1")))</f>
        <v>Gedung [Kamar 4]</v>
      </c>
      <c r="G169" s="51" t="e">
        <f ca="1">IF(ISBLANK(A169)," ",INDIRECT(ADDRESS(MATCH(A169,'Form Responses 1'!A:A,0),5+MOD(ROW()-2,COUNTA('Form Responses 1'!$1:$1)-4),,TRUE,"Form Responses 1")))</f>
        <v>#N/A</v>
      </c>
      <c r="H169" s="68" t="str">
        <f ca="1" t="shared" si="1"/>
        <v>Gedung</v>
      </c>
      <c r="I169" s="68" t="str">
        <f ca="1" t="shared" si="2"/>
        <v>CLEANING SERVICE</v>
      </c>
      <c r="J169" s="68" t="str">
        <f ca="1" t="array" ref="J169">IFERROR(INDEX(MASTER!B:B,MATCH(G169,MASTER!A:A,0))/100," ")</f>
        <v> </v>
      </c>
      <c r="K169" s="51">
        <f ca="1" t="shared" si="3"/>
        <v>0</v>
      </c>
      <c r="L169" s="51" t="str">
        <f ca="1" t="shared" si="4"/>
        <v>1900 - WEEK 00</v>
      </c>
      <c r="M169" s="51" t="str">
        <f ca="1" t="shared" si="5"/>
        <v>1900 - MONTH 01</v>
      </c>
      <c r="N169" s="68" t="str">
        <f ca="1" t="shared" ref="N169:O169" si="177">IFERROR(AVERAGEIF(L:L,L169,$J:$J)," ")</f>
        <v> </v>
      </c>
      <c r="O169" s="68" t="str">
        <f ca="1" t="shared" si="177"/>
        <v> </v>
      </c>
      <c r="P169" s="51" t="str">
        <f ca="1">IF(ISBLANK(A169)," ",IF(N169&gt;MASTER!$B$3/100,"SB",IF(N169&gt;MASTER!$B$4/100,"B",IF(N169&gt;MASTER!$B$5/100,"C","K"))))</f>
        <v>SB</v>
      </c>
      <c r="Q169" s="51" t="str">
        <f ca="1">IF(ISBLANK(B169)," ",IF(O169&gt;MASTER!$B$3/100,"SB",IF(O169&gt;MASTER!$B$4/100,"B",IF(O169&gt;MASTER!$B$5/100,"C","K"))))</f>
        <v>SB</v>
      </c>
    </row>
    <row r="170" customHeight="1" spans="1:17">
      <c r="A170" s="51">
        <f ca="1">INDIRECT(ADDRESS(2+QUOTIENT(ROW()-2,COUNTA('Form Responses 1'!$1:$1)-4),1,,TRUE,"Form Responses 1"))</f>
        <v>0</v>
      </c>
      <c r="B170" s="51">
        <f ca="1">INDIRECT(ADDRESS(2+QUOTIENT(ROW()-2,COUNTA('Form Responses 1'!$1:$1)-4),2,,TRUE,"Form Responses 1"))</f>
        <v>0</v>
      </c>
      <c r="C170" s="51">
        <f ca="1">INDIRECT(ADDRESS(2+QUOTIENT(ROW()-2,COUNTA('Form Responses 1'!$1:$1)-4),3,,TRUE,"Form Responses 1"))</f>
        <v>0</v>
      </c>
      <c r="D170" s="51">
        <f ca="1">INDIRECT(ADDRESS(2+QUOTIENT(ROW()-2,COUNTA('Form Responses 1'!$1:$1)-4),4,,TRUE,"Form Responses 1"))</f>
        <v>0</v>
      </c>
      <c r="E170" s="67">
        <f ca="1" t="shared" si="0"/>
        <v>6</v>
      </c>
      <c r="F170" s="51" t="str">
        <f ca="1">IF(ISBLANK(A170)," ",INDIRECT(ADDRESS(1,5+MOD(ROW()-2,COUNTA('Form Responses 1'!$1:$1)-4),,TRUE,"Form Responses 1")))</f>
        <v>Gedung [Kolidor]</v>
      </c>
      <c r="G170" s="51" t="e">
        <f ca="1">IF(ISBLANK(A170)," ",INDIRECT(ADDRESS(MATCH(A170,'Form Responses 1'!A:A,0),5+MOD(ROW()-2,COUNTA('Form Responses 1'!$1:$1)-4),,TRUE,"Form Responses 1")))</f>
        <v>#N/A</v>
      </c>
      <c r="H170" s="68" t="str">
        <f ca="1" t="shared" si="1"/>
        <v>Gedung</v>
      </c>
      <c r="I170" s="68" t="str">
        <f ca="1" t="shared" si="2"/>
        <v>CLEANING SERVICE</v>
      </c>
      <c r="J170" s="68" t="str">
        <f ca="1" t="array" ref="J170">IFERROR(INDEX(MASTER!B:B,MATCH(G170,MASTER!A:A,0))/100," ")</f>
        <v> </v>
      </c>
      <c r="K170" s="51">
        <f ca="1" t="shared" si="3"/>
        <v>0</v>
      </c>
      <c r="L170" s="51" t="str">
        <f ca="1" t="shared" si="4"/>
        <v>1900 - WEEK 00</v>
      </c>
      <c r="M170" s="51" t="str">
        <f ca="1" t="shared" si="5"/>
        <v>1900 - MONTH 01</v>
      </c>
      <c r="N170" s="68" t="str">
        <f ca="1" t="shared" ref="N170:O170" si="178">IFERROR(AVERAGEIF(L:L,L170,$J:$J)," ")</f>
        <v> </v>
      </c>
      <c r="O170" s="68" t="str">
        <f ca="1" t="shared" si="178"/>
        <v> </v>
      </c>
      <c r="P170" s="51" t="str">
        <f ca="1">IF(ISBLANK(A170)," ",IF(N170&gt;MASTER!$B$3/100,"SB",IF(N170&gt;MASTER!$B$4/100,"B",IF(N170&gt;MASTER!$B$5/100,"C","K"))))</f>
        <v>SB</v>
      </c>
      <c r="Q170" s="51" t="str">
        <f ca="1">IF(ISBLANK(B170)," ",IF(O170&gt;MASTER!$B$3/100,"SB",IF(O170&gt;MASTER!$B$4/100,"B",IF(O170&gt;MASTER!$B$5/100,"C","K"))))</f>
        <v>SB</v>
      </c>
    </row>
    <row r="171" customHeight="1" spans="1:17">
      <c r="A171" s="51">
        <f ca="1">INDIRECT(ADDRESS(2+QUOTIENT(ROW()-2,COUNTA('Form Responses 1'!$1:$1)-4),1,,TRUE,"Form Responses 1"))</f>
        <v>0</v>
      </c>
      <c r="B171" s="51">
        <f ca="1">INDIRECT(ADDRESS(2+QUOTIENT(ROW()-2,COUNTA('Form Responses 1'!$1:$1)-4),2,,TRUE,"Form Responses 1"))</f>
        <v>0</v>
      </c>
      <c r="C171" s="51">
        <f ca="1">INDIRECT(ADDRESS(2+QUOTIENT(ROW()-2,COUNTA('Form Responses 1'!$1:$1)-4),3,,TRUE,"Form Responses 1"))</f>
        <v>0</v>
      </c>
      <c r="D171" s="51">
        <f ca="1">INDIRECT(ADDRESS(2+QUOTIENT(ROW()-2,COUNTA('Form Responses 1'!$1:$1)-4),4,,TRUE,"Form Responses 1"))</f>
        <v>0</v>
      </c>
      <c r="E171" s="67">
        <f ca="1" t="shared" si="0"/>
        <v>6</v>
      </c>
      <c r="F171" s="51" t="str">
        <f ca="1">IF(ISBLANK(A171)," ",INDIRECT(ADDRESS(1,5+MOD(ROW()-2,COUNTA('Form Responses 1'!$1:$1)-4),,TRUE,"Form Responses 1")))</f>
        <v>Gedung [Pentri]</v>
      </c>
      <c r="G171" s="51" t="e">
        <f ca="1">IF(ISBLANK(A171)," ",INDIRECT(ADDRESS(MATCH(A171,'Form Responses 1'!A:A,0),5+MOD(ROW()-2,COUNTA('Form Responses 1'!$1:$1)-4),,TRUE,"Form Responses 1")))</f>
        <v>#N/A</v>
      </c>
      <c r="H171" s="68" t="str">
        <f ca="1" t="shared" si="1"/>
        <v>Gedung</v>
      </c>
      <c r="I171" s="68" t="str">
        <f ca="1" t="shared" si="2"/>
        <v>CLEANING SERVICE</v>
      </c>
      <c r="J171" s="68" t="str">
        <f ca="1" t="array" ref="J171">IFERROR(INDEX(MASTER!B:B,MATCH(G171,MASTER!A:A,0))/100," ")</f>
        <v> </v>
      </c>
      <c r="K171" s="51">
        <f ca="1" t="shared" si="3"/>
        <v>0</v>
      </c>
      <c r="L171" s="51" t="str">
        <f ca="1" t="shared" si="4"/>
        <v>1900 - WEEK 00</v>
      </c>
      <c r="M171" s="51" t="str">
        <f ca="1" t="shared" si="5"/>
        <v>1900 - MONTH 01</v>
      </c>
      <c r="N171" s="68" t="str">
        <f ca="1" t="shared" ref="N171:O171" si="179">IFERROR(AVERAGEIF(L:L,L171,$J:$J)," ")</f>
        <v> </v>
      </c>
      <c r="O171" s="68" t="str">
        <f ca="1" t="shared" si="179"/>
        <v> </v>
      </c>
      <c r="P171" s="51" t="str">
        <f ca="1">IF(ISBLANK(A171)," ",IF(N171&gt;MASTER!$B$3/100,"SB",IF(N171&gt;MASTER!$B$4/100,"B",IF(N171&gt;MASTER!$B$5/100,"C","K"))))</f>
        <v>SB</v>
      </c>
      <c r="Q171" s="51" t="str">
        <f ca="1">IF(ISBLANK(B171)," ",IF(O171&gt;MASTER!$B$3/100,"SB",IF(O171&gt;MASTER!$B$4/100,"B",IF(O171&gt;MASTER!$B$5/100,"C","K"))))</f>
        <v>SB</v>
      </c>
    </row>
    <row r="172" customHeight="1" spans="1:17">
      <c r="A172" s="51">
        <f ca="1">INDIRECT(ADDRESS(2+QUOTIENT(ROW()-2,COUNTA('Form Responses 1'!$1:$1)-4),1,,TRUE,"Form Responses 1"))</f>
        <v>0</v>
      </c>
      <c r="B172" s="51">
        <f ca="1">INDIRECT(ADDRESS(2+QUOTIENT(ROW()-2,COUNTA('Form Responses 1'!$1:$1)-4),2,,TRUE,"Form Responses 1"))</f>
        <v>0</v>
      </c>
      <c r="C172" s="51">
        <f ca="1">INDIRECT(ADDRESS(2+QUOTIENT(ROW()-2,COUNTA('Form Responses 1'!$1:$1)-4),3,,TRUE,"Form Responses 1"))</f>
        <v>0</v>
      </c>
      <c r="D172" s="51">
        <f ca="1">INDIRECT(ADDRESS(2+QUOTIENT(ROW()-2,COUNTA('Form Responses 1'!$1:$1)-4),4,,TRUE,"Form Responses 1"))</f>
        <v>0</v>
      </c>
      <c r="E172" s="67">
        <f ca="1" t="shared" si="0"/>
        <v>6</v>
      </c>
      <c r="F172" s="51" t="str">
        <f ca="1">IF(ISBLANK(A172)," ",INDIRECT(ADDRESS(1,5+MOD(ROW()-2,COUNTA('Form Responses 1'!$1:$1)-4),,TRUE,"Form Responses 1")))</f>
        <v>Gedung [Toilet]</v>
      </c>
      <c r="G172" s="51" t="e">
        <f ca="1">IF(ISBLANK(A172)," ",INDIRECT(ADDRESS(MATCH(A172,'Form Responses 1'!A:A,0),5+MOD(ROW()-2,COUNTA('Form Responses 1'!$1:$1)-4),,TRUE,"Form Responses 1")))</f>
        <v>#N/A</v>
      </c>
      <c r="H172" s="68" t="str">
        <f ca="1" t="shared" si="1"/>
        <v>Gedung</v>
      </c>
      <c r="I172" s="68" t="str">
        <f ca="1" t="shared" si="2"/>
        <v>CLEANING SERVICE</v>
      </c>
      <c r="J172" s="68" t="str">
        <f ca="1" t="array" ref="J172">IFERROR(INDEX(MASTER!B:B,MATCH(G172,MASTER!A:A,0))/100," ")</f>
        <v> </v>
      </c>
      <c r="K172" s="51">
        <f ca="1" t="shared" si="3"/>
        <v>0</v>
      </c>
      <c r="L172" s="51" t="str">
        <f ca="1" t="shared" si="4"/>
        <v>1900 - WEEK 00</v>
      </c>
      <c r="M172" s="51" t="str">
        <f ca="1" t="shared" si="5"/>
        <v>1900 - MONTH 01</v>
      </c>
      <c r="N172" s="68" t="str">
        <f ca="1" t="shared" ref="N172:O172" si="180">IFERROR(AVERAGEIF(L:L,L172,$J:$J)," ")</f>
        <v> </v>
      </c>
      <c r="O172" s="68" t="str">
        <f ca="1" t="shared" si="180"/>
        <v> </v>
      </c>
      <c r="P172" s="51" t="str">
        <f ca="1">IF(ISBLANK(A172)," ",IF(N172&gt;MASTER!$B$3/100,"SB",IF(N172&gt;MASTER!$B$4/100,"B",IF(N172&gt;MASTER!$B$5/100,"C","K"))))</f>
        <v>SB</v>
      </c>
      <c r="Q172" s="51" t="str">
        <f ca="1">IF(ISBLANK(B172)," ",IF(O172&gt;MASTER!$B$3/100,"SB",IF(O172&gt;MASTER!$B$4/100,"B",IF(O172&gt;MASTER!$B$5/100,"C","K"))))</f>
        <v>SB</v>
      </c>
    </row>
    <row r="173" customHeight="1" spans="1:17">
      <c r="A173" s="51">
        <f ca="1">INDIRECT(ADDRESS(2+QUOTIENT(ROW()-2,COUNTA('Form Responses 1'!$1:$1)-4),1,,TRUE,"Form Responses 1"))</f>
        <v>0</v>
      </c>
      <c r="B173" s="51">
        <f ca="1">INDIRECT(ADDRESS(2+QUOTIENT(ROW()-2,COUNTA('Form Responses 1'!$1:$1)-4),2,,TRUE,"Form Responses 1"))</f>
        <v>0</v>
      </c>
      <c r="C173" s="51">
        <f ca="1">INDIRECT(ADDRESS(2+QUOTIENT(ROW()-2,COUNTA('Form Responses 1'!$1:$1)-4),3,,TRUE,"Form Responses 1"))</f>
        <v>0</v>
      </c>
      <c r="D173" s="51">
        <f ca="1">INDIRECT(ADDRESS(2+QUOTIENT(ROW()-2,COUNTA('Form Responses 1'!$1:$1)-4),4,,TRUE,"Form Responses 1"))</f>
        <v>0</v>
      </c>
      <c r="E173" s="67">
        <f ca="1" t="shared" si="0"/>
        <v>6</v>
      </c>
      <c r="F173" s="51" t="str">
        <f ca="1">IF(ISBLANK(A173)," ",INDIRECT(ADDRESS(1,5+MOD(ROW()-2,COUNTA('Form Responses 1'!$1:$1)-4),,TRUE,"Form Responses 1")))</f>
        <v>Security [Security Functions]</v>
      </c>
      <c r="G173" s="51" t="e">
        <f ca="1">IF(ISBLANK(A173)," ",INDIRECT(ADDRESS(MATCH(A173,'Form Responses 1'!A:A,0),5+MOD(ROW()-2,COUNTA('Form Responses 1'!$1:$1)-4),,TRUE,"Form Responses 1")))</f>
        <v>#N/A</v>
      </c>
      <c r="H173" s="68" t="str">
        <f ca="1" t="shared" si="1"/>
        <v>Security</v>
      </c>
      <c r="I173" s="68" t="str">
        <f ca="1" t="shared" si="2"/>
        <v>SECURITY SERVICE</v>
      </c>
      <c r="J173" s="68" t="str">
        <f ca="1" t="array" ref="J173">IFERROR(INDEX(MASTER!B:B,MATCH(G173,MASTER!A:A,0))/100," ")</f>
        <v> </v>
      </c>
      <c r="K173" s="51">
        <f ca="1" t="shared" si="3"/>
        <v>0</v>
      </c>
      <c r="L173" s="51" t="str">
        <f ca="1" t="shared" si="4"/>
        <v>1900 - WEEK 00</v>
      </c>
      <c r="M173" s="51" t="str">
        <f ca="1" t="shared" si="5"/>
        <v>1900 - MONTH 01</v>
      </c>
      <c r="N173" s="68" t="str">
        <f ca="1" t="shared" ref="N173:O173" si="181">IFERROR(AVERAGEIF(L:L,L173,$J:$J)," ")</f>
        <v> </v>
      </c>
      <c r="O173" s="68" t="str">
        <f ca="1" t="shared" si="181"/>
        <v> </v>
      </c>
      <c r="P173" s="51" t="str">
        <f ca="1">IF(ISBLANK(A173)," ",IF(N173&gt;MASTER!$B$3/100,"SB",IF(N173&gt;MASTER!$B$4/100,"B",IF(N173&gt;MASTER!$B$5/100,"C","K"))))</f>
        <v>SB</v>
      </c>
      <c r="Q173" s="51" t="str">
        <f ca="1">IF(ISBLANK(B173)," ",IF(O173&gt;MASTER!$B$3/100,"SB",IF(O173&gt;MASTER!$B$4/100,"B",IF(O173&gt;MASTER!$B$5/100,"C","K"))))</f>
        <v>SB</v>
      </c>
    </row>
    <row r="174" customHeight="1" spans="1:17">
      <c r="A174" s="51">
        <f ca="1">INDIRECT(ADDRESS(2+QUOTIENT(ROW()-2,COUNTA('Form Responses 1'!$1:$1)-4),1,,TRUE,"Form Responses 1"))</f>
        <v>0</v>
      </c>
      <c r="B174" s="51">
        <f ca="1">INDIRECT(ADDRESS(2+QUOTIENT(ROW()-2,COUNTA('Form Responses 1'!$1:$1)-4),2,,TRUE,"Form Responses 1"))</f>
        <v>0</v>
      </c>
      <c r="C174" s="51">
        <f ca="1">INDIRECT(ADDRESS(2+QUOTIENT(ROW()-2,COUNTA('Form Responses 1'!$1:$1)-4),3,,TRUE,"Form Responses 1"))</f>
        <v>0</v>
      </c>
      <c r="D174" s="51">
        <f ca="1">INDIRECT(ADDRESS(2+QUOTIENT(ROW()-2,COUNTA('Form Responses 1'!$1:$1)-4),4,,TRUE,"Form Responses 1"))</f>
        <v>0</v>
      </c>
      <c r="E174" s="67">
        <f ca="1" t="shared" si="0"/>
        <v>6</v>
      </c>
      <c r="F174" s="51" t="str">
        <f ca="1">IF(ISBLANK(A174)," ",INDIRECT(ADDRESS(1,5+MOD(ROW()-2,COUNTA('Form Responses 1'!$1:$1)-4),,TRUE,"Form Responses 1")))</f>
        <v>Gedung [Halaman]</v>
      </c>
      <c r="G174" s="51" t="e">
        <f ca="1">IF(ISBLANK(A174)," ",INDIRECT(ADDRESS(MATCH(A174,'Form Responses 1'!A:A,0),5+MOD(ROW()-2,COUNTA('Form Responses 1'!$1:$1)-4),,TRUE,"Form Responses 1")))</f>
        <v>#N/A</v>
      </c>
      <c r="H174" s="68" t="str">
        <f ca="1" t="shared" si="1"/>
        <v>Gedung</v>
      </c>
      <c r="I174" s="68" t="str">
        <f ca="1" t="shared" si="2"/>
        <v>CLEANING SERVICE</v>
      </c>
      <c r="J174" s="68" t="str">
        <f ca="1" t="array" ref="J174">IFERROR(INDEX(MASTER!B:B,MATCH(G174,MASTER!A:A,0))/100," ")</f>
        <v> </v>
      </c>
      <c r="K174" s="51">
        <f ca="1" t="shared" si="3"/>
        <v>0</v>
      </c>
      <c r="L174" s="51" t="str">
        <f ca="1" t="shared" si="4"/>
        <v>1900 - WEEK 00</v>
      </c>
      <c r="M174" s="51" t="str">
        <f ca="1" t="shared" si="5"/>
        <v>1900 - MONTH 01</v>
      </c>
      <c r="N174" s="68" t="str">
        <f ca="1" t="shared" ref="N174:O174" si="182">IFERROR(AVERAGEIF(L:L,L174,$J:$J)," ")</f>
        <v> </v>
      </c>
      <c r="O174" s="68" t="str">
        <f ca="1" t="shared" si="182"/>
        <v> </v>
      </c>
      <c r="P174" s="51" t="str">
        <f ca="1">IF(ISBLANK(A174)," ",IF(N174&gt;MASTER!$B$3/100,"SB",IF(N174&gt;MASTER!$B$4/100,"B",IF(N174&gt;MASTER!$B$5/100,"C","K"))))</f>
        <v>SB</v>
      </c>
      <c r="Q174" s="51" t="str">
        <f ca="1">IF(ISBLANK(B174)," ",IF(O174&gt;MASTER!$B$3/100,"SB",IF(O174&gt;MASTER!$B$4/100,"B",IF(O174&gt;MASTER!$B$5/100,"C","K"))))</f>
        <v>SB</v>
      </c>
    </row>
    <row r="175" customHeight="1" spans="1:17">
      <c r="A175" s="51">
        <f ca="1">INDIRECT(ADDRESS(2+QUOTIENT(ROW()-2,COUNTA('Form Responses 1'!$1:$1)-4),1,,TRUE,"Form Responses 1"))</f>
        <v>0</v>
      </c>
      <c r="B175" s="51">
        <f ca="1">INDIRECT(ADDRESS(2+QUOTIENT(ROW()-2,COUNTA('Form Responses 1'!$1:$1)-4),2,,TRUE,"Form Responses 1"))</f>
        <v>0</v>
      </c>
      <c r="C175" s="51">
        <f ca="1">INDIRECT(ADDRESS(2+QUOTIENT(ROW()-2,COUNTA('Form Responses 1'!$1:$1)-4),3,,TRUE,"Form Responses 1"))</f>
        <v>0</v>
      </c>
      <c r="D175" s="51">
        <f ca="1">INDIRECT(ADDRESS(2+QUOTIENT(ROW()-2,COUNTA('Form Responses 1'!$1:$1)-4),4,,TRUE,"Form Responses 1"))</f>
        <v>0</v>
      </c>
      <c r="E175" s="67">
        <f ca="1" t="shared" si="0"/>
        <v>6</v>
      </c>
      <c r="F175" s="51" t="str">
        <f ca="1">IF(ISBLANK(A175)," ",INDIRECT(ADDRESS(1,5+MOD(ROW()-2,COUNTA('Form Responses 1'!$1:$1)-4),,TRUE,"Form Responses 1")))</f>
        <v>Gedung [Kamar 1]</v>
      </c>
      <c r="G175" s="51" t="e">
        <f ca="1">IF(ISBLANK(A175)," ",INDIRECT(ADDRESS(MATCH(A175,'Form Responses 1'!A:A,0),5+MOD(ROW()-2,COUNTA('Form Responses 1'!$1:$1)-4),,TRUE,"Form Responses 1")))</f>
        <v>#N/A</v>
      </c>
      <c r="H175" s="68" t="str">
        <f ca="1" t="shared" si="1"/>
        <v>Gedung</v>
      </c>
      <c r="I175" s="68" t="str">
        <f ca="1" t="shared" si="2"/>
        <v>CLEANING SERVICE</v>
      </c>
      <c r="J175" s="68" t="str">
        <f ca="1" t="array" ref="J175">IFERROR(INDEX(MASTER!B:B,MATCH(G175,MASTER!A:A,0))/100," ")</f>
        <v> </v>
      </c>
      <c r="K175" s="51">
        <f ca="1" t="shared" si="3"/>
        <v>0</v>
      </c>
      <c r="L175" s="51" t="str">
        <f ca="1" t="shared" si="4"/>
        <v>1900 - WEEK 00</v>
      </c>
      <c r="M175" s="51" t="str">
        <f ca="1" t="shared" si="5"/>
        <v>1900 - MONTH 01</v>
      </c>
      <c r="N175" s="68" t="str">
        <f ca="1" t="shared" ref="N175:O175" si="183">IFERROR(AVERAGEIF(L:L,L175,$J:$J)," ")</f>
        <v> </v>
      </c>
      <c r="O175" s="68" t="str">
        <f ca="1" t="shared" si="183"/>
        <v> </v>
      </c>
      <c r="P175" s="51" t="str">
        <f ca="1">IF(ISBLANK(A175)," ",IF(N175&gt;MASTER!$B$3/100,"SB",IF(N175&gt;MASTER!$B$4/100,"B",IF(N175&gt;MASTER!$B$5/100,"C","K"))))</f>
        <v>SB</v>
      </c>
      <c r="Q175" s="51" t="str">
        <f ca="1">IF(ISBLANK(B175)," ",IF(O175&gt;MASTER!$B$3/100,"SB",IF(O175&gt;MASTER!$B$4/100,"B",IF(O175&gt;MASTER!$B$5/100,"C","K"))))</f>
        <v>SB</v>
      </c>
    </row>
    <row r="176" customHeight="1" spans="1:17">
      <c r="A176" s="51">
        <f ca="1">INDIRECT(ADDRESS(2+QUOTIENT(ROW()-2,COUNTA('Form Responses 1'!$1:$1)-4),1,,TRUE,"Form Responses 1"))</f>
        <v>0</v>
      </c>
      <c r="B176" s="51">
        <f ca="1">INDIRECT(ADDRESS(2+QUOTIENT(ROW()-2,COUNTA('Form Responses 1'!$1:$1)-4),2,,TRUE,"Form Responses 1"))</f>
        <v>0</v>
      </c>
      <c r="C176" s="51">
        <f ca="1">INDIRECT(ADDRESS(2+QUOTIENT(ROW()-2,COUNTA('Form Responses 1'!$1:$1)-4),3,,TRUE,"Form Responses 1"))</f>
        <v>0</v>
      </c>
      <c r="D176" s="51">
        <f ca="1">INDIRECT(ADDRESS(2+QUOTIENT(ROW()-2,COUNTA('Form Responses 1'!$1:$1)-4),4,,TRUE,"Form Responses 1"))</f>
        <v>0</v>
      </c>
      <c r="E176" s="67">
        <f ca="1" t="shared" si="0"/>
        <v>6</v>
      </c>
      <c r="F176" s="51" t="str">
        <f ca="1">IF(ISBLANK(A176)," ",INDIRECT(ADDRESS(1,5+MOD(ROW()-2,COUNTA('Form Responses 1'!$1:$1)-4),,TRUE,"Form Responses 1")))</f>
        <v>Gedung [Kamar 2]</v>
      </c>
      <c r="G176" s="51" t="e">
        <f ca="1">IF(ISBLANK(A176)," ",INDIRECT(ADDRESS(MATCH(A176,'Form Responses 1'!A:A,0),5+MOD(ROW()-2,COUNTA('Form Responses 1'!$1:$1)-4),,TRUE,"Form Responses 1")))</f>
        <v>#N/A</v>
      </c>
      <c r="H176" s="68" t="str">
        <f ca="1" t="shared" si="1"/>
        <v>Gedung</v>
      </c>
      <c r="I176" s="68" t="str">
        <f ca="1" t="shared" si="2"/>
        <v>CLEANING SERVICE</v>
      </c>
      <c r="J176" s="68" t="str">
        <f ca="1" t="array" ref="J176">IFERROR(INDEX(MASTER!B:B,MATCH(G176,MASTER!A:A,0))/100," ")</f>
        <v> </v>
      </c>
      <c r="K176" s="51">
        <f ca="1" t="shared" si="3"/>
        <v>0</v>
      </c>
      <c r="L176" s="51" t="str">
        <f ca="1" t="shared" si="4"/>
        <v>1900 - WEEK 00</v>
      </c>
      <c r="M176" s="51" t="str">
        <f ca="1" t="shared" si="5"/>
        <v>1900 - MONTH 01</v>
      </c>
      <c r="N176" s="68" t="str">
        <f ca="1" t="shared" ref="N176:O176" si="184">IFERROR(AVERAGEIF(L:L,L176,$J:$J)," ")</f>
        <v> </v>
      </c>
      <c r="O176" s="68" t="str">
        <f ca="1" t="shared" si="184"/>
        <v> </v>
      </c>
      <c r="P176" s="51" t="str">
        <f ca="1">IF(ISBLANK(A176)," ",IF(N176&gt;MASTER!$B$3/100,"SB",IF(N176&gt;MASTER!$B$4/100,"B",IF(N176&gt;MASTER!$B$5/100,"C","K"))))</f>
        <v>SB</v>
      </c>
      <c r="Q176" s="51" t="str">
        <f ca="1">IF(ISBLANK(B176)," ",IF(O176&gt;MASTER!$B$3/100,"SB",IF(O176&gt;MASTER!$B$4/100,"B",IF(O176&gt;MASTER!$B$5/100,"C","K"))))</f>
        <v>SB</v>
      </c>
    </row>
    <row r="177" customHeight="1" spans="1:17">
      <c r="A177" s="51">
        <f ca="1">INDIRECT(ADDRESS(2+QUOTIENT(ROW()-2,COUNTA('Form Responses 1'!$1:$1)-4),1,,TRUE,"Form Responses 1"))</f>
        <v>0</v>
      </c>
      <c r="B177" s="51">
        <f ca="1">INDIRECT(ADDRESS(2+QUOTIENT(ROW()-2,COUNTA('Form Responses 1'!$1:$1)-4),2,,TRUE,"Form Responses 1"))</f>
        <v>0</v>
      </c>
      <c r="C177" s="51">
        <f ca="1">INDIRECT(ADDRESS(2+QUOTIENT(ROW()-2,COUNTA('Form Responses 1'!$1:$1)-4),3,,TRUE,"Form Responses 1"))</f>
        <v>0</v>
      </c>
      <c r="D177" s="51">
        <f ca="1">INDIRECT(ADDRESS(2+QUOTIENT(ROW()-2,COUNTA('Form Responses 1'!$1:$1)-4),4,,TRUE,"Form Responses 1"))</f>
        <v>0</v>
      </c>
      <c r="E177" s="67">
        <f ca="1" t="shared" si="0"/>
        <v>6</v>
      </c>
      <c r="F177" s="51" t="str">
        <f ca="1">IF(ISBLANK(A177)," ",INDIRECT(ADDRESS(1,5+MOD(ROW()-2,COUNTA('Form Responses 1'!$1:$1)-4),,TRUE,"Form Responses 1")))</f>
        <v>Gedung [Kamar 3]</v>
      </c>
      <c r="G177" s="51" t="e">
        <f ca="1">IF(ISBLANK(A177)," ",INDIRECT(ADDRESS(MATCH(A177,'Form Responses 1'!A:A,0),5+MOD(ROW()-2,COUNTA('Form Responses 1'!$1:$1)-4),,TRUE,"Form Responses 1")))</f>
        <v>#N/A</v>
      </c>
      <c r="H177" s="68" t="str">
        <f ca="1" t="shared" si="1"/>
        <v>Gedung</v>
      </c>
      <c r="I177" s="68" t="str">
        <f ca="1" t="shared" si="2"/>
        <v>CLEANING SERVICE</v>
      </c>
      <c r="J177" s="68" t="str">
        <f ca="1" t="array" ref="J177">IFERROR(INDEX(MASTER!B:B,MATCH(G177,MASTER!A:A,0))/100," ")</f>
        <v> </v>
      </c>
      <c r="K177" s="51">
        <f ca="1" t="shared" si="3"/>
        <v>0</v>
      </c>
      <c r="L177" s="51" t="str">
        <f ca="1" t="shared" si="4"/>
        <v>1900 - WEEK 00</v>
      </c>
      <c r="M177" s="51" t="str">
        <f ca="1" t="shared" si="5"/>
        <v>1900 - MONTH 01</v>
      </c>
      <c r="N177" s="68" t="str">
        <f ca="1" t="shared" ref="N177:O177" si="185">IFERROR(AVERAGEIF(L:L,L177,$J:$J)," ")</f>
        <v> </v>
      </c>
      <c r="O177" s="68" t="str">
        <f ca="1" t="shared" si="185"/>
        <v> </v>
      </c>
      <c r="P177" s="51" t="str">
        <f ca="1">IF(ISBLANK(A177)," ",IF(N177&gt;MASTER!$B$3/100,"SB",IF(N177&gt;MASTER!$B$4/100,"B",IF(N177&gt;MASTER!$B$5/100,"C","K"))))</f>
        <v>SB</v>
      </c>
      <c r="Q177" s="51" t="str">
        <f ca="1">IF(ISBLANK(B177)," ",IF(O177&gt;MASTER!$B$3/100,"SB",IF(O177&gt;MASTER!$B$4/100,"B",IF(O177&gt;MASTER!$B$5/100,"C","K"))))</f>
        <v>SB</v>
      </c>
    </row>
    <row r="178" customHeight="1" spans="1:17">
      <c r="A178" s="51">
        <f ca="1">INDIRECT(ADDRESS(2+QUOTIENT(ROW()-2,COUNTA('Form Responses 1'!$1:$1)-4),1,,TRUE,"Form Responses 1"))</f>
        <v>0</v>
      </c>
      <c r="B178" s="51">
        <f ca="1">INDIRECT(ADDRESS(2+QUOTIENT(ROW()-2,COUNTA('Form Responses 1'!$1:$1)-4),2,,TRUE,"Form Responses 1"))</f>
        <v>0</v>
      </c>
      <c r="C178" s="51">
        <f ca="1">INDIRECT(ADDRESS(2+QUOTIENT(ROW()-2,COUNTA('Form Responses 1'!$1:$1)-4),3,,TRUE,"Form Responses 1"))</f>
        <v>0</v>
      </c>
      <c r="D178" s="51">
        <f ca="1">INDIRECT(ADDRESS(2+QUOTIENT(ROW()-2,COUNTA('Form Responses 1'!$1:$1)-4),4,,TRUE,"Form Responses 1"))</f>
        <v>0</v>
      </c>
      <c r="E178" s="67">
        <f ca="1" t="shared" si="0"/>
        <v>6</v>
      </c>
      <c r="F178" s="51" t="str">
        <f ca="1">IF(ISBLANK(A178)," ",INDIRECT(ADDRESS(1,5+MOD(ROW()-2,COUNTA('Form Responses 1'!$1:$1)-4),,TRUE,"Form Responses 1")))</f>
        <v>Gedung [Kamar 4]</v>
      </c>
      <c r="G178" s="51" t="e">
        <f ca="1">IF(ISBLANK(A178)," ",INDIRECT(ADDRESS(MATCH(A178,'Form Responses 1'!A:A,0),5+MOD(ROW()-2,COUNTA('Form Responses 1'!$1:$1)-4),,TRUE,"Form Responses 1")))</f>
        <v>#N/A</v>
      </c>
      <c r="H178" s="68" t="str">
        <f ca="1" t="shared" si="1"/>
        <v>Gedung</v>
      </c>
      <c r="I178" s="68" t="str">
        <f ca="1" t="shared" si="2"/>
        <v>CLEANING SERVICE</v>
      </c>
      <c r="J178" s="68" t="str">
        <f ca="1" t="array" ref="J178">IFERROR(INDEX(MASTER!B:B,MATCH(G178,MASTER!A:A,0))/100," ")</f>
        <v> </v>
      </c>
      <c r="K178" s="51">
        <f ca="1" t="shared" si="3"/>
        <v>0</v>
      </c>
      <c r="L178" s="51" t="str">
        <f ca="1" t="shared" si="4"/>
        <v>1900 - WEEK 00</v>
      </c>
      <c r="M178" s="51" t="str">
        <f ca="1" t="shared" si="5"/>
        <v>1900 - MONTH 01</v>
      </c>
      <c r="N178" s="68" t="str">
        <f ca="1" t="shared" ref="N178:O178" si="186">IFERROR(AVERAGEIF(L:L,L178,$J:$J)," ")</f>
        <v> </v>
      </c>
      <c r="O178" s="68" t="str">
        <f ca="1" t="shared" si="186"/>
        <v> </v>
      </c>
      <c r="P178" s="51" t="str">
        <f ca="1">IF(ISBLANK(A178)," ",IF(N178&gt;MASTER!$B$3/100,"SB",IF(N178&gt;MASTER!$B$4/100,"B",IF(N178&gt;MASTER!$B$5/100,"C","K"))))</f>
        <v>SB</v>
      </c>
      <c r="Q178" s="51" t="str">
        <f ca="1">IF(ISBLANK(B178)," ",IF(O178&gt;MASTER!$B$3/100,"SB",IF(O178&gt;MASTER!$B$4/100,"B",IF(O178&gt;MASTER!$B$5/100,"C","K"))))</f>
        <v>SB</v>
      </c>
    </row>
    <row r="179" customHeight="1" spans="1:17">
      <c r="A179" s="51">
        <f ca="1">INDIRECT(ADDRESS(2+QUOTIENT(ROW()-2,COUNTA('Form Responses 1'!$1:$1)-4),1,,TRUE,"Form Responses 1"))</f>
        <v>0</v>
      </c>
      <c r="B179" s="51">
        <f ca="1">INDIRECT(ADDRESS(2+QUOTIENT(ROW()-2,COUNTA('Form Responses 1'!$1:$1)-4),2,,TRUE,"Form Responses 1"))</f>
        <v>0</v>
      </c>
      <c r="C179" s="51">
        <f ca="1">INDIRECT(ADDRESS(2+QUOTIENT(ROW()-2,COUNTA('Form Responses 1'!$1:$1)-4),3,,TRUE,"Form Responses 1"))</f>
        <v>0</v>
      </c>
      <c r="D179" s="51">
        <f ca="1">INDIRECT(ADDRESS(2+QUOTIENT(ROW()-2,COUNTA('Form Responses 1'!$1:$1)-4),4,,TRUE,"Form Responses 1"))</f>
        <v>0</v>
      </c>
      <c r="E179" s="67">
        <f ca="1" t="shared" si="0"/>
        <v>6</v>
      </c>
      <c r="F179" s="51" t="str">
        <f ca="1">IF(ISBLANK(A179)," ",INDIRECT(ADDRESS(1,5+MOD(ROW()-2,COUNTA('Form Responses 1'!$1:$1)-4),,TRUE,"Form Responses 1")))</f>
        <v>Gedung [Kolidor]</v>
      </c>
      <c r="G179" s="51" t="e">
        <f ca="1">IF(ISBLANK(A179)," ",INDIRECT(ADDRESS(MATCH(A179,'Form Responses 1'!A:A,0),5+MOD(ROW()-2,COUNTA('Form Responses 1'!$1:$1)-4),,TRUE,"Form Responses 1")))</f>
        <v>#N/A</v>
      </c>
      <c r="H179" s="68" t="str">
        <f ca="1" t="shared" si="1"/>
        <v>Gedung</v>
      </c>
      <c r="I179" s="68" t="str">
        <f ca="1" t="shared" si="2"/>
        <v>CLEANING SERVICE</v>
      </c>
      <c r="J179" s="68" t="str">
        <f ca="1" t="array" ref="J179">IFERROR(INDEX(MASTER!B:B,MATCH(G179,MASTER!A:A,0))/100," ")</f>
        <v> </v>
      </c>
      <c r="K179" s="51">
        <f ca="1" t="shared" si="3"/>
        <v>0</v>
      </c>
      <c r="L179" s="51" t="str">
        <f ca="1" t="shared" si="4"/>
        <v>1900 - WEEK 00</v>
      </c>
      <c r="M179" s="51" t="str">
        <f ca="1" t="shared" si="5"/>
        <v>1900 - MONTH 01</v>
      </c>
      <c r="N179" s="68" t="str">
        <f ca="1" t="shared" ref="N179:O179" si="187">IFERROR(AVERAGEIF(L:L,L179,$J:$J)," ")</f>
        <v> </v>
      </c>
      <c r="O179" s="68" t="str">
        <f ca="1" t="shared" si="187"/>
        <v> </v>
      </c>
      <c r="P179" s="51" t="str">
        <f ca="1">IF(ISBLANK(A179)," ",IF(N179&gt;MASTER!$B$3/100,"SB",IF(N179&gt;MASTER!$B$4/100,"B",IF(N179&gt;MASTER!$B$5/100,"C","K"))))</f>
        <v>SB</v>
      </c>
      <c r="Q179" s="51" t="str">
        <f ca="1">IF(ISBLANK(B179)," ",IF(O179&gt;MASTER!$B$3/100,"SB",IF(O179&gt;MASTER!$B$4/100,"B",IF(O179&gt;MASTER!$B$5/100,"C","K"))))</f>
        <v>SB</v>
      </c>
    </row>
    <row r="180" customHeight="1" spans="1:17">
      <c r="A180" s="51">
        <f ca="1">INDIRECT(ADDRESS(2+QUOTIENT(ROW()-2,COUNTA('Form Responses 1'!$1:$1)-4),1,,TRUE,"Form Responses 1"))</f>
        <v>0</v>
      </c>
      <c r="B180" s="51">
        <f ca="1">INDIRECT(ADDRESS(2+QUOTIENT(ROW()-2,COUNTA('Form Responses 1'!$1:$1)-4),2,,TRUE,"Form Responses 1"))</f>
        <v>0</v>
      </c>
      <c r="C180" s="51">
        <f ca="1">INDIRECT(ADDRESS(2+QUOTIENT(ROW()-2,COUNTA('Form Responses 1'!$1:$1)-4),3,,TRUE,"Form Responses 1"))</f>
        <v>0</v>
      </c>
      <c r="D180" s="51">
        <f ca="1">INDIRECT(ADDRESS(2+QUOTIENT(ROW()-2,COUNTA('Form Responses 1'!$1:$1)-4),4,,TRUE,"Form Responses 1"))</f>
        <v>0</v>
      </c>
      <c r="E180" s="67">
        <f ca="1" t="shared" si="0"/>
        <v>6</v>
      </c>
      <c r="F180" s="51" t="str">
        <f ca="1">IF(ISBLANK(A180)," ",INDIRECT(ADDRESS(1,5+MOD(ROW()-2,COUNTA('Form Responses 1'!$1:$1)-4),,TRUE,"Form Responses 1")))</f>
        <v>Gedung [Pentri]</v>
      </c>
      <c r="G180" s="51" t="e">
        <f ca="1">IF(ISBLANK(A180)," ",INDIRECT(ADDRESS(MATCH(A180,'Form Responses 1'!A:A,0),5+MOD(ROW()-2,COUNTA('Form Responses 1'!$1:$1)-4),,TRUE,"Form Responses 1")))</f>
        <v>#N/A</v>
      </c>
      <c r="H180" s="68" t="str">
        <f ca="1" t="shared" si="1"/>
        <v>Gedung</v>
      </c>
      <c r="I180" s="68" t="str">
        <f ca="1" t="shared" si="2"/>
        <v>CLEANING SERVICE</v>
      </c>
      <c r="J180" s="68" t="str">
        <f ca="1" t="array" ref="J180">IFERROR(INDEX(MASTER!B:B,MATCH(G180,MASTER!A:A,0))/100," ")</f>
        <v> </v>
      </c>
      <c r="K180" s="51">
        <f ca="1" t="shared" si="3"/>
        <v>0</v>
      </c>
      <c r="L180" s="51" t="str">
        <f ca="1" t="shared" si="4"/>
        <v>1900 - WEEK 00</v>
      </c>
      <c r="M180" s="51" t="str">
        <f ca="1" t="shared" si="5"/>
        <v>1900 - MONTH 01</v>
      </c>
      <c r="N180" s="68" t="str">
        <f ca="1" t="shared" ref="N180:O180" si="188">IFERROR(AVERAGEIF(L:L,L180,$J:$J)," ")</f>
        <v> </v>
      </c>
      <c r="O180" s="68" t="str">
        <f ca="1" t="shared" si="188"/>
        <v> </v>
      </c>
      <c r="P180" s="51" t="str">
        <f ca="1">IF(ISBLANK(A180)," ",IF(N180&gt;MASTER!$B$3/100,"SB",IF(N180&gt;MASTER!$B$4/100,"B",IF(N180&gt;MASTER!$B$5/100,"C","K"))))</f>
        <v>SB</v>
      </c>
      <c r="Q180" s="51" t="str">
        <f ca="1">IF(ISBLANK(B180)," ",IF(O180&gt;MASTER!$B$3/100,"SB",IF(O180&gt;MASTER!$B$4/100,"B",IF(O180&gt;MASTER!$B$5/100,"C","K"))))</f>
        <v>SB</v>
      </c>
    </row>
    <row r="181" customHeight="1" spans="1:17">
      <c r="A181" s="51">
        <f ca="1">INDIRECT(ADDRESS(2+QUOTIENT(ROW()-2,COUNTA('Form Responses 1'!$1:$1)-4),1,,TRUE,"Form Responses 1"))</f>
        <v>0</v>
      </c>
      <c r="B181" s="51">
        <f ca="1">INDIRECT(ADDRESS(2+QUOTIENT(ROW()-2,COUNTA('Form Responses 1'!$1:$1)-4),2,,TRUE,"Form Responses 1"))</f>
        <v>0</v>
      </c>
      <c r="C181" s="51">
        <f ca="1">INDIRECT(ADDRESS(2+QUOTIENT(ROW()-2,COUNTA('Form Responses 1'!$1:$1)-4),3,,TRUE,"Form Responses 1"))</f>
        <v>0</v>
      </c>
      <c r="D181" s="51">
        <f ca="1">INDIRECT(ADDRESS(2+QUOTIENT(ROW()-2,COUNTA('Form Responses 1'!$1:$1)-4),4,,TRUE,"Form Responses 1"))</f>
        <v>0</v>
      </c>
      <c r="E181" s="67">
        <f ca="1" t="shared" si="0"/>
        <v>6</v>
      </c>
      <c r="F181" s="51" t="str">
        <f ca="1">IF(ISBLANK(A181)," ",INDIRECT(ADDRESS(1,5+MOD(ROW()-2,COUNTA('Form Responses 1'!$1:$1)-4),,TRUE,"Form Responses 1")))</f>
        <v>Gedung [Toilet]</v>
      </c>
      <c r="G181" s="51" t="e">
        <f ca="1">IF(ISBLANK(A181)," ",INDIRECT(ADDRESS(MATCH(A181,'Form Responses 1'!A:A,0),5+MOD(ROW()-2,COUNTA('Form Responses 1'!$1:$1)-4),,TRUE,"Form Responses 1")))</f>
        <v>#N/A</v>
      </c>
      <c r="H181" s="68" t="str">
        <f ca="1" t="shared" si="1"/>
        <v>Gedung</v>
      </c>
      <c r="I181" s="68" t="str">
        <f ca="1" t="shared" si="2"/>
        <v>CLEANING SERVICE</v>
      </c>
      <c r="J181" s="68" t="str">
        <f ca="1" t="array" ref="J181">IFERROR(INDEX(MASTER!B:B,MATCH(G181,MASTER!A:A,0))/100," ")</f>
        <v> </v>
      </c>
      <c r="K181" s="51">
        <f ca="1" t="shared" si="3"/>
        <v>0</v>
      </c>
      <c r="L181" s="51" t="str">
        <f ca="1" t="shared" si="4"/>
        <v>1900 - WEEK 00</v>
      </c>
      <c r="M181" s="51" t="str">
        <f ca="1" t="shared" si="5"/>
        <v>1900 - MONTH 01</v>
      </c>
      <c r="N181" s="68" t="str">
        <f ca="1" t="shared" ref="N181:O181" si="189">IFERROR(AVERAGEIF(L:L,L181,$J:$J)," ")</f>
        <v> </v>
      </c>
      <c r="O181" s="68" t="str">
        <f ca="1" t="shared" si="189"/>
        <v> </v>
      </c>
      <c r="P181" s="51" t="str">
        <f ca="1">IF(ISBLANK(A181)," ",IF(N181&gt;MASTER!$B$3/100,"SB",IF(N181&gt;MASTER!$B$4/100,"B",IF(N181&gt;MASTER!$B$5/100,"C","K"))))</f>
        <v>SB</v>
      </c>
      <c r="Q181" s="51" t="str">
        <f ca="1">IF(ISBLANK(B181)," ",IF(O181&gt;MASTER!$B$3/100,"SB",IF(O181&gt;MASTER!$B$4/100,"B",IF(O181&gt;MASTER!$B$5/100,"C","K"))))</f>
        <v>SB</v>
      </c>
    </row>
    <row r="182" customHeight="1" spans="1:17">
      <c r="A182" s="51">
        <f ca="1">INDIRECT(ADDRESS(2+QUOTIENT(ROW()-2,COUNTA('Form Responses 1'!$1:$1)-4),1,,TRUE,"Form Responses 1"))</f>
        <v>0</v>
      </c>
      <c r="B182" s="51">
        <f ca="1">INDIRECT(ADDRESS(2+QUOTIENT(ROW()-2,COUNTA('Form Responses 1'!$1:$1)-4),2,,TRUE,"Form Responses 1"))</f>
        <v>0</v>
      </c>
      <c r="C182" s="51">
        <f ca="1">INDIRECT(ADDRESS(2+QUOTIENT(ROW()-2,COUNTA('Form Responses 1'!$1:$1)-4),3,,TRUE,"Form Responses 1"))</f>
        <v>0</v>
      </c>
      <c r="D182" s="51">
        <f ca="1">INDIRECT(ADDRESS(2+QUOTIENT(ROW()-2,COUNTA('Form Responses 1'!$1:$1)-4),4,,TRUE,"Form Responses 1"))</f>
        <v>0</v>
      </c>
      <c r="E182" s="67">
        <f ca="1" t="shared" si="0"/>
        <v>6</v>
      </c>
      <c r="F182" s="51" t="str">
        <f ca="1">IF(ISBLANK(A182)," ",INDIRECT(ADDRESS(1,5+MOD(ROW()-2,COUNTA('Form Responses 1'!$1:$1)-4),,TRUE,"Form Responses 1")))</f>
        <v>Security [Security Functions]</v>
      </c>
      <c r="G182" s="51" t="e">
        <f ca="1">IF(ISBLANK(A182)," ",INDIRECT(ADDRESS(MATCH(A182,'Form Responses 1'!A:A,0),5+MOD(ROW()-2,COUNTA('Form Responses 1'!$1:$1)-4),,TRUE,"Form Responses 1")))</f>
        <v>#N/A</v>
      </c>
      <c r="H182" s="68" t="str">
        <f ca="1" t="shared" si="1"/>
        <v>Security</v>
      </c>
      <c r="I182" s="68" t="str">
        <f ca="1" t="shared" si="2"/>
        <v>SECURITY SERVICE</v>
      </c>
      <c r="J182" s="68" t="str">
        <f ca="1" t="array" ref="J182">IFERROR(INDEX(MASTER!B:B,MATCH(G182,MASTER!A:A,0))/100," ")</f>
        <v> </v>
      </c>
      <c r="K182" s="51">
        <f ca="1" t="shared" si="3"/>
        <v>0</v>
      </c>
      <c r="L182" s="51" t="str">
        <f ca="1" t="shared" si="4"/>
        <v>1900 - WEEK 00</v>
      </c>
      <c r="M182" s="51" t="str">
        <f ca="1" t="shared" si="5"/>
        <v>1900 - MONTH 01</v>
      </c>
      <c r="N182" s="68" t="str">
        <f ca="1" t="shared" ref="N182:O182" si="190">IFERROR(AVERAGEIF(L:L,L182,$J:$J)," ")</f>
        <v> </v>
      </c>
      <c r="O182" s="68" t="str">
        <f ca="1" t="shared" si="190"/>
        <v> </v>
      </c>
      <c r="P182" s="51" t="str">
        <f ca="1">IF(ISBLANK(A182)," ",IF(N182&gt;MASTER!$B$3/100,"SB",IF(N182&gt;MASTER!$B$4/100,"B",IF(N182&gt;MASTER!$B$5/100,"C","K"))))</f>
        <v>SB</v>
      </c>
      <c r="Q182" s="51" t="str">
        <f ca="1">IF(ISBLANK(B182)," ",IF(O182&gt;MASTER!$B$3/100,"SB",IF(O182&gt;MASTER!$B$4/100,"B",IF(O182&gt;MASTER!$B$5/100,"C","K"))))</f>
        <v>SB</v>
      </c>
    </row>
    <row r="183" customHeight="1" spans="1:17">
      <c r="A183" s="51">
        <f ca="1">INDIRECT(ADDRESS(2+QUOTIENT(ROW()-2,COUNTA('Form Responses 1'!$1:$1)-4),1,,TRUE,"Form Responses 1"))</f>
        <v>0</v>
      </c>
      <c r="B183" s="51">
        <f ca="1">INDIRECT(ADDRESS(2+QUOTIENT(ROW()-2,COUNTA('Form Responses 1'!$1:$1)-4),2,,TRUE,"Form Responses 1"))</f>
        <v>0</v>
      </c>
      <c r="C183" s="51">
        <f ca="1">INDIRECT(ADDRESS(2+QUOTIENT(ROW()-2,COUNTA('Form Responses 1'!$1:$1)-4),3,,TRUE,"Form Responses 1"))</f>
        <v>0</v>
      </c>
      <c r="D183" s="51">
        <f ca="1">INDIRECT(ADDRESS(2+QUOTIENT(ROW()-2,COUNTA('Form Responses 1'!$1:$1)-4),4,,TRUE,"Form Responses 1"))</f>
        <v>0</v>
      </c>
      <c r="E183" s="67">
        <f ca="1" t="shared" si="0"/>
        <v>6</v>
      </c>
      <c r="F183" s="51" t="str">
        <f ca="1">IF(ISBLANK(A183)," ",INDIRECT(ADDRESS(1,5+MOD(ROW()-2,COUNTA('Form Responses 1'!$1:$1)-4),,TRUE,"Form Responses 1")))</f>
        <v>Gedung [Halaman]</v>
      </c>
      <c r="G183" s="51" t="e">
        <f ca="1">IF(ISBLANK(A183)," ",INDIRECT(ADDRESS(MATCH(A183,'Form Responses 1'!A:A,0),5+MOD(ROW()-2,COUNTA('Form Responses 1'!$1:$1)-4),,TRUE,"Form Responses 1")))</f>
        <v>#N/A</v>
      </c>
      <c r="H183" s="68" t="str">
        <f ca="1" t="shared" si="1"/>
        <v>Gedung</v>
      </c>
      <c r="I183" s="68" t="str">
        <f ca="1" t="shared" si="2"/>
        <v>CLEANING SERVICE</v>
      </c>
      <c r="J183" s="68" t="str">
        <f ca="1" t="array" ref="J183">IFERROR(INDEX(MASTER!B:B,MATCH(G183,MASTER!A:A,0))/100," ")</f>
        <v> </v>
      </c>
      <c r="K183" s="51">
        <f ca="1" t="shared" si="3"/>
        <v>0</v>
      </c>
      <c r="L183" s="51" t="str">
        <f ca="1" t="shared" si="4"/>
        <v>1900 - WEEK 00</v>
      </c>
      <c r="M183" s="51" t="str">
        <f ca="1" t="shared" si="5"/>
        <v>1900 - MONTH 01</v>
      </c>
      <c r="N183" s="68" t="str">
        <f ca="1" t="shared" ref="N183:O183" si="191">IFERROR(AVERAGEIF(L:L,L183,$J:$J)," ")</f>
        <v> </v>
      </c>
      <c r="O183" s="68" t="str">
        <f ca="1" t="shared" si="191"/>
        <v> </v>
      </c>
      <c r="P183" s="51" t="str">
        <f ca="1">IF(ISBLANK(A183)," ",IF(N183&gt;MASTER!$B$3/100,"SB",IF(N183&gt;MASTER!$B$4/100,"B",IF(N183&gt;MASTER!$B$5/100,"C","K"))))</f>
        <v>SB</v>
      </c>
      <c r="Q183" s="51" t="str">
        <f ca="1">IF(ISBLANK(B183)," ",IF(O183&gt;MASTER!$B$3/100,"SB",IF(O183&gt;MASTER!$B$4/100,"B",IF(O183&gt;MASTER!$B$5/100,"C","K"))))</f>
        <v>SB</v>
      </c>
    </row>
    <row r="184" customHeight="1" spans="1:17">
      <c r="A184" s="51">
        <f ca="1">INDIRECT(ADDRESS(2+QUOTIENT(ROW()-2,COUNTA('Form Responses 1'!$1:$1)-4),1,,TRUE,"Form Responses 1"))</f>
        <v>0</v>
      </c>
      <c r="B184" s="51">
        <f ca="1">INDIRECT(ADDRESS(2+QUOTIENT(ROW()-2,COUNTA('Form Responses 1'!$1:$1)-4),2,,TRUE,"Form Responses 1"))</f>
        <v>0</v>
      </c>
      <c r="C184" s="51">
        <f ca="1">INDIRECT(ADDRESS(2+QUOTIENT(ROW()-2,COUNTA('Form Responses 1'!$1:$1)-4),3,,TRUE,"Form Responses 1"))</f>
        <v>0</v>
      </c>
      <c r="D184" s="51">
        <f ca="1">INDIRECT(ADDRESS(2+QUOTIENT(ROW()-2,COUNTA('Form Responses 1'!$1:$1)-4),4,,TRUE,"Form Responses 1"))</f>
        <v>0</v>
      </c>
      <c r="E184" s="67">
        <f ca="1" t="shared" si="0"/>
        <v>6</v>
      </c>
      <c r="F184" s="51" t="str">
        <f ca="1">IF(ISBLANK(A184)," ",INDIRECT(ADDRESS(1,5+MOD(ROW()-2,COUNTA('Form Responses 1'!$1:$1)-4),,TRUE,"Form Responses 1")))</f>
        <v>Gedung [Kamar 1]</v>
      </c>
      <c r="G184" s="51" t="e">
        <f ca="1">IF(ISBLANK(A184)," ",INDIRECT(ADDRESS(MATCH(A184,'Form Responses 1'!A:A,0),5+MOD(ROW()-2,COUNTA('Form Responses 1'!$1:$1)-4),,TRUE,"Form Responses 1")))</f>
        <v>#N/A</v>
      </c>
      <c r="H184" s="68" t="str">
        <f ca="1" t="shared" si="1"/>
        <v>Gedung</v>
      </c>
      <c r="I184" s="68" t="str">
        <f ca="1" t="shared" si="2"/>
        <v>CLEANING SERVICE</v>
      </c>
      <c r="J184" s="68" t="str">
        <f ca="1" t="array" ref="J184">IFERROR(INDEX(MASTER!B:B,MATCH(G184,MASTER!A:A,0))/100," ")</f>
        <v> </v>
      </c>
      <c r="K184" s="51">
        <f ca="1" t="shared" si="3"/>
        <v>0</v>
      </c>
      <c r="L184" s="51" t="str">
        <f ca="1" t="shared" si="4"/>
        <v>1900 - WEEK 00</v>
      </c>
      <c r="M184" s="51" t="str">
        <f ca="1" t="shared" si="5"/>
        <v>1900 - MONTH 01</v>
      </c>
      <c r="N184" s="68" t="str">
        <f ca="1" t="shared" ref="N184:O184" si="192">IFERROR(AVERAGEIF(L:L,L184,$J:$J)," ")</f>
        <v> </v>
      </c>
      <c r="O184" s="68" t="str">
        <f ca="1" t="shared" si="192"/>
        <v> </v>
      </c>
      <c r="P184" s="51" t="str">
        <f ca="1">IF(ISBLANK(A184)," ",IF(N184&gt;MASTER!$B$3/100,"SB",IF(N184&gt;MASTER!$B$4/100,"B",IF(N184&gt;MASTER!$B$5/100,"C","K"))))</f>
        <v>SB</v>
      </c>
      <c r="Q184" s="51" t="str">
        <f ca="1">IF(ISBLANK(B184)," ",IF(O184&gt;MASTER!$B$3/100,"SB",IF(O184&gt;MASTER!$B$4/100,"B",IF(O184&gt;MASTER!$B$5/100,"C","K"))))</f>
        <v>SB</v>
      </c>
    </row>
    <row r="185" customHeight="1" spans="1:17">
      <c r="A185" s="51">
        <f ca="1">INDIRECT(ADDRESS(2+QUOTIENT(ROW()-2,COUNTA('Form Responses 1'!$1:$1)-4),1,,TRUE,"Form Responses 1"))</f>
        <v>0</v>
      </c>
      <c r="B185" s="51">
        <f ca="1">INDIRECT(ADDRESS(2+QUOTIENT(ROW()-2,COUNTA('Form Responses 1'!$1:$1)-4),2,,TRUE,"Form Responses 1"))</f>
        <v>0</v>
      </c>
      <c r="C185" s="51">
        <f ca="1">INDIRECT(ADDRESS(2+QUOTIENT(ROW()-2,COUNTA('Form Responses 1'!$1:$1)-4),3,,TRUE,"Form Responses 1"))</f>
        <v>0</v>
      </c>
      <c r="D185" s="51">
        <f ca="1">INDIRECT(ADDRESS(2+QUOTIENT(ROW()-2,COUNTA('Form Responses 1'!$1:$1)-4),4,,TRUE,"Form Responses 1"))</f>
        <v>0</v>
      </c>
      <c r="E185" s="67">
        <f ca="1" t="shared" si="0"/>
        <v>6</v>
      </c>
      <c r="F185" s="51" t="str">
        <f ca="1">IF(ISBLANK(A185)," ",INDIRECT(ADDRESS(1,5+MOD(ROW()-2,COUNTA('Form Responses 1'!$1:$1)-4),,TRUE,"Form Responses 1")))</f>
        <v>Gedung [Kamar 2]</v>
      </c>
      <c r="G185" s="51" t="e">
        <f ca="1">IF(ISBLANK(A185)," ",INDIRECT(ADDRESS(MATCH(A185,'Form Responses 1'!A:A,0),5+MOD(ROW()-2,COUNTA('Form Responses 1'!$1:$1)-4),,TRUE,"Form Responses 1")))</f>
        <v>#N/A</v>
      </c>
      <c r="H185" s="68" t="str">
        <f ca="1" t="shared" si="1"/>
        <v>Gedung</v>
      </c>
      <c r="I185" s="68" t="str">
        <f ca="1" t="shared" si="2"/>
        <v>CLEANING SERVICE</v>
      </c>
      <c r="J185" s="68" t="str">
        <f ca="1" t="array" ref="J185">IFERROR(INDEX(MASTER!B:B,MATCH(G185,MASTER!A:A,0))/100," ")</f>
        <v> </v>
      </c>
      <c r="K185" s="51">
        <f ca="1" t="shared" si="3"/>
        <v>0</v>
      </c>
      <c r="L185" s="51" t="str">
        <f ca="1" t="shared" si="4"/>
        <v>1900 - WEEK 00</v>
      </c>
      <c r="M185" s="51" t="str">
        <f ca="1" t="shared" si="5"/>
        <v>1900 - MONTH 01</v>
      </c>
      <c r="N185" s="68" t="str">
        <f ca="1" t="shared" ref="N185:O185" si="193">IFERROR(AVERAGEIF(L:L,L185,$J:$J)," ")</f>
        <v> </v>
      </c>
      <c r="O185" s="68" t="str">
        <f ca="1" t="shared" si="193"/>
        <v> </v>
      </c>
      <c r="P185" s="51" t="str">
        <f ca="1">IF(ISBLANK(A185)," ",IF(N185&gt;MASTER!$B$3/100,"SB",IF(N185&gt;MASTER!$B$4/100,"B",IF(N185&gt;MASTER!$B$5/100,"C","K"))))</f>
        <v>SB</v>
      </c>
      <c r="Q185" s="51" t="str">
        <f ca="1">IF(ISBLANK(B185)," ",IF(O185&gt;MASTER!$B$3/100,"SB",IF(O185&gt;MASTER!$B$4/100,"B",IF(O185&gt;MASTER!$B$5/100,"C","K"))))</f>
        <v>SB</v>
      </c>
    </row>
    <row r="186" customHeight="1" spans="1:17">
      <c r="A186" s="51">
        <f ca="1">INDIRECT(ADDRESS(2+QUOTIENT(ROW()-2,COUNTA('Form Responses 1'!$1:$1)-4),1,,TRUE,"Form Responses 1"))</f>
        <v>0</v>
      </c>
      <c r="B186" s="51">
        <f ca="1">INDIRECT(ADDRESS(2+QUOTIENT(ROW()-2,COUNTA('Form Responses 1'!$1:$1)-4),2,,TRUE,"Form Responses 1"))</f>
        <v>0</v>
      </c>
      <c r="C186" s="51">
        <f ca="1">INDIRECT(ADDRESS(2+QUOTIENT(ROW()-2,COUNTA('Form Responses 1'!$1:$1)-4),3,,TRUE,"Form Responses 1"))</f>
        <v>0</v>
      </c>
      <c r="D186" s="51">
        <f ca="1">INDIRECT(ADDRESS(2+QUOTIENT(ROW()-2,COUNTA('Form Responses 1'!$1:$1)-4),4,,TRUE,"Form Responses 1"))</f>
        <v>0</v>
      </c>
      <c r="E186" s="67">
        <f ca="1" t="shared" si="0"/>
        <v>6</v>
      </c>
      <c r="F186" s="51" t="str">
        <f ca="1">IF(ISBLANK(A186)," ",INDIRECT(ADDRESS(1,5+MOD(ROW()-2,COUNTA('Form Responses 1'!$1:$1)-4),,TRUE,"Form Responses 1")))</f>
        <v>Gedung [Kamar 3]</v>
      </c>
      <c r="G186" s="51" t="e">
        <f ca="1">IF(ISBLANK(A186)," ",INDIRECT(ADDRESS(MATCH(A186,'Form Responses 1'!A:A,0),5+MOD(ROW()-2,COUNTA('Form Responses 1'!$1:$1)-4),,TRUE,"Form Responses 1")))</f>
        <v>#N/A</v>
      </c>
      <c r="H186" s="68" t="str">
        <f ca="1" t="shared" si="1"/>
        <v>Gedung</v>
      </c>
      <c r="I186" s="68" t="str">
        <f ca="1" t="shared" si="2"/>
        <v>CLEANING SERVICE</v>
      </c>
      <c r="J186" s="68" t="str">
        <f ca="1" t="array" ref="J186">IFERROR(INDEX(MASTER!B:B,MATCH(G186,MASTER!A:A,0))/100," ")</f>
        <v> </v>
      </c>
      <c r="K186" s="51">
        <f ca="1" t="shared" si="3"/>
        <v>0</v>
      </c>
      <c r="L186" s="51" t="str">
        <f ca="1" t="shared" si="4"/>
        <v>1900 - WEEK 00</v>
      </c>
      <c r="M186" s="51" t="str">
        <f ca="1" t="shared" si="5"/>
        <v>1900 - MONTH 01</v>
      </c>
      <c r="N186" s="68" t="str">
        <f ca="1" t="shared" ref="N186:O186" si="194">IFERROR(AVERAGEIF(L:L,L186,$J:$J)," ")</f>
        <v> </v>
      </c>
      <c r="O186" s="68" t="str">
        <f ca="1" t="shared" si="194"/>
        <v> </v>
      </c>
      <c r="P186" s="51" t="str">
        <f ca="1">IF(ISBLANK(A186)," ",IF(N186&gt;MASTER!$B$3/100,"SB",IF(N186&gt;MASTER!$B$4/100,"B",IF(N186&gt;MASTER!$B$5/100,"C","K"))))</f>
        <v>SB</v>
      </c>
      <c r="Q186" s="51" t="str">
        <f ca="1">IF(ISBLANK(B186)," ",IF(O186&gt;MASTER!$B$3/100,"SB",IF(O186&gt;MASTER!$B$4/100,"B",IF(O186&gt;MASTER!$B$5/100,"C","K"))))</f>
        <v>SB</v>
      </c>
    </row>
    <row r="187" customHeight="1" spans="1:17">
      <c r="A187" s="51">
        <f ca="1">INDIRECT(ADDRESS(2+QUOTIENT(ROW()-2,COUNTA('Form Responses 1'!$1:$1)-4),1,,TRUE,"Form Responses 1"))</f>
        <v>0</v>
      </c>
      <c r="B187" s="51">
        <f ca="1">INDIRECT(ADDRESS(2+QUOTIENT(ROW()-2,COUNTA('Form Responses 1'!$1:$1)-4),2,,TRUE,"Form Responses 1"))</f>
        <v>0</v>
      </c>
      <c r="C187" s="51">
        <f ca="1">INDIRECT(ADDRESS(2+QUOTIENT(ROW()-2,COUNTA('Form Responses 1'!$1:$1)-4),3,,TRUE,"Form Responses 1"))</f>
        <v>0</v>
      </c>
      <c r="D187" s="51">
        <f ca="1">INDIRECT(ADDRESS(2+QUOTIENT(ROW()-2,COUNTA('Form Responses 1'!$1:$1)-4),4,,TRUE,"Form Responses 1"))</f>
        <v>0</v>
      </c>
      <c r="E187" s="67">
        <f ca="1" t="shared" si="0"/>
        <v>6</v>
      </c>
      <c r="F187" s="51" t="str">
        <f ca="1">IF(ISBLANK(A187)," ",INDIRECT(ADDRESS(1,5+MOD(ROW()-2,COUNTA('Form Responses 1'!$1:$1)-4),,TRUE,"Form Responses 1")))</f>
        <v>Gedung [Kamar 4]</v>
      </c>
      <c r="G187" s="51" t="e">
        <f ca="1">IF(ISBLANK(A187)," ",INDIRECT(ADDRESS(MATCH(A187,'Form Responses 1'!A:A,0),5+MOD(ROW()-2,COUNTA('Form Responses 1'!$1:$1)-4),,TRUE,"Form Responses 1")))</f>
        <v>#N/A</v>
      </c>
      <c r="H187" s="68" t="str">
        <f ca="1" t="shared" si="1"/>
        <v>Gedung</v>
      </c>
      <c r="I187" s="68" t="str">
        <f ca="1" t="shared" si="2"/>
        <v>CLEANING SERVICE</v>
      </c>
      <c r="J187" s="68" t="str">
        <f ca="1" t="array" ref="J187">IFERROR(INDEX(MASTER!B:B,MATCH(G187,MASTER!A:A,0))/100," ")</f>
        <v> </v>
      </c>
      <c r="K187" s="51">
        <f ca="1" t="shared" si="3"/>
        <v>0</v>
      </c>
      <c r="L187" s="51" t="str">
        <f ca="1" t="shared" si="4"/>
        <v>1900 - WEEK 00</v>
      </c>
      <c r="M187" s="51" t="str">
        <f ca="1" t="shared" si="5"/>
        <v>1900 - MONTH 01</v>
      </c>
      <c r="N187" s="68" t="str">
        <f ca="1" t="shared" ref="N187:O187" si="195">IFERROR(AVERAGEIF(L:L,L187,$J:$J)," ")</f>
        <v> </v>
      </c>
      <c r="O187" s="68" t="str">
        <f ca="1" t="shared" si="195"/>
        <v> </v>
      </c>
      <c r="P187" s="51" t="str">
        <f ca="1">IF(ISBLANK(A187)," ",IF(N187&gt;MASTER!$B$3/100,"SB",IF(N187&gt;MASTER!$B$4/100,"B",IF(N187&gt;MASTER!$B$5/100,"C","K"))))</f>
        <v>SB</v>
      </c>
      <c r="Q187" s="51" t="str">
        <f ca="1">IF(ISBLANK(B187)," ",IF(O187&gt;MASTER!$B$3/100,"SB",IF(O187&gt;MASTER!$B$4/100,"B",IF(O187&gt;MASTER!$B$5/100,"C","K"))))</f>
        <v>SB</v>
      </c>
    </row>
    <row r="188" customHeight="1" spans="1:17">
      <c r="A188" s="51">
        <f ca="1">INDIRECT(ADDRESS(2+QUOTIENT(ROW()-2,COUNTA('Form Responses 1'!$1:$1)-4),1,,TRUE,"Form Responses 1"))</f>
        <v>0</v>
      </c>
      <c r="B188" s="51">
        <f ca="1">INDIRECT(ADDRESS(2+QUOTIENT(ROW()-2,COUNTA('Form Responses 1'!$1:$1)-4),2,,TRUE,"Form Responses 1"))</f>
        <v>0</v>
      </c>
      <c r="C188" s="51">
        <f ca="1">INDIRECT(ADDRESS(2+QUOTIENT(ROW()-2,COUNTA('Form Responses 1'!$1:$1)-4),3,,TRUE,"Form Responses 1"))</f>
        <v>0</v>
      </c>
      <c r="D188" s="51">
        <f ca="1">INDIRECT(ADDRESS(2+QUOTIENT(ROW()-2,COUNTA('Form Responses 1'!$1:$1)-4),4,,TRUE,"Form Responses 1"))</f>
        <v>0</v>
      </c>
      <c r="E188" s="67">
        <f ca="1" t="shared" si="0"/>
        <v>6</v>
      </c>
      <c r="F188" s="51" t="str">
        <f ca="1">IF(ISBLANK(A188)," ",INDIRECT(ADDRESS(1,5+MOD(ROW()-2,COUNTA('Form Responses 1'!$1:$1)-4),,TRUE,"Form Responses 1")))</f>
        <v>Gedung [Kolidor]</v>
      </c>
      <c r="G188" s="51" t="e">
        <f ca="1">IF(ISBLANK(A188)," ",INDIRECT(ADDRESS(MATCH(A188,'Form Responses 1'!A:A,0),5+MOD(ROW()-2,COUNTA('Form Responses 1'!$1:$1)-4),,TRUE,"Form Responses 1")))</f>
        <v>#N/A</v>
      </c>
      <c r="H188" s="68" t="str">
        <f ca="1" t="shared" si="1"/>
        <v>Gedung</v>
      </c>
      <c r="I188" s="68" t="str">
        <f ca="1" t="shared" si="2"/>
        <v>CLEANING SERVICE</v>
      </c>
      <c r="J188" s="68" t="str">
        <f ca="1" t="array" ref="J188">IFERROR(INDEX(MASTER!B:B,MATCH(G188,MASTER!A:A,0))/100," ")</f>
        <v> </v>
      </c>
      <c r="K188" s="51">
        <f ca="1" t="shared" si="3"/>
        <v>0</v>
      </c>
      <c r="L188" s="51" t="str">
        <f ca="1" t="shared" si="4"/>
        <v>1900 - WEEK 00</v>
      </c>
      <c r="M188" s="51" t="str">
        <f ca="1" t="shared" si="5"/>
        <v>1900 - MONTH 01</v>
      </c>
      <c r="N188" s="68" t="str">
        <f ca="1" t="shared" ref="N188:O188" si="196">IFERROR(AVERAGEIF(L:L,L188,$J:$J)," ")</f>
        <v> </v>
      </c>
      <c r="O188" s="68" t="str">
        <f ca="1" t="shared" si="196"/>
        <v> </v>
      </c>
      <c r="P188" s="51" t="str">
        <f ca="1">IF(ISBLANK(A188)," ",IF(N188&gt;MASTER!$B$3/100,"SB",IF(N188&gt;MASTER!$B$4/100,"B",IF(N188&gt;MASTER!$B$5/100,"C","K"))))</f>
        <v>SB</v>
      </c>
      <c r="Q188" s="51" t="str">
        <f ca="1">IF(ISBLANK(B188)," ",IF(O188&gt;MASTER!$B$3/100,"SB",IF(O188&gt;MASTER!$B$4/100,"B",IF(O188&gt;MASTER!$B$5/100,"C","K"))))</f>
        <v>SB</v>
      </c>
    </row>
    <row r="189" customHeight="1" spans="1:17">
      <c r="A189" s="51">
        <f ca="1">INDIRECT(ADDRESS(2+QUOTIENT(ROW()-2,COUNTA('Form Responses 1'!$1:$1)-4),1,,TRUE,"Form Responses 1"))</f>
        <v>0</v>
      </c>
      <c r="B189" s="51">
        <f ca="1">INDIRECT(ADDRESS(2+QUOTIENT(ROW()-2,COUNTA('Form Responses 1'!$1:$1)-4),2,,TRUE,"Form Responses 1"))</f>
        <v>0</v>
      </c>
      <c r="C189" s="51">
        <f ca="1">INDIRECT(ADDRESS(2+QUOTIENT(ROW()-2,COUNTA('Form Responses 1'!$1:$1)-4),3,,TRUE,"Form Responses 1"))</f>
        <v>0</v>
      </c>
      <c r="D189" s="51">
        <f ca="1">INDIRECT(ADDRESS(2+QUOTIENT(ROW()-2,COUNTA('Form Responses 1'!$1:$1)-4),4,,TRUE,"Form Responses 1"))</f>
        <v>0</v>
      </c>
      <c r="E189" s="67">
        <f ca="1" t="shared" si="0"/>
        <v>6</v>
      </c>
      <c r="F189" s="51" t="str">
        <f ca="1">IF(ISBLANK(A189)," ",INDIRECT(ADDRESS(1,5+MOD(ROW()-2,COUNTA('Form Responses 1'!$1:$1)-4),,TRUE,"Form Responses 1")))</f>
        <v>Gedung [Pentri]</v>
      </c>
      <c r="G189" s="51" t="e">
        <f ca="1">IF(ISBLANK(A189)," ",INDIRECT(ADDRESS(MATCH(A189,'Form Responses 1'!A:A,0),5+MOD(ROW()-2,COUNTA('Form Responses 1'!$1:$1)-4),,TRUE,"Form Responses 1")))</f>
        <v>#N/A</v>
      </c>
      <c r="H189" s="68" t="str">
        <f ca="1" t="shared" si="1"/>
        <v>Gedung</v>
      </c>
      <c r="I189" s="68" t="str">
        <f ca="1" t="shared" si="2"/>
        <v>CLEANING SERVICE</v>
      </c>
      <c r="J189" s="68" t="str">
        <f ca="1" t="array" ref="J189">IFERROR(INDEX(MASTER!B:B,MATCH(G189,MASTER!A:A,0))/100," ")</f>
        <v> </v>
      </c>
      <c r="K189" s="51">
        <f ca="1" t="shared" si="3"/>
        <v>0</v>
      </c>
      <c r="L189" s="51" t="str">
        <f ca="1" t="shared" si="4"/>
        <v>1900 - WEEK 00</v>
      </c>
      <c r="M189" s="51" t="str">
        <f ca="1" t="shared" si="5"/>
        <v>1900 - MONTH 01</v>
      </c>
      <c r="N189" s="68" t="str">
        <f ca="1" t="shared" ref="N189:O189" si="197">IFERROR(AVERAGEIF(L:L,L189,$J:$J)," ")</f>
        <v> </v>
      </c>
      <c r="O189" s="68" t="str">
        <f ca="1" t="shared" si="197"/>
        <v> </v>
      </c>
      <c r="P189" s="51" t="str">
        <f ca="1">IF(ISBLANK(A189)," ",IF(N189&gt;MASTER!$B$3/100,"SB",IF(N189&gt;MASTER!$B$4/100,"B",IF(N189&gt;MASTER!$B$5/100,"C","K"))))</f>
        <v>SB</v>
      </c>
      <c r="Q189" s="51" t="str">
        <f ca="1">IF(ISBLANK(B189)," ",IF(O189&gt;MASTER!$B$3/100,"SB",IF(O189&gt;MASTER!$B$4/100,"B",IF(O189&gt;MASTER!$B$5/100,"C","K"))))</f>
        <v>SB</v>
      </c>
    </row>
    <row r="190" customHeight="1" spans="1:17">
      <c r="A190" s="51">
        <f ca="1">INDIRECT(ADDRESS(2+QUOTIENT(ROW()-2,COUNTA('Form Responses 1'!$1:$1)-4),1,,TRUE,"Form Responses 1"))</f>
        <v>0</v>
      </c>
      <c r="B190" s="51">
        <f ca="1">INDIRECT(ADDRESS(2+QUOTIENT(ROW()-2,COUNTA('Form Responses 1'!$1:$1)-4),2,,TRUE,"Form Responses 1"))</f>
        <v>0</v>
      </c>
      <c r="C190" s="51">
        <f ca="1">INDIRECT(ADDRESS(2+QUOTIENT(ROW()-2,COUNTA('Form Responses 1'!$1:$1)-4),3,,TRUE,"Form Responses 1"))</f>
        <v>0</v>
      </c>
      <c r="D190" s="51">
        <f ca="1">INDIRECT(ADDRESS(2+QUOTIENT(ROW()-2,COUNTA('Form Responses 1'!$1:$1)-4),4,,TRUE,"Form Responses 1"))</f>
        <v>0</v>
      </c>
      <c r="E190" s="67">
        <f ca="1" t="shared" si="0"/>
        <v>6</v>
      </c>
      <c r="F190" s="51" t="str">
        <f ca="1">IF(ISBLANK(A190)," ",INDIRECT(ADDRESS(1,5+MOD(ROW()-2,COUNTA('Form Responses 1'!$1:$1)-4),,TRUE,"Form Responses 1")))</f>
        <v>Gedung [Toilet]</v>
      </c>
      <c r="G190" s="51" t="e">
        <f ca="1">IF(ISBLANK(A190)," ",INDIRECT(ADDRESS(MATCH(A190,'Form Responses 1'!A:A,0),5+MOD(ROW()-2,COUNTA('Form Responses 1'!$1:$1)-4),,TRUE,"Form Responses 1")))</f>
        <v>#N/A</v>
      </c>
      <c r="H190" s="68" t="str">
        <f ca="1" t="shared" si="1"/>
        <v>Gedung</v>
      </c>
      <c r="I190" s="68" t="str">
        <f ca="1" t="shared" si="2"/>
        <v>CLEANING SERVICE</v>
      </c>
      <c r="J190" s="68" t="str">
        <f ca="1" t="array" ref="J190">IFERROR(INDEX(MASTER!B:B,MATCH(G190,MASTER!A:A,0))/100," ")</f>
        <v> </v>
      </c>
      <c r="K190" s="51">
        <f ca="1" t="shared" si="3"/>
        <v>0</v>
      </c>
      <c r="L190" s="51" t="str">
        <f ca="1" t="shared" si="4"/>
        <v>1900 - WEEK 00</v>
      </c>
      <c r="M190" s="51" t="str">
        <f ca="1" t="shared" si="5"/>
        <v>1900 - MONTH 01</v>
      </c>
      <c r="N190" s="68" t="str">
        <f ca="1" t="shared" ref="N190:O190" si="198">IFERROR(AVERAGEIF(L:L,L190,$J:$J)," ")</f>
        <v> </v>
      </c>
      <c r="O190" s="68" t="str">
        <f ca="1" t="shared" si="198"/>
        <v> </v>
      </c>
      <c r="P190" s="51" t="str">
        <f ca="1">IF(ISBLANK(A190)," ",IF(N190&gt;MASTER!$B$3/100,"SB",IF(N190&gt;MASTER!$B$4/100,"B",IF(N190&gt;MASTER!$B$5/100,"C","K"))))</f>
        <v>SB</v>
      </c>
      <c r="Q190" s="51" t="str">
        <f ca="1">IF(ISBLANK(B190)," ",IF(O190&gt;MASTER!$B$3/100,"SB",IF(O190&gt;MASTER!$B$4/100,"B",IF(O190&gt;MASTER!$B$5/100,"C","K"))))</f>
        <v>SB</v>
      </c>
    </row>
    <row r="191" customHeight="1" spans="1:17">
      <c r="A191" s="51">
        <f ca="1">INDIRECT(ADDRESS(2+QUOTIENT(ROW()-2,COUNTA('Form Responses 1'!$1:$1)-4),1,,TRUE,"Form Responses 1"))</f>
        <v>0</v>
      </c>
      <c r="B191" s="51">
        <f ca="1">INDIRECT(ADDRESS(2+QUOTIENT(ROW()-2,COUNTA('Form Responses 1'!$1:$1)-4),2,,TRUE,"Form Responses 1"))</f>
        <v>0</v>
      </c>
      <c r="C191" s="51">
        <f ca="1">INDIRECT(ADDRESS(2+QUOTIENT(ROW()-2,COUNTA('Form Responses 1'!$1:$1)-4),3,,TRUE,"Form Responses 1"))</f>
        <v>0</v>
      </c>
      <c r="D191" s="51">
        <f ca="1">INDIRECT(ADDRESS(2+QUOTIENT(ROW()-2,COUNTA('Form Responses 1'!$1:$1)-4),4,,TRUE,"Form Responses 1"))</f>
        <v>0</v>
      </c>
      <c r="E191" s="67">
        <f ca="1" t="shared" si="0"/>
        <v>6</v>
      </c>
      <c r="F191" s="51" t="str">
        <f ca="1">IF(ISBLANK(A191)," ",INDIRECT(ADDRESS(1,5+MOD(ROW()-2,COUNTA('Form Responses 1'!$1:$1)-4),,TRUE,"Form Responses 1")))</f>
        <v>Security [Security Functions]</v>
      </c>
      <c r="G191" s="51" t="e">
        <f ca="1">IF(ISBLANK(A191)," ",INDIRECT(ADDRESS(MATCH(A191,'Form Responses 1'!A:A,0),5+MOD(ROW()-2,COUNTA('Form Responses 1'!$1:$1)-4),,TRUE,"Form Responses 1")))</f>
        <v>#N/A</v>
      </c>
      <c r="H191" s="68" t="str">
        <f ca="1" t="shared" si="1"/>
        <v>Security</v>
      </c>
      <c r="I191" s="68" t="str">
        <f ca="1" t="shared" si="2"/>
        <v>SECURITY SERVICE</v>
      </c>
      <c r="J191" s="68" t="str">
        <f ca="1" t="array" ref="J191">IFERROR(INDEX(MASTER!B:B,MATCH(G191,MASTER!A:A,0))/100," ")</f>
        <v> </v>
      </c>
      <c r="K191" s="51">
        <f ca="1" t="shared" si="3"/>
        <v>0</v>
      </c>
      <c r="L191" s="51" t="str">
        <f ca="1" t="shared" si="4"/>
        <v>1900 - WEEK 00</v>
      </c>
      <c r="M191" s="51" t="str">
        <f ca="1" t="shared" si="5"/>
        <v>1900 - MONTH 01</v>
      </c>
      <c r="N191" s="68" t="str">
        <f ca="1" t="shared" ref="N191:O191" si="199">IFERROR(AVERAGEIF(L:L,L191,$J:$J)," ")</f>
        <v> </v>
      </c>
      <c r="O191" s="68" t="str">
        <f ca="1" t="shared" si="199"/>
        <v> </v>
      </c>
      <c r="P191" s="51" t="str">
        <f ca="1">IF(ISBLANK(A191)," ",IF(N191&gt;MASTER!$B$3/100,"SB",IF(N191&gt;MASTER!$B$4/100,"B",IF(N191&gt;MASTER!$B$5/100,"C","K"))))</f>
        <v>SB</v>
      </c>
      <c r="Q191" s="51" t="str">
        <f ca="1">IF(ISBLANK(B191)," ",IF(O191&gt;MASTER!$B$3/100,"SB",IF(O191&gt;MASTER!$B$4/100,"B",IF(O191&gt;MASTER!$B$5/100,"C","K"))))</f>
        <v>SB</v>
      </c>
    </row>
    <row r="192" customHeight="1" spans="1:17">
      <c r="A192" s="51">
        <f ca="1">INDIRECT(ADDRESS(2+QUOTIENT(ROW()-2,COUNTA('Form Responses 1'!$1:$1)-4),1,,TRUE,"Form Responses 1"))</f>
        <v>0</v>
      </c>
      <c r="B192" s="51">
        <f ca="1">INDIRECT(ADDRESS(2+QUOTIENT(ROW()-2,COUNTA('Form Responses 1'!$1:$1)-4),2,,TRUE,"Form Responses 1"))</f>
        <v>0</v>
      </c>
      <c r="C192" s="51">
        <f ca="1">INDIRECT(ADDRESS(2+QUOTIENT(ROW()-2,COUNTA('Form Responses 1'!$1:$1)-4),3,,TRUE,"Form Responses 1"))</f>
        <v>0</v>
      </c>
      <c r="D192" s="51">
        <f ca="1">INDIRECT(ADDRESS(2+QUOTIENT(ROW()-2,COUNTA('Form Responses 1'!$1:$1)-4),4,,TRUE,"Form Responses 1"))</f>
        <v>0</v>
      </c>
      <c r="E192" s="67">
        <f ca="1" t="shared" si="0"/>
        <v>6</v>
      </c>
      <c r="F192" s="51" t="str">
        <f ca="1">IF(ISBLANK(A192)," ",INDIRECT(ADDRESS(1,5+MOD(ROW()-2,COUNTA('Form Responses 1'!$1:$1)-4),,TRUE,"Form Responses 1")))</f>
        <v>Gedung [Halaman]</v>
      </c>
      <c r="G192" s="51" t="e">
        <f ca="1">IF(ISBLANK(A192)," ",INDIRECT(ADDRESS(MATCH(A192,'Form Responses 1'!A:A,0),5+MOD(ROW()-2,COUNTA('Form Responses 1'!$1:$1)-4),,TRUE,"Form Responses 1")))</f>
        <v>#N/A</v>
      </c>
      <c r="H192" s="68" t="str">
        <f ca="1" t="shared" si="1"/>
        <v>Gedung</v>
      </c>
      <c r="I192" s="68" t="str">
        <f ca="1" t="shared" si="2"/>
        <v>CLEANING SERVICE</v>
      </c>
      <c r="J192" s="68" t="str">
        <f ca="1" t="array" ref="J192">IFERROR(INDEX(MASTER!B:B,MATCH(G192,MASTER!A:A,0))/100," ")</f>
        <v> </v>
      </c>
      <c r="K192" s="51">
        <f ca="1" t="shared" si="3"/>
        <v>0</v>
      </c>
      <c r="L192" s="51" t="str">
        <f ca="1" t="shared" si="4"/>
        <v>1900 - WEEK 00</v>
      </c>
      <c r="M192" s="51" t="str">
        <f ca="1" t="shared" si="5"/>
        <v>1900 - MONTH 01</v>
      </c>
      <c r="N192" s="68" t="str">
        <f ca="1" t="shared" ref="N192:O192" si="200">IFERROR(AVERAGEIF(L:L,L192,$J:$J)," ")</f>
        <v> </v>
      </c>
      <c r="O192" s="68" t="str">
        <f ca="1" t="shared" si="200"/>
        <v> </v>
      </c>
      <c r="P192" s="51" t="str">
        <f ca="1">IF(ISBLANK(A192)," ",IF(N192&gt;MASTER!$B$3/100,"SB",IF(N192&gt;MASTER!$B$4/100,"B",IF(N192&gt;MASTER!$B$5/100,"C","K"))))</f>
        <v>SB</v>
      </c>
      <c r="Q192" s="51" t="str">
        <f ca="1">IF(ISBLANK(B192)," ",IF(O192&gt;MASTER!$B$3/100,"SB",IF(O192&gt;MASTER!$B$4/100,"B",IF(O192&gt;MASTER!$B$5/100,"C","K"))))</f>
        <v>SB</v>
      </c>
    </row>
    <row r="193" customHeight="1" spans="1:17">
      <c r="A193" s="51">
        <f ca="1">INDIRECT(ADDRESS(2+QUOTIENT(ROW()-2,COUNTA('Form Responses 1'!$1:$1)-4),1,,TRUE,"Form Responses 1"))</f>
        <v>0</v>
      </c>
      <c r="B193" s="51">
        <f ca="1">INDIRECT(ADDRESS(2+QUOTIENT(ROW()-2,COUNTA('Form Responses 1'!$1:$1)-4),2,,TRUE,"Form Responses 1"))</f>
        <v>0</v>
      </c>
      <c r="C193" s="51">
        <f ca="1">INDIRECT(ADDRESS(2+QUOTIENT(ROW()-2,COUNTA('Form Responses 1'!$1:$1)-4),3,,TRUE,"Form Responses 1"))</f>
        <v>0</v>
      </c>
      <c r="D193" s="51">
        <f ca="1">INDIRECT(ADDRESS(2+QUOTIENT(ROW()-2,COUNTA('Form Responses 1'!$1:$1)-4),4,,TRUE,"Form Responses 1"))</f>
        <v>0</v>
      </c>
      <c r="E193" s="67">
        <f ca="1" t="shared" si="0"/>
        <v>6</v>
      </c>
      <c r="F193" s="51" t="str">
        <f ca="1">IF(ISBLANK(A193)," ",INDIRECT(ADDRESS(1,5+MOD(ROW()-2,COUNTA('Form Responses 1'!$1:$1)-4),,TRUE,"Form Responses 1")))</f>
        <v>Gedung [Kamar 1]</v>
      </c>
      <c r="G193" s="51" t="e">
        <f ca="1">IF(ISBLANK(A193)," ",INDIRECT(ADDRESS(MATCH(A193,'Form Responses 1'!A:A,0),5+MOD(ROW()-2,COUNTA('Form Responses 1'!$1:$1)-4),,TRUE,"Form Responses 1")))</f>
        <v>#N/A</v>
      </c>
      <c r="H193" s="68" t="str">
        <f ca="1" t="shared" si="1"/>
        <v>Gedung</v>
      </c>
      <c r="I193" s="68" t="str">
        <f ca="1" t="shared" si="2"/>
        <v>CLEANING SERVICE</v>
      </c>
      <c r="J193" s="68" t="str">
        <f ca="1" t="array" ref="J193">IFERROR(INDEX(MASTER!B:B,MATCH(G193,MASTER!A:A,0))/100," ")</f>
        <v> </v>
      </c>
      <c r="K193" s="51">
        <f ca="1" t="shared" si="3"/>
        <v>0</v>
      </c>
      <c r="L193" s="51" t="str">
        <f ca="1" t="shared" si="4"/>
        <v>1900 - WEEK 00</v>
      </c>
      <c r="M193" s="51" t="str">
        <f ca="1" t="shared" si="5"/>
        <v>1900 - MONTH 01</v>
      </c>
      <c r="N193" s="68" t="str">
        <f ca="1" t="shared" ref="N193:O193" si="201">IFERROR(AVERAGEIF(L:L,L193,$J:$J)," ")</f>
        <v> </v>
      </c>
      <c r="O193" s="68" t="str">
        <f ca="1" t="shared" si="201"/>
        <v> </v>
      </c>
      <c r="P193" s="51" t="str">
        <f ca="1">IF(ISBLANK(A193)," ",IF(N193&gt;MASTER!$B$3/100,"SB",IF(N193&gt;MASTER!$B$4/100,"B",IF(N193&gt;MASTER!$B$5/100,"C","K"))))</f>
        <v>SB</v>
      </c>
      <c r="Q193" s="51" t="str">
        <f ca="1">IF(ISBLANK(B193)," ",IF(O193&gt;MASTER!$B$3/100,"SB",IF(O193&gt;MASTER!$B$4/100,"B",IF(O193&gt;MASTER!$B$5/100,"C","K"))))</f>
        <v>SB</v>
      </c>
    </row>
    <row r="194" customHeight="1" spans="1:17">
      <c r="A194" s="51">
        <f ca="1">INDIRECT(ADDRESS(2+QUOTIENT(ROW()-2,COUNTA('Form Responses 1'!$1:$1)-4),1,,TRUE,"Form Responses 1"))</f>
        <v>0</v>
      </c>
      <c r="B194" s="51">
        <f ca="1">INDIRECT(ADDRESS(2+QUOTIENT(ROW()-2,COUNTA('Form Responses 1'!$1:$1)-4),2,,TRUE,"Form Responses 1"))</f>
        <v>0</v>
      </c>
      <c r="C194" s="51">
        <f ca="1">INDIRECT(ADDRESS(2+QUOTIENT(ROW()-2,COUNTA('Form Responses 1'!$1:$1)-4),3,,TRUE,"Form Responses 1"))</f>
        <v>0</v>
      </c>
      <c r="D194" s="51">
        <f ca="1">INDIRECT(ADDRESS(2+QUOTIENT(ROW()-2,COUNTA('Form Responses 1'!$1:$1)-4),4,,TRUE,"Form Responses 1"))</f>
        <v>0</v>
      </c>
      <c r="E194" s="67">
        <f ca="1" t="shared" si="0"/>
        <v>6</v>
      </c>
      <c r="F194" s="51" t="str">
        <f ca="1">IF(ISBLANK(A194)," ",INDIRECT(ADDRESS(1,5+MOD(ROW()-2,COUNTA('Form Responses 1'!$1:$1)-4),,TRUE,"Form Responses 1")))</f>
        <v>Gedung [Kamar 2]</v>
      </c>
      <c r="G194" s="51" t="e">
        <f ca="1">IF(ISBLANK(A194)," ",INDIRECT(ADDRESS(MATCH(A194,'Form Responses 1'!A:A,0),5+MOD(ROW()-2,COUNTA('Form Responses 1'!$1:$1)-4),,TRUE,"Form Responses 1")))</f>
        <v>#N/A</v>
      </c>
      <c r="H194" s="68" t="str">
        <f ca="1" t="shared" si="1"/>
        <v>Gedung</v>
      </c>
      <c r="I194" s="68" t="str">
        <f ca="1" t="shared" si="2"/>
        <v>CLEANING SERVICE</v>
      </c>
      <c r="J194" s="68" t="str">
        <f ca="1" t="array" ref="J194">IFERROR(INDEX(MASTER!B:B,MATCH(G194,MASTER!A:A,0))/100," ")</f>
        <v> </v>
      </c>
      <c r="K194" s="51">
        <f ca="1" t="shared" si="3"/>
        <v>0</v>
      </c>
      <c r="L194" s="51" t="str">
        <f ca="1" t="shared" si="4"/>
        <v>1900 - WEEK 00</v>
      </c>
      <c r="M194" s="51" t="str">
        <f ca="1" t="shared" si="5"/>
        <v>1900 - MONTH 01</v>
      </c>
      <c r="N194" s="68" t="str">
        <f ca="1" t="shared" ref="N194:O194" si="202">IFERROR(AVERAGEIF(L:L,L194,$J:$J)," ")</f>
        <v> </v>
      </c>
      <c r="O194" s="68" t="str">
        <f ca="1" t="shared" si="202"/>
        <v> </v>
      </c>
      <c r="P194" s="51" t="str">
        <f ca="1">IF(ISBLANK(A194)," ",IF(N194&gt;MASTER!$B$3/100,"SB",IF(N194&gt;MASTER!$B$4/100,"B",IF(N194&gt;MASTER!$B$5/100,"C","K"))))</f>
        <v>SB</v>
      </c>
      <c r="Q194" s="51" t="str">
        <f ca="1">IF(ISBLANK(B194)," ",IF(O194&gt;MASTER!$B$3/100,"SB",IF(O194&gt;MASTER!$B$4/100,"B",IF(O194&gt;MASTER!$B$5/100,"C","K"))))</f>
        <v>SB</v>
      </c>
    </row>
    <row r="195" customHeight="1" spans="1:17">
      <c r="A195" s="51">
        <f ca="1">INDIRECT(ADDRESS(2+QUOTIENT(ROW()-2,COUNTA('Form Responses 1'!$1:$1)-4),1,,TRUE,"Form Responses 1"))</f>
        <v>0</v>
      </c>
      <c r="B195" s="51">
        <f ca="1">INDIRECT(ADDRESS(2+QUOTIENT(ROW()-2,COUNTA('Form Responses 1'!$1:$1)-4),2,,TRUE,"Form Responses 1"))</f>
        <v>0</v>
      </c>
      <c r="C195" s="51">
        <f ca="1">INDIRECT(ADDRESS(2+QUOTIENT(ROW()-2,COUNTA('Form Responses 1'!$1:$1)-4),3,,TRUE,"Form Responses 1"))</f>
        <v>0</v>
      </c>
      <c r="D195" s="51">
        <f ca="1">INDIRECT(ADDRESS(2+QUOTIENT(ROW()-2,COUNTA('Form Responses 1'!$1:$1)-4),4,,TRUE,"Form Responses 1"))</f>
        <v>0</v>
      </c>
      <c r="E195" s="67">
        <f ca="1" t="shared" si="0"/>
        <v>6</v>
      </c>
      <c r="F195" s="51" t="str">
        <f ca="1">IF(ISBLANK(A195)," ",INDIRECT(ADDRESS(1,5+MOD(ROW()-2,COUNTA('Form Responses 1'!$1:$1)-4),,TRUE,"Form Responses 1")))</f>
        <v>Gedung [Kamar 3]</v>
      </c>
      <c r="G195" s="51" t="e">
        <f ca="1">IF(ISBLANK(A195)," ",INDIRECT(ADDRESS(MATCH(A195,'Form Responses 1'!A:A,0),5+MOD(ROW()-2,COUNTA('Form Responses 1'!$1:$1)-4),,TRUE,"Form Responses 1")))</f>
        <v>#N/A</v>
      </c>
      <c r="H195" s="68" t="str">
        <f ca="1" t="shared" si="1"/>
        <v>Gedung</v>
      </c>
      <c r="I195" s="68" t="str">
        <f ca="1" t="shared" si="2"/>
        <v>CLEANING SERVICE</v>
      </c>
      <c r="J195" s="68" t="str">
        <f ca="1" t="array" ref="J195">IFERROR(INDEX(MASTER!B:B,MATCH(G195,MASTER!A:A,0))/100," ")</f>
        <v> </v>
      </c>
      <c r="K195" s="51">
        <f ca="1" t="shared" si="3"/>
        <v>0</v>
      </c>
      <c r="L195" s="51" t="str">
        <f ca="1" t="shared" si="4"/>
        <v>1900 - WEEK 00</v>
      </c>
      <c r="M195" s="51" t="str">
        <f ca="1" t="shared" si="5"/>
        <v>1900 - MONTH 01</v>
      </c>
      <c r="N195" s="68" t="str">
        <f ca="1" t="shared" ref="N195:O195" si="203">IFERROR(AVERAGEIF(L:L,L195,$J:$J)," ")</f>
        <v> </v>
      </c>
      <c r="O195" s="68" t="str">
        <f ca="1" t="shared" si="203"/>
        <v> </v>
      </c>
      <c r="P195" s="51" t="str">
        <f ca="1">IF(ISBLANK(A195)," ",IF(N195&gt;MASTER!$B$3/100,"SB",IF(N195&gt;MASTER!$B$4/100,"B",IF(N195&gt;MASTER!$B$5/100,"C","K"))))</f>
        <v>SB</v>
      </c>
      <c r="Q195" s="51" t="str">
        <f ca="1">IF(ISBLANK(B195)," ",IF(O195&gt;MASTER!$B$3/100,"SB",IF(O195&gt;MASTER!$B$4/100,"B",IF(O195&gt;MASTER!$B$5/100,"C","K"))))</f>
        <v>SB</v>
      </c>
    </row>
    <row r="196" customHeight="1" spans="1:17">
      <c r="A196" s="51">
        <f ca="1">INDIRECT(ADDRESS(2+QUOTIENT(ROW()-2,COUNTA('Form Responses 1'!$1:$1)-4),1,,TRUE,"Form Responses 1"))</f>
        <v>0</v>
      </c>
      <c r="B196" s="51">
        <f ca="1">INDIRECT(ADDRESS(2+QUOTIENT(ROW()-2,COUNTA('Form Responses 1'!$1:$1)-4),2,,TRUE,"Form Responses 1"))</f>
        <v>0</v>
      </c>
      <c r="C196" s="51">
        <f ca="1">INDIRECT(ADDRESS(2+QUOTIENT(ROW()-2,COUNTA('Form Responses 1'!$1:$1)-4),3,,TRUE,"Form Responses 1"))</f>
        <v>0</v>
      </c>
      <c r="D196" s="51">
        <f ca="1">INDIRECT(ADDRESS(2+QUOTIENT(ROW()-2,COUNTA('Form Responses 1'!$1:$1)-4),4,,TRUE,"Form Responses 1"))</f>
        <v>0</v>
      </c>
      <c r="E196" s="67">
        <f ca="1" t="shared" si="0"/>
        <v>6</v>
      </c>
      <c r="F196" s="51" t="str">
        <f ca="1">IF(ISBLANK(A196)," ",INDIRECT(ADDRESS(1,5+MOD(ROW()-2,COUNTA('Form Responses 1'!$1:$1)-4),,TRUE,"Form Responses 1")))</f>
        <v>Gedung [Kamar 4]</v>
      </c>
      <c r="G196" s="51" t="e">
        <f ca="1">IF(ISBLANK(A196)," ",INDIRECT(ADDRESS(MATCH(A196,'Form Responses 1'!A:A,0),5+MOD(ROW()-2,COUNTA('Form Responses 1'!$1:$1)-4),,TRUE,"Form Responses 1")))</f>
        <v>#N/A</v>
      </c>
      <c r="H196" s="68" t="str">
        <f ca="1" t="shared" si="1"/>
        <v>Gedung</v>
      </c>
      <c r="I196" s="68" t="str">
        <f ca="1" t="shared" si="2"/>
        <v>CLEANING SERVICE</v>
      </c>
      <c r="J196" s="68" t="str">
        <f ca="1" t="array" ref="J196">IFERROR(INDEX(MASTER!B:B,MATCH(G196,MASTER!A:A,0))/100," ")</f>
        <v> </v>
      </c>
      <c r="K196" s="51">
        <f ca="1" t="shared" si="3"/>
        <v>0</v>
      </c>
      <c r="L196" s="51" t="str">
        <f ca="1" t="shared" si="4"/>
        <v>1900 - WEEK 00</v>
      </c>
      <c r="M196" s="51" t="str">
        <f ca="1" t="shared" si="5"/>
        <v>1900 - MONTH 01</v>
      </c>
      <c r="N196" s="68" t="str">
        <f ca="1" t="shared" ref="N196:O196" si="204">IFERROR(AVERAGEIF(L:L,L196,$J:$J)," ")</f>
        <v> </v>
      </c>
      <c r="O196" s="68" t="str">
        <f ca="1" t="shared" si="204"/>
        <v> </v>
      </c>
      <c r="P196" s="51" t="str">
        <f ca="1">IF(ISBLANK(A196)," ",IF(N196&gt;MASTER!$B$3/100,"SB",IF(N196&gt;MASTER!$B$4/100,"B",IF(N196&gt;MASTER!$B$5/100,"C","K"))))</f>
        <v>SB</v>
      </c>
      <c r="Q196" s="51" t="str">
        <f ca="1">IF(ISBLANK(B196)," ",IF(O196&gt;MASTER!$B$3/100,"SB",IF(O196&gt;MASTER!$B$4/100,"B",IF(O196&gt;MASTER!$B$5/100,"C","K"))))</f>
        <v>SB</v>
      </c>
    </row>
    <row r="197" customHeight="1" spans="1:17">
      <c r="A197" s="51">
        <f ca="1">INDIRECT(ADDRESS(2+QUOTIENT(ROW()-2,COUNTA('Form Responses 1'!$1:$1)-4),1,,TRUE,"Form Responses 1"))</f>
        <v>0</v>
      </c>
      <c r="B197" s="51">
        <f ca="1">INDIRECT(ADDRESS(2+QUOTIENT(ROW()-2,COUNTA('Form Responses 1'!$1:$1)-4),2,,TRUE,"Form Responses 1"))</f>
        <v>0</v>
      </c>
      <c r="C197" s="51">
        <f ca="1">INDIRECT(ADDRESS(2+QUOTIENT(ROW()-2,COUNTA('Form Responses 1'!$1:$1)-4),3,,TRUE,"Form Responses 1"))</f>
        <v>0</v>
      </c>
      <c r="D197" s="51">
        <f ca="1">INDIRECT(ADDRESS(2+QUOTIENT(ROW()-2,COUNTA('Form Responses 1'!$1:$1)-4),4,,TRUE,"Form Responses 1"))</f>
        <v>0</v>
      </c>
      <c r="E197" s="67">
        <f ca="1" t="shared" si="0"/>
        <v>6</v>
      </c>
      <c r="F197" s="51" t="str">
        <f ca="1">IF(ISBLANK(A197)," ",INDIRECT(ADDRESS(1,5+MOD(ROW()-2,COUNTA('Form Responses 1'!$1:$1)-4),,TRUE,"Form Responses 1")))</f>
        <v>Gedung [Kolidor]</v>
      </c>
      <c r="G197" s="51" t="e">
        <f ca="1">IF(ISBLANK(A197)," ",INDIRECT(ADDRESS(MATCH(A197,'Form Responses 1'!A:A,0),5+MOD(ROW()-2,COUNTA('Form Responses 1'!$1:$1)-4),,TRUE,"Form Responses 1")))</f>
        <v>#N/A</v>
      </c>
      <c r="H197" s="68" t="str">
        <f ca="1" t="shared" si="1"/>
        <v>Gedung</v>
      </c>
      <c r="I197" s="68" t="str">
        <f ca="1" t="shared" si="2"/>
        <v>CLEANING SERVICE</v>
      </c>
      <c r="J197" s="68" t="str">
        <f ca="1" t="array" ref="J197">IFERROR(INDEX(MASTER!B:B,MATCH(G197,MASTER!A:A,0))/100," ")</f>
        <v> </v>
      </c>
      <c r="K197" s="51">
        <f ca="1" t="shared" si="3"/>
        <v>0</v>
      </c>
      <c r="L197" s="51" t="str">
        <f ca="1" t="shared" si="4"/>
        <v>1900 - WEEK 00</v>
      </c>
      <c r="M197" s="51" t="str">
        <f ca="1" t="shared" si="5"/>
        <v>1900 - MONTH 01</v>
      </c>
      <c r="N197" s="68" t="str">
        <f ca="1" t="shared" ref="N197:O197" si="205">IFERROR(AVERAGEIF(L:L,L197,$J:$J)," ")</f>
        <v> </v>
      </c>
      <c r="O197" s="68" t="str">
        <f ca="1" t="shared" si="205"/>
        <v> </v>
      </c>
      <c r="P197" s="51" t="str">
        <f ca="1">IF(ISBLANK(A197)," ",IF(N197&gt;MASTER!$B$3/100,"SB",IF(N197&gt;MASTER!$B$4/100,"B",IF(N197&gt;MASTER!$B$5/100,"C","K"))))</f>
        <v>SB</v>
      </c>
      <c r="Q197" s="51" t="str">
        <f ca="1">IF(ISBLANK(B197)," ",IF(O197&gt;MASTER!$B$3/100,"SB",IF(O197&gt;MASTER!$B$4/100,"B",IF(O197&gt;MASTER!$B$5/100,"C","K"))))</f>
        <v>SB</v>
      </c>
    </row>
    <row r="198" customHeight="1" spans="1:17">
      <c r="A198" s="51">
        <f ca="1">INDIRECT(ADDRESS(2+QUOTIENT(ROW()-2,COUNTA('Form Responses 1'!$1:$1)-4),1,,TRUE,"Form Responses 1"))</f>
        <v>0</v>
      </c>
      <c r="B198" s="51">
        <f ca="1">INDIRECT(ADDRESS(2+QUOTIENT(ROW()-2,COUNTA('Form Responses 1'!$1:$1)-4),2,,TRUE,"Form Responses 1"))</f>
        <v>0</v>
      </c>
      <c r="C198" s="51">
        <f ca="1">INDIRECT(ADDRESS(2+QUOTIENT(ROW()-2,COUNTA('Form Responses 1'!$1:$1)-4),3,,TRUE,"Form Responses 1"))</f>
        <v>0</v>
      </c>
      <c r="D198" s="51">
        <f ca="1">INDIRECT(ADDRESS(2+QUOTIENT(ROW()-2,COUNTA('Form Responses 1'!$1:$1)-4),4,,TRUE,"Form Responses 1"))</f>
        <v>0</v>
      </c>
      <c r="E198" s="67">
        <f ca="1" t="shared" si="0"/>
        <v>6</v>
      </c>
      <c r="F198" s="51" t="str">
        <f ca="1">IF(ISBLANK(A198)," ",INDIRECT(ADDRESS(1,5+MOD(ROW()-2,COUNTA('Form Responses 1'!$1:$1)-4),,TRUE,"Form Responses 1")))</f>
        <v>Gedung [Pentri]</v>
      </c>
      <c r="G198" s="51" t="e">
        <f ca="1">IF(ISBLANK(A198)," ",INDIRECT(ADDRESS(MATCH(A198,'Form Responses 1'!A:A,0),5+MOD(ROW()-2,COUNTA('Form Responses 1'!$1:$1)-4),,TRUE,"Form Responses 1")))</f>
        <v>#N/A</v>
      </c>
      <c r="H198" s="68" t="str">
        <f ca="1" t="shared" si="1"/>
        <v>Gedung</v>
      </c>
      <c r="I198" s="68" t="str">
        <f ca="1" t="shared" si="2"/>
        <v>CLEANING SERVICE</v>
      </c>
      <c r="J198" s="68" t="str">
        <f ca="1" t="array" ref="J198">IFERROR(INDEX(MASTER!B:B,MATCH(G198,MASTER!A:A,0))/100," ")</f>
        <v> </v>
      </c>
      <c r="K198" s="51">
        <f ca="1" t="shared" si="3"/>
        <v>0</v>
      </c>
      <c r="L198" s="51" t="str">
        <f ca="1" t="shared" si="4"/>
        <v>1900 - WEEK 00</v>
      </c>
      <c r="M198" s="51" t="str">
        <f ca="1" t="shared" si="5"/>
        <v>1900 - MONTH 01</v>
      </c>
      <c r="N198" s="68" t="str">
        <f ca="1" t="shared" ref="N198:O198" si="206">IFERROR(AVERAGEIF(L:L,L198,$J:$J)," ")</f>
        <v> </v>
      </c>
      <c r="O198" s="68" t="str">
        <f ca="1" t="shared" si="206"/>
        <v> </v>
      </c>
      <c r="P198" s="51" t="str">
        <f ca="1">IF(ISBLANK(A198)," ",IF(N198&gt;MASTER!$B$3/100,"SB",IF(N198&gt;MASTER!$B$4/100,"B",IF(N198&gt;MASTER!$B$5/100,"C","K"))))</f>
        <v>SB</v>
      </c>
      <c r="Q198" s="51" t="str">
        <f ca="1">IF(ISBLANK(B198)," ",IF(O198&gt;MASTER!$B$3/100,"SB",IF(O198&gt;MASTER!$B$4/100,"B",IF(O198&gt;MASTER!$B$5/100,"C","K"))))</f>
        <v>SB</v>
      </c>
    </row>
    <row r="199" customHeight="1" spans="1:17">
      <c r="A199" s="51">
        <f ca="1">INDIRECT(ADDRESS(2+QUOTIENT(ROW()-2,COUNTA('Form Responses 1'!$1:$1)-4),1,,TRUE,"Form Responses 1"))</f>
        <v>0</v>
      </c>
      <c r="B199" s="51">
        <f ca="1">INDIRECT(ADDRESS(2+QUOTIENT(ROW()-2,COUNTA('Form Responses 1'!$1:$1)-4),2,,TRUE,"Form Responses 1"))</f>
        <v>0</v>
      </c>
      <c r="C199" s="51">
        <f ca="1">INDIRECT(ADDRESS(2+QUOTIENT(ROW()-2,COUNTA('Form Responses 1'!$1:$1)-4),3,,TRUE,"Form Responses 1"))</f>
        <v>0</v>
      </c>
      <c r="D199" s="51">
        <f ca="1">INDIRECT(ADDRESS(2+QUOTIENT(ROW()-2,COUNTA('Form Responses 1'!$1:$1)-4),4,,TRUE,"Form Responses 1"))</f>
        <v>0</v>
      </c>
      <c r="E199" s="67">
        <f ca="1" t="shared" si="0"/>
        <v>6</v>
      </c>
      <c r="F199" s="51" t="str">
        <f ca="1">IF(ISBLANK(A199)," ",INDIRECT(ADDRESS(1,5+MOD(ROW()-2,COUNTA('Form Responses 1'!$1:$1)-4),,TRUE,"Form Responses 1")))</f>
        <v>Gedung [Toilet]</v>
      </c>
      <c r="G199" s="51" t="e">
        <f ca="1">IF(ISBLANK(A199)," ",INDIRECT(ADDRESS(MATCH(A199,'Form Responses 1'!A:A,0),5+MOD(ROW()-2,COUNTA('Form Responses 1'!$1:$1)-4),,TRUE,"Form Responses 1")))</f>
        <v>#N/A</v>
      </c>
      <c r="H199" s="68" t="str">
        <f ca="1" t="shared" si="1"/>
        <v>Gedung</v>
      </c>
      <c r="I199" s="68" t="str">
        <f ca="1" t="shared" si="2"/>
        <v>CLEANING SERVICE</v>
      </c>
      <c r="J199" s="68" t="str">
        <f ca="1" t="array" ref="J199">IFERROR(INDEX(MASTER!B:B,MATCH(G199,MASTER!A:A,0))/100," ")</f>
        <v> </v>
      </c>
      <c r="K199" s="51">
        <f ca="1" t="shared" si="3"/>
        <v>0</v>
      </c>
      <c r="L199" s="51" t="str">
        <f ca="1" t="shared" si="4"/>
        <v>1900 - WEEK 00</v>
      </c>
      <c r="M199" s="51" t="str">
        <f ca="1" t="shared" si="5"/>
        <v>1900 - MONTH 01</v>
      </c>
      <c r="N199" s="68" t="str">
        <f ca="1" t="shared" ref="N199:O199" si="207">IFERROR(AVERAGEIF(L:L,L199,$J:$J)," ")</f>
        <v> </v>
      </c>
      <c r="O199" s="68" t="str">
        <f ca="1" t="shared" si="207"/>
        <v> </v>
      </c>
      <c r="P199" s="51" t="str">
        <f ca="1">IF(ISBLANK(A199)," ",IF(N199&gt;MASTER!$B$3/100,"SB",IF(N199&gt;MASTER!$B$4/100,"B",IF(N199&gt;MASTER!$B$5/100,"C","K"))))</f>
        <v>SB</v>
      </c>
      <c r="Q199" s="51" t="str">
        <f ca="1">IF(ISBLANK(B199)," ",IF(O199&gt;MASTER!$B$3/100,"SB",IF(O199&gt;MASTER!$B$4/100,"B",IF(O199&gt;MASTER!$B$5/100,"C","K"))))</f>
        <v>SB</v>
      </c>
    </row>
    <row r="200" customHeight="1" spans="1:17">
      <c r="A200" s="51">
        <f ca="1">INDIRECT(ADDRESS(2+QUOTIENT(ROW()-2,COUNTA('Form Responses 1'!$1:$1)-4),1,,TRUE,"Form Responses 1"))</f>
        <v>0</v>
      </c>
      <c r="B200" s="51">
        <f ca="1">INDIRECT(ADDRESS(2+QUOTIENT(ROW()-2,COUNTA('Form Responses 1'!$1:$1)-4),2,,TRUE,"Form Responses 1"))</f>
        <v>0</v>
      </c>
      <c r="C200" s="51">
        <f ca="1">INDIRECT(ADDRESS(2+QUOTIENT(ROW()-2,COUNTA('Form Responses 1'!$1:$1)-4),3,,TRUE,"Form Responses 1"))</f>
        <v>0</v>
      </c>
      <c r="D200" s="51">
        <f ca="1">INDIRECT(ADDRESS(2+QUOTIENT(ROW()-2,COUNTA('Form Responses 1'!$1:$1)-4),4,,TRUE,"Form Responses 1"))</f>
        <v>0</v>
      </c>
      <c r="E200" s="67">
        <f ca="1" t="shared" si="0"/>
        <v>6</v>
      </c>
      <c r="F200" s="51" t="str">
        <f ca="1">IF(ISBLANK(A200)," ",INDIRECT(ADDRESS(1,5+MOD(ROW()-2,COUNTA('Form Responses 1'!$1:$1)-4),,TRUE,"Form Responses 1")))</f>
        <v>Security [Security Functions]</v>
      </c>
      <c r="G200" s="51" t="e">
        <f ca="1">IF(ISBLANK(A200)," ",INDIRECT(ADDRESS(MATCH(A200,'Form Responses 1'!A:A,0),5+MOD(ROW()-2,COUNTA('Form Responses 1'!$1:$1)-4),,TRUE,"Form Responses 1")))</f>
        <v>#N/A</v>
      </c>
      <c r="H200" s="68" t="str">
        <f ca="1" t="shared" si="1"/>
        <v>Security</v>
      </c>
      <c r="I200" s="68" t="str">
        <f ca="1" t="shared" si="2"/>
        <v>SECURITY SERVICE</v>
      </c>
      <c r="J200" s="68" t="str">
        <f ca="1" t="array" ref="J200">IFERROR(INDEX(MASTER!B:B,MATCH(G200,MASTER!A:A,0))/100," ")</f>
        <v> </v>
      </c>
      <c r="K200" s="51">
        <f ca="1" t="shared" si="3"/>
        <v>0</v>
      </c>
      <c r="L200" s="51" t="str">
        <f ca="1" t="shared" si="4"/>
        <v>1900 - WEEK 00</v>
      </c>
      <c r="M200" s="51" t="str">
        <f ca="1" t="shared" si="5"/>
        <v>1900 - MONTH 01</v>
      </c>
      <c r="N200" s="68" t="str">
        <f ca="1" t="shared" ref="N200:O200" si="208">IFERROR(AVERAGEIF(L:L,L200,$J:$J)," ")</f>
        <v> </v>
      </c>
      <c r="O200" s="68" t="str">
        <f ca="1" t="shared" si="208"/>
        <v> </v>
      </c>
      <c r="P200" s="51" t="str">
        <f ca="1">IF(ISBLANK(A200)," ",IF(N200&gt;MASTER!$B$3/100,"SB",IF(N200&gt;MASTER!$B$4/100,"B",IF(N200&gt;MASTER!$B$5/100,"C","K"))))</f>
        <v>SB</v>
      </c>
      <c r="Q200" s="51" t="str">
        <f ca="1">IF(ISBLANK(B200)," ",IF(O200&gt;MASTER!$B$3/100,"SB",IF(O200&gt;MASTER!$B$4/100,"B",IF(O200&gt;MASTER!$B$5/100,"C","K"))))</f>
        <v>SB</v>
      </c>
    </row>
    <row r="201" customHeight="1" spans="1:17">
      <c r="A201" s="51">
        <f ca="1">INDIRECT(ADDRESS(2+QUOTIENT(ROW()-2,COUNTA('Form Responses 1'!$1:$1)-4),1,,TRUE,"Form Responses 1"))</f>
        <v>0</v>
      </c>
      <c r="B201" s="51">
        <f ca="1">INDIRECT(ADDRESS(2+QUOTIENT(ROW()-2,COUNTA('Form Responses 1'!$1:$1)-4),2,,TRUE,"Form Responses 1"))</f>
        <v>0</v>
      </c>
      <c r="C201" s="51">
        <f ca="1">INDIRECT(ADDRESS(2+QUOTIENT(ROW()-2,COUNTA('Form Responses 1'!$1:$1)-4),3,,TRUE,"Form Responses 1"))</f>
        <v>0</v>
      </c>
      <c r="D201" s="51">
        <f ca="1">INDIRECT(ADDRESS(2+QUOTIENT(ROW()-2,COUNTA('Form Responses 1'!$1:$1)-4),4,,TRUE,"Form Responses 1"))</f>
        <v>0</v>
      </c>
      <c r="E201" s="67">
        <f ca="1" t="shared" si="0"/>
        <v>6</v>
      </c>
      <c r="F201" s="51" t="str">
        <f ca="1">IF(ISBLANK(A201)," ",INDIRECT(ADDRESS(1,5+MOD(ROW()-2,COUNTA('Form Responses 1'!$1:$1)-4),,TRUE,"Form Responses 1")))</f>
        <v>Gedung [Halaman]</v>
      </c>
      <c r="G201" s="51" t="e">
        <f ca="1">IF(ISBLANK(A201)," ",INDIRECT(ADDRESS(MATCH(A201,'Form Responses 1'!A:A,0),5+MOD(ROW()-2,COUNTA('Form Responses 1'!$1:$1)-4),,TRUE,"Form Responses 1")))</f>
        <v>#N/A</v>
      </c>
      <c r="H201" s="68" t="str">
        <f ca="1" t="shared" si="1"/>
        <v>Gedung</v>
      </c>
      <c r="I201" s="68" t="str">
        <f ca="1" t="shared" si="2"/>
        <v>CLEANING SERVICE</v>
      </c>
      <c r="J201" s="68" t="str">
        <f ca="1" t="array" ref="J201">IFERROR(INDEX(MASTER!B:B,MATCH(G201,MASTER!A:A,0))/100," ")</f>
        <v> </v>
      </c>
      <c r="K201" s="51">
        <f ca="1" t="shared" si="3"/>
        <v>0</v>
      </c>
      <c r="L201" s="51" t="str">
        <f ca="1" t="shared" si="4"/>
        <v>1900 - WEEK 00</v>
      </c>
      <c r="M201" s="51" t="str">
        <f ca="1" t="shared" si="5"/>
        <v>1900 - MONTH 01</v>
      </c>
      <c r="N201" s="68" t="str">
        <f ca="1" t="shared" ref="N201:O201" si="209">IFERROR(AVERAGEIF(L:L,L201,$J:$J)," ")</f>
        <v> </v>
      </c>
      <c r="O201" s="68" t="str">
        <f ca="1" t="shared" si="209"/>
        <v> </v>
      </c>
      <c r="P201" s="51" t="str">
        <f ca="1">IF(ISBLANK(A201)," ",IF(N201&gt;MASTER!$B$3/100,"SB",IF(N201&gt;MASTER!$B$4/100,"B",IF(N201&gt;MASTER!$B$5/100,"C","K"))))</f>
        <v>SB</v>
      </c>
      <c r="Q201" s="51" t="str">
        <f ca="1">IF(ISBLANK(B201)," ",IF(O201&gt;MASTER!$B$3/100,"SB",IF(O201&gt;MASTER!$B$4/100,"B",IF(O201&gt;MASTER!$B$5/100,"C","K"))))</f>
        <v>SB</v>
      </c>
    </row>
    <row r="202" customHeight="1" spans="1:17">
      <c r="A202" s="51">
        <f ca="1">INDIRECT(ADDRESS(2+QUOTIENT(ROW()-2,COUNTA('Form Responses 1'!$1:$1)-4),1,,TRUE,"Form Responses 1"))</f>
        <v>0</v>
      </c>
      <c r="B202" s="51">
        <f ca="1">INDIRECT(ADDRESS(2+QUOTIENT(ROW()-2,COUNTA('Form Responses 1'!$1:$1)-4),2,,TRUE,"Form Responses 1"))</f>
        <v>0</v>
      </c>
      <c r="C202" s="51">
        <f ca="1">INDIRECT(ADDRESS(2+QUOTIENT(ROW()-2,COUNTA('Form Responses 1'!$1:$1)-4),3,,TRUE,"Form Responses 1"))</f>
        <v>0</v>
      </c>
      <c r="D202" s="51">
        <f ca="1">INDIRECT(ADDRESS(2+QUOTIENT(ROW()-2,COUNTA('Form Responses 1'!$1:$1)-4),4,,TRUE,"Form Responses 1"))</f>
        <v>0</v>
      </c>
      <c r="E202" s="67">
        <f ca="1" t="shared" si="0"/>
        <v>6</v>
      </c>
      <c r="F202" s="51" t="str">
        <f ca="1">IF(ISBLANK(A202)," ",INDIRECT(ADDRESS(1,5+MOD(ROW()-2,COUNTA('Form Responses 1'!$1:$1)-4),,TRUE,"Form Responses 1")))</f>
        <v>Gedung [Kamar 1]</v>
      </c>
      <c r="G202" s="51" t="e">
        <f ca="1">IF(ISBLANK(A202)," ",INDIRECT(ADDRESS(MATCH(A202,'Form Responses 1'!A:A,0),5+MOD(ROW()-2,COUNTA('Form Responses 1'!$1:$1)-4),,TRUE,"Form Responses 1")))</f>
        <v>#N/A</v>
      </c>
      <c r="H202" s="68" t="str">
        <f ca="1" t="shared" si="1"/>
        <v>Gedung</v>
      </c>
      <c r="I202" s="68" t="str">
        <f ca="1" t="shared" si="2"/>
        <v>CLEANING SERVICE</v>
      </c>
      <c r="J202" s="68" t="str">
        <f ca="1" t="array" ref="J202">IFERROR(INDEX(MASTER!B:B,MATCH(G202,MASTER!A:A,0))/100," ")</f>
        <v> </v>
      </c>
      <c r="K202" s="51">
        <f ca="1" t="shared" si="3"/>
        <v>0</v>
      </c>
      <c r="L202" s="51" t="str">
        <f ca="1" t="shared" si="4"/>
        <v>1900 - WEEK 00</v>
      </c>
      <c r="M202" s="51" t="str">
        <f ca="1" t="shared" si="5"/>
        <v>1900 - MONTH 01</v>
      </c>
      <c r="N202" s="68" t="str">
        <f ca="1" t="shared" ref="N202:O202" si="210">IFERROR(AVERAGEIF(L:L,L202,$J:$J)," ")</f>
        <v> </v>
      </c>
      <c r="O202" s="68" t="str">
        <f ca="1" t="shared" si="210"/>
        <v> </v>
      </c>
      <c r="P202" s="51" t="str">
        <f ca="1">IF(ISBLANK(A202)," ",IF(N202&gt;MASTER!$B$3/100,"SB",IF(N202&gt;MASTER!$B$4/100,"B",IF(N202&gt;MASTER!$B$5/100,"C","K"))))</f>
        <v>SB</v>
      </c>
      <c r="Q202" s="51" t="str">
        <f ca="1">IF(ISBLANK(B202)," ",IF(O202&gt;MASTER!$B$3/100,"SB",IF(O202&gt;MASTER!$B$4/100,"B",IF(O202&gt;MASTER!$B$5/100,"C","K"))))</f>
        <v>SB</v>
      </c>
    </row>
    <row r="203" customHeight="1" spans="1:17">
      <c r="A203" s="51">
        <f ca="1">INDIRECT(ADDRESS(2+QUOTIENT(ROW()-2,COUNTA('Form Responses 1'!$1:$1)-4),1,,TRUE,"Form Responses 1"))</f>
        <v>0</v>
      </c>
      <c r="B203" s="51">
        <f ca="1">INDIRECT(ADDRESS(2+QUOTIENT(ROW()-2,COUNTA('Form Responses 1'!$1:$1)-4),2,,TRUE,"Form Responses 1"))</f>
        <v>0</v>
      </c>
      <c r="C203" s="51">
        <f ca="1">INDIRECT(ADDRESS(2+QUOTIENT(ROW()-2,COUNTA('Form Responses 1'!$1:$1)-4),3,,TRUE,"Form Responses 1"))</f>
        <v>0</v>
      </c>
      <c r="D203" s="51">
        <f ca="1">INDIRECT(ADDRESS(2+QUOTIENT(ROW()-2,COUNTA('Form Responses 1'!$1:$1)-4),4,,TRUE,"Form Responses 1"))</f>
        <v>0</v>
      </c>
      <c r="E203" s="67">
        <f ca="1" t="shared" si="0"/>
        <v>6</v>
      </c>
      <c r="F203" s="51" t="str">
        <f ca="1">IF(ISBLANK(A203)," ",INDIRECT(ADDRESS(1,5+MOD(ROW()-2,COUNTA('Form Responses 1'!$1:$1)-4),,TRUE,"Form Responses 1")))</f>
        <v>Gedung [Kamar 2]</v>
      </c>
      <c r="G203" s="51" t="e">
        <f ca="1">IF(ISBLANK(A203)," ",INDIRECT(ADDRESS(MATCH(A203,'Form Responses 1'!A:A,0),5+MOD(ROW()-2,COUNTA('Form Responses 1'!$1:$1)-4),,TRUE,"Form Responses 1")))</f>
        <v>#N/A</v>
      </c>
      <c r="H203" s="68" t="str">
        <f ca="1" t="shared" si="1"/>
        <v>Gedung</v>
      </c>
      <c r="I203" s="68" t="str">
        <f ca="1" t="shared" si="2"/>
        <v>CLEANING SERVICE</v>
      </c>
      <c r="J203" s="68" t="str">
        <f ca="1" t="array" ref="J203">IFERROR(INDEX(MASTER!B:B,MATCH(G203,MASTER!A:A,0))/100," ")</f>
        <v> </v>
      </c>
      <c r="K203" s="51">
        <f ca="1" t="shared" si="3"/>
        <v>0</v>
      </c>
      <c r="L203" s="51" t="str">
        <f ca="1" t="shared" si="4"/>
        <v>1900 - WEEK 00</v>
      </c>
      <c r="M203" s="51" t="str">
        <f ca="1" t="shared" si="5"/>
        <v>1900 - MONTH 01</v>
      </c>
      <c r="N203" s="68" t="str">
        <f ca="1" t="shared" ref="N203:O203" si="211">IFERROR(AVERAGEIF(L:L,L203,$J:$J)," ")</f>
        <v> </v>
      </c>
      <c r="O203" s="68" t="str">
        <f ca="1" t="shared" si="211"/>
        <v> </v>
      </c>
      <c r="P203" s="51" t="str">
        <f ca="1">IF(ISBLANK(A203)," ",IF(N203&gt;MASTER!$B$3/100,"SB",IF(N203&gt;MASTER!$B$4/100,"B",IF(N203&gt;MASTER!$B$5/100,"C","K"))))</f>
        <v>SB</v>
      </c>
      <c r="Q203" s="51" t="str">
        <f ca="1">IF(ISBLANK(B203)," ",IF(O203&gt;MASTER!$B$3/100,"SB",IF(O203&gt;MASTER!$B$4/100,"B",IF(O203&gt;MASTER!$B$5/100,"C","K"))))</f>
        <v>SB</v>
      </c>
    </row>
    <row r="204" customHeight="1" spans="1:17">
      <c r="A204" s="51">
        <f ca="1">INDIRECT(ADDRESS(2+QUOTIENT(ROW()-2,COUNTA('Form Responses 1'!$1:$1)-4),1,,TRUE,"Form Responses 1"))</f>
        <v>0</v>
      </c>
      <c r="B204" s="51">
        <f ca="1">INDIRECT(ADDRESS(2+QUOTIENT(ROW()-2,COUNTA('Form Responses 1'!$1:$1)-4),2,,TRUE,"Form Responses 1"))</f>
        <v>0</v>
      </c>
      <c r="C204" s="51">
        <f ca="1">INDIRECT(ADDRESS(2+QUOTIENT(ROW()-2,COUNTA('Form Responses 1'!$1:$1)-4),3,,TRUE,"Form Responses 1"))</f>
        <v>0</v>
      </c>
      <c r="D204" s="51">
        <f ca="1">INDIRECT(ADDRESS(2+QUOTIENT(ROW()-2,COUNTA('Form Responses 1'!$1:$1)-4),4,,TRUE,"Form Responses 1"))</f>
        <v>0</v>
      </c>
      <c r="E204" s="67">
        <f ca="1" t="shared" si="0"/>
        <v>6</v>
      </c>
      <c r="F204" s="51" t="str">
        <f ca="1">IF(ISBLANK(A204)," ",INDIRECT(ADDRESS(1,5+MOD(ROW()-2,COUNTA('Form Responses 1'!$1:$1)-4),,TRUE,"Form Responses 1")))</f>
        <v>Gedung [Kamar 3]</v>
      </c>
      <c r="G204" s="51" t="e">
        <f ca="1">IF(ISBLANK(A204)," ",INDIRECT(ADDRESS(MATCH(A204,'Form Responses 1'!A:A,0),5+MOD(ROW()-2,COUNTA('Form Responses 1'!$1:$1)-4),,TRUE,"Form Responses 1")))</f>
        <v>#N/A</v>
      </c>
      <c r="H204" s="68" t="str">
        <f ca="1" t="shared" si="1"/>
        <v>Gedung</v>
      </c>
      <c r="I204" s="68" t="str">
        <f ca="1" t="shared" si="2"/>
        <v>CLEANING SERVICE</v>
      </c>
      <c r="J204" s="68" t="str">
        <f ca="1" t="array" ref="J204">IFERROR(INDEX(MASTER!B:B,MATCH(G204,MASTER!A:A,0))/100," ")</f>
        <v> </v>
      </c>
      <c r="K204" s="51">
        <f ca="1" t="shared" si="3"/>
        <v>0</v>
      </c>
      <c r="L204" s="51" t="str">
        <f ca="1" t="shared" si="4"/>
        <v>1900 - WEEK 00</v>
      </c>
      <c r="M204" s="51" t="str">
        <f ca="1" t="shared" si="5"/>
        <v>1900 - MONTH 01</v>
      </c>
      <c r="N204" s="68" t="str">
        <f ca="1" t="shared" ref="N204:O204" si="212">IFERROR(AVERAGEIF(L:L,L204,$J:$J)," ")</f>
        <v> </v>
      </c>
      <c r="O204" s="68" t="str">
        <f ca="1" t="shared" si="212"/>
        <v> </v>
      </c>
      <c r="P204" s="51" t="str">
        <f ca="1">IF(ISBLANK(A204)," ",IF(N204&gt;MASTER!$B$3/100,"SB",IF(N204&gt;MASTER!$B$4/100,"B",IF(N204&gt;MASTER!$B$5/100,"C","K"))))</f>
        <v>SB</v>
      </c>
      <c r="Q204" s="51" t="str">
        <f ca="1">IF(ISBLANK(B204)," ",IF(O204&gt;MASTER!$B$3/100,"SB",IF(O204&gt;MASTER!$B$4/100,"B",IF(O204&gt;MASTER!$B$5/100,"C","K"))))</f>
        <v>SB</v>
      </c>
    </row>
    <row r="205" customHeight="1" spans="1:17">
      <c r="A205" s="51">
        <f ca="1">INDIRECT(ADDRESS(2+QUOTIENT(ROW()-2,COUNTA('Form Responses 1'!$1:$1)-4),1,,TRUE,"Form Responses 1"))</f>
        <v>0</v>
      </c>
      <c r="B205" s="51">
        <f ca="1">INDIRECT(ADDRESS(2+QUOTIENT(ROW()-2,COUNTA('Form Responses 1'!$1:$1)-4),2,,TRUE,"Form Responses 1"))</f>
        <v>0</v>
      </c>
      <c r="C205" s="51">
        <f ca="1">INDIRECT(ADDRESS(2+QUOTIENT(ROW()-2,COUNTA('Form Responses 1'!$1:$1)-4),3,,TRUE,"Form Responses 1"))</f>
        <v>0</v>
      </c>
      <c r="D205" s="51">
        <f ca="1">INDIRECT(ADDRESS(2+QUOTIENT(ROW()-2,COUNTA('Form Responses 1'!$1:$1)-4),4,,TRUE,"Form Responses 1"))</f>
        <v>0</v>
      </c>
      <c r="E205" s="67">
        <f ca="1" t="shared" si="0"/>
        <v>6</v>
      </c>
      <c r="F205" s="51" t="str">
        <f ca="1">IF(ISBLANK(A205)," ",INDIRECT(ADDRESS(1,5+MOD(ROW()-2,COUNTA('Form Responses 1'!$1:$1)-4),,TRUE,"Form Responses 1")))</f>
        <v>Gedung [Kamar 4]</v>
      </c>
      <c r="G205" s="51" t="e">
        <f ca="1">IF(ISBLANK(A205)," ",INDIRECT(ADDRESS(MATCH(A205,'Form Responses 1'!A:A,0),5+MOD(ROW()-2,COUNTA('Form Responses 1'!$1:$1)-4),,TRUE,"Form Responses 1")))</f>
        <v>#N/A</v>
      </c>
      <c r="H205" s="68" t="str">
        <f ca="1" t="shared" si="1"/>
        <v>Gedung</v>
      </c>
      <c r="I205" s="68" t="str">
        <f ca="1" t="shared" si="2"/>
        <v>CLEANING SERVICE</v>
      </c>
      <c r="J205" s="68" t="str">
        <f ca="1" t="array" ref="J205">IFERROR(INDEX(MASTER!B:B,MATCH(G205,MASTER!A:A,0))/100," ")</f>
        <v> </v>
      </c>
      <c r="K205" s="51">
        <f ca="1" t="shared" si="3"/>
        <v>0</v>
      </c>
      <c r="L205" s="51" t="str">
        <f ca="1" t="shared" si="4"/>
        <v>1900 - WEEK 00</v>
      </c>
      <c r="M205" s="51" t="str">
        <f ca="1" t="shared" si="5"/>
        <v>1900 - MONTH 01</v>
      </c>
      <c r="N205" s="68" t="str">
        <f ca="1" t="shared" ref="N205:O205" si="213">IFERROR(AVERAGEIF(L:L,L205,$J:$J)," ")</f>
        <v> </v>
      </c>
      <c r="O205" s="68" t="str">
        <f ca="1" t="shared" si="213"/>
        <v> </v>
      </c>
      <c r="P205" s="51" t="str">
        <f ca="1">IF(ISBLANK(A205)," ",IF(N205&gt;MASTER!$B$3/100,"SB",IF(N205&gt;MASTER!$B$4/100,"B",IF(N205&gt;MASTER!$B$5/100,"C","K"))))</f>
        <v>SB</v>
      </c>
      <c r="Q205" s="51" t="str">
        <f ca="1">IF(ISBLANK(B205)," ",IF(O205&gt;MASTER!$B$3/100,"SB",IF(O205&gt;MASTER!$B$4/100,"B",IF(O205&gt;MASTER!$B$5/100,"C","K"))))</f>
        <v>SB</v>
      </c>
    </row>
    <row r="206" customHeight="1" spans="1:17">
      <c r="A206" s="51">
        <f ca="1">INDIRECT(ADDRESS(2+QUOTIENT(ROW()-2,COUNTA('Form Responses 1'!$1:$1)-4),1,,TRUE,"Form Responses 1"))</f>
        <v>0</v>
      </c>
      <c r="B206" s="51">
        <f ca="1">INDIRECT(ADDRESS(2+QUOTIENT(ROW()-2,COUNTA('Form Responses 1'!$1:$1)-4),2,,TRUE,"Form Responses 1"))</f>
        <v>0</v>
      </c>
      <c r="C206" s="51">
        <f ca="1">INDIRECT(ADDRESS(2+QUOTIENT(ROW()-2,COUNTA('Form Responses 1'!$1:$1)-4),3,,TRUE,"Form Responses 1"))</f>
        <v>0</v>
      </c>
      <c r="D206" s="51">
        <f ca="1">INDIRECT(ADDRESS(2+QUOTIENT(ROW()-2,COUNTA('Form Responses 1'!$1:$1)-4),4,,TRUE,"Form Responses 1"))</f>
        <v>0</v>
      </c>
      <c r="E206" s="67">
        <f ca="1" t="shared" si="0"/>
        <v>6</v>
      </c>
      <c r="F206" s="51" t="str">
        <f ca="1">IF(ISBLANK(A206)," ",INDIRECT(ADDRESS(1,5+MOD(ROW()-2,COUNTA('Form Responses 1'!$1:$1)-4),,TRUE,"Form Responses 1")))</f>
        <v>Gedung [Kolidor]</v>
      </c>
      <c r="G206" s="51" t="e">
        <f ca="1">IF(ISBLANK(A206)," ",INDIRECT(ADDRESS(MATCH(A206,'Form Responses 1'!A:A,0),5+MOD(ROW()-2,COUNTA('Form Responses 1'!$1:$1)-4),,TRUE,"Form Responses 1")))</f>
        <v>#N/A</v>
      </c>
      <c r="H206" s="68" t="str">
        <f ca="1" t="shared" si="1"/>
        <v>Gedung</v>
      </c>
      <c r="I206" s="68" t="str">
        <f ca="1" t="shared" si="2"/>
        <v>CLEANING SERVICE</v>
      </c>
      <c r="J206" s="68" t="str">
        <f ca="1" t="array" ref="J206">IFERROR(INDEX(MASTER!B:B,MATCH(G206,MASTER!A:A,0))/100," ")</f>
        <v> </v>
      </c>
      <c r="K206" s="51">
        <f ca="1" t="shared" si="3"/>
        <v>0</v>
      </c>
      <c r="L206" s="51" t="str">
        <f ca="1" t="shared" si="4"/>
        <v>1900 - WEEK 00</v>
      </c>
      <c r="M206" s="51" t="str">
        <f ca="1" t="shared" si="5"/>
        <v>1900 - MONTH 01</v>
      </c>
      <c r="N206" s="68" t="str">
        <f ca="1" t="shared" ref="N206:O206" si="214">IFERROR(AVERAGEIF(L:L,L206,$J:$J)," ")</f>
        <v> </v>
      </c>
      <c r="O206" s="68" t="str">
        <f ca="1" t="shared" si="214"/>
        <v> </v>
      </c>
      <c r="P206" s="51" t="str">
        <f ca="1">IF(ISBLANK(A206)," ",IF(N206&gt;MASTER!$B$3/100,"SB",IF(N206&gt;MASTER!$B$4/100,"B",IF(N206&gt;MASTER!$B$5/100,"C","K"))))</f>
        <v>SB</v>
      </c>
      <c r="Q206" s="51" t="str">
        <f ca="1">IF(ISBLANK(B206)," ",IF(O206&gt;MASTER!$B$3/100,"SB",IF(O206&gt;MASTER!$B$4/100,"B",IF(O206&gt;MASTER!$B$5/100,"C","K"))))</f>
        <v>SB</v>
      </c>
    </row>
    <row r="207" customHeight="1" spans="1:17">
      <c r="A207" s="51">
        <f ca="1">INDIRECT(ADDRESS(2+QUOTIENT(ROW()-2,COUNTA('Form Responses 1'!$1:$1)-4),1,,TRUE,"Form Responses 1"))</f>
        <v>0</v>
      </c>
      <c r="B207" s="51">
        <f ca="1">INDIRECT(ADDRESS(2+QUOTIENT(ROW()-2,COUNTA('Form Responses 1'!$1:$1)-4),2,,TRUE,"Form Responses 1"))</f>
        <v>0</v>
      </c>
      <c r="C207" s="51">
        <f ca="1">INDIRECT(ADDRESS(2+QUOTIENT(ROW()-2,COUNTA('Form Responses 1'!$1:$1)-4),3,,TRUE,"Form Responses 1"))</f>
        <v>0</v>
      </c>
      <c r="D207" s="51">
        <f ca="1">INDIRECT(ADDRESS(2+QUOTIENT(ROW()-2,COUNTA('Form Responses 1'!$1:$1)-4),4,,TRUE,"Form Responses 1"))</f>
        <v>0</v>
      </c>
      <c r="E207" s="67">
        <f ca="1" t="shared" si="0"/>
        <v>6</v>
      </c>
      <c r="F207" s="51" t="str">
        <f ca="1">IF(ISBLANK(A207)," ",INDIRECT(ADDRESS(1,5+MOD(ROW()-2,COUNTA('Form Responses 1'!$1:$1)-4),,TRUE,"Form Responses 1")))</f>
        <v>Gedung [Pentri]</v>
      </c>
      <c r="G207" s="51" t="e">
        <f ca="1">IF(ISBLANK(A207)," ",INDIRECT(ADDRESS(MATCH(A207,'Form Responses 1'!A:A,0),5+MOD(ROW()-2,COUNTA('Form Responses 1'!$1:$1)-4),,TRUE,"Form Responses 1")))</f>
        <v>#N/A</v>
      </c>
      <c r="H207" s="68" t="str">
        <f ca="1" t="shared" si="1"/>
        <v>Gedung</v>
      </c>
      <c r="I207" s="68" t="str">
        <f ca="1" t="shared" si="2"/>
        <v>CLEANING SERVICE</v>
      </c>
      <c r="J207" s="68" t="str">
        <f ca="1" t="array" ref="J207">IFERROR(INDEX(MASTER!B:B,MATCH(G207,MASTER!A:A,0))/100," ")</f>
        <v> </v>
      </c>
      <c r="K207" s="51">
        <f ca="1" t="shared" si="3"/>
        <v>0</v>
      </c>
      <c r="L207" s="51" t="str">
        <f ca="1" t="shared" si="4"/>
        <v>1900 - WEEK 00</v>
      </c>
      <c r="M207" s="51" t="str">
        <f ca="1" t="shared" si="5"/>
        <v>1900 - MONTH 01</v>
      </c>
      <c r="N207" s="68" t="str">
        <f ca="1" t="shared" ref="N207:O207" si="215">IFERROR(AVERAGEIF(L:L,L207,$J:$J)," ")</f>
        <v> </v>
      </c>
      <c r="O207" s="68" t="str">
        <f ca="1" t="shared" si="215"/>
        <v> </v>
      </c>
      <c r="P207" s="51" t="str">
        <f ca="1">IF(ISBLANK(A207)," ",IF(N207&gt;MASTER!$B$3/100,"SB",IF(N207&gt;MASTER!$B$4/100,"B",IF(N207&gt;MASTER!$B$5/100,"C","K"))))</f>
        <v>SB</v>
      </c>
      <c r="Q207" s="51" t="str">
        <f ca="1">IF(ISBLANK(B207)," ",IF(O207&gt;MASTER!$B$3/100,"SB",IF(O207&gt;MASTER!$B$4/100,"B",IF(O207&gt;MASTER!$B$5/100,"C","K"))))</f>
        <v>SB</v>
      </c>
    </row>
    <row r="208" customHeight="1" spans="1:17">
      <c r="A208" s="51">
        <f ca="1">INDIRECT(ADDRESS(2+QUOTIENT(ROW()-2,COUNTA('Form Responses 1'!$1:$1)-4),1,,TRUE,"Form Responses 1"))</f>
        <v>0</v>
      </c>
      <c r="B208" s="51">
        <f ca="1">INDIRECT(ADDRESS(2+QUOTIENT(ROW()-2,COUNTA('Form Responses 1'!$1:$1)-4),2,,TRUE,"Form Responses 1"))</f>
        <v>0</v>
      </c>
      <c r="C208" s="51">
        <f ca="1">INDIRECT(ADDRESS(2+QUOTIENT(ROW()-2,COUNTA('Form Responses 1'!$1:$1)-4),3,,TRUE,"Form Responses 1"))</f>
        <v>0</v>
      </c>
      <c r="D208" s="51">
        <f ca="1">INDIRECT(ADDRESS(2+QUOTIENT(ROW()-2,COUNTA('Form Responses 1'!$1:$1)-4),4,,TRUE,"Form Responses 1"))</f>
        <v>0</v>
      </c>
      <c r="E208" s="67">
        <f ca="1" t="shared" si="0"/>
        <v>6</v>
      </c>
      <c r="F208" s="51" t="str">
        <f ca="1">IF(ISBLANK(A208)," ",INDIRECT(ADDRESS(1,5+MOD(ROW()-2,COUNTA('Form Responses 1'!$1:$1)-4),,TRUE,"Form Responses 1")))</f>
        <v>Gedung [Toilet]</v>
      </c>
      <c r="G208" s="51" t="e">
        <f ca="1">IF(ISBLANK(A208)," ",INDIRECT(ADDRESS(MATCH(A208,'Form Responses 1'!A:A,0),5+MOD(ROW()-2,COUNTA('Form Responses 1'!$1:$1)-4),,TRUE,"Form Responses 1")))</f>
        <v>#N/A</v>
      </c>
      <c r="H208" s="68" t="str">
        <f ca="1" t="shared" si="1"/>
        <v>Gedung</v>
      </c>
      <c r="I208" s="68" t="str">
        <f ca="1" t="shared" si="2"/>
        <v>CLEANING SERVICE</v>
      </c>
      <c r="J208" s="68" t="str">
        <f ca="1" t="array" ref="J208">IFERROR(INDEX(MASTER!B:B,MATCH(G208,MASTER!A:A,0))/100," ")</f>
        <v> </v>
      </c>
      <c r="K208" s="51">
        <f ca="1" t="shared" si="3"/>
        <v>0</v>
      </c>
      <c r="L208" s="51" t="str">
        <f ca="1" t="shared" si="4"/>
        <v>1900 - WEEK 00</v>
      </c>
      <c r="M208" s="51" t="str">
        <f ca="1" t="shared" si="5"/>
        <v>1900 - MONTH 01</v>
      </c>
      <c r="N208" s="68" t="str">
        <f ca="1" t="shared" ref="N208:O208" si="216">IFERROR(AVERAGEIF(L:L,L208,$J:$J)," ")</f>
        <v> </v>
      </c>
      <c r="O208" s="68" t="str">
        <f ca="1" t="shared" si="216"/>
        <v> </v>
      </c>
      <c r="P208" s="51" t="str">
        <f ca="1">IF(ISBLANK(A208)," ",IF(N208&gt;MASTER!$B$3/100,"SB",IF(N208&gt;MASTER!$B$4/100,"B",IF(N208&gt;MASTER!$B$5/100,"C","K"))))</f>
        <v>SB</v>
      </c>
      <c r="Q208" s="51" t="str">
        <f ca="1">IF(ISBLANK(B208)," ",IF(O208&gt;MASTER!$B$3/100,"SB",IF(O208&gt;MASTER!$B$4/100,"B",IF(O208&gt;MASTER!$B$5/100,"C","K"))))</f>
        <v>SB</v>
      </c>
    </row>
    <row r="209" customHeight="1" spans="1:17">
      <c r="A209" s="51">
        <f ca="1">INDIRECT(ADDRESS(2+QUOTIENT(ROW()-2,COUNTA('Form Responses 1'!$1:$1)-4),1,,TRUE,"Form Responses 1"))</f>
        <v>0</v>
      </c>
      <c r="B209" s="51">
        <f ca="1">INDIRECT(ADDRESS(2+QUOTIENT(ROW()-2,COUNTA('Form Responses 1'!$1:$1)-4),2,,TRUE,"Form Responses 1"))</f>
        <v>0</v>
      </c>
      <c r="C209" s="51">
        <f ca="1">INDIRECT(ADDRESS(2+QUOTIENT(ROW()-2,COUNTA('Form Responses 1'!$1:$1)-4),3,,TRUE,"Form Responses 1"))</f>
        <v>0</v>
      </c>
      <c r="D209" s="51">
        <f ca="1">INDIRECT(ADDRESS(2+QUOTIENT(ROW()-2,COUNTA('Form Responses 1'!$1:$1)-4),4,,TRUE,"Form Responses 1"))</f>
        <v>0</v>
      </c>
      <c r="E209" s="67">
        <f ca="1" t="shared" si="0"/>
        <v>6</v>
      </c>
      <c r="F209" s="51" t="str">
        <f ca="1">IF(ISBLANK(A209)," ",INDIRECT(ADDRESS(1,5+MOD(ROW()-2,COUNTA('Form Responses 1'!$1:$1)-4),,TRUE,"Form Responses 1")))</f>
        <v>Security [Security Functions]</v>
      </c>
      <c r="G209" s="51" t="e">
        <f ca="1">IF(ISBLANK(A209)," ",INDIRECT(ADDRESS(MATCH(A209,'Form Responses 1'!A:A,0),5+MOD(ROW()-2,COUNTA('Form Responses 1'!$1:$1)-4),,TRUE,"Form Responses 1")))</f>
        <v>#N/A</v>
      </c>
      <c r="H209" s="68" t="str">
        <f ca="1" t="shared" si="1"/>
        <v>Security</v>
      </c>
      <c r="I209" s="68" t="str">
        <f ca="1" t="shared" si="2"/>
        <v>SECURITY SERVICE</v>
      </c>
      <c r="J209" s="68" t="str">
        <f ca="1" t="array" ref="J209">IFERROR(INDEX(MASTER!B:B,MATCH(G209,MASTER!A:A,0))/100," ")</f>
        <v> </v>
      </c>
      <c r="K209" s="51">
        <f ca="1" t="shared" si="3"/>
        <v>0</v>
      </c>
      <c r="L209" s="51" t="str">
        <f ca="1" t="shared" si="4"/>
        <v>1900 - WEEK 00</v>
      </c>
      <c r="M209" s="51" t="str">
        <f ca="1" t="shared" si="5"/>
        <v>1900 - MONTH 01</v>
      </c>
      <c r="N209" s="68" t="str">
        <f ca="1" t="shared" ref="N209:O209" si="217">IFERROR(AVERAGEIF(L:L,L209,$J:$J)," ")</f>
        <v> </v>
      </c>
      <c r="O209" s="68" t="str">
        <f ca="1" t="shared" si="217"/>
        <v> </v>
      </c>
      <c r="P209" s="51" t="str">
        <f ca="1">IF(ISBLANK(A209)," ",IF(N209&gt;MASTER!$B$3/100,"SB",IF(N209&gt;MASTER!$B$4/100,"B",IF(N209&gt;MASTER!$B$5/100,"C","K"))))</f>
        <v>SB</v>
      </c>
      <c r="Q209" s="51" t="str">
        <f ca="1">IF(ISBLANK(B209)," ",IF(O209&gt;MASTER!$B$3/100,"SB",IF(O209&gt;MASTER!$B$4/100,"B",IF(O209&gt;MASTER!$B$5/100,"C","K"))))</f>
        <v>SB</v>
      </c>
    </row>
    <row r="210" customHeight="1" spans="1:17">
      <c r="A210" s="51">
        <f ca="1">INDIRECT(ADDRESS(2+QUOTIENT(ROW()-2,COUNTA('Form Responses 1'!$1:$1)-4),1,,TRUE,"Form Responses 1"))</f>
        <v>0</v>
      </c>
      <c r="B210" s="51">
        <f ca="1">INDIRECT(ADDRESS(2+QUOTIENT(ROW()-2,COUNTA('Form Responses 1'!$1:$1)-4),2,,TRUE,"Form Responses 1"))</f>
        <v>0</v>
      </c>
      <c r="C210" s="51">
        <f ca="1">INDIRECT(ADDRESS(2+QUOTIENT(ROW()-2,COUNTA('Form Responses 1'!$1:$1)-4),3,,TRUE,"Form Responses 1"))</f>
        <v>0</v>
      </c>
      <c r="D210" s="51">
        <f ca="1">INDIRECT(ADDRESS(2+QUOTIENT(ROW()-2,COUNTA('Form Responses 1'!$1:$1)-4),4,,TRUE,"Form Responses 1"))</f>
        <v>0</v>
      </c>
      <c r="E210" s="67">
        <f ca="1" t="shared" si="0"/>
        <v>6</v>
      </c>
      <c r="F210" s="51" t="str">
        <f ca="1">IF(ISBLANK(A210)," ",INDIRECT(ADDRESS(1,5+MOD(ROW()-2,COUNTA('Form Responses 1'!$1:$1)-4),,TRUE,"Form Responses 1")))</f>
        <v>Gedung [Halaman]</v>
      </c>
      <c r="G210" s="51" t="e">
        <f ca="1">IF(ISBLANK(A210)," ",INDIRECT(ADDRESS(MATCH(A210,'Form Responses 1'!A:A,0),5+MOD(ROW()-2,COUNTA('Form Responses 1'!$1:$1)-4),,TRUE,"Form Responses 1")))</f>
        <v>#N/A</v>
      </c>
      <c r="H210" s="68" t="str">
        <f ca="1" t="shared" si="1"/>
        <v>Gedung</v>
      </c>
      <c r="I210" s="68" t="str">
        <f ca="1" t="shared" si="2"/>
        <v>CLEANING SERVICE</v>
      </c>
      <c r="J210" s="68" t="str">
        <f ca="1" t="array" ref="J210">IFERROR(INDEX(MASTER!B:B,MATCH(G210,MASTER!A:A,0))/100," ")</f>
        <v> </v>
      </c>
      <c r="K210" s="51">
        <f ca="1" t="shared" si="3"/>
        <v>0</v>
      </c>
      <c r="L210" s="51" t="str">
        <f ca="1" t="shared" si="4"/>
        <v>1900 - WEEK 00</v>
      </c>
      <c r="M210" s="51" t="str">
        <f ca="1" t="shared" si="5"/>
        <v>1900 - MONTH 01</v>
      </c>
      <c r="N210" s="68" t="str">
        <f ca="1" t="shared" ref="N210:O210" si="218">IFERROR(AVERAGEIF(L:L,L210,$J:$J)," ")</f>
        <v> </v>
      </c>
      <c r="O210" s="68" t="str">
        <f ca="1" t="shared" si="218"/>
        <v> </v>
      </c>
      <c r="P210" s="51" t="str">
        <f ca="1">IF(ISBLANK(A210)," ",IF(N210&gt;MASTER!$B$3/100,"SB",IF(N210&gt;MASTER!$B$4/100,"B",IF(N210&gt;MASTER!$B$5/100,"C","K"))))</f>
        <v>SB</v>
      </c>
      <c r="Q210" s="51" t="str">
        <f ca="1">IF(ISBLANK(B210)," ",IF(O210&gt;MASTER!$B$3/100,"SB",IF(O210&gt;MASTER!$B$4/100,"B",IF(O210&gt;MASTER!$B$5/100,"C","K"))))</f>
        <v>SB</v>
      </c>
    </row>
    <row r="211" customHeight="1" spans="1:17">
      <c r="A211" s="51">
        <f ca="1">INDIRECT(ADDRESS(2+QUOTIENT(ROW()-2,COUNTA('Form Responses 1'!$1:$1)-4),1,,TRUE,"Form Responses 1"))</f>
        <v>0</v>
      </c>
      <c r="B211" s="51">
        <f ca="1">INDIRECT(ADDRESS(2+QUOTIENT(ROW()-2,COUNTA('Form Responses 1'!$1:$1)-4),2,,TRUE,"Form Responses 1"))</f>
        <v>0</v>
      </c>
      <c r="C211" s="51">
        <f ca="1">INDIRECT(ADDRESS(2+QUOTIENT(ROW()-2,COUNTA('Form Responses 1'!$1:$1)-4),3,,TRUE,"Form Responses 1"))</f>
        <v>0</v>
      </c>
      <c r="D211" s="51">
        <f ca="1">INDIRECT(ADDRESS(2+QUOTIENT(ROW()-2,COUNTA('Form Responses 1'!$1:$1)-4),4,,TRUE,"Form Responses 1"))</f>
        <v>0</v>
      </c>
      <c r="E211" s="67">
        <f ca="1" t="shared" si="0"/>
        <v>6</v>
      </c>
      <c r="F211" s="51" t="str">
        <f ca="1">IF(ISBLANK(A211)," ",INDIRECT(ADDRESS(1,5+MOD(ROW()-2,COUNTA('Form Responses 1'!$1:$1)-4),,TRUE,"Form Responses 1")))</f>
        <v>Gedung [Kamar 1]</v>
      </c>
      <c r="G211" s="51" t="e">
        <f ca="1">IF(ISBLANK(A211)," ",INDIRECT(ADDRESS(MATCH(A211,'Form Responses 1'!A:A,0),5+MOD(ROW()-2,COUNTA('Form Responses 1'!$1:$1)-4),,TRUE,"Form Responses 1")))</f>
        <v>#N/A</v>
      </c>
      <c r="H211" s="68" t="str">
        <f ca="1" t="shared" si="1"/>
        <v>Gedung</v>
      </c>
      <c r="I211" s="68" t="str">
        <f ca="1" t="shared" si="2"/>
        <v>CLEANING SERVICE</v>
      </c>
      <c r="J211" s="68" t="str">
        <f ca="1" t="array" ref="J211">IFERROR(INDEX(MASTER!B:B,MATCH(G211,MASTER!A:A,0))/100," ")</f>
        <v> </v>
      </c>
      <c r="K211" s="51">
        <f ca="1" t="shared" si="3"/>
        <v>0</v>
      </c>
      <c r="L211" s="51" t="str">
        <f ca="1" t="shared" si="4"/>
        <v>1900 - WEEK 00</v>
      </c>
      <c r="M211" s="51" t="str">
        <f ca="1" t="shared" si="5"/>
        <v>1900 - MONTH 01</v>
      </c>
      <c r="N211" s="68" t="str">
        <f ca="1" t="shared" ref="N211:O211" si="219">IFERROR(AVERAGEIF(L:L,L211,$J:$J)," ")</f>
        <v> </v>
      </c>
      <c r="O211" s="68" t="str">
        <f ca="1" t="shared" si="219"/>
        <v> </v>
      </c>
      <c r="P211" s="51" t="str">
        <f ca="1">IF(ISBLANK(A211)," ",IF(N211&gt;MASTER!$B$3/100,"SB",IF(N211&gt;MASTER!$B$4/100,"B",IF(N211&gt;MASTER!$B$5/100,"C","K"))))</f>
        <v>SB</v>
      </c>
      <c r="Q211" s="51" t="str">
        <f ca="1">IF(ISBLANK(B211)," ",IF(O211&gt;MASTER!$B$3/100,"SB",IF(O211&gt;MASTER!$B$4/100,"B",IF(O211&gt;MASTER!$B$5/100,"C","K"))))</f>
        <v>SB</v>
      </c>
    </row>
    <row r="212" customHeight="1" spans="1:17">
      <c r="A212" s="51">
        <f ca="1">INDIRECT(ADDRESS(2+QUOTIENT(ROW()-2,COUNTA('Form Responses 1'!$1:$1)-4),1,,TRUE,"Form Responses 1"))</f>
        <v>0</v>
      </c>
      <c r="B212" s="51">
        <f ca="1">INDIRECT(ADDRESS(2+QUOTIENT(ROW()-2,COUNTA('Form Responses 1'!$1:$1)-4),2,,TRUE,"Form Responses 1"))</f>
        <v>0</v>
      </c>
      <c r="C212" s="51">
        <f ca="1">INDIRECT(ADDRESS(2+QUOTIENT(ROW()-2,COUNTA('Form Responses 1'!$1:$1)-4),3,,TRUE,"Form Responses 1"))</f>
        <v>0</v>
      </c>
      <c r="D212" s="51">
        <f ca="1">INDIRECT(ADDRESS(2+QUOTIENT(ROW()-2,COUNTA('Form Responses 1'!$1:$1)-4),4,,TRUE,"Form Responses 1"))</f>
        <v>0</v>
      </c>
      <c r="E212" s="67">
        <f ca="1" t="shared" si="0"/>
        <v>6</v>
      </c>
      <c r="F212" s="51" t="str">
        <f ca="1">IF(ISBLANK(A212)," ",INDIRECT(ADDRESS(1,5+MOD(ROW()-2,COUNTA('Form Responses 1'!$1:$1)-4),,TRUE,"Form Responses 1")))</f>
        <v>Gedung [Kamar 2]</v>
      </c>
      <c r="G212" s="51" t="e">
        <f ca="1">IF(ISBLANK(A212)," ",INDIRECT(ADDRESS(MATCH(A212,'Form Responses 1'!A:A,0),5+MOD(ROW()-2,COUNTA('Form Responses 1'!$1:$1)-4),,TRUE,"Form Responses 1")))</f>
        <v>#N/A</v>
      </c>
      <c r="H212" s="68" t="str">
        <f ca="1" t="shared" si="1"/>
        <v>Gedung</v>
      </c>
      <c r="I212" s="68" t="str">
        <f ca="1" t="shared" si="2"/>
        <v>CLEANING SERVICE</v>
      </c>
      <c r="J212" s="68" t="str">
        <f ca="1" t="array" ref="J212">IFERROR(INDEX(MASTER!B:B,MATCH(G212,MASTER!A:A,0))/100," ")</f>
        <v> </v>
      </c>
      <c r="K212" s="51">
        <f ca="1" t="shared" si="3"/>
        <v>0</v>
      </c>
      <c r="L212" s="51" t="str">
        <f ca="1" t="shared" si="4"/>
        <v>1900 - WEEK 00</v>
      </c>
      <c r="M212" s="51" t="str">
        <f ca="1" t="shared" si="5"/>
        <v>1900 - MONTH 01</v>
      </c>
      <c r="N212" s="68" t="str">
        <f ca="1" t="shared" ref="N212:O212" si="220">IFERROR(AVERAGEIF(L:L,L212,$J:$J)," ")</f>
        <v> </v>
      </c>
      <c r="O212" s="68" t="str">
        <f ca="1" t="shared" si="220"/>
        <v> </v>
      </c>
      <c r="P212" s="51" t="str">
        <f ca="1">IF(ISBLANK(A212)," ",IF(N212&gt;MASTER!$B$3/100,"SB",IF(N212&gt;MASTER!$B$4/100,"B",IF(N212&gt;MASTER!$B$5/100,"C","K"))))</f>
        <v>SB</v>
      </c>
      <c r="Q212" s="51" t="str">
        <f ca="1">IF(ISBLANK(B212)," ",IF(O212&gt;MASTER!$B$3/100,"SB",IF(O212&gt;MASTER!$B$4/100,"B",IF(O212&gt;MASTER!$B$5/100,"C","K"))))</f>
        <v>SB</v>
      </c>
    </row>
    <row r="213" customHeight="1" spans="1:17">
      <c r="A213" s="51">
        <f ca="1">INDIRECT(ADDRESS(2+QUOTIENT(ROW()-2,COUNTA('Form Responses 1'!$1:$1)-4),1,,TRUE,"Form Responses 1"))</f>
        <v>0</v>
      </c>
      <c r="B213" s="51">
        <f ca="1">INDIRECT(ADDRESS(2+QUOTIENT(ROW()-2,COUNTA('Form Responses 1'!$1:$1)-4),2,,TRUE,"Form Responses 1"))</f>
        <v>0</v>
      </c>
      <c r="C213" s="51">
        <f ca="1">INDIRECT(ADDRESS(2+QUOTIENT(ROW()-2,COUNTA('Form Responses 1'!$1:$1)-4),3,,TRUE,"Form Responses 1"))</f>
        <v>0</v>
      </c>
      <c r="D213" s="51">
        <f ca="1">INDIRECT(ADDRESS(2+QUOTIENT(ROW()-2,COUNTA('Form Responses 1'!$1:$1)-4),4,,TRUE,"Form Responses 1"))</f>
        <v>0</v>
      </c>
      <c r="E213" s="67">
        <f ca="1" t="shared" si="0"/>
        <v>6</v>
      </c>
      <c r="F213" s="51" t="str">
        <f ca="1">IF(ISBLANK(A213)," ",INDIRECT(ADDRESS(1,5+MOD(ROW()-2,COUNTA('Form Responses 1'!$1:$1)-4),,TRUE,"Form Responses 1")))</f>
        <v>Gedung [Kamar 3]</v>
      </c>
      <c r="G213" s="51" t="e">
        <f ca="1">IF(ISBLANK(A213)," ",INDIRECT(ADDRESS(MATCH(A213,'Form Responses 1'!A:A,0),5+MOD(ROW()-2,COUNTA('Form Responses 1'!$1:$1)-4),,TRUE,"Form Responses 1")))</f>
        <v>#N/A</v>
      </c>
      <c r="H213" s="68" t="str">
        <f ca="1" t="shared" si="1"/>
        <v>Gedung</v>
      </c>
      <c r="I213" s="68" t="str">
        <f ca="1" t="shared" si="2"/>
        <v>CLEANING SERVICE</v>
      </c>
      <c r="J213" s="68" t="str">
        <f ca="1" t="array" ref="J213">IFERROR(INDEX(MASTER!B:B,MATCH(G213,MASTER!A:A,0))/100," ")</f>
        <v> </v>
      </c>
      <c r="K213" s="51">
        <f ca="1" t="shared" si="3"/>
        <v>0</v>
      </c>
      <c r="L213" s="51" t="str">
        <f ca="1" t="shared" si="4"/>
        <v>1900 - WEEK 00</v>
      </c>
      <c r="M213" s="51" t="str">
        <f ca="1" t="shared" si="5"/>
        <v>1900 - MONTH 01</v>
      </c>
      <c r="N213" s="68" t="str">
        <f ca="1" t="shared" ref="N213:O213" si="221">IFERROR(AVERAGEIF(L:L,L213,$J:$J)," ")</f>
        <v> </v>
      </c>
      <c r="O213" s="68" t="str">
        <f ca="1" t="shared" si="221"/>
        <v> </v>
      </c>
      <c r="P213" s="51" t="str">
        <f ca="1">IF(ISBLANK(A213)," ",IF(N213&gt;MASTER!$B$3/100,"SB",IF(N213&gt;MASTER!$B$4/100,"B",IF(N213&gt;MASTER!$B$5/100,"C","K"))))</f>
        <v>SB</v>
      </c>
      <c r="Q213" s="51" t="str">
        <f ca="1">IF(ISBLANK(B213)," ",IF(O213&gt;MASTER!$B$3/100,"SB",IF(O213&gt;MASTER!$B$4/100,"B",IF(O213&gt;MASTER!$B$5/100,"C","K"))))</f>
        <v>SB</v>
      </c>
    </row>
    <row r="214" customHeight="1" spans="1:17">
      <c r="A214" s="51">
        <f ca="1">INDIRECT(ADDRESS(2+QUOTIENT(ROW()-2,COUNTA('Form Responses 1'!$1:$1)-4),1,,TRUE,"Form Responses 1"))</f>
        <v>0</v>
      </c>
      <c r="B214" s="51">
        <f ca="1">INDIRECT(ADDRESS(2+QUOTIENT(ROW()-2,COUNTA('Form Responses 1'!$1:$1)-4),2,,TRUE,"Form Responses 1"))</f>
        <v>0</v>
      </c>
      <c r="C214" s="51">
        <f ca="1">INDIRECT(ADDRESS(2+QUOTIENT(ROW()-2,COUNTA('Form Responses 1'!$1:$1)-4),3,,TRUE,"Form Responses 1"))</f>
        <v>0</v>
      </c>
      <c r="D214" s="51">
        <f ca="1">INDIRECT(ADDRESS(2+QUOTIENT(ROW()-2,COUNTA('Form Responses 1'!$1:$1)-4),4,,TRUE,"Form Responses 1"))</f>
        <v>0</v>
      </c>
      <c r="E214" s="67">
        <f ca="1" t="shared" si="0"/>
        <v>6</v>
      </c>
      <c r="F214" s="51" t="str">
        <f ca="1">IF(ISBLANK(A214)," ",INDIRECT(ADDRESS(1,5+MOD(ROW()-2,COUNTA('Form Responses 1'!$1:$1)-4),,TRUE,"Form Responses 1")))</f>
        <v>Gedung [Kamar 4]</v>
      </c>
      <c r="G214" s="51" t="e">
        <f ca="1">IF(ISBLANK(A214)," ",INDIRECT(ADDRESS(MATCH(A214,'Form Responses 1'!A:A,0),5+MOD(ROW()-2,COUNTA('Form Responses 1'!$1:$1)-4),,TRUE,"Form Responses 1")))</f>
        <v>#N/A</v>
      </c>
      <c r="H214" s="68" t="str">
        <f ca="1" t="shared" si="1"/>
        <v>Gedung</v>
      </c>
      <c r="I214" s="68" t="str">
        <f ca="1" t="shared" si="2"/>
        <v>CLEANING SERVICE</v>
      </c>
      <c r="J214" s="68" t="str">
        <f ca="1" t="array" ref="J214">IFERROR(INDEX(MASTER!B:B,MATCH(G214,MASTER!A:A,0))/100," ")</f>
        <v> </v>
      </c>
      <c r="K214" s="51">
        <f ca="1" t="shared" si="3"/>
        <v>0</v>
      </c>
      <c r="L214" s="51" t="str">
        <f ca="1" t="shared" si="4"/>
        <v>1900 - WEEK 00</v>
      </c>
      <c r="M214" s="51" t="str">
        <f ca="1" t="shared" si="5"/>
        <v>1900 - MONTH 01</v>
      </c>
      <c r="N214" s="68" t="str">
        <f ca="1" t="shared" ref="N214:O214" si="222">IFERROR(AVERAGEIF(L:L,L214,$J:$J)," ")</f>
        <v> </v>
      </c>
      <c r="O214" s="68" t="str">
        <f ca="1" t="shared" si="222"/>
        <v> </v>
      </c>
      <c r="P214" s="51" t="str">
        <f ca="1">IF(ISBLANK(A214)," ",IF(N214&gt;MASTER!$B$3/100,"SB",IF(N214&gt;MASTER!$B$4/100,"B",IF(N214&gt;MASTER!$B$5/100,"C","K"))))</f>
        <v>SB</v>
      </c>
      <c r="Q214" s="51" t="str">
        <f ca="1">IF(ISBLANK(B214)," ",IF(O214&gt;MASTER!$B$3/100,"SB",IF(O214&gt;MASTER!$B$4/100,"B",IF(O214&gt;MASTER!$B$5/100,"C","K"))))</f>
        <v>SB</v>
      </c>
    </row>
    <row r="215" customHeight="1" spans="1:17">
      <c r="A215" s="51">
        <f ca="1">INDIRECT(ADDRESS(2+QUOTIENT(ROW()-2,COUNTA('Form Responses 1'!$1:$1)-4),1,,TRUE,"Form Responses 1"))</f>
        <v>0</v>
      </c>
      <c r="B215" s="51">
        <f ca="1">INDIRECT(ADDRESS(2+QUOTIENT(ROW()-2,COUNTA('Form Responses 1'!$1:$1)-4),2,,TRUE,"Form Responses 1"))</f>
        <v>0</v>
      </c>
      <c r="C215" s="51">
        <f ca="1">INDIRECT(ADDRESS(2+QUOTIENT(ROW()-2,COUNTA('Form Responses 1'!$1:$1)-4),3,,TRUE,"Form Responses 1"))</f>
        <v>0</v>
      </c>
      <c r="D215" s="51">
        <f ca="1">INDIRECT(ADDRESS(2+QUOTIENT(ROW()-2,COUNTA('Form Responses 1'!$1:$1)-4),4,,TRUE,"Form Responses 1"))</f>
        <v>0</v>
      </c>
      <c r="E215" s="67">
        <f ca="1" t="shared" si="0"/>
        <v>6</v>
      </c>
      <c r="F215" s="51" t="str">
        <f ca="1">IF(ISBLANK(A215)," ",INDIRECT(ADDRESS(1,5+MOD(ROW()-2,COUNTA('Form Responses 1'!$1:$1)-4),,TRUE,"Form Responses 1")))</f>
        <v>Gedung [Kolidor]</v>
      </c>
      <c r="G215" s="51" t="e">
        <f ca="1">IF(ISBLANK(A215)," ",INDIRECT(ADDRESS(MATCH(A215,'Form Responses 1'!A:A,0),5+MOD(ROW()-2,COUNTA('Form Responses 1'!$1:$1)-4),,TRUE,"Form Responses 1")))</f>
        <v>#N/A</v>
      </c>
      <c r="H215" s="68" t="str">
        <f ca="1" t="shared" si="1"/>
        <v>Gedung</v>
      </c>
      <c r="I215" s="68" t="str">
        <f ca="1" t="shared" si="2"/>
        <v>CLEANING SERVICE</v>
      </c>
      <c r="J215" s="68" t="str">
        <f ca="1" t="array" ref="J215">IFERROR(INDEX(MASTER!B:B,MATCH(G215,MASTER!A:A,0))/100," ")</f>
        <v> </v>
      </c>
      <c r="K215" s="51">
        <f ca="1" t="shared" si="3"/>
        <v>0</v>
      </c>
      <c r="L215" s="51" t="str">
        <f ca="1" t="shared" si="4"/>
        <v>1900 - WEEK 00</v>
      </c>
      <c r="M215" s="51" t="str">
        <f ca="1" t="shared" si="5"/>
        <v>1900 - MONTH 01</v>
      </c>
      <c r="N215" s="68" t="str">
        <f ca="1" t="shared" ref="N215:O215" si="223">IFERROR(AVERAGEIF(L:L,L215,$J:$J)," ")</f>
        <v> </v>
      </c>
      <c r="O215" s="68" t="str">
        <f ca="1" t="shared" si="223"/>
        <v> </v>
      </c>
      <c r="P215" s="51" t="str">
        <f ca="1">IF(ISBLANK(A215)," ",IF(N215&gt;MASTER!$B$3/100,"SB",IF(N215&gt;MASTER!$B$4/100,"B",IF(N215&gt;MASTER!$B$5/100,"C","K"))))</f>
        <v>SB</v>
      </c>
      <c r="Q215" s="51" t="str">
        <f ca="1">IF(ISBLANK(B215)," ",IF(O215&gt;MASTER!$B$3/100,"SB",IF(O215&gt;MASTER!$B$4/100,"B",IF(O215&gt;MASTER!$B$5/100,"C","K"))))</f>
        <v>SB</v>
      </c>
    </row>
    <row r="216" customHeight="1" spans="1:17">
      <c r="A216" s="51">
        <f ca="1">INDIRECT(ADDRESS(2+QUOTIENT(ROW()-2,COUNTA('Form Responses 1'!$1:$1)-4),1,,TRUE,"Form Responses 1"))</f>
        <v>0</v>
      </c>
      <c r="B216" s="51">
        <f ca="1">INDIRECT(ADDRESS(2+QUOTIENT(ROW()-2,COUNTA('Form Responses 1'!$1:$1)-4),2,,TRUE,"Form Responses 1"))</f>
        <v>0</v>
      </c>
      <c r="C216" s="51">
        <f ca="1">INDIRECT(ADDRESS(2+QUOTIENT(ROW()-2,COUNTA('Form Responses 1'!$1:$1)-4),3,,TRUE,"Form Responses 1"))</f>
        <v>0</v>
      </c>
      <c r="D216" s="51">
        <f ca="1">INDIRECT(ADDRESS(2+QUOTIENT(ROW()-2,COUNTA('Form Responses 1'!$1:$1)-4),4,,TRUE,"Form Responses 1"))</f>
        <v>0</v>
      </c>
      <c r="E216" s="67">
        <f ca="1" t="shared" si="0"/>
        <v>6</v>
      </c>
      <c r="F216" s="51" t="str">
        <f ca="1">IF(ISBLANK(A216)," ",INDIRECT(ADDRESS(1,5+MOD(ROW()-2,COUNTA('Form Responses 1'!$1:$1)-4),,TRUE,"Form Responses 1")))</f>
        <v>Gedung [Pentri]</v>
      </c>
      <c r="G216" s="51" t="e">
        <f ca="1">IF(ISBLANK(A216)," ",INDIRECT(ADDRESS(MATCH(A216,'Form Responses 1'!A:A,0),5+MOD(ROW()-2,COUNTA('Form Responses 1'!$1:$1)-4),,TRUE,"Form Responses 1")))</f>
        <v>#N/A</v>
      </c>
      <c r="H216" s="68" t="str">
        <f ca="1" t="shared" si="1"/>
        <v>Gedung</v>
      </c>
      <c r="I216" s="68" t="str">
        <f ca="1" t="shared" si="2"/>
        <v>CLEANING SERVICE</v>
      </c>
      <c r="J216" s="68" t="str">
        <f ca="1" t="array" ref="J216">IFERROR(INDEX(MASTER!B:B,MATCH(G216,MASTER!A:A,0))/100," ")</f>
        <v> </v>
      </c>
      <c r="K216" s="51">
        <f ca="1" t="shared" si="3"/>
        <v>0</v>
      </c>
      <c r="L216" s="51" t="str">
        <f ca="1" t="shared" si="4"/>
        <v>1900 - WEEK 00</v>
      </c>
      <c r="M216" s="51" t="str">
        <f ca="1" t="shared" si="5"/>
        <v>1900 - MONTH 01</v>
      </c>
      <c r="N216" s="68" t="str">
        <f ca="1" t="shared" ref="N216:O216" si="224">IFERROR(AVERAGEIF(L:L,L216,$J:$J)," ")</f>
        <v> </v>
      </c>
      <c r="O216" s="68" t="str">
        <f ca="1" t="shared" si="224"/>
        <v> </v>
      </c>
      <c r="P216" s="51" t="str">
        <f ca="1">IF(ISBLANK(A216)," ",IF(N216&gt;MASTER!$B$3/100,"SB",IF(N216&gt;MASTER!$B$4/100,"B",IF(N216&gt;MASTER!$B$5/100,"C","K"))))</f>
        <v>SB</v>
      </c>
      <c r="Q216" s="51" t="str">
        <f ca="1">IF(ISBLANK(B216)," ",IF(O216&gt;MASTER!$B$3/100,"SB",IF(O216&gt;MASTER!$B$4/100,"B",IF(O216&gt;MASTER!$B$5/100,"C","K"))))</f>
        <v>SB</v>
      </c>
    </row>
    <row r="217" customHeight="1" spans="1:17">
      <c r="A217" s="51">
        <f ca="1">INDIRECT(ADDRESS(2+QUOTIENT(ROW()-2,COUNTA('Form Responses 1'!$1:$1)-4),1,,TRUE,"Form Responses 1"))</f>
        <v>0</v>
      </c>
      <c r="B217" s="51">
        <f ca="1">INDIRECT(ADDRESS(2+QUOTIENT(ROW()-2,COUNTA('Form Responses 1'!$1:$1)-4),2,,TRUE,"Form Responses 1"))</f>
        <v>0</v>
      </c>
      <c r="C217" s="51">
        <f ca="1">INDIRECT(ADDRESS(2+QUOTIENT(ROW()-2,COUNTA('Form Responses 1'!$1:$1)-4),3,,TRUE,"Form Responses 1"))</f>
        <v>0</v>
      </c>
      <c r="D217" s="51">
        <f ca="1">INDIRECT(ADDRESS(2+QUOTIENT(ROW()-2,COUNTA('Form Responses 1'!$1:$1)-4),4,,TRUE,"Form Responses 1"))</f>
        <v>0</v>
      </c>
      <c r="E217" s="67">
        <f ca="1" t="shared" si="0"/>
        <v>6</v>
      </c>
      <c r="F217" s="51" t="str">
        <f ca="1">IF(ISBLANK(A217)," ",INDIRECT(ADDRESS(1,5+MOD(ROW()-2,COUNTA('Form Responses 1'!$1:$1)-4),,TRUE,"Form Responses 1")))</f>
        <v>Gedung [Toilet]</v>
      </c>
      <c r="G217" s="51" t="e">
        <f ca="1">IF(ISBLANK(A217)," ",INDIRECT(ADDRESS(MATCH(A217,'Form Responses 1'!A:A,0),5+MOD(ROW()-2,COUNTA('Form Responses 1'!$1:$1)-4),,TRUE,"Form Responses 1")))</f>
        <v>#N/A</v>
      </c>
      <c r="H217" s="68" t="str">
        <f ca="1" t="shared" si="1"/>
        <v>Gedung</v>
      </c>
      <c r="I217" s="68" t="str">
        <f ca="1" t="shared" si="2"/>
        <v>CLEANING SERVICE</v>
      </c>
      <c r="J217" s="68" t="str">
        <f ca="1" t="array" ref="J217">IFERROR(INDEX(MASTER!B:B,MATCH(G217,MASTER!A:A,0))/100," ")</f>
        <v> </v>
      </c>
      <c r="K217" s="51">
        <f ca="1" t="shared" si="3"/>
        <v>0</v>
      </c>
      <c r="L217" s="51" t="str">
        <f ca="1" t="shared" si="4"/>
        <v>1900 - WEEK 00</v>
      </c>
      <c r="M217" s="51" t="str">
        <f ca="1" t="shared" si="5"/>
        <v>1900 - MONTH 01</v>
      </c>
      <c r="N217" s="68" t="str">
        <f ca="1" t="shared" ref="N217:O217" si="225">IFERROR(AVERAGEIF(L:L,L217,$J:$J)," ")</f>
        <v> </v>
      </c>
      <c r="O217" s="68" t="str">
        <f ca="1" t="shared" si="225"/>
        <v> </v>
      </c>
      <c r="P217" s="51" t="str">
        <f ca="1">IF(ISBLANK(A217)," ",IF(N217&gt;MASTER!$B$3/100,"SB",IF(N217&gt;MASTER!$B$4/100,"B",IF(N217&gt;MASTER!$B$5/100,"C","K"))))</f>
        <v>SB</v>
      </c>
      <c r="Q217" s="51" t="str">
        <f ca="1">IF(ISBLANK(B217)," ",IF(O217&gt;MASTER!$B$3/100,"SB",IF(O217&gt;MASTER!$B$4/100,"B",IF(O217&gt;MASTER!$B$5/100,"C","K"))))</f>
        <v>SB</v>
      </c>
    </row>
    <row r="218" customHeight="1" spans="1:17">
      <c r="A218" s="51">
        <f ca="1">INDIRECT(ADDRESS(2+QUOTIENT(ROW()-2,COUNTA('Form Responses 1'!$1:$1)-4),1,,TRUE,"Form Responses 1"))</f>
        <v>0</v>
      </c>
      <c r="B218" s="51">
        <f ca="1">INDIRECT(ADDRESS(2+QUOTIENT(ROW()-2,COUNTA('Form Responses 1'!$1:$1)-4),2,,TRUE,"Form Responses 1"))</f>
        <v>0</v>
      </c>
      <c r="C218" s="51">
        <f ca="1">INDIRECT(ADDRESS(2+QUOTIENT(ROW()-2,COUNTA('Form Responses 1'!$1:$1)-4),3,,TRUE,"Form Responses 1"))</f>
        <v>0</v>
      </c>
      <c r="D218" s="51">
        <f ca="1">INDIRECT(ADDRESS(2+QUOTIENT(ROW()-2,COUNTA('Form Responses 1'!$1:$1)-4),4,,TRUE,"Form Responses 1"))</f>
        <v>0</v>
      </c>
      <c r="E218" s="67">
        <f ca="1" t="shared" si="0"/>
        <v>6</v>
      </c>
      <c r="F218" s="51" t="str">
        <f ca="1">IF(ISBLANK(A218)," ",INDIRECT(ADDRESS(1,5+MOD(ROW()-2,COUNTA('Form Responses 1'!$1:$1)-4),,TRUE,"Form Responses 1")))</f>
        <v>Security [Security Functions]</v>
      </c>
      <c r="G218" s="51" t="e">
        <f ca="1">IF(ISBLANK(A218)," ",INDIRECT(ADDRESS(MATCH(A218,'Form Responses 1'!A:A,0),5+MOD(ROW()-2,COUNTA('Form Responses 1'!$1:$1)-4),,TRUE,"Form Responses 1")))</f>
        <v>#N/A</v>
      </c>
      <c r="H218" s="68" t="str">
        <f ca="1" t="shared" si="1"/>
        <v>Security</v>
      </c>
      <c r="I218" s="68" t="str">
        <f ca="1" t="shared" si="2"/>
        <v>SECURITY SERVICE</v>
      </c>
      <c r="J218" s="68" t="str">
        <f ca="1" t="array" ref="J218">IFERROR(INDEX(MASTER!B:B,MATCH(G218,MASTER!A:A,0))/100," ")</f>
        <v> </v>
      </c>
      <c r="K218" s="51">
        <f ca="1" t="shared" si="3"/>
        <v>0</v>
      </c>
      <c r="L218" s="51" t="str">
        <f ca="1" t="shared" si="4"/>
        <v>1900 - WEEK 00</v>
      </c>
      <c r="M218" s="51" t="str">
        <f ca="1" t="shared" si="5"/>
        <v>1900 - MONTH 01</v>
      </c>
      <c r="N218" s="68" t="str">
        <f ca="1" t="shared" ref="N218:O218" si="226">IFERROR(AVERAGEIF(L:L,L218,$J:$J)," ")</f>
        <v> </v>
      </c>
      <c r="O218" s="68" t="str">
        <f ca="1" t="shared" si="226"/>
        <v> </v>
      </c>
      <c r="P218" s="51" t="str">
        <f ca="1">IF(ISBLANK(A218)," ",IF(N218&gt;MASTER!$B$3/100,"SB",IF(N218&gt;MASTER!$B$4/100,"B",IF(N218&gt;MASTER!$B$5/100,"C","K"))))</f>
        <v>SB</v>
      </c>
      <c r="Q218" s="51" t="str">
        <f ca="1">IF(ISBLANK(B218)," ",IF(O218&gt;MASTER!$B$3/100,"SB",IF(O218&gt;MASTER!$B$4/100,"B",IF(O218&gt;MASTER!$B$5/100,"C","K"))))</f>
        <v>SB</v>
      </c>
    </row>
    <row r="219" customHeight="1" spans="1:17">
      <c r="A219" s="51">
        <f ca="1">INDIRECT(ADDRESS(2+QUOTIENT(ROW()-2,COUNTA('Form Responses 1'!$1:$1)-4),1,,TRUE,"Form Responses 1"))</f>
        <v>0</v>
      </c>
      <c r="B219" s="51">
        <f ca="1">INDIRECT(ADDRESS(2+QUOTIENT(ROW()-2,COUNTA('Form Responses 1'!$1:$1)-4),2,,TRUE,"Form Responses 1"))</f>
        <v>0</v>
      </c>
      <c r="C219" s="51">
        <f ca="1">INDIRECT(ADDRESS(2+QUOTIENT(ROW()-2,COUNTA('Form Responses 1'!$1:$1)-4),3,,TRUE,"Form Responses 1"))</f>
        <v>0</v>
      </c>
      <c r="D219" s="51">
        <f ca="1">INDIRECT(ADDRESS(2+QUOTIENT(ROW()-2,COUNTA('Form Responses 1'!$1:$1)-4),4,,TRUE,"Form Responses 1"))</f>
        <v>0</v>
      </c>
      <c r="E219" s="67">
        <f ca="1" t="shared" si="0"/>
        <v>6</v>
      </c>
      <c r="F219" s="51" t="str">
        <f ca="1">IF(ISBLANK(A219)," ",INDIRECT(ADDRESS(1,5+MOD(ROW()-2,COUNTA('Form Responses 1'!$1:$1)-4),,TRUE,"Form Responses 1")))</f>
        <v>Gedung [Halaman]</v>
      </c>
      <c r="G219" s="51" t="e">
        <f ca="1">IF(ISBLANK(A219)," ",INDIRECT(ADDRESS(MATCH(A219,'Form Responses 1'!A:A,0),5+MOD(ROW()-2,COUNTA('Form Responses 1'!$1:$1)-4),,TRUE,"Form Responses 1")))</f>
        <v>#N/A</v>
      </c>
      <c r="H219" s="68" t="str">
        <f ca="1" t="shared" si="1"/>
        <v>Gedung</v>
      </c>
      <c r="I219" s="68" t="str">
        <f ca="1" t="shared" si="2"/>
        <v>CLEANING SERVICE</v>
      </c>
      <c r="J219" s="68" t="str">
        <f ca="1" t="array" ref="J219">IFERROR(INDEX(MASTER!B:B,MATCH(G219,MASTER!A:A,0))/100," ")</f>
        <v> </v>
      </c>
      <c r="K219" s="51">
        <f ca="1" t="shared" si="3"/>
        <v>0</v>
      </c>
      <c r="L219" s="51" t="str">
        <f ca="1" t="shared" si="4"/>
        <v>1900 - WEEK 00</v>
      </c>
      <c r="M219" s="51" t="str">
        <f ca="1" t="shared" si="5"/>
        <v>1900 - MONTH 01</v>
      </c>
      <c r="N219" s="68" t="str">
        <f ca="1" t="shared" ref="N219:O219" si="227">IFERROR(AVERAGEIF(L:L,L219,$J:$J)," ")</f>
        <v> </v>
      </c>
      <c r="O219" s="68" t="str">
        <f ca="1" t="shared" si="227"/>
        <v> </v>
      </c>
      <c r="P219" s="51" t="str">
        <f ca="1">IF(ISBLANK(A219)," ",IF(N219&gt;MASTER!$B$3/100,"SB",IF(N219&gt;MASTER!$B$4/100,"B",IF(N219&gt;MASTER!$B$5/100,"C","K"))))</f>
        <v>SB</v>
      </c>
      <c r="Q219" s="51" t="str">
        <f ca="1">IF(ISBLANK(B219)," ",IF(O219&gt;MASTER!$B$3/100,"SB",IF(O219&gt;MASTER!$B$4/100,"B",IF(O219&gt;MASTER!$B$5/100,"C","K"))))</f>
        <v>SB</v>
      </c>
    </row>
    <row r="220" customHeight="1" spans="1:17">
      <c r="A220" s="51">
        <f ca="1">INDIRECT(ADDRESS(2+QUOTIENT(ROW()-2,COUNTA('Form Responses 1'!$1:$1)-4),1,,TRUE,"Form Responses 1"))</f>
        <v>0</v>
      </c>
      <c r="B220" s="51">
        <f ca="1">INDIRECT(ADDRESS(2+QUOTIENT(ROW()-2,COUNTA('Form Responses 1'!$1:$1)-4),2,,TRUE,"Form Responses 1"))</f>
        <v>0</v>
      </c>
      <c r="C220" s="51">
        <f ca="1">INDIRECT(ADDRESS(2+QUOTIENT(ROW()-2,COUNTA('Form Responses 1'!$1:$1)-4),3,,TRUE,"Form Responses 1"))</f>
        <v>0</v>
      </c>
      <c r="D220" s="51">
        <f ca="1">INDIRECT(ADDRESS(2+QUOTIENT(ROW()-2,COUNTA('Form Responses 1'!$1:$1)-4),4,,TRUE,"Form Responses 1"))</f>
        <v>0</v>
      </c>
      <c r="E220" s="67">
        <f ca="1" t="shared" si="0"/>
        <v>6</v>
      </c>
      <c r="F220" s="51" t="str">
        <f ca="1">IF(ISBLANK(A220)," ",INDIRECT(ADDRESS(1,5+MOD(ROW()-2,COUNTA('Form Responses 1'!$1:$1)-4),,TRUE,"Form Responses 1")))</f>
        <v>Gedung [Kamar 1]</v>
      </c>
      <c r="G220" s="51" t="e">
        <f ca="1">IF(ISBLANK(A220)," ",INDIRECT(ADDRESS(MATCH(A220,'Form Responses 1'!A:A,0),5+MOD(ROW()-2,COUNTA('Form Responses 1'!$1:$1)-4),,TRUE,"Form Responses 1")))</f>
        <v>#N/A</v>
      </c>
      <c r="H220" s="68" t="str">
        <f ca="1" t="shared" si="1"/>
        <v>Gedung</v>
      </c>
      <c r="I220" s="68" t="str">
        <f ca="1" t="shared" si="2"/>
        <v>CLEANING SERVICE</v>
      </c>
      <c r="J220" s="68" t="str">
        <f ca="1" t="array" ref="J220">IFERROR(INDEX(MASTER!B:B,MATCH(G220,MASTER!A:A,0))/100," ")</f>
        <v> </v>
      </c>
      <c r="K220" s="51">
        <f ca="1" t="shared" si="3"/>
        <v>0</v>
      </c>
      <c r="L220" s="51" t="str">
        <f ca="1" t="shared" si="4"/>
        <v>1900 - WEEK 00</v>
      </c>
      <c r="M220" s="51" t="str">
        <f ca="1" t="shared" si="5"/>
        <v>1900 - MONTH 01</v>
      </c>
      <c r="N220" s="68" t="str">
        <f ca="1" t="shared" ref="N220:O220" si="228">IFERROR(AVERAGEIF(L:L,L220,$J:$J)," ")</f>
        <v> </v>
      </c>
      <c r="O220" s="68" t="str">
        <f ca="1" t="shared" si="228"/>
        <v> </v>
      </c>
      <c r="P220" s="51" t="str">
        <f ca="1">IF(ISBLANK(A220)," ",IF(N220&gt;MASTER!$B$3/100,"SB",IF(N220&gt;MASTER!$B$4/100,"B",IF(N220&gt;MASTER!$B$5/100,"C","K"))))</f>
        <v>SB</v>
      </c>
      <c r="Q220" s="51" t="str">
        <f ca="1">IF(ISBLANK(B220)," ",IF(O220&gt;MASTER!$B$3/100,"SB",IF(O220&gt;MASTER!$B$4/100,"B",IF(O220&gt;MASTER!$B$5/100,"C","K"))))</f>
        <v>SB</v>
      </c>
    </row>
    <row r="221" customHeight="1" spans="1:17">
      <c r="A221" s="51">
        <f ca="1">INDIRECT(ADDRESS(2+QUOTIENT(ROW()-2,COUNTA('Form Responses 1'!$1:$1)-4),1,,TRUE,"Form Responses 1"))</f>
        <v>0</v>
      </c>
      <c r="B221" s="51">
        <f ca="1">INDIRECT(ADDRESS(2+QUOTIENT(ROW()-2,COUNTA('Form Responses 1'!$1:$1)-4),2,,TRUE,"Form Responses 1"))</f>
        <v>0</v>
      </c>
      <c r="C221" s="51">
        <f ca="1">INDIRECT(ADDRESS(2+QUOTIENT(ROW()-2,COUNTA('Form Responses 1'!$1:$1)-4),3,,TRUE,"Form Responses 1"))</f>
        <v>0</v>
      </c>
      <c r="D221" s="51">
        <f ca="1">INDIRECT(ADDRESS(2+QUOTIENT(ROW()-2,COUNTA('Form Responses 1'!$1:$1)-4),4,,TRUE,"Form Responses 1"))</f>
        <v>0</v>
      </c>
      <c r="E221" s="67">
        <f ca="1" t="shared" si="0"/>
        <v>6</v>
      </c>
      <c r="F221" s="51" t="str">
        <f ca="1">IF(ISBLANK(A221)," ",INDIRECT(ADDRESS(1,5+MOD(ROW()-2,COUNTA('Form Responses 1'!$1:$1)-4),,TRUE,"Form Responses 1")))</f>
        <v>Gedung [Kamar 2]</v>
      </c>
      <c r="G221" s="51" t="e">
        <f ca="1">IF(ISBLANK(A221)," ",INDIRECT(ADDRESS(MATCH(A221,'Form Responses 1'!A:A,0),5+MOD(ROW()-2,COUNTA('Form Responses 1'!$1:$1)-4),,TRUE,"Form Responses 1")))</f>
        <v>#N/A</v>
      </c>
      <c r="H221" s="68" t="str">
        <f ca="1" t="shared" si="1"/>
        <v>Gedung</v>
      </c>
      <c r="I221" s="68" t="str">
        <f ca="1" t="shared" si="2"/>
        <v>CLEANING SERVICE</v>
      </c>
      <c r="J221" s="68" t="str">
        <f ca="1" t="array" ref="J221">IFERROR(INDEX(MASTER!B:B,MATCH(G221,MASTER!A:A,0))/100," ")</f>
        <v> </v>
      </c>
      <c r="K221" s="51">
        <f ca="1" t="shared" si="3"/>
        <v>0</v>
      </c>
      <c r="L221" s="51" t="str">
        <f ca="1" t="shared" si="4"/>
        <v>1900 - WEEK 00</v>
      </c>
      <c r="M221" s="51" t="str">
        <f ca="1" t="shared" si="5"/>
        <v>1900 - MONTH 01</v>
      </c>
      <c r="N221" s="68" t="str">
        <f ca="1" t="shared" ref="N221:O221" si="229">IFERROR(AVERAGEIF(L:L,L221,$J:$J)," ")</f>
        <v> </v>
      </c>
      <c r="O221" s="68" t="str">
        <f ca="1" t="shared" si="229"/>
        <v> </v>
      </c>
      <c r="P221" s="51" t="str">
        <f ca="1">IF(ISBLANK(A221)," ",IF(N221&gt;MASTER!$B$3/100,"SB",IF(N221&gt;MASTER!$B$4/100,"B",IF(N221&gt;MASTER!$B$5/100,"C","K"))))</f>
        <v>SB</v>
      </c>
      <c r="Q221" s="51" t="str">
        <f ca="1">IF(ISBLANK(B221)," ",IF(O221&gt;MASTER!$B$3/100,"SB",IF(O221&gt;MASTER!$B$4/100,"B",IF(O221&gt;MASTER!$B$5/100,"C","K"))))</f>
        <v>SB</v>
      </c>
    </row>
    <row r="222" customHeight="1" spans="1:17">
      <c r="A222" s="51">
        <f ca="1">INDIRECT(ADDRESS(2+QUOTIENT(ROW()-2,COUNTA('Form Responses 1'!$1:$1)-4),1,,TRUE,"Form Responses 1"))</f>
        <v>0</v>
      </c>
      <c r="B222" s="51">
        <f ca="1">INDIRECT(ADDRESS(2+QUOTIENT(ROW()-2,COUNTA('Form Responses 1'!$1:$1)-4),2,,TRUE,"Form Responses 1"))</f>
        <v>0</v>
      </c>
      <c r="C222" s="51">
        <f ca="1">INDIRECT(ADDRESS(2+QUOTIENT(ROW()-2,COUNTA('Form Responses 1'!$1:$1)-4),3,,TRUE,"Form Responses 1"))</f>
        <v>0</v>
      </c>
      <c r="D222" s="51">
        <f ca="1">INDIRECT(ADDRESS(2+QUOTIENT(ROW()-2,COUNTA('Form Responses 1'!$1:$1)-4),4,,TRUE,"Form Responses 1"))</f>
        <v>0</v>
      </c>
      <c r="E222" s="67">
        <f ca="1" t="shared" si="0"/>
        <v>6</v>
      </c>
      <c r="F222" s="51" t="str">
        <f ca="1">IF(ISBLANK(A222)," ",INDIRECT(ADDRESS(1,5+MOD(ROW()-2,COUNTA('Form Responses 1'!$1:$1)-4),,TRUE,"Form Responses 1")))</f>
        <v>Gedung [Kamar 3]</v>
      </c>
      <c r="G222" s="51" t="e">
        <f ca="1">IF(ISBLANK(A222)," ",INDIRECT(ADDRESS(MATCH(A222,'Form Responses 1'!A:A,0),5+MOD(ROW()-2,COUNTA('Form Responses 1'!$1:$1)-4),,TRUE,"Form Responses 1")))</f>
        <v>#N/A</v>
      </c>
      <c r="H222" s="68" t="str">
        <f ca="1" t="shared" si="1"/>
        <v>Gedung</v>
      </c>
      <c r="I222" s="68" t="str">
        <f ca="1" t="shared" si="2"/>
        <v>CLEANING SERVICE</v>
      </c>
      <c r="J222" s="68" t="str">
        <f ca="1" t="array" ref="J222">IFERROR(INDEX(MASTER!B:B,MATCH(G222,MASTER!A:A,0))/100," ")</f>
        <v> </v>
      </c>
      <c r="K222" s="51">
        <f ca="1" t="shared" si="3"/>
        <v>0</v>
      </c>
      <c r="L222" s="51" t="str">
        <f ca="1" t="shared" si="4"/>
        <v>1900 - WEEK 00</v>
      </c>
      <c r="M222" s="51" t="str">
        <f ca="1" t="shared" si="5"/>
        <v>1900 - MONTH 01</v>
      </c>
      <c r="N222" s="68" t="str">
        <f ca="1" t="shared" ref="N222:O222" si="230">IFERROR(AVERAGEIF(L:L,L222,$J:$J)," ")</f>
        <v> </v>
      </c>
      <c r="O222" s="68" t="str">
        <f ca="1" t="shared" si="230"/>
        <v> </v>
      </c>
      <c r="P222" s="51" t="str">
        <f ca="1">IF(ISBLANK(A222)," ",IF(N222&gt;MASTER!$B$3/100,"SB",IF(N222&gt;MASTER!$B$4/100,"B",IF(N222&gt;MASTER!$B$5/100,"C","K"))))</f>
        <v>SB</v>
      </c>
      <c r="Q222" s="51" t="str">
        <f ca="1">IF(ISBLANK(B222)," ",IF(O222&gt;MASTER!$B$3/100,"SB",IF(O222&gt;MASTER!$B$4/100,"B",IF(O222&gt;MASTER!$B$5/100,"C","K"))))</f>
        <v>SB</v>
      </c>
    </row>
    <row r="223" customHeight="1" spans="1:17">
      <c r="A223" s="51">
        <f ca="1">INDIRECT(ADDRESS(2+QUOTIENT(ROW()-2,COUNTA('Form Responses 1'!$1:$1)-4),1,,TRUE,"Form Responses 1"))</f>
        <v>0</v>
      </c>
      <c r="B223" s="51">
        <f ca="1">INDIRECT(ADDRESS(2+QUOTIENT(ROW()-2,COUNTA('Form Responses 1'!$1:$1)-4),2,,TRUE,"Form Responses 1"))</f>
        <v>0</v>
      </c>
      <c r="C223" s="51">
        <f ca="1">INDIRECT(ADDRESS(2+QUOTIENT(ROW()-2,COUNTA('Form Responses 1'!$1:$1)-4),3,,TRUE,"Form Responses 1"))</f>
        <v>0</v>
      </c>
      <c r="D223" s="51">
        <f ca="1">INDIRECT(ADDRESS(2+QUOTIENT(ROW()-2,COUNTA('Form Responses 1'!$1:$1)-4),4,,TRUE,"Form Responses 1"))</f>
        <v>0</v>
      </c>
      <c r="E223" s="67">
        <f ca="1" t="shared" si="0"/>
        <v>6</v>
      </c>
      <c r="F223" s="51" t="str">
        <f ca="1">IF(ISBLANK(A223)," ",INDIRECT(ADDRESS(1,5+MOD(ROW()-2,COUNTA('Form Responses 1'!$1:$1)-4),,TRUE,"Form Responses 1")))</f>
        <v>Gedung [Kamar 4]</v>
      </c>
      <c r="G223" s="51" t="e">
        <f ca="1">IF(ISBLANK(A223)," ",INDIRECT(ADDRESS(MATCH(A223,'Form Responses 1'!A:A,0),5+MOD(ROW()-2,COUNTA('Form Responses 1'!$1:$1)-4),,TRUE,"Form Responses 1")))</f>
        <v>#N/A</v>
      </c>
      <c r="H223" s="68" t="str">
        <f ca="1" t="shared" si="1"/>
        <v>Gedung</v>
      </c>
      <c r="I223" s="68" t="str">
        <f ca="1" t="shared" si="2"/>
        <v>CLEANING SERVICE</v>
      </c>
      <c r="J223" s="68" t="str">
        <f ca="1" t="array" ref="J223">IFERROR(INDEX(MASTER!B:B,MATCH(G223,MASTER!A:A,0))/100," ")</f>
        <v> </v>
      </c>
      <c r="K223" s="51">
        <f ca="1" t="shared" si="3"/>
        <v>0</v>
      </c>
      <c r="L223" s="51" t="str">
        <f ca="1" t="shared" si="4"/>
        <v>1900 - WEEK 00</v>
      </c>
      <c r="M223" s="51" t="str">
        <f ca="1" t="shared" si="5"/>
        <v>1900 - MONTH 01</v>
      </c>
      <c r="N223" s="68" t="str">
        <f ca="1" t="shared" ref="N223:O223" si="231">IFERROR(AVERAGEIF(L:L,L223,$J:$J)," ")</f>
        <v> </v>
      </c>
      <c r="O223" s="68" t="str">
        <f ca="1" t="shared" si="231"/>
        <v> </v>
      </c>
      <c r="P223" s="51" t="str">
        <f ca="1">IF(ISBLANK(A223)," ",IF(N223&gt;MASTER!$B$3/100,"SB",IF(N223&gt;MASTER!$B$4/100,"B",IF(N223&gt;MASTER!$B$5/100,"C","K"))))</f>
        <v>SB</v>
      </c>
      <c r="Q223" s="51" t="str">
        <f ca="1">IF(ISBLANK(B223)," ",IF(O223&gt;MASTER!$B$3/100,"SB",IF(O223&gt;MASTER!$B$4/100,"B",IF(O223&gt;MASTER!$B$5/100,"C","K"))))</f>
        <v>SB</v>
      </c>
    </row>
    <row r="224" customHeight="1" spans="1:17">
      <c r="A224" s="51">
        <f ca="1">INDIRECT(ADDRESS(2+QUOTIENT(ROW()-2,COUNTA('Form Responses 1'!$1:$1)-4),1,,TRUE,"Form Responses 1"))</f>
        <v>0</v>
      </c>
      <c r="B224" s="51">
        <f ca="1">INDIRECT(ADDRESS(2+QUOTIENT(ROW()-2,COUNTA('Form Responses 1'!$1:$1)-4),2,,TRUE,"Form Responses 1"))</f>
        <v>0</v>
      </c>
      <c r="C224" s="51">
        <f ca="1">INDIRECT(ADDRESS(2+QUOTIENT(ROW()-2,COUNTA('Form Responses 1'!$1:$1)-4),3,,TRUE,"Form Responses 1"))</f>
        <v>0</v>
      </c>
      <c r="D224" s="51">
        <f ca="1">INDIRECT(ADDRESS(2+QUOTIENT(ROW()-2,COUNTA('Form Responses 1'!$1:$1)-4),4,,TRUE,"Form Responses 1"))</f>
        <v>0</v>
      </c>
      <c r="E224" s="67">
        <f ca="1" t="shared" si="0"/>
        <v>6</v>
      </c>
      <c r="F224" s="51" t="str">
        <f ca="1">IF(ISBLANK(A224)," ",INDIRECT(ADDRESS(1,5+MOD(ROW()-2,COUNTA('Form Responses 1'!$1:$1)-4),,TRUE,"Form Responses 1")))</f>
        <v>Gedung [Kolidor]</v>
      </c>
      <c r="G224" s="51" t="e">
        <f ca="1">IF(ISBLANK(A224)," ",INDIRECT(ADDRESS(MATCH(A224,'Form Responses 1'!A:A,0),5+MOD(ROW()-2,COUNTA('Form Responses 1'!$1:$1)-4),,TRUE,"Form Responses 1")))</f>
        <v>#N/A</v>
      </c>
      <c r="H224" s="68" t="str">
        <f ca="1" t="shared" si="1"/>
        <v>Gedung</v>
      </c>
      <c r="I224" s="68" t="str">
        <f ca="1" t="shared" si="2"/>
        <v>CLEANING SERVICE</v>
      </c>
      <c r="J224" s="68" t="str">
        <f ca="1" t="array" ref="J224">IFERROR(INDEX(MASTER!B:B,MATCH(G224,MASTER!A:A,0))/100," ")</f>
        <v> </v>
      </c>
      <c r="K224" s="51">
        <f ca="1" t="shared" si="3"/>
        <v>0</v>
      </c>
      <c r="L224" s="51" t="str">
        <f ca="1" t="shared" si="4"/>
        <v>1900 - WEEK 00</v>
      </c>
      <c r="M224" s="51" t="str">
        <f ca="1" t="shared" si="5"/>
        <v>1900 - MONTH 01</v>
      </c>
      <c r="N224" s="68" t="str">
        <f ca="1" t="shared" ref="N224:O224" si="232">IFERROR(AVERAGEIF(L:L,L224,$J:$J)," ")</f>
        <v> </v>
      </c>
      <c r="O224" s="68" t="str">
        <f ca="1" t="shared" si="232"/>
        <v> </v>
      </c>
      <c r="P224" s="51" t="str">
        <f ca="1">IF(ISBLANK(A224)," ",IF(N224&gt;MASTER!$B$3/100,"SB",IF(N224&gt;MASTER!$B$4/100,"B",IF(N224&gt;MASTER!$B$5/100,"C","K"))))</f>
        <v>SB</v>
      </c>
      <c r="Q224" s="51" t="str">
        <f ca="1">IF(ISBLANK(B224)," ",IF(O224&gt;MASTER!$B$3/100,"SB",IF(O224&gt;MASTER!$B$4/100,"B",IF(O224&gt;MASTER!$B$5/100,"C","K"))))</f>
        <v>SB</v>
      </c>
    </row>
    <row r="225" customHeight="1" spans="1:17">
      <c r="A225" s="51">
        <f ca="1">INDIRECT(ADDRESS(2+QUOTIENT(ROW()-2,COUNTA('Form Responses 1'!$1:$1)-4),1,,TRUE,"Form Responses 1"))</f>
        <v>0</v>
      </c>
      <c r="B225" s="51">
        <f ca="1">INDIRECT(ADDRESS(2+QUOTIENT(ROW()-2,COUNTA('Form Responses 1'!$1:$1)-4),2,,TRUE,"Form Responses 1"))</f>
        <v>0</v>
      </c>
      <c r="C225" s="51">
        <f ca="1">INDIRECT(ADDRESS(2+QUOTIENT(ROW()-2,COUNTA('Form Responses 1'!$1:$1)-4),3,,TRUE,"Form Responses 1"))</f>
        <v>0</v>
      </c>
      <c r="D225" s="51">
        <f ca="1">INDIRECT(ADDRESS(2+QUOTIENT(ROW()-2,COUNTA('Form Responses 1'!$1:$1)-4),4,,TRUE,"Form Responses 1"))</f>
        <v>0</v>
      </c>
      <c r="E225" s="67">
        <f ca="1" t="shared" si="0"/>
        <v>6</v>
      </c>
      <c r="F225" s="51" t="str">
        <f ca="1">IF(ISBLANK(A225)," ",INDIRECT(ADDRESS(1,5+MOD(ROW()-2,COUNTA('Form Responses 1'!$1:$1)-4),,TRUE,"Form Responses 1")))</f>
        <v>Gedung [Pentri]</v>
      </c>
      <c r="G225" s="51" t="e">
        <f ca="1">IF(ISBLANK(A225)," ",INDIRECT(ADDRESS(MATCH(A225,'Form Responses 1'!A:A,0),5+MOD(ROW()-2,COUNTA('Form Responses 1'!$1:$1)-4),,TRUE,"Form Responses 1")))</f>
        <v>#N/A</v>
      </c>
      <c r="H225" s="68" t="str">
        <f ca="1" t="shared" si="1"/>
        <v>Gedung</v>
      </c>
      <c r="I225" s="68" t="str">
        <f ca="1" t="shared" si="2"/>
        <v>CLEANING SERVICE</v>
      </c>
      <c r="J225" s="68" t="str">
        <f ca="1" t="array" ref="J225">IFERROR(INDEX(MASTER!B:B,MATCH(G225,MASTER!A:A,0))/100," ")</f>
        <v> </v>
      </c>
      <c r="K225" s="51">
        <f ca="1" t="shared" si="3"/>
        <v>0</v>
      </c>
      <c r="L225" s="51" t="str">
        <f ca="1" t="shared" si="4"/>
        <v>1900 - WEEK 00</v>
      </c>
      <c r="M225" s="51" t="str">
        <f ca="1" t="shared" si="5"/>
        <v>1900 - MONTH 01</v>
      </c>
      <c r="N225" s="68" t="str">
        <f ca="1" t="shared" ref="N225:O225" si="233">IFERROR(AVERAGEIF(L:L,L225,$J:$J)," ")</f>
        <v> </v>
      </c>
      <c r="O225" s="68" t="str">
        <f ca="1" t="shared" si="233"/>
        <v> </v>
      </c>
      <c r="P225" s="51" t="str">
        <f ca="1">IF(ISBLANK(A225)," ",IF(N225&gt;MASTER!$B$3/100,"SB",IF(N225&gt;MASTER!$B$4/100,"B",IF(N225&gt;MASTER!$B$5/100,"C","K"))))</f>
        <v>SB</v>
      </c>
      <c r="Q225" s="51" t="str">
        <f ca="1">IF(ISBLANK(B225)," ",IF(O225&gt;MASTER!$B$3/100,"SB",IF(O225&gt;MASTER!$B$4/100,"B",IF(O225&gt;MASTER!$B$5/100,"C","K"))))</f>
        <v>SB</v>
      </c>
    </row>
    <row r="226" customHeight="1" spans="1:17">
      <c r="A226" s="51">
        <f ca="1">INDIRECT(ADDRESS(2+QUOTIENT(ROW()-2,COUNTA('Form Responses 1'!$1:$1)-4),1,,TRUE,"Form Responses 1"))</f>
        <v>0</v>
      </c>
      <c r="B226" s="51">
        <f ca="1">INDIRECT(ADDRESS(2+QUOTIENT(ROW()-2,COUNTA('Form Responses 1'!$1:$1)-4),2,,TRUE,"Form Responses 1"))</f>
        <v>0</v>
      </c>
      <c r="C226" s="51">
        <f ca="1">INDIRECT(ADDRESS(2+QUOTIENT(ROW()-2,COUNTA('Form Responses 1'!$1:$1)-4),3,,TRUE,"Form Responses 1"))</f>
        <v>0</v>
      </c>
      <c r="D226" s="51">
        <f ca="1">INDIRECT(ADDRESS(2+QUOTIENT(ROW()-2,COUNTA('Form Responses 1'!$1:$1)-4),4,,TRUE,"Form Responses 1"))</f>
        <v>0</v>
      </c>
      <c r="E226" s="67">
        <f ca="1" t="shared" si="0"/>
        <v>6</v>
      </c>
      <c r="F226" s="51" t="str">
        <f ca="1">IF(ISBLANK(A226)," ",INDIRECT(ADDRESS(1,5+MOD(ROW()-2,COUNTA('Form Responses 1'!$1:$1)-4),,TRUE,"Form Responses 1")))</f>
        <v>Gedung [Toilet]</v>
      </c>
      <c r="G226" s="51" t="e">
        <f ca="1">IF(ISBLANK(A226)," ",INDIRECT(ADDRESS(MATCH(A226,'Form Responses 1'!A:A,0),5+MOD(ROW()-2,COUNTA('Form Responses 1'!$1:$1)-4),,TRUE,"Form Responses 1")))</f>
        <v>#N/A</v>
      </c>
      <c r="H226" s="68" t="str">
        <f ca="1" t="shared" si="1"/>
        <v>Gedung</v>
      </c>
      <c r="I226" s="68" t="str">
        <f ca="1" t="shared" si="2"/>
        <v>CLEANING SERVICE</v>
      </c>
      <c r="J226" s="68" t="str">
        <f ca="1" t="array" ref="J226">IFERROR(INDEX(MASTER!B:B,MATCH(G226,MASTER!A:A,0))/100," ")</f>
        <v> </v>
      </c>
      <c r="K226" s="51">
        <f ca="1" t="shared" si="3"/>
        <v>0</v>
      </c>
      <c r="L226" s="51" t="str">
        <f ca="1" t="shared" si="4"/>
        <v>1900 - WEEK 00</v>
      </c>
      <c r="M226" s="51" t="str">
        <f ca="1" t="shared" si="5"/>
        <v>1900 - MONTH 01</v>
      </c>
      <c r="N226" s="68" t="str">
        <f ca="1" t="shared" ref="N226:O226" si="234">IFERROR(AVERAGEIF(L:L,L226,$J:$J)," ")</f>
        <v> </v>
      </c>
      <c r="O226" s="68" t="str">
        <f ca="1" t="shared" si="234"/>
        <v> </v>
      </c>
      <c r="P226" s="51" t="str">
        <f ca="1">IF(ISBLANK(A226)," ",IF(N226&gt;MASTER!$B$3/100,"SB",IF(N226&gt;MASTER!$B$4/100,"B",IF(N226&gt;MASTER!$B$5/100,"C","K"))))</f>
        <v>SB</v>
      </c>
      <c r="Q226" s="51" t="str">
        <f ca="1">IF(ISBLANK(B226)," ",IF(O226&gt;MASTER!$B$3/100,"SB",IF(O226&gt;MASTER!$B$4/100,"B",IF(O226&gt;MASTER!$B$5/100,"C","K"))))</f>
        <v>SB</v>
      </c>
    </row>
    <row r="227" customHeight="1" spans="1:17">
      <c r="A227" s="51">
        <f ca="1">INDIRECT(ADDRESS(2+QUOTIENT(ROW()-2,COUNTA('Form Responses 1'!$1:$1)-4),1,,TRUE,"Form Responses 1"))</f>
        <v>0</v>
      </c>
      <c r="B227" s="51">
        <f ca="1">INDIRECT(ADDRESS(2+QUOTIENT(ROW()-2,COUNTA('Form Responses 1'!$1:$1)-4),2,,TRUE,"Form Responses 1"))</f>
        <v>0</v>
      </c>
      <c r="C227" s="51">
        <f ca="1">INDIRECT(ADDRESS(2+QUOTIENT(ROW()-2,COUNTA('Form Responses 1'!$1:$1)-4),3,,TRUE,"Form Responses 1"))</f>
        <v>0</v>
      </c>
      <c r="D227" s="51">
        <f ca="1">INDIRECT(ADDRESS(2+QUOTIENT(ROW()-2,COUNTA('Form Responses 1'!$1:$1)-4),4,,TRUE,"Form Responses 1"))</f>
        <v>0</v>
      </c>
      <c r="E227" s="67">
        <f ca="1" t="shared" si="0"/>
        <v>6</v>
      </c>
      <c r="F227" s="51" t="str">
        <f ca="1">IF(ISBLANK(A227)," ",INDIRECT(ADDRESS(1,5+MOD(ROW()-2,COUNTA('Form Responses 1'!$1:$1)-4),,TRUE,"Form Responses 1")))</f>
        <v>Security [Security Functions]</v>
      </c>
      <c r="G227" s="51" t="e">
        <f ca="1">IF(ISBLANK(A227)," ",INDIRECT(ADDRESS(MATCH(A227,'Form Responses 1'!A:A,0),5+MOD(ROW()-2,COUNTA('Form Responses 1'!$1:$1)-4),,TRUE,"Form Responses 1")))</f>
        <v>#N/A</v>
      </c>
      <c r="H227" s="68" t="str">
        <f ca="1" t="shared" si="1"/>
        <v>Security</v>
      </c>
      <c r="I227" s="68" t="str">
        <f ca="1" t="shared" si="2"/>
        <v>SECURITY SERVICE</v>
      </c>
      <c r="J227" s="68" t="str">
        <f ca="1" t="array" ref="J227">IFERROR(INDEX(MASTER!B:B,MATCH(G227,MASTER!A:A,0))/100," ")</f>
        <v> </v>
      </c>
      <c r="K227" s="51">
        <f ca="1" t="shared" si="3"/>
        <v>0</v>
      </c>
      <c r="L227" s="51" t="str">
        <f ca="1" t="shared" si="4"/>
        <v>1900 - WEEK 00</v>
      </c>
      <c r="M227" s="51" t="str">
        <f ca="1" t="shared" si="5"/>
        <v>1900 - MONTH 01</v>
      </c>
      <c r="N227" s="68" t="str">
        <f ca="1" t="shared" ref="N227:O227" si="235">IFERROR(AVERAGEIF(L:L,L227,$J:$J)," ")</f>
        <v> </v>
      </c>
      <c r="O227" s="68" t="str">
        <f ca="1" t="shared" si="235"/>
        <v> </v>
      </c>
      <c r="P227" s="51" t="str">
        <f ca="1">IF(ISBLANK(A227)," ",IF(N227&gt;MASTER!$B$3/100,"SB",IF(N227&gt;MASTER!$B$4/100,"B",IF(N227&gt;MASTER!$B$5/100,"C","K"))))</f>
        <v>SB</v>
      </c>
      <c r="Q227" s="51" t="str">
        <f ca="1">IF(ISBLANK(B227)," ",IF(O227&gt;MASTER!$B$3/100,"SB",IF(O227&gt;MASTER!$B$4/100,"B",IF(O227&gt;MASTER!$B$5/100,"C","K"))))</f>
        <v>SB</v>
      </c>
    </row>
    <row r="228" customHeight="1" spans="1:17">
      <c r="A228" s="51">
        <f ca="1">INDIRECT(ADDRESS(2+QUOTIENT(ROW()-2,COUNTA('Form Responses 1'!$1:$1)-4),1,,TRUE,"Form Responses 1"))</f>
        <v>0</v>
      </c>
      <c r="B228" s="51">
        <f ca="1">INDIRECT(ADDRESS(2+QUOTIENT(ROW()-2,COUNTA('Form Responses 1'!$1:$1)-4),2,,TRUE,"Form Responses 1"))</f>
        <v>0</v>
      </c>
      <c r="C228" s="51">
        <f ca="1">INDIRECT(ADDRESS(2+QUOTIENT(ROW()-2,COUNTA('Form Responses 1'!$1:$1)-4),3,,TRUE,"Form Responses 1"))</f>
        <v>0</v>
      </c>
      <c r="D228" s="51">
        <f ca="1">INDIRECT(ADDRESS(2+QUOTIENT(ROW()-2,COUNTA('Form Responses 1'!$1:$1)-4),4,,TRUE,"Form Responses 1"))</f>
        <v>0</v>
      </c>
      <c r="E228" s="67">
        <f ca="1" t="shared" si="0"/>
        <v>6</v>
      </c>
      <c r="F228" s="51" t="str">
        <f ca="1">IF(ISBLANK(A228)," ",INDIRECT(ADDRESS(1,5+MOD(ROW()-2,COUNTA('Form Responses 1'!$1:$1)-4),,TRUE,"Form Responses 1")))</f>
        <v>Gedung [Halaman]</v>
      </c>
      <c r="G228" s="51" t="e">
        <f ca="1">IF(ISBLANK(A228)," ",INDIRECT(ADDRESS(MATCH(A228,'Form Responses 1'!A:A,0),5+MOD(ROW()-2,COUNTA('Form Responses 1'!$1:$1)-4),,TRUE,"Form Responses 1")))</f>
        <v>#N/A</v>
      </c>
      <c r="H228" s="68" t="str">
        <f ca="1" t="shared" si="1"/>
        <v>Gedung</v>
      </c>
      <c r="I228" s="68" t="str">
        <f ca="1" t="shared" si="2"/>
        <v>CLEANING SERVICE</v>
      </c>
      <c r="J228" s="68" t="str">
        <f ca="1" t="array" ref="J228">IFERROR(INDEX(MASTER!B:B,MATCH(G228,MASTER!A:A,0))/100," ")</f>
        <v> </v>
      </c>
      <c r="K228" s="51">
        <f ca="1" t="shared" si="3"/>
        <v>0</v>
      </c>
      <c r="L228" s="51" t="str">
        <f ca="1" t="shared" si="4"/>
        <v>1900 - WEEK 00</v>
      </c>
      <c r="M228" s="51" t="str">
        <f ca="1" t="shared" si="5"/>
        <v>1900 - MONTH 01</v>
      </c>
      <c r="N228" s="68" t="str">
        <f ca="1" t="shared" ref="N228:O228" si="236">IFERROR(AVERAGEIF(L:L,L228,$J:$J)," ")</f>
        <v> </v>
      </c>
      <c r="O228" s="68" t="str">
        <f ca="1" t="shared" si="236"/>
        <v> </v>
      </c>
      <c r="P228" s="51" t="str">
        <f ca="1">IF(ISBLANK(A228)," ",IF(N228&gt;MASTER!$B$3/100,"SB",IF(N228&gt;MASTER!$B$4/100,"B",IF(N228&gt;MASTER!$B$5/100,"C","K"))))</f>
        <v>SB</v>
      </c>
      <c r="Q228" s="51" t="str">
        <f ca="1">IF(ISBLANK(B228)," ",IF(O228&gt;MASTER!$B$3/100,"SB",IF(O228&gt;MASTER!$B$4/100,"B",IF(O228&gt;MASTER!$B$5/100,"C","K"))))</f>
        <v>SB</v>
      </c>
    </row>
    <row r="229" customHeight="1" spans="1:17">
      <c r="A229" s="51">
        <f ca="1">INDIRECT(ADDRESS(2+QUOTIENT(ROW()-2,COUNTA('Form Responses 1'!$1:$1)-4),1,,TRUE,"Form Responses 1"))</f>
        <v>0</v>
      </c>
      <c r="B229" s="51">
        <f ca="1">INDIRECT(ADDRESS(2+QUOTIENT(ROW()-2,COUNTA('Form Responses 1'!$1:$1)-4),2,,TRUE,"Form Responses 1"))</f>
        <v>0</v>
      </c>
      <c r="C229" s="51">
        <f ca="1">INDIRECT(ADDRESS(2+QUOTIENT(ROW()-2,COUNTA('Form Responses 1'!$1:$1)-4),3,,TRUE,"Form Responses 1"))</f>
        <v>0</v>
      </c>
      <c r="D229" s="51">
        <f ca="1">INDIRECT(ADDRESS(2+QUOTIENT(ROW()-2,COUNTA('Form Responses 1'!$1:$1)-4),4,,TRUE,"Form Responses 1"))</f>
        <v>0</v>
      </c>
      <c r="E229" s="67">
        <f ca="1" t="shared" si="0"/>
        <v>6</v>
      </c>
      <c r="F229" s="51" t="str">
        <f ca="1">IF(ISBLANK(A229)," ",INDIRECT(ADDRESS(1,5+MOD(ROW()-2,COUNTA('Form Responses 1'!$1:$1)-4),,TRUE,"Form Responses 1")))</f>
        <v>Gedung [Kamar 1]</v>
      </c>
      <c r="G229" s="51" t="e">
        <f ca="1">IF(ISBLANK(A229)," ",INDIRECT(ADDRESS(MATCH(A229,'Form Responses 1'!A:A,0),5+MOD(ROW()-2,COUNTA('Form Responses 1'!$1:$1)-4),,TRUE,"Form Responses 1")))</f>
        <v>#N/A</v>
      </c>
      <c r="H229" s="68" t="str">
        <f ca="1" t="shared" si="1"/>
        <v>Gedung</v>
      </c>
      <c r="I229" s="68" t="str">
        <f ca="1" t="shared" si="2"/>
        <v>CLEANING SERVICE</v>
      </c>
      <c r="J229" s="68" t="str">
        <f ca="1" t="array" ref="J229">IFERROR(INDEX(MASTER!B:B,MATCH(G229,MASTER!A:A,0))/100," ")</f>
        <v> </v>
      </c>
      <c r="K229" s="51">
        <f ca="1" t="shared" si="3"/>
        <v>0</v>
      </c>
      <c r="L229" s="51" t="str">
        <f ca="1" t="shared" si="4"/>
        <v>1900 - WEEK 00</v>
      </c>
      <c r="M229" s="51" t="str">
        <f ca="1" t="shared" si="5"/>
        <v>1900 - MONTH 01</v>
      </c>
      <c r="N229" s="68" t="str">
        <f ca="1" t="shared" ref="N229:O229" si="237">IFERROR(AVERAGEIF(L:L,L229,$J:$J)," ")</f>
        <v> </v>
      </c>
      <c r="O229" s="68" t="str">
        <f ca="1" t="shared" si="237"/>
        <v> </v>
      </c>
      <c r="P229" s="51" t="str">
        <f ca="1">IF(ISBLANK(A229)," ",IF(N229&gt;MASTER!$B$3/100,"SB",IF(N229&gt;MASTER!$B$4/100,"B",IF(N229&gt;MASTER!$B$5/100,"C","K"))))</f>
        <v>SB</v>
      </c>
      <c r="Q229" s="51" t="str">
        <f ca="1">IF(ISBLANK(B229)," ",IF(O229&gt;MASTER!$B$3/100,"SB",IF(O229&gt;MASTER!$B$4/100,"B",IF(O229&gt;MASTER!$B$5/100,"C","K"))))</f>
        <v>SB</v>
      </c>
    </row>
    <row r="230" customHeight="1" spans="1:17">
      <c r="A230" s="51">
        <f ca="1">INDIRECT(ADDRESS(2+QUOTIENT(ROW()-2,COUNTA('Form Responses 1'!$1:$1)-4),1,,TRUE,"Form Responses 1"))</f>
        <v>0</v>
      </c>
      <c r="B230" s="51">
        <f ca="1">INDIRECT(ADDRESS(2+QUOTIENT(ROW()-2,COUNTA('Form Responses 1'!$1:$1)-4),2,,TRUE,"Form Responses 1"))</f>
        <v>0</v>
      </c>
      <c r="C230" s="51">
        <f ca="1">INDIRECT(ADDRESS(2+QUOTIENT(ROW()-2,COUNTA('Form Responses 1'!$1:$1)-4),3,,TRUE,"Form Responses 1"))</f>
        <v>0</v>
      </c>
      <c r="D230" s="51">
        <f ca="1">INDIRECT(ADDRESS(2+QUOTIENT(ROW()-2,COUNTA('Form Responses 1'!$1:$1)-4),4,,TRUE,"Form Responses 1"))</f>
        <v>0</v>
      </c>
      <c r="E230" s="67">
        <f ca="1" t="shared" si="0"/>
        <v>6</v>
      </c>
      <c r="F230" s="51" t="str">
        <f ca="1">IF(ISBLANK(A230)," ",INDIRECT(ADDRESS(1,5+MOD(ROW()-2,COUNTA('Form Responses 1'!$1:$1)-4),,TRUE,"Form Responses 1")))</f>
        <v>Gedung [Kamar 2]</v>
      </c>
      <c r="G230" s="51" t="e">
        <f ca="1">IF(ISBLANK(A230)," ",INDIRECT(ADDRESS(MATCH(A230,'Form Responses 1'!A:A,0),5+MOD(ROW()-2,COUNTA('Form Responses 1'!$1:$1)-4),,TRUE,"Form Responses 1")))</f>
        <v>#N/A</v>
      </c>
      <c r="H230" s="68" t="str">
        <f ca="1" t="shared" si="1"/>
        <v>Gedung</v>
      </c>
      <c r="I230" s="68" t="str">
        <f ca="1" t="shared" si="2"/>
        <v>CLEANING SERVICE</v>
      </c>
      <c r="J230" s="68" t="str">
        <f ca="1" t="array" ref="J230">IFERROR(INDEX(MASTER!B:B,MATCH(G230,MASTER!A:A,0))/100," ")</f>
        <v> </v>
      </c>
      <c r="K230" s="51">
        <f ca="1" t="shared" si="3"/>
        <v>0</v>
      </c>
      <c r="L230" s="51" t="str">
        <f ca="1" t="shared" si="4"/>
        <v>1900 - WEEK 00</v>
      </c>
      <c r="M230" s="51" t="str">
        <f ca="1" t="shared" si="5"/>
        <v>1900 - MONTH 01</v>
      </c>
      <c r="N230" s="68" t="str">
        <f ca="1" t="shared" ref="N230:O230" si="238">IFERROR(AVERAGEIF(L:L,L230,$J:$J)," ")</f>
        <v> </v>
      </c>
      <c r="O230" s="68" t="str">
        <f ca="1" t="shared" si="238"/>
        <v> </v>
      </c>
      <c r="P230" s="51" t="str">
        <f ca="1">IF(ISBLANK(A230)," ",IF(N230&gt;MASTER!$B$3/100,"SB",IF(N230&gt;MASTER!$B$4/100,"B",IF(N230&gt;MASTER!$B$5/100,"C","K"))))</f>
        <v>SB</v>
      </c>
      <c r="Q230" s="51" t="str">
        <f ca="1">IF(ISBLANK(B230)," ",IF(O230&gt;MASTER!$B$3/100,"SB",IF(O230&gt;MASTER!$B$4/100,"B",IF(O230&gt;MASTER!$B$5/100,"C","K"))))</f>
        <v>SB</v>
      </c>
    </row>
    <row r="231" customHeight="1" spans="1:17">
      <c r="A231" s="51">
        <f ca="1">INDIRECT(ADDRESS(2+QUOTIENT(ROW()-2,COUNTA('Form Responses 1'!$1:$1)-4),1,,TRUE,"Form Responses 1"))</f>
        <v>0</v>
      </c>
      <c r="B231" s="51">
        <f ca="1">INDIRECT(ADDRESS(2+QUOTIENT(ROW()-2,COUNTA('Form Responses 1'!$1:$1)-4),2,,TRUE,"Form Responses 1"))</f>
        <v>0</v>
      </c>
      <c r="C231" s="51">
        <f ca="1">INDIRECT(ADDRESS(2+QUOTIENT(ROW()-2,COUNTA('Form Responses 1'!$1:$1)-4),3,,TRUE,"Form Responses 1"))</f>
        <v>0</v>
      </c>
      <c r="D231" s="51">
        <f ca="1">INDIRECT(ADDRESS(2+QUOTIENT(ROW()-2,COUNTA('Form Responses 1'!$1:$1)-4),4,,TRUE,"Form Responses 1"))</f>
        <v>0</v>
      </c>
      <c r="E231" s="67">
        <f ca="1" t="shared" si="0"/>
        <v>6</v>
      </c>
      <c r="F231" s="51" t="str">
        <f ca="1">IF(ISBLANK(A231)," ",INDIRECT(ADDRESS(1,5+MOD(ROW()-2,COUNTA('Form Responses 1'!$1:$1)-4),,TRUE,"Form Responses 1")))</f>
        <v>Gedung [Kamar 3]</v>
      </c>
      <c r="G231" s="51" t="e">
        <f ca="1">IF(ISBLANK(A231)," ",INDIRECT(ADDRESS(MATCH(A231,'Form Responses 1'!A:A,0),5+MOD(ROW()-2,COUNTA('Form Responses 1'!$1:$1)-4),,TRUE,"Form Responses 1")))</f>
        <v>#N/A</v>
      </c>
      <c r="H231" s="68" t="str">
        <f ca="1" t="shared" si="1"/>
        <v>Gedung</v>
      </c>
      <c r="I231" s="68" t="str">
        <f ca="1" t="shared" si="2"/>
        <v>CLEANING SERVICE</v>
      </c>
      <c r="J231" s="68" t="str">
        <f ca="1" t="array" ref="J231">IFERROR(INDEX(MASTER!B:B,MATCH(G231,MASTER!A:A,0))/100," ")</f>
        <v> </v>
      </c>
      <c r="K231" s="51">
        <f ca="1" t="shared" si="3"/>
        <v>0</v>
      </c>
      <c r="L231" s="51" t="str">
        <f ca="1" t="shared" si="4"/>
        <v>1900 - WEEK 00</v>
      </c>
      <c r="M231" s="51" t="str">
        <f ca="1" t="shared" si="5"/>
        <v>1900 - MONTH 01</v>
      </c>
      <c r="N231" s="68" t="str">
        <f ca="1" t="shared" ref="N231:O231" si="239">IFERROR(AVERAGEIF(L:L,L231,$J:$J)," ")</f>
        <v> </v>
      </c>
      <c r="O231" s="68" t="str">
        <f ca="1" t="shared" si="239"/>
        <v> </v>
      </c>
      <c r="P231" s="51" t="str">
        <f ca="1">IF(ISBLANK(A231)," ",IF(N231&gt;MASTER!$B$3/100,"SB",IF(N231&gt;MASTER!$B$4/100,"B",IF(N231&gt;MASTER!$B$5/100,"C","K"))))</f>
        <v>SB</v>
      </c>
      <c r="Q231" s="51" t="str">
        <f ca="1">IF(ISBLANK(B231)," ",IF(O231&gt;MASTER!$B$3/100,"SB",IF(O231&gt;MASTER!$B$4/100,"B",IF(O231&gt;MASTER!$B$5/100,"C","K"))))</f>
        <v>SB</v>
      </c>
    </row>
    <row r="232" customHeight="1" spans="1:17">
      <c r="A232" s="51">
        <f ca="1">INDIRECT(ADDRESS(2+QUOTIENT(ROW()-2,COUNTA('Form Responses 1'!$1:$1)-4),1,,TRUE,"Form Responses 1"))</f>
        <v>0</v>
      </c>
      <c r="B232" s="51">
        <f ca="1">INDIRECT(ADDRESS(2+QUOTIENT(ROW()-2,COUNTA('Form Responses 1'!$1:$1)-4),2,,TRUE,"Form Responses 1"))</f>
        <v>0</v>
      </c>
      <c r="C232" s="51">
        <f ca="1">INDIRECT(ADDRESS(2+QUOTIENT(ROW()-2,COUNTA('Form Responses 1'!$1:$1)-4),3,,TRUE,"Form Responses 1"))</f>
        <v>0</v>
      </c>
      <c r="D232" s="51">
        <f ca="1">INDIRECT(ADDRESS(2+QUOTIENT(ROW()-2,COUNTA('Form Responses 1'!$1:$1)-4),4,,TRUE,"Form Responses 1"))</f>
        <v>0</v>
      </c>
      <c r="E232" s="67">
        <f ca="1" t="shared" si="0"/>
        <v>6</v>
      </c>
      <c r="F232" s="51" t="str">
        <f ca="1">IF(ISBLANK(A232)," ",INDIRECT(ADDRESS(1,5+MOD(ROW()-2,COUNTA('Form Responses 1'!$1:$1)-4),,TRUE,"Form Responses 1")))</f>
        <v>Gedung [Kamar 4]</v>
      </c>
      <c r="G232" s="51" t="e">
        <f ca="1">IF(ISBLANK(A232)," ",INDIRECT(ADDRESS(MATCH(A232,'Form Responses 1'!A:A,0),5+MOD(ROW()-2,COUNTA('Form Responses 1'!$1:$1)-4),,TRUE,"Form Responses 1")))</f>
        <v>#N/A</v>
      </c>
      <c r="H232" s="68" t="str">
        <f ca="1" t="shared" si="1"/>
        <v>Gedung</v>
      </c>
      <c r="I232" s="68" t="str">
        <f ca="1" t="shared" si="2"/>
        <v>CLEANING SERVICE</v>
      </c>
      <c r="J232" s="68" t="str">
        <f ca="1" t="array" ref="J232">IFERROR(INDEX(MASTER!B:B,MATCH(G232,MASTER!A:A,0))/100," ")</f>
        <v> </v>
      </c>
      <c r="K232" s="51">
        <f ca="1" t="shared" si="3"/>
        <v>0</v>
      </c>
      <c r="L232" s="51" t="str">
        <f ca="1" t="shared" si="4"/>
        <v>1900 - WEEK 00</v>
      </c>
      <c r="M232" s="51" t="str">
        <f ca="1" t="shared" si="5"/>
        <v>1900 - MONTH 01</v>
      </c>
      <c r="N232" s="68" t="str">
        <f ca="1" t="shared" ref="N232:O232" si="240">IFERROR(AVERAGEIF(L:L,L232,$J:$J)," ")</f>
        <v> </v>
      </c>
      <c r="O232" s="68" t="str">
        <f ca="1" t="shared" si="240"/>
        <v> </v>
      </c>
      <c r="P232" s="51" t="str">
        <f ca="1">IF(ISBLANK(A232)," ",IF(N232&gt;MASTER!$B$3/100,"SB",IF(N232&gt;MASTER!$B$4/100,"B",IF(N232&gt;MASTER!$B$5/100,"C","K"))))</f>
        <v>SB</v>
      </c>
      <c r="Q232" s="51" t="str">
        <f ca="1">IF(ISBLANK(B232)," ",IF(O232&gt;MASTER!$B$3/100,"SB",IF(O232&gt;MASTER!$B$4/100,"B",IF(O232&gt;MASTER!$B$5/100,"C","K"))))</f>
        <v>SB</v>
      </c>
    </row>
    <row r="233" customHeight="1" spans="1:17">
      <c r="A233" s="51">
        <f ca="1">INDIRECT(ADDRESS(2+QUOTIENT(ROW()-2,COUNTA('Form Responses 1'!$1:$1)-4),1,,TRUE,"Form Responses 1"))</f>
        <v>0</v>
      </c>
      <c r="B233" s="51">
        <f ca="1">INDIRECT(ADDRESS(2+QUOTIENT(ROW()-2,COUNTA('Form Responses 1'!$1:$1)-4),2,,TRUE,"Form Responses 1"))</f>
        <v>0</v>
      </c>
      <c r="C233" s="51">
        <f ca="1">INDIRECT(ADDRESS(2+QUOTIENT(ROW()-2,COUNTA('Form Responses 1'!$1:$1)-4),3,,TRUE,"Form Responses 1"))</f>
        <v>0</v>
      </c>
      <c r="D233" s="51">
        <f ca="1">INDIRECT(ADDRESS(2+QUOTIENT(ROW()-2,COUNTA('Form Responses 1'!$1:$1)-4),4,,TRUE,"Form Responses 1"))</f>
        <v>0</v>
      </c>
      <c r="E233" s="67">
        <f ca="1" t="shared" si="0"/>
        <v>6</v>
      </c>
      <c r="F233" s="51" t="str">
        <f ca="1">IF(ISBLANK(A233)," ",INDIRECT(ADDRESS(1,5+MOD(ROW()-2,COUNTA('Form Responses 1'!$1:$1)-4),,TRUE,"Form Responses 1")))</f>
        <v>Gedung [Kolidor]</v>
      </c>
      <c r="G233" s="51" t="e">
        <f ca="1">IF(ISBLANK(A233)," ",INDIRECT(ADDRESS(MATCH(A233,'Form Responses 1'!A:A,0),5+MOD(ROW()-2,COUNTA('Form Responses 1'!$1:$1)-4),,TRUE,"Form Responses 1")))</f>
        <v>#N/A</v>
      </c>
      <c r="H233" s="68" t="str">
        <f ca="1" t="shared" si="1"/>
        <v>Gedung</v>
      </c>
      <c r="I233" s="68" t="str">
        <f ca="1" t="shared" si="2"/>
        <v>CLEANING SERVICE</v>
      </c>
      <c r="J233" s="68" t="str">
        <f ca="1" t="array" ref="J233">IFERROR(INDEX(MASTER!B:B,MATCH(G233,MASTER!A:A,0))/100," ")</f>
        <v> </v>
      </c>
      <c r="K233" s="51">
        <f ca="1" t="shared" si="3"/>
        <v>0</v>
      </c>
      <c r="L233" s="51" t="str">
        <f ca="1" t="shared" si="4"/>
        <v>1900 - WEEK 00</v>
      </c>
      <c r="M233" s="51" t="str">
        <f ca="1" t="shared" si="5"/>
        <v>1900 - MONTH 01</v>
      </c>
      <c r="N233" s="68" t="str">
        <f ca="1" t="shared" ref="N233:O233" si="241">IFERROR(AVERAGEIF(L:L,L233,$J:$J)," ")</f>
        <v> </v>
      </c>
      <c r="O233" s="68" t="str">
        <f ca="1" t="shared" si="241"/>
        <v> </v>
      </c>
      <c r="P233" s="51" t="str">
        <f ca="1">IF(ISBLANK(A233)," ",IF(N233&gt;MASTER!$B$3/100,"SB",IF(N233&gt;MASTER!$B$4/100,"B",IF(N233&gt;MASTER!$B$5/100,"C","K"))))</f>
        <v>SB</v>
      </c>
      <c r="Q233" s="51" t="str">
        <f ca="1">IF(ISBLANK(B233)," ",IF(O233&gt;MASTER!$B$3/100,"SB",IF(O233&gt;MASTER!$B$4/100,"B",IF(O233&gt;MASTER!$B$5/100,"C","K"))))</f>
        <v>SB</v>
      </c>
    </row>
    <row r="234" customHeight="1" spans="1:17">
      <c r="A234" s="51">
        <f ca="1">INDIRECT(ADDRESS(2+QUOTIENT(ROW()-2,COUNTA('Form Responses 1'!$1:$1)-4),1,,TRUE,"Form Responses 1"))</f>
        <v>0</v>
      </c>
      <c r="B234" s="51">
        <f ca="1">INDIRECT(ADDRESS(2+QUOTIENT(ROW()-2,COUNTA('Form Responses 1'!$1:$1)-4),2,,TRUE,"Form Responses 1"))</f>
        <v>0</v>
      </c>
      <c r="C234" s="51">
        <f ca="1">INDIRECT(ADDRESS(2+QUOTIENT(ROW()-2,COUNTA('Form Responses 1'!$1:$1)-4),3,,TRUE,"Form Responses 1"))</f>
        <v>0</v>
      </c>
      <c r="D234" s="51">
        <f ca="1">INDIRECT(ADDRESS(2+QUOTIENT(ROW()-2,COUNTA('Form Responses 1'!$1:$1)-4),4,,TRUE,"Form Responses 1"))</f>
        <v>0</v>
      </c>
      <c r="E234" s="67">
        <f ca="1" t="shared" si="0"/>
        <v>6</v>
      </c>
      <c r="F234" s="51" t="str">
        <f ca="1">IF(ISBLANK(A234)," ",INDIRECT(ADDRESS(1,5+MOD(ROW()-2,COUNTA('Form Responses 1'!$1:$1)-4),,TRUE,"Form Responses 1")))</f>
        <v>Gedung [Pentri]</v>
      </c>
      <c r="G234" s="51" t="e">
        <f ca="1">IF(ISBLANK(A234)," ",INDIRECT(ADDRESS(MATCH(A234,'Form Responses 1'!A:A,0),5+MOD(ROW()-2,COUNTA('Form Responses 1'!$1:$1)-4),,TRUE,"Form Responses 1")))</f>
        <v>#N/A</v>
      </c>
      <c r="H234" s="68" t="str">
        <f ca="1" t="shared" si="1"/>
        <v>Gedung</v>
      </c>
      <c r="I234" s="68" t="str">
        <f ca="1" t="shared" si="2"/>
        <v>CLEANING SERVICE</v>
      </c>
      <c r="J234" s="68" t="str">
        <f ca="1" t="array" ref="J234">IFERROR(INDEX(MASTER!B:B,MATCH(G234,MASTER!A:A,0))/100," ")</f>
        <v> </v>
      </c>
      <c r="K234" s="51">
        <f ca="1" t="shared" si="3"/>
        <v>0</v>
      </c>
      <c r="L234" s="51" t="str">
        <f ca="1" t="shared" si="4"/>
        <v>1900 - WEEK 00</v>
      </c>
      <c r="M234" s="51" t="str">
        <f ca="1" t="shared" si="5"/>
        <v>1900 - MONTH 01</v>
      </c>
      <c r="N234" s="68" t="str">
        <f ca="1" t="shared" ref="N234:O234" si="242">IFERROR(AVERAGEIF(L:L,L234,$J:$J)," ")</f>
        <v> </v>
      </c>
      <c r="O234" s="68" t="str">
        <f ca="1" t="shared" si="242"/>
        <v> </v>
      </c>
      <c r="P234" s="51" t="str">
        <f ca="1">IF(ISBLANK(A234)," ",IF(N234&gt;MASTER!$B$3/100,"SB",IF(N234&gt;MASTER!$B$4/100,"B",IF(N234&gt;MASTER!$B$5/100,"C","K"))))</f>
        <v>SB</v>
      </c>
      <c r="Q234" s="51" t="str">
        <f ca="1">IF(ISBLANK(B234)," ",IF(O234&gt;MASTER!$B$3/100,"SB",IF(O234&gt;MASTER!$B$4/100,"B",IF(O234&gt;MASTER!$B$5/100,"C","K"))))</f>
        <v>SB</v>
      </c>
    </row>
    <row r="235" customHeight="1" spans="1:17">
      <c r="A235" s="51">
        <f ca="1">INDIRECT(ADDRESS(2+QUOTIENT(ROW()-2,COUNTA('Form Responses 1'!$1:$1)-4),1,,TRUE,"Form Responses 1"))</f>
        <v>0</v>
      </c>
      <c r="B235" s="51">
        <f ca="1">INDIRECT(ADDRESS(2+QUOTIENT(ROW()-2,COUNTA('Form Responses 1'!$1:$1)-4),2,,TRUE,"Form Responses 1"))</f>
        <v>0</v>
      </c>
      <c r="C235" s="51">
        <f ca="1">INDIRECT(ADDRESS(2+QUOTIENT(ROW()-2,COUNTA('Form Responses 1'!$1:$1)-4),3,,TRUE,"Form Responses 1"))</f>
        <v>0</v>
      </c>
      <c r="D235" s="51">
        <f ca="1">INDIRECT(ADDRESS(2+QUOTIENT(ROW()-2,COUNTA('Form Responses 1'!$1:$1)-4),4,,TRUE,"Form Responses 1"))</f>
        <v>0</v>
      </c>
      <c r="E235" s="67">
        <f ca="1" t="shared" si="0"/>
        <v>6</v>
      </c>
      <c r="F235" s="51" t="str">
        <f ca="1">IF(ISBLANK(A235)," ",INDIRECT(ADDRESS(1,5+MOD(ROW()-2,COUNTA('Form Responses 1'!$1:$1)-4),,TRUE,"Form Responses 1")))</f>
        <v>Gedung [Toilet]</v>
      </c>
      <c r="G235" s="51" t="e">
        <f ca="1">IF(ISBLANK(A235)," ",INDIRECT(ADDRESS(MATCH(A235,'Form Responses 1'!A:A,0),5+MOD(ROW()-2,COUNTA('Form Responses 1'!$1:$1)-4),,TRUE,"Form Responses 1")))</f>
        <v>#N/A</v>
      </c>
      <c r="H235" s="68" t="str">
        <f ca="1" t="shared" si="1"/>
        <v>Gedung</v>
      </c>
      <c r="I235" s="68" t="str">
        <f ca="1" t="shared" si="2"/>
        <v>CLEANING SERVICE</v>
      </c>
      <c r="J235" s="68" t="str">
        <f ca="1" t="array" ref="J235">IFERROR(INDEX(MASTER!B:B,MATCH(G235,MASTER!A:A,0))/100," ")</f>
        <v> </v>
      </c>
      <c r="K235" s="51">
        <f ca="1" t="shared" si="3"/>
        <v>0</v>
      </c>
      <c r="L235" s="51" t="str">
        <f ca="1" t="shared" si="4"/>
        <v>1900 - WEEK 00</v>
      </c>
      <c r="M235" s="51" t="str">
        <f ca="1" t="shared" si="5"/>
        <v>1900 - MONTH 01</v>
      </c>
      <c r="N235" s="68" t="str">
        <f ca="1" t="shared" ref="N235:O235" si="243">IFERROR(AVERAGEIF(L:L,L235,$J:$J)," ")</f>
        <v> </v>
      </c>
      <c r="O235" s="68" t="str">
        <f ca="1" t="shared" si="243"/>
        <v> </v>
      </c>
      <c r="P235" s="51" t="str">
        <f ca="1">IF(ISBLANK(A235)," ",IF(N235&gt;MASTER!$B$3/100,"SB",IF(N235&gt;MASTER!$B$4/100,"B",IF(N235&gt;MASTER!$B$5/100,"C","K"))))</f>
        <v>SB</v>
      </c>
      <c r="Q235" s="51" t="str">
        <f ca="1">IF(ISBLANK(B235)," ",IF(O235&gt;MASTER!$B$3/100,"SB",IF(O235&gt;MASTER!$B$4/100,"B",IF(O235&gt;MASTER!$B$5/100,"C","K"))))</f>
        <v>SB</v>
      </c>
    </row>
    <row r="236" customHeight="1" spans="1:17">
      <c r="A236" s="51">
        <f ca="1">INDIRECT(ADDRESS(2+QUOTIENT(ROW()-2,COUNTA('Form Responses 1'!$1:$1)-4),1,,TRUE,"Form Responses 1"))</f>
        <v>0</v>
      </c>
      <c r="B236" s="51">
        <f ca="1">INDIRECT(ADDRESS(2+QUOTIENT(ROW()-2,COUNTA('Form Responses 1'!$1:$1)-4),2,,TRUE,"Form Responses 1"))</f>
        <v>0</v>
      </c>
      <c r="C236" s="51">
        <f ca="1">INDIRECT(ADDRESS(2+QUOTIENT(ROW()-2,COUNTA('Form Responses 1'!$1:$1)-4),3,,TRUE,"Form Responses 1"))</f>
        <v>0</v>
      </c>
      <c r="D236" s="51">
        <f ca="1">INDIRECT(ADDRESS(2+QUOTIENT(ROW()-2,COUNTA('Form Responses 1'!$1:$1)-4),4,,TRUE,"Form Responses 1"))</f>
        <v>0</v>
      </c>
      <c r="E236" s="67">
        <f ca="1" t="shared" si="0"/>
        <v>6</v>
      </c>
      <c r="F236" s="51" t="str">
        <f ca="1">IF(ISBLANK(A236)," ",INDIRECT(ADDRESS(1,5+MOD(ROW()-2,COUNTA('Form Responses 1'!$1:$1)-4),,TRUE,"Form Responses 1")))</f>
        <v>Security [Security Functions]</v>
      </c>
      <c r="G236" s="51" t="e">
        <f ca="1">IF(ISBLANK(A236)," ",INDIRECT(ADDRESS(MATCH(A236,'Form Responses 1'!A:A,0),5+MOD(ROW()-2,COUNTA('Form Responses 1'!$1:$1)-4),,TRUE,"Form Responses 1")))</f>
        <v>#N/A</v>
      </c>
      <c r="H236" s="68" t="str">
        <f ca="1" t="shared" si="1"/>
        <v>Security</v>
      </c>
      <c r="I236" s="68" t="str">
        <f ca="1" t="shared" si="2"/>
        <v>SECURITY SERVICE</v>
      </c>
      <c r="J236" s="68" t="str">
        <f ca="1" t="array" ref="J236">IFERROR(INDEX(MASTER!B:B,MATCH(G236,MASTER!A:A,0))/100," ")</f>
        <v> </v>
      </c>
      <c r="K236" s="51">
        <f ca="1" t="shared" si="3"/>
        <v>0</v>
      </c>
      <c r="L236" s="51" t="str">
        <f ca="1" t="shared" si="4"/>
        <v>1900 - WEEK 00</v>
      </c>
      <c r="M236" s="51" t="str">
        <f ca="1" t="shared" si="5"/>
        <v>1900 - MONTH 01</v>
      </c>
      <c r="N236" s="68" t="str">
        <f ca="1" t="shared" ref="N236:O236" si="244">IFERROR(AVERAGEIF(L:L,L236,$J:$J)," ")</f>
        <v> </v>
      </c>
      <c r="O236" s="68" t="str">
        <f ca="1" t="shared" si="244"/>
        <v> </v>
      </c>
      <c r="P236" s="51" t="str">
        <f ca="1">IF(ISBLANK(A236)," ",IF(N236&gt;MASTER!$B$3/100,"SB",IF(N236&gt;MASTER!$B$4/100,"B",IF(N236&gt;MASTER!$B$5/100,"C","K"))))</f>
        <v>SB</v>
      </c>
      <c r="Q236" s="51" t="str">
        <f ca="1">IF(ISBLANK(B236)," ",IF(O236&gt;MASTER!$B$3/100,"SB",IF(O236&gt;MASTER!$B$4/100,"B",IF(O236&gt;MASTER!$B$5/100,"C","K"))))</f>
        <v>SB</v>
      </c>
    </row>
    <row r="237" customHeight="1" spans="1:17">
      <c r="A237" s="51">
        <f ca="1">INDIRECT(ADDRESS(2+QUOTIENT(ROW()-2,COUNTA('Form Responses 1'!$1:$1)-4),1,,TRUE,"Form Responses 1"))</f>
        <v>0</v>
      </c>
      <c r="B237" s="51">
        <f ca="1">INDIRECT(ADDRESS(2+QUOTIENT(ROW()-2,COUNTA('Form Responses 1'!$1:$1)-4),2,,TRUE,"Form Responses 1"))</f>
        <v>0</v>
      </c>
      <c r="C237" s="51">
        <f ca="1">INDIRECT(ADDRESS(2+QUOTIENT(ROW()-2,COUNTA('Form Responses 1'!$1:$1)-4),3,,TRUE,"Form Responses 1"))</f>
        <v>0</v>
      </c>
      <c r="D237" s="51">
        <f ca="1">INDIRECT(ADDRESS(2+QUOTIENT(ROW()-2,COUNTA('Form Responses 1'!$1:$1)-4),4,,TRUE,"Form Responses 1"))</f>
        <v>0</v>
      </c>
      <c r="E237" s="67">
        <f ca="1" t="shared" si="0"/>
        <v>6</v>
      </c>
      <c r="F237" s="51" t="str">
        <f ca="1">IF(ISBLANK(A237)," ",INDIRECT(ADDRESS(1,5+MOD(ROW()-2,COUNTA('Form Responses 1'!$1:$1)-4),,TRUE,"Form Responses 1")))</f>
        <v>Gedung [Halaman]</v>
      </c>
      <c r="G237" s="51" t="e">
        <f ca="1">IF(ISBLANK(A237)," ",INDIRECT(ADDRESS(MATCH(A237,'Form Responses 1'!A:A,0),5+MOD(ROW()-2,COUNTA('Form Responses 1'!$1:$1)-4),,TRUE,"Form Responses 1")))</f>
        <v>#N/A</v>
      </c>
      <c r="H237" s="68" t="str">
        <f ca="1" t="shared" si="1"/>
        <v>Gedung</v>
      </c>
      <c r="I237" s="68" t="str">
        <f ca="1" t="shared" si="2"/>
        <v>CLEANING SERVICE</v>
      </c>
      <c r="J237" s="68" t="str">
        <f ca="1" t="array" ref="J237">IFERROR(INDEX(MASTER!B:B,MATCH(G237,MASTER!A:A,0))/100," ")</f>
        <v> </v>
      </c>
      <c r="K237" s="51">
        <f ca="1" t="shared" si="3"/>
        <v>0</v>
      </c>
      <c r="L237" s="51" t="str">
        <f ca="1" t="shared" si="4"/>
        <v>1900 - WEEK 00</v>
      </c>
      <c r="M237" s="51" t="str">
        <f ca="1" t="shared" si="5"/>
        <v>1900 - MONTH 01</v>
      </c>
      <c r="N237" s="68" t="str">
        <f ca="1" t="shared" ref="N237:O237" si="245">IFERROR(AVERAGEIF(L:L,L237,$J:$J)," ")</f>
        <v> </v>
      </c>
      <c r="O237" s="68" t="str">
        <f ca="1" t="shared" si="245"/>
        <v> </v>
      </c>
      <c r="P237" s="51" t="str">
        <f ca="1">IF(ISBLANK(A237)," ",IF(N237&gt;MASTER!$B$3/100,"SB",IF(N237&gt;MASTER!$B$4/100,"B",IF(N237&gt;MASTER!$B$5/100,"C","K"))))</f>
        <v>SB</v>
      </c>
      <c r="Q237" s="51" t="str">
        <f ca="1">IF(ISBLANK(B237)," ",IF(O237&gt;MASTER!$B$3/100,"SB",IF(O237&gt;MASTER!$B$4/100,"B",IF(O237&gt;MASTER!$B$5/100,"C","K"))))</f>
        <v>SB</v>
      </c>
    </row>
    <row r="238" customHeight="1" spans="1:17">
      <c r="A238" s="51">
        <f ca="1">INDIRECT(ADDRESS(2+QUOTIENT(ROW()-2,COUNTA('Form Responses 1'!$1:$1)-4),1,,TRUE,"Form Responses 1"))</f>
        <v>0</v>
      </c>
      <c r="B238" s="51">
        <f ca="1">INDIRECT(ADDRESS(2+QUOTIENT(ROW()-2,COUNTA('Form Responses 1'!$1:$1)-4),2,,TRUE,"Form Responses 1"))</f>
        <v>0</v>
      </c>
      <c r="C238" s="51">
        <f ca="1">INDIRECT(ADDRESS(2+QUOTIENT(ROW()-2,COUNTA('Form Responses 1'!$1:$1)-4),3,,TRUE,"Form Responses 1"))</f>
        <v>0</v>
      </c>
      <c r="D238" s="51">
        <f ca="1">INDIRECT(ADDRESS(2+QUOTIENT(ROW()-2,COUNTA('Form Responses 1'!$1:$1)-4),4,,TRUE,"Form Responses 1"))</f>
        <v>0</v>
      </c>
      <c r="E238" s="67">
        <f ca="1" t="shared" si="0"/>
        <v>6</v>
      </c>
      <c r="F238" s="51" t="str">
        <f ca="1">IF(ISBLANK(A238)," ",INDIRECT(ADDRESS(1,5+MOD(ROW()-2,COUNTA('Form Responses 1'!$1:$1)-4),,TRUE,"Form Responses 1")))</f>
        <v>Gedung [Kamar 1]</v>
      </c>
      <c r="G238" s="51" t="e">
        <f ca="1">IF(ISBLANK(A238)," ",INDIRECT(ADDRESS(MATCH(A238,'Form Responses 1'!A:A,0),5+MOD(ROW()-2,COUNTA('Form Responses 1'!$1:$1)-4),,TRUE,"Form Responses 1")))</f>
        <v>#N/A</v>
      </c>
      <c r="H238" s="68" t="str">
        <f ca="1" t="shared" si="1"/>
        <v>Gedung</v>
      </c>
      <c r="I238" s="68" t="str">
        <f ca="1" t="shared" si="2"/>
        <v>CLEANING SERVICE</v>
      </c>
      <c r="J238" s="68" t="str">
        <f ca="1" t="array" ref="J238">IFERROR(INDEX(MASTER!B:B,MATCH(G238,MASTER!A:A,0))/100," ")</f>
        <v> </v>
      </c>
      <c r="K238" s="51">
        <f ca="1" t="shared" si="3"/>
        <v>0</v>
      </c>
      <c r="L238" s="51" t="str">
        <f ca="1" t="shared" si="4"/>
        <v>1900 - WEEK 00</v>
      </c>
      <c r="M238" s="51" t="str">
        <f ca="1" t="shared" si="5"/>
        <v>1900 - MONTH 01</v>
      </c>
      <c r="N238" s="68" t="str">
        <f ca="1" t="shared" ref="N238:O238" si="246">IFERROR(AVERAGEIF(L:L,L238,$J:$J)," ")</f>
        <v> </v>
      </c>
      <c r="O238" s="68" t="str">
        <f ca="1" t="shared" si="246"/>
        <v> </v>
      </c>
      <c r="P238" s="51" t="str">
        <f ca="1">IF(ISBLANK(A238)," ",IF(N238&gt;MASTER!$B$3/100,"SB",IF(N238&gt;MASTER!$B$4/100,"B",IF(N238&gt;MASTER!$B$5/100,"C","K"))))</f>
        <v>SB</v>
      </c>
      <c r="Q238" s="51" t="str">
        <f ca="1">IF(ISBLANK(B238)," ",IF(O238&gt;MASTER!$B$3/100,"SB",IF(O238&gt;MASTER!$B$4/100,"B",IF(O238&gt;MASTER!$B$5/100,"C","K"))))</f>
        <v>SB</v>
      </c>
    </row>
    <row r="239" customHeight="1" spans="1:17">
      <c r="A239" s="51">
        <f ca="1">INDIRECT(ADDRESS(2+QUOTIENT(ROW()-2,COUNTA('Form Responses 1'!$1:$1)-4),1,,TRUE,"Form Responses 1"))</f>
        <v>0</v>
      </c>
      <c r="B239" s="51">
        <f ca="1">INDIRECT(ADDRESS(2+QUOTIENT(ROW()-2,COUNTA('Form Responses 1'!$1:$1)-4),2,,TRUE,"Form Responses 1"))</f>
        <v>0</v>
      </c>
      <c r="C239" s="51">
        <f ca="1">INDIRECT(ADDRESS(2+QUOTIENT(ROW()-2,COUNTA('Form Responses 1'!$1:$1)-4),3,,TRUE,"Form Responses 1"))</f>
        <v>0</v>
      </c>
      <c r="D239" s="51">
        <f ca="1">INDIRECT(ADDRESS(2+QUOTIENT(ROW()-2,COUNTA('Form Responses 1'!$1:$1)-4),4,,TRUE,"Form Responses 1"))</f>
        <v>0</v>
      </c>
      <c r="E239" s="67">
        <f ca="1" t="shared" si="0"/>
        <v>6</v>
      </c>
      <c r="F239" s="51" t="str">
        <f ca="1">IF(ISBLANK(A239)," ",INDIRECT(ADDRESS(1,5+MOD(ROW()-2,COUNTA('Form Responses 1'!$1:$1)-4),,TRUE,"Form Responses 1")))</f>
        <v>Gedung [Kamar 2]</v>
      </c>
      <c r="G239" s="51" t="e">
        <f ca="1">IF(ISBLANK(A239)," ",INDIRECT(ADDRESS(MATCH(A239,'Form Responses 1'!A:A,0),5+MOD(ROW()-2,COUNTA('Form Responses 1'!$1:$1)-4),,TRUE,"Form Responses 1")))</f>
        <v>#N/A</v>
      </c>
      <c r="H239" s="68" t="str">
        <f ca="1" t="shared" si="1"/>
        <v>Gedung</v>
      </c>
      <c r="I239" s="68" t="str">
        <f ca="1" t="shared" si="2"/>
        <v>CLEANING SERVICE</v>
      </c>
      <c r="J239" s="68" t="str">
        <f ca="1" t="array" ref="J239">IFERROR(INDEX(MASTER!B:B,MATCH(G239,MASTER!A:A,0))/100," ")</f>
        <v> </v>
      </c>
      <c r="K239" s="51">
        <f ca="1" t="shared" si="3"/>
        <v>0</v>
      </c>
      <c r="L239" s="51" t="str">
        <f ca="1" t="shared" si="4"/>
        <v>1900 - WEEK 00</v>
      </c>
      <c r="M239" s="51" t="str">
        <f ca="1" t="shared" si="5"/>
        <v>1900 - MONTH 01</v>
      </c>
      <c r="N239" s="68" t="str">
        <f ca="1" t="shared" ref="N239:O239" si="247">IFERROR(AVERAGEIF(L:L,L239,$J:$J)," ")</f>
        <v> </v>
      </c>
      <c r="O239" s="68" t="str">
        <f ca="1" t="shared" si="247"/>
        <v> </v>
      </c>
      <c r="P239" s="51" t="str">
        <f ca="1">IF(ISBLANK(A239)," ",IF(N239&gt;MASTER!$B$3/100,"SB",IF(N239&gt;MASTER!$B$4/100,"B",IF(N239&gt;MASTER!$B$5/100,"C","K"))))</f>
        <v>SB</v>
      </c>
      <c r="Q239" s="51" t="str">
        <f ca="1">IF(ISBLANK(B239)," ",IF(O239&gt;MASTER!$B$3/100,"SB",IF(O239&gt;MASTER!$B$4/100,"B",IF(O239&gt;MASTER!$B$5/100,"C","K"))))</f>
        <v>SB</v>
      </c>
    </row>
    <row r="240" customHeight="1" spans="1:17">
      <c r="A240" s="51">
        <f ca="1">INDIRECT(ADDRESS(2+QUOTIENT(ROW()-2,COUNTA('Form Responses 1'!$1:$1)-4),1,,TRUE,"Form Responses 1"))</f>
        <v>0</v>
      </c>
      <c r="B240" s="51">
        <f ca="1">INDIRECT(ADDRESS(2+QUOTIENT(ROW()-2,COUNTA('Form Responses 1'!$1:$1)-4),2,,TRUE,"Form Responses 1"))</f>
        <v>0</v>
      </c>
      <c r="C240" s="51">
        <f ca="1">INDIRECT(ADDRESS(2+QUOTIENT(ROW()-2,COUNTA('Form Responses 1'!$1:$1)-4),3,,TRUE,"Form Responses 1"))</f>
        <v>0</v>
      </c>
      <c r="D240" s="51">
        <f ca="1">INDIRECT(ADDRESS(2+QUOTIENT(ROW()-2,COUNTA('Form Responses 1'!$1:$1)-4),4,,TRUE,"Form Responses 1"))</f>
        <v>0</v>
      </c>
      <c r="E240" s="67">
        <f ca="1" t="shared" si="0"/>
        <v>6</v>
      </c>
      <c r="F240" s="51" t="str">
        <f ca="1">IF(ISBLANK(A240)," ",INDIRECT(ADDRESS(1,5+MOD(ROW()-2,COUNTA('Form Responses 1'!$1:$1)-4),,TRUE,"Form Responses 1")))</f>
        <v>Gedung [Kamar 3]</v>
      </c>
      <c r="G240" s="51" t="e">
        <f ca="1">IF(ISBLANK(A240)," ",INDIRECT(ADDRESS(MATCH(A240,'Form Responses 1'!A:A,0),5+MOD(ROW()-2,COUNTA('Form Responses 1'!$1:$1)-4),,TRUE,"Form Responses 1")))</f>
        <v>#N/A</v>
      </c>
      <c r="H240" s="68" t="str">
        <f ca="1" t="shared" si="1"/>
        <v>Gedung</v>
      </c>
      <c r="I240" s="68" t="str">
        <f ca="1" t="shared" si="2"/>
        <v>CLEANING SERVICE</v>
      </c>
      <c r="J240" s="68" t="str">
        <f ca="1" t="array" ref="J240">IFERROR(INDEX(MASTER!B:B,MATCH(G240,MASTER!A:A,0))/100," ")</f>
        <v> </v>
      </c>
      <c r="K240" s="51">
        <f ca="1" t="shared" si="3"/>
        <v>0</v>
      </c>
      <c r="L240" s="51" t="str">
        <f ca="1" t="shared" si="4"/>
        <v>1900 - WEEK 00</v>
      </c>
      <c r="M240" s="51" t="str">
        <f ca="1" t="shared" si="5"/>
        <v>1900 - MONTH 01</v>
      </c>
      <c r="N240" s="68" t="str">
        <f ca="1" t="shared" ref="N240:O240" si="248">IFERROR(AVERAGEIF(L:L,L240,$J:$J)," ")</f>
        <v> </v>
      </c>
      <c r="O240" s="68" t="str">
        <f ca="1" t="shared" si="248"/>
        <v> </v>
      </c>
      <c r="P240" s="51" t="str">
        <f ca="1">IF(ISBLANK(A240)," ",IF(N240&gt;MASTER!$B$3/100,"SB",IF(N240&gt;MASTER!$B$4/100,"B",IF(N240&gt;MASTER!$B$5/100,"C","K"))))</f>
        <v>SB</v>
      </c>
      <c r="Q240" s="51" t="str">
        <f ca="1">IF(ISBLANK(B240)," ",IF(O240&gt;MASTER!$B$3/100,"SB",IF(O240&gt;MASTER!$B$4/100,"B",IF(O240&gt;MASTER!$B$5/100,"C","K"))))</f>
        <v>SB</v>
      </c>
    </row>
    <row r="241" customHeight="1" spans="1:17">
      <c r="A241" s="51">
        <f ca="1">INDIRECT(ADDRESS(2+QUOTIENT(ROW()-2,COUNTA('Form Responses 1'!$1:$1)-4),1,,TRUE,"Form Responses 1"))</f>
        <v>0</v>
      </c>
      <c r="B241" s="51">
        <f ca="1">INDIRECT(ADDRESS(2+QUOTIENT(ROW()-2,COUNTA('Form Responses 1'!$1:$1)-4),2,,TRUE,"Form Responses 1"))</f>
        <v>0</v>
      </c>
      <c r="C241" s="51">
        <f ca="1">INDIRECT(ADDRESS(2+QUOTIENT(ROW()-2,COUNTA('Form Responses 1'!$1:$1)-4),3,,TRUE,"Form Responses 1"))</f>
        <v>0</v>
      </c>
      <c r="D241" s="51">
        <f ca="1">INDIRECT(ADDRESS(2+QUOTIENT(ROW()-2,COUNTA('Form Responses 1'!$1:$1)-4),4,,TRUE,"Form Responses 1"))</f>
        <v>0</v>
      </c>
      <c r="E241" s="67">
        <f ca="1" t="shared" si="0"/>
        <v>6</v>
      </c>
      <c r="F241" s="51" t="str">
        <f ca="1">IF(ISBLANK(A241)," ",INDIRECT(ADDRESS(1,5+MOD(ROW()-2,COUNTA('Form Responses 1'!$1:$1)-4),,TRUE,"Form Responses 1")))</f>
        <v>Gedung [Kamar 4]</v>
      </c>
      <c r="G241" s="51" t="e">
        <f ca="1">IF(ISBLANK(A241)," ",INDIRECT(ADDRESS(MATCH(A241,'Form Responses 1'!A:A,0),5+MOD(ROW()-2,COUNTA('Form Responses 1'!$1:$1)-4),,TRUE,"Form Responses 1")))</f>
        <v>#N/A</v>
      </c>
      <c r="H241" s="68" t="str">
        <f ca="1" t="shared" si="1"/>
        <v>Gedung</v>
      </c>
      <c r="I241" s="68" t="str">
        <f ca="1" t="shared" si="2"/>
        <v>CLEANING SERVICE</v>
      </c>
      <c r="J241" s="68" t="str">
        <f ca="1" t="array" ref="J241">IFERROR(INDEX(MASTER!B:B,MATCH(G241,MASTER!A:A,0))/100," ")</f>
        <v> </v>
      </c>
      <c r="K241" s="51">
        <f ca="1" t="shared" si="3"/>
        <v>0</v>
      </c>
      <c r="L241" s="51" t="str">
        <f ca="1" t="shared" si="4"/>
        <v>1900 - WEEK 00</v>
      </c>
      <c r="M241" s="51" t="str">
        <f ca="1" t="shared" si="5"/>
        <v>1900 - MONTH 01</v>
      </c>
      <c r="N241" s="68" t="str">
        <f ca="1" t="shared" ref="N241:O241" si="249">IFERROR(AVERAGEIF(L:L,L241,$J:$J)," ")</f>
        <v> </v>
      </c>
      <c r="O241" s="68" t="str">
        <f ca="1" t="shared" si="249"/>
        <v> </v>
      </c>
      <c r="P241" s="51" t="str">
        <f ca="1">IF(ISBLANK(A241)," ",IF(N241&gt;MASTER!$B$3/100,"SB",IF(N241&gt;MASTER!$B$4/100,"B",IF(N241&gt;MASTER!$B$5/100,"C","K"))))</f>
        <v>SB</v>
      </c>
      <c r="Q241" s="51" t="str">
        <f ca="1">IF(ISBLANK(B241)," ",IF(O241&gt;MASTER!$B$3/100,"SB",IF(O241&gt;MASTER!$B$4/100,"B",IF(O241&gt;MASTER!$B$5/100,"C","K"))))</f>
        <v>SB</v>
      </c>
    </row>
    <row r="242" customHeight="1" spans="1:17">
      <c r="A242" s="51">
        <f ca="1">INDIRECT(ADDRESS(2+QUOTIENT(ROW()-2,COUNTA('Form Responses 1'!$1:$1)-4),1,,TRUE,"Form Responses 1"))</f>
        <v>0</v>
      </c>
      <c r="B242" s="51">
        <f ca="1">INDIRECT(ADDRESS(2+QUOTIENT(ROW()-2,COUNTA('Form Responses 1'!$1:$1)-4),2,,TRUE,"Form Responses 1"))</f>
        <v>0</v>
      </c>
      <c r="C242" s="51">
        <f ca="1">INDIRECT(ADDRESS(2+QUOTIENT(ROW()-2,COUNTA('Form Responses 1'!$1:$1)-4),3,,TRUE,"Form Responses 1"))</f>
        <v>0</v>
      </c>
      <c r="D242" s="51">
        <f ca="1">INDIRECT(ADDRESS(2+QUOTIENT(ROW()-2,COUNTA('Form Responses 1'!$1:$1)-4),4,,TRUE,"Form Responses 1"))</f>
        <v>0</v>
      </c>
      <c r="E242" s="67">
        <f ca="1" t="shared" si="0"/>
        <v>6</v>
      </c>
      <c r="F242" s="51" t="str">
        <f ca="1">IF(ISBLANK(A242)," ",INDIRECT(ADDRESS(1,5+MOD(ROW()-2,COUNTA('Form Responses 1'!$1:$1)-4),,TRUE,"Form Responses 1")))</f>
        <v>Gedung [Kolidor]</v>
      </c>
      <c r="G242" s="51" t="e">
        <f ca="1">IF(ISBLANK(A242)," ",INDIRECT(ADDRESS(MATCH(A242,'Form Responses 1'!A:A,0),5+MOD(ROW()-2,COUNTA('Form Responses 1'!$1:$1)-4),,TRUE,"Form Responses 1")))</f>
        <v>#N/A</v>
      </c>
      <c r="H242" s="68" t="str">
        <f ca="1" t="shared" si="1"/>
        <v>Gedung</v>
      </c>
      <c r="I242" s="68" t="str">
        <f ca="1" t="shared" si="2"/>
        <v>CLEANING SERVICE</v>
      </c>
      <c r="J242" s="68" t="str">
        <f ca="1" t="array" ref="J242">IFERROR(INDEX(MASTER!B:B,MATCH(G242,MASTER!A:A,0))/100," ")</f>
        <v> </v>
      </c>
      <c r="K242" s="51">
        <f ca="1" t="shared" si="3"/>
        <v>0</v>
      </c>
      <c r="L242" s="51" t="str">
        <f ca="1" t="shared" si="4"/>
        <v>1900 - WEEK 00</v>
      </c>
      <c r="M242" s="51" t="str">
        <f ca="1" t="shared" si="5"/>
        <v>1900 - MONTH 01</v>
      </c>
      <c r="N242" s="68" t="str">
        <f ca="1" t="shared" ref="N242:O242" si="250">IFERROR(AVERAGEIF(L:L,L242,$J:$J)," ")</f>
        <v> </v>
      </c>
      <c r="O242" s="68" t="str">
        <f ca="1" t="shared" si="250"/>
        <v> </v>
      </c>
      <c r="P242" s="51" t="str">
        <f ca="1">IF(ISBLANK(A242)," ",IF(N242&gt;MASTER!$B$3/100,"SB",IF(N242&gt;MASTER!$B$4/100,"B",IF(N242&gt;MASTER!$B$5/100,"C","K"))))</f>
        <v>SB</v>
      </c>
      <c r="Q242" s="51" t="str">
        <f ca="1">IF(ISBLANK(B242)," ",IF(O242&gt;MASTER!$B$3/100,"SB",IF(O242&gt;MASTER!$B$4/100,"B",IF(O242&gt;MASTER!$B$5/100,"C","K"))))</f>
        <v>SB</v>
      </c>
    </row>
    <row r="243" customHeight="1" spans="1:17">
      <c r="A243" s="51">
        <f ca="1">INDIRECT(ADDRESS(2+QUOTIENT(ROW()-2,COUNTA('Form Responses 1'!$1:$1)-4),1,,TRUE,"Form Responses 1"))</f>
        <v>0</v>
      </c>
      <c r="B243" s="51">
        <f ca="1">INDIRECT(ADDRESS(2+QUOTIENT(ROW()-2,COUNTA('Form Responses 1'!$1:$1)-4),2,,TRUE,"Form Responses 1"))</f>
        <v>0</v>
      </c>
      <c r="C243" s="51">
        <f ca="1">INDIRECT(ADDRESS(2+QUOTIENT(ROW()-2,COUNTA('Form Responses 1'!$1:$1)-4),3,,TRUE,"Form Responses 1"))</f>
        <v>0</v>
      </c>
      <c r="D243" s="51">
        <f ca="1">INDIRECT(ADDRESS(2+QUOTIENT(ROW()-2,COUNTA('Form Responses 1'!$1:$1)-4),4,,TRUE,"Form Responses 1"))</f>
        <v>0</v>
      </c>
      <c r="E243" s="67">
        <f ca="1" t="shared" si="0"/>
        <v>6</v>
      </c>
      <c r="F243" s="51" t="str">
        <f ca="1">IF(ISBLANK(A243)," ",INDIRECT(ADDRESS(1,5+MOD(ROW()-2,COUNTA('Form Responses 1'!$1:$1)-4),,TRUE,"Form Responses 1")))</f>
        <v>Gedung [Pentri]</v>
      </c>
      <c r="G243" s="51" t="e">
        <f ca="1">IF(ISBLANK(A243)," ",INDIRECT(ADDRESS(MATCH(A243,'Form Responses 1'!A:A,0),5+MOD(ROW()-2,COUNTA('Form Responses 1'!$1:$1)-4),,TRUE,"Form Responses 1")))</f>
        <v>#N/A</v>
      </c>
      <c r="H243" s="68" t="str">
        <f ca="1" t="shared" si="1"/>
        <v>Gedung</v>
      </c>
      <c r="I243" s="68" t="str">
        <f ca="1" t="shared" si="2"/>
        <v>CLEANING SERVICE</v>
      </c>
      <c r="J243" s="68" t="str">
        <f ca="1" t="array" ref="J243">IFERROR(INDEX(MASTER!B:B,MATCH(G243,MASTER!A:A,0))/100," ")</f>
        <v> </v>
      </c>
      <c r="K243" s="51">
        <f ca="1" t="shared" si="3"/>
        <v>0</v>
      </c>
      <c r="L243" s="51" t="str">
        <f ca="1" t="shared" si="4"/>
        <v>1900 - WEEK 00</v>
      </c>
      <c r="M243" s="51" t="str">
        <f ca="1" t="shared" si="5"/>
        <v>1900 - MONTH 01</v>
      </c>
      <c r="N243" s="68" t="str">
        <f ca="1" t="shared" ref="N243:O243" si="251">IFERROR(AVERAGEIF(L:L,L243,$J:$J)," ")</f>
        <v> </v>
      </c>
      <c r="O243" s="68" t="str">
        <f ca="1" t="shared" si="251"/>
        <v> </v>
      </c>
      <c r="P243" s="51" t="str">
        <f ca="1">IF(ISBLANK(A243)," ",IF(N243&gt;MASTER!$B$3/100,"SB",IF(N243&gt;MASTER!$B$4/100,"B",IF(N243&gt;MASTER!$B$5/100,"C","K"))))</f>
        <v>SB</v>
      </c>
      <c r="Q243" s="51" t="str">
        <f ca="1">IF(ISBLANK(B243)," ",IF(O243&gt;MASTER!$B$3/100,"SB",IF(O243&gt;MASTER!$B$4/100,"B",IF(O243&gt;MASTER!$B$5/100,"C","K"))))</f>
        <v>SB</v>
      </c>
    </row>
    <row r="244" customHeight="1" spans="1:17">
      <c r="A244" s="51">
        <f ca="1">INDIRECT(ADDRESS(2+QUOTIENT(ROW()-2,COUNTA('Form Responses 1'!$1:$1)-4),1,,TRUE,"Form Responses 1"))</f>
        <v>0</v>
      </c>
      <c r="B244" s="51">
        <f ca="1">INDIRECT(ADDRESS(2+QUOTIENT(ROW()-2,COUNTA('Form Responses 1'!$1:$1)-4),2,,TRUE,"Form Responses 1"))</f>
        <v>0</v>
      </c>
      <c r="C244" s="51">
        <f ca="1">INDIRECT(ADDRESS(2+QUOTIENT(ROW()-2,COUNTA('Form Responses 1'!$1:$1)-4),3,,TRUE,"Form Responses 1"))</f>
        <v>0</v>
      </c>
      <c r="D244" s="51">
        <f ca="1">INDIRECT(ADDRESS(2+QUOTIENT(ROW()-2,COUNTA('Form Responses 1'!$1:$1)-4),4,,TRUE,"Form Responses 1"))</f>
        <v>0</v>
      </c>
      <c r="E244" s="67">
        <f ca="1" t="shared" si="0"/>
        <v>6</v>
      </c>
      <c r="F244" s="51" t="str">
        <f ca="1">IF(ISBLANK(A244)," ",INDIRECT(ADDRESS(1,5+MOD(ROW()-2,COUNTA('Form Responses 1'!$1:$1)-4),,TRUE,"Form Responses 1")))</f>
        <v>Gedung [Toilet]</v>
      </c>
      <c r="G244" s="51" t="e">
        <f ca="1">IF(ISBLANK(A244)," ",INDIRECT(ADDRESS(MATCH(A244,'Form Responses 1'!A:A,0),5+MOD(ROW()-2,COUNTA('Form Responses 1'!$1:$1)-4),,TRUE,"Form Responses 1")))</f>
        <v>#N/A</v>
      </c>
      <c r="H244" s="68" t="str">
        <f ca="1" t="shared" si="1"/>
        <v>Gedung</v>
      </c>
      <c r="I244" s="68" t="str">
        <f ca="1" t="shared" si="2"/>
        <v>CLEANING SERVICE</v>
      </c>
      <c r="J244" s="68" t="str">
        <f ca="1" t="array" ref="J244">IFERROR(INDEX(MASTER!B:B,MATCH(G244,MASTER!A:A,0))/100," ")</f>
        <v> </v>
      </c>
      <c r="K244" s="51">
        <f ca="1" t="shared" si="3"/>
        <v>0</v>
      </c>
      <c r="L244" s="51" t="str">
        <f ca="1" t="shared" si="4"/>
        <v>1900 - WEEK 00</v>
      </c>
      <c r="M244" s="51" t="str">
        <f ca="1" t="shared" si="5"/>
        <v>1900 - MONTH 01</v>
      </c>
      <c r="N244" s="68" t="str">
        <f ca="1" t="shared" ref="N244:O244" si="252">IFERROR(AVERAGEIF(L:L,L244,$J:$J)," ")</f>
        <v> </v>
      </c>
      <c r="O244" s="68" t="str">
        <f ca="1" t="shared" si="252"/>
        <v> </v>
      </c>
      <c r="P244" s="51" t="str">
        <f ca="1">IF(ISBLANK(A244)," ",IF(N244&gt;MASTER!$B$3/100,"SB",IF(N244&gt;MASTER!$B$4/100,"B",IF(N244&gt;MASTER!$B$5/100,"C","K"))))</f>
        <v>SB</v>
      </c>
      <c r="Q244" s="51" t="str">
        <f ca="1">IF(ISBLANK(B244)," ",IF(O244&gt;MASTER!$B$3/100,"SB",IF(O244&gt;MASTER!$B$4/100,"B",IF(O244&gt;MASTER!$B$5/100,"C","K"))))</f>
        <v>SB</v>
      </c>
    </row>
    <row r="245" customHeight="1" spans="1:17">
      <c r="A245" s="51">
        <f ca="1">INDIRECT(ADDRESS(2+QUOTIENT(ROW()-2,COUNTA('Form Responses 1'!$1:$1)-4),1,,TRUE,"Form Responses 1"))</f>
        <v>0</v>
      </c>
      <c r="B245" s="51">
        <f ca="1">INDIRECT(ADDRESS(2+QUOTIENT(ROW()-2,COUNTA('Form Responses 1'!$1:$1)-4),2,,TRUE,"Form Responses 1"))</f>
        <v>0</v>
      </c>
      <c r="C245" s="51">
        <f ca="1">INDIRECT(ADDRESS(2+QUOTIENT(ROW()-2,COUNTA('Form Responses 1'!$1:$1)-4),3,,TRUE,"Form Responses 1"))</f>
        <v>0</v>
      </c>
      <c r="D245" s="51">
        <f ca="1">INDIRECT(ADDRESS(2+QUOTIENT(ROW()-2,COUNTA('Form Responses 1'!$1:$1)-4),4,,TRUE,"Form Responses 1"))</f>
        <v>0</v>
      </c>
      <c r="E245" s="67">
        <f ca="1" t="shared" si="0"/>
        <v>6</v>
      </c>
      <c r="F245" s="51" t="str">
        <f ca="1">IF(ISBLANK(A245)," ",INDIRECT(ADDRESS(1,5+MOD(ROW()-2,COUNTA('Form Responses 1'!$1:$1)-4),,TRUE,"Form Responses 1")))</f>
        <v>Security [Security Functions]</v>
      </c>
      <c r="G245" s="51" t="e">
        <f ca="1">IF(ISBLANK(A245)," ",INDIRECT(ADDRESS(MATCH(A245,'Form Responses 1'!A:A,0),5+MOD(ROW()-2,COUNTA('Form Responses 1'!$1:$1)-4),,TRUE,"Form Responses 1")))</f>
        <v>#N/A</v>
      </c>
      <c r="H245" s="68" t="str">
        <f ca="1" t="shared" si="1"/>
        <v>Security</v>
      </c>
      <c r="I245" s="68" t="str">
        <f ca="1" t="shared" si="2"/>
        <v>SECURITY SERVICE</v>
      </c>
      <c r="J245" s="68" t="str">
        <f ca="1" t="array" ref="J245">IFERROR(INDEX(MASTER!B:B,MATCH(G245,MASTER!A:A,0))/100," ")</f>
        <v> </v>
      </c>
      <c r="K245" s="51">
        <f ca="1" t="shared" si="3"/>
        <v>0</v>
      </c>
      <c r="L245" s="51" t="str">
        <f ca="1" t="shared" si="4"/>
        <v>1900 - WEEK 00</v>
      </c>
      <c r="M245" s="51" t="str">
        <f ca="1" t="shared" si="5"/>
        <v>1900 - MONTH 01</v>
      </c>
      <c r="N245" s="68" t="str">
        <f ca="1" t="shared" ref="N245:O245" si="253">IFERROR(AVERAGEIF(L:L,L245,$J:$J)," ")</f>
        <v> </v>
      </c>
      <c r="O245" s="68" t="str">
        <f ca="1" t="shared" si="253"/>
        <v> </v>
      </c>
      <c r="P245" s="51" t="str">
        <f ca="1">IF(ISBLANK(A245)," ",IF(N245&gt;MASTER!$B$3/100,"SB",IF(N245&gt;MASTER!$B$4/100,"B",IF(N245&gt;MASTER!$B$5/100,"C","K"))))</f>
        <v>SB</v>
      </c>
      <c r="Q245" s="51" t="str">
        <f ca="1">IF(ISBLANK(B245)," ",IF(O245&gt;MASTER!$B$3/100,"SB",IF(O245&gt;MASTER!$B$4/100,"B",IF(O245&gt;MASTER!$B$5/100,"C","K"))))</f>
        <v>SB</v>
      </c>
    </row>
    <row r="246" customHeight="1" spans="1:17">
      <c r="A246" s="51">
        <f ca="1">INDIRECT(ADDRESS(2+QUOTIENT(ROW()-2,COUNTA('Form Responses 1'!$1:$1)-4),1,,TRUE,"Form Responses 1"))</f>
        <v>0</v>
      </c>
      <c r="B246" s="51">
        <f ca="1">INDIRECT(ADDRESS(2+QUOTIENT(ROW()-2,COUNTA('Form Responses 1'!$1:$1)-4),2,,TRUE,"Form Responses 1"))</f>
        <v>0</v>
      </c>
      <c r="C246" s="51">
        <f ca="1">INDIRECT(ADDRESS(2+QUOTIENT(ROW()-2,COUNTA('Form Responses 1'!$1:$1)-4),3,,TRUE,"Form Responses 1"))</f>
        <v>0</v>
      </c>
      <c r="D246" s="51">
        <f ca="1">INDIRECT(ADDRESS(2+QUOTIENT(ROW()-2,COUNTA('Form Responses 1'!$1:$1)-4),4,,TRUE,"Form Responses 1"))</f>
        <v>0</v>
      </c>
      <c r="E246" s="67">
        <f ca="1" t="shared" si="0"/>
        <v>6</v>
      </c>
      <c r="F246" s="51" t="str">
        <f ca="1">IF(ISBLANK(A246)," ",INDIRECT(ADDRESS(1,5+MOD(ROW()-2,COUNTA('Form Responses 1'!$1:$1)-4),,TRUE,"Form Responses 1")))</f>
        <v>Gedung [Halaman]</v>
      </c>
      <c r="G246" s="51" t="e">
        <f ca="1">IF(ISBLANK(A246)," ",INDIRECT(ADDRESS(MATCH(A246,'Form Responses 1'!A:A,0),5+MOD(ROW()-2,COUNTA('Form Responses 1'!$1:$1)-4),,TRUE,"Form Responses 1")))</f>
        <v>#N/A</v>
      </c>
      <c r="H246" s="68" t="str">
        <f ca="1" t="shared" si="1"/>
        <v>Gedung</v>
      </c>
      <c r="I246" s="68" t="str">
        <f ca="1" t="shared" si="2"/>
        <v>CLEANING SERVICE</v>
      </c>
      <c r="J246" s="68" t="str">
        <f ca="1" t="array" ref="J246">IFERROR(INDEX(MASTER!B:B,MATCH(G246,MASTER!A:A,0))/100," ")</f>
        <v> </v>
      </c>
      <c r="K246" s="51">
        <f ca="1" t="shared" si="3"/>
        <v>0</v>
      </c>
      <c r="L246" s="51" t="str">
        <f ca="1" t="shared" si="4"/>
        <v>1900 - WEEK 00</v>
      </c>
      <c r="M246" s="51" t="str">
        <f ca="1" t="shared" si="5"/>
        <v>1900 - MONTH 01</v>
      </c>
      <c r="N246" s="68" t="str">
        <f ca="1" t="shared" ref="N246:O246" si="254">IFERROR(AVERAGEIF(L:L,L246,$J:$J)," ")</f>
        <v> </v>
      </c>
      <c r="O246" s="68" t="str">
        <f ca="1" t="shared" si="254"/>
        <v> </v>
      </c>
      <c r="P246" s="51" t="str">
        <f ca="1">IF(ISBLANK(A246)," ",IF(N246&gt;MASTER!$B$3/100,"SB",IF(N246&gt;MASTER!$B$4/100,"B",IF(N246&gt;MASTER!$B$5/100,"C","K"))))</f>
        <v>SB</v>
      </c>
      <c r="Q246" s="51" t="str">
        <f ca="1">IF(ISBLANK(B246)," ",IF(O246&gt;MASTER!$B$3/100,"SB",IF(O246&gt;MASTER!$B$4/100,"B",IF(O246&gt;MASTER!$B$5/100,"C","K"))))</f>
        <v>SB</v>
      </c>
    </row>
    <row r="247" customHeight="1" spans="1:17">
      <c r="A247" s="51">
        <f ca="1">INDIRECT(ADDRESS(2+QUOTIENT(ROW()-2,COUNTA('Form Responses 1'!$1:$1)-4),1,,TRUE,"Form Responses 1"))</f>
        <v>0</v>
      </c>
      <c r="B247" s="51">
        <f ca="1">INDIRECT(ADDRESS(2+QUOTIENT(ROW()-2,COUNTA('Form Responses 1'!$1:$1)-4),2,,TRUE,"Form Responses 1"))</f>
        <v>0</v>
      </c>
      <c r="C247" s="51">
        <f ca="1">INDIRECT(ADDRESS(2+QUOTIENT(ROW()-2,COUNTA('Form Responses 1'!$1:$1)-4),3,,TRUE,"Form Responses 1"))</f>
        <v>0</v>
      </c>
      <c r="D247" s="51">
        <f ca="1">INDIRECT(ADDRESS(2+QUOTIENT(ROW()-2,COUNTA('Form Responses 1'!$1:$1)-4),4,,TRUE,"Form Responses 1"))</f>
        <v>0</v>
      </c>
      <c r="E247" s="67">
        <f ca="1" t="shared" si="0"/>
        <v>6</v>
      </c>
      <c r="F247" s="51" t="str">
        <f ca="1">IF(ISBLANK(A247)," ",INDIRECT(ADDRESS(1,5+MOD(ROW()-2,COUNTA('Form Responses 1'!$1:$1)-4),,TRUE,"Form Responses 1")))</f>
        <v>Gedung [Kamar 1]</v>
      </c>
      <c r="G247" s="51" t="e">
        <f ca="1">IF(ISBLANK(A247)," ",INDIRECT(ADDRESS(MATCH(A247,'Form Responses 1'!A:A,0),5+MOD(ROW()-2,COUNTA('Form Responses 1'!$1:$1)-4),,TRUE,"Form Responses 1")))</f>
        <v>#N/A</v>
      </c>
      <c r="H247" s="68" t="str">
        <f ca="1" t="shared" si="1"/>
        <v>Gedung</v>
      </c>
      <c r="I247" s="68" t="str">
        <f ca="1" t="shared" si="2"/>
        <v>CLEANING SERVICE</v>
      </c>
      <c r="J247" s="68" t="str">
        <f ca="1" t="array" ref="J247">IFERROR(INDEX(MASTER!B:B,MATCH(G247,MASTER!A:A,0))/100," ")</f>
        <v> </v>
      </c>
      <c r="K247" s="51">
        <f ca="1" t="shared" si="3"/>
        <v>0</v>
      </c>
      <c r="L247" s="51" t="str">
        <f ca="1" t="shared" si="4"/>
        <v>1900 - WEEK 00</v>
      </c>
      <c r="M247" s="51" t="str">
        <f ca="1" t="shared" si="5"/>
        <v>1900 - MONTH 01</v>
      </c>
      <c r="N247" s="68" t="str">
        <f ca="1" t="shared" ref="N247:O247" si="255">IFERROR(AVERAGEIF(L:L,L247,$J:$J)," ")</f>
        <v> </v>
      </c>
      <c r="O247" s="68" t="str">
        <f ca="1" t="shared" si="255"/>
        <v> </v>
      </c>
      <c r="P247" s="51" t="str">
        <f ca="1">IF(ISBLANK(A247)," ",IF(N247&gt;MASTER!$B$3/100,"SB",IF(N247&gt;MASTER!$B$4/100,"B",IF(N247&gt;MASTER!$B$5/100,"C","K"))))</f>
        <v>SB</v>
      </c>
      <c r="Q247" s="51" t="str">
        <f ca="1">IF(ISBLANK(B247)," ",IF(O247&gt;MASTER!$B$3/100,"SB",IF(O247&gt;MASTER!$B$4/100,"B",IF(O247&gt;MASTER!$B$5/100,"C","K"))))</f>
        <v>SB</v>
      </c>
    </row>
    <row r="248" customHeight="1" spans="1:17">
      <c r="A248" s="51">
        <f ca="1">INDIRECT(ADDRESS(2+QUOTIENT(ROW()-2,COUNTA('Form Responses 1'!$1:$1)-4),1,,TRUE,"Form Responses 1"))</f>
        <v>0</v>
      </c>
      <c r="B248" s="51">
        <f ca="1">INDIRECT(ADDRESS(2+QUOTIENT(ROW()-2,COUNTA('Form Responses 1'!$1:$1)-4),2,,TRUE,"Form Responses 1"))</f>
        <v>0</v>
      </c>
      <c r="C248" s="51">
        <f ca="1">INDIRECT(ADDRESS(2+QUOTIENT(ROW()-2,COUNTA('Form Responses 1'!$1:$1)-4),3,,TRUE,"Form Responses 1"))</f>
        <v>0</v>
      </c>
      <c r="D248" s="51">
        <f ca="1">INDIRECT(ADDRESS(2+QUOTIENT(ROW()-2,COUNTA('Form Responses 1'!$1:$1)-4),4,,TRUE,"Form Responses 1"))</f>
        <v>0</v>
      </c>
      <c r="E248" s="67">
        <f ca="1" t="shared" si="0"/>
        <v>6</v>
      </c>
      <c r="F248" s="51" t="str">
        <f ca="1">IF(ISBLANK(A248)," ",INDIRECT(ADDRESS(1,5+MOD(ROW()-2,COUNTA('Form Responses 1'!$1:$1)-4),,TRUE,"Form Responses 1")))</f>
        <v>Gedung [Kamar 2]</v>
      </c>
      <c r="G248" s="51" t="e">
        <f ca="1">IF(ISBLANK(A248)," ",INDIRECT(ADDRESS(MATCH(A248,'Form Responses 1'!A:A,0),5+MOD(ROW()-2,COUNTA('Form Responses 1'!$1:$1)-4),,TRUE,"Form Responses 1")))</f>
        <v>#N/A</v>
      </c>
      <c r="H248" s="68" t="str">
        <f ca="1" t="shared" si="1"/>
        <v>Gedung</v>
      </c>
      <c r="I248" s="68" t="str">
        <f ca="1" t="shared" si="2"/>
        <v>CLEANING SERVICE</v>
      </c>
      <c r="J248" s="68" t="str">
        <f ca="1" t="array" ref="J248">IFERROR(INDEX(MASTER!B:B,MATCH(G248,MASTER!A:A,0))/100," ")</f>
        <v> </v>
      </c>
      <c r="K248" s="51">
        <f ca="1" t="shared" si="3"/>
        <v>0</v>
      </c>
      <c r="L248" s="51" t="str">
        <f ca="1" t="shared" si="4"/>
        <v>1900 - WEEK 00</v>
      </c>
      <c r="M248" s="51" t="str">
        <f ca="1" t="shared" si="5"/>
        <v>1900 - MONTH 01</v>
      </c>
      <c r="N248" s="68" t="str">
        <f ca="1" t="shared" ref="N248:O248" si="256">IFERROR(AVERAGEIF(L:L,L248,$J:$J)," ")</f>
        <v> </v>
      </c>
      <c r="O248" s="68" t="str">
        <f ca="1" t="shared" si="256"/>
        <v> </v>
      </c>
      <c r="P248" s="51" t="str">
        <f ca="1">IF(ISBLANK(A248)," ",IF(N248&gt;MASTER!$B$3/100,"SB",IF(N248&gt;MASTER!$B$4/100,"B",IF(N248&gt;MASTER!$B$5/100,"C","K"))))</f>
        <v>SB</v>
      </c>
      <c r="Q248" s="51" t="str">
        <f ca="1">IF(ISBLANK(B248)," ",IF(O248&gt;MASTER!$B$3/100,"SB",IF(O248&gt;MASTER!$B$4/100,"B",IF(O248&gt;MASTER!$B$5/100,"C","K"))))</f>
        <v>SB</v>
      </c>
    </row>
    <row r="249" customHeight="1" spans="1:17">
      <c r="A249" s="51">
        <f ca="1">INDIRECT(ADDRESS(2+QUOTIENT(ROW()-2,COUNTA('Form Responses 1'!$1:$1)-4),1,,TRUE,"Form Responses 1"))</f>
        <v>0</v>
      </c>
      <c r="B249" s="51">
        <f ca="1">INDIRECT(ADDRESS(2+QUOTIENT(ROW()-2,COUNTA('Form Responses 1'!$1:$1)-4),2,,TRUE,"Form Responses 1"))</f>
        <v>0</v>
      </c>
      <c r="C249" s="51">
        <f ca="1">INDIRECT(ADDRESS(2+QUOTIENT(ROW()-2,COUNTA('Form Responses 1'!$1:$1)-4),3,,TRUE,"Form Responses 1"))</f>
        <v>0</v>
      </c>
      <c r="D249" s="51">
        <f ca="1">INDIRECT(ADDRESS(2+QUOTIENT(ROW()-2,COUNTA('Form Responses 1'!$1:$1)-4),4,,TRUE,"Form Responses 1"))</f>
        <v>0</v>
      </c>
      <c r="E249" s="67">
        <f ca="1" t="shared" si="0"/>
        <v>6</v>
      </c>
      <c r="F249" s="51" t="str">
        <f ca="1">IF(ISBLANK(A249)," ",INDIRECT(ADDRESS(1,5+MOD(ROW()-2,COUNTA('Form Responses 1'!$1:$1)-4),,TRUE,"Form Responses 1")))</f>
        <v>Gedung [Kamar 3]</v>
      </c>
      <c r="G249" s="51" t="e">
        <f ca="1">IF(ISBLANK(A249)," ",INDIRECT(ADDRESS(MATCH(A249,'Form Responses 1'!A:A,0),5+MOD(ROW()-2,COUNTA('Form Responses 1'!$1:$1)-4),,TRUE,"Form Responses 1")))</f>
        <v>#N/A</v>
      </c>
      <c r="H249" s="68" t="str">
        <f ca="1" t="shared" si="1"/>
        <v>Gedung</v>
      </c>
      <c r="I249" s="68" t="str">
        <f ca="1" t="shared" si="2"/>
        <v>CLEANING SERVICE</v>
      </c>
      <c r="J249" s="68" t="str">
        <f ca="1" t="array" ref="J249">IFERROR(INDEX(MASTER!B:B,MATCH(G249,MASTER!A:A,0))/100," ")</f>
        <v> </v>
      </c>
      <c r="K249" s="51">
        <f ca="1" t="shared" si="3"/>
        <v>0</v>
      </c>
      <c r="L249" s="51" t="str">
        <f ca="1" t="shared" si="4"/>
        <v>1900 - WEEK 00</v>
      </c>
      <c r="M249" s="51" t="str">
        <f ca="1" t="shared" si="5"/>
        <v>1900 - MONTH 01</v>
      </c>
      <c r="N249" s="68" t="str">
        <f ca="1" t="shared" ref="N249:O249" si="257">IFERROR(AVERAGEIF(L:L,L249,$J:$J)," ")</f>
        <v> </v>
      </c>
      <c r="O249" s="68" t="str">
        <f ca="1" t="shared" si="257"/>
        <v> </v>
      </c>
      <c r="P249" s="51" t="str">
        <f ca="1">IF(ISBLANK(A249)," ",IF(N249&gt;MASTER!$B$3/100,"SB",IF(N249&gt;MASTER!$B$4/100,"B",IF(N249&gt;MASTER!$B$5/100,"C","K"))))</f>
        <v>SB</v>
      </c>
      <c r="Q249" s="51" t="str">
        <f ca="1">IF(ISBLANK(B249)," ",IF(O249&gt;MASTER!$B$3/100,"SB",IF(O249&gt;MASTER!$B$4/100,"B",IF(O249&gt;MASTER!$B$5/100,"C","K"))))</f>
        <v>SB</v>
      </c>
    </row>
    <row r="250" customHeight="1" spans="1:17">
      <c r="A250" s="51">
        <f ca="1">INDIRECT(ADDRESS(2+QUOTIENT(ROW()-2,COUNTA('Form Responses 1'!$1:$1)-4),1,,TRUE,"Form Responses 1"))</f>
        <v>0</v>
      </c>
      <c r="B250" s="51">
        <f ca="1">INDIRECT(ADDRESS(2+QUOTIENT(ROW()-2,COUNTA('Form Responses 1'!$1:$1)-4),2,,TRUE,"Form Responses 1"))</f>
        <v>0</v>
      </c>
      <c r="C250" s="51">
        <f ca="1">INDIRECT(ADDRESS(2+QUOTIENT(ROW()-2,COUNTA('Form Responses 1'!$1:$1)-4),3,,TRUE,"Form Responses 1"))</f>
        <v>0</v>
      </c>
      <c r="D250" s="51">
        <f ca="1">INDIRECT(ADDRESS(2+QUOTIENT(ROW()-2,COUNTA('Form Responses 1'!$1:$1)-4),4,,TRUE,"Form Responses 1"))</f>
        <v>0</v>
      </c>
      <c r="E250" s="67">
        <f ca="1" t="shared" si="0"/>
        <v>6</v>
      </c>
      <c r="F250" s="51" t="str">
        <f ca="1">IF(ISBLANK(A250)," ",INDIRECT(ADDRESS(1,5+MOD(ROW()-2,COUNTA('Form Responses 1'!$1:$1)-4),,TRUE,"Form Responses 1")))</f>
        <v>Gedung [Kamar 4]</v>
      </c>
      <c r="G250" s="51" t="e">
        <f ca="1">IF(ISBLANK(A250)," ",INDIRECT(ADDRESS(MATCH(A250,'Form Responses 1'!A:A,0),5+MOD(ROW()-2,COUNTA('Form Responses 1'!$1:$1)-4),,TRUE,"Form Responses 1")))</f>
        <v>#N/A</v>
      </c>
      <c r="H250" s="68" t="str">
        <f ca="1" t="shared" si="1"/>
        <v>Gedung</v>
      </c>
      <c r="I250" s="68" t="str">
        <f ca="1" t="shared" si="2"/>
        <v>CLEANING SERVICE</v>
      </c>
      <c r="J250" s="68" t="str">
        <f ca="1" t="array" ref="J250">IFERROR(INDEX(MASTER!B:B,MATCH(G250,MASTER!A:A,0))/100," ")</f>
        <v> </v>
      </c>
      <c r="K250" s="51">
        <f ca="1" t="shared" si="3"/>
        <v>0</v>
      </c>
      <c r="L250" s="51" t="str">
        <f ca="1" t="shared" si="4"/>
        <v>1900 - WEEK 00</v>
      </c>
      <c r="M250" s="51" t="str">
        <f ca="1" t="shared" si="5"/>
        <v>1900 - MONTH 01</v>
      </c>
      <c r="N250" s="68" t="str">
        <f ca="1" t="shared" ref="N250:O250" si="258">IFERROR(AVERAGEIF(L:L,L250,$J:$J)," ")</f>
        <v> </v>
      </c>
      <c r="O250" s="68" t="str">
        <f ca="1" t="shared" si="258"/>
        <v> </v>
      </c>
      <c r="P250" s="51" t="str">
        <f ca="1">IF(ISBLANK(A250)," ",IF(N250&gt;MASTER!$B$3/100,"SB",IF(N250&gt;MASTER!$B$4/100,"B",IF(N250&gt;MASTER!$B$5/100,"C","K"))))</f>
        <v>SB</v>
      </c>
      <c r="Q250" s="51" t="str">
        <f ca="1">IF(ISBLANK(B250)," ",IF(O250&gt;MASTER!$B$3/100,"SB",IF(O250&gt;MASTER!$B$4/100,"B",IF(O250&gt;MASTER!$B$5/100,"C","K"))))</f>
        <v>SB</v>
      </c>
    </row>
    <row r="251" customHeight="1" spans="1:17">
      <c r="A251" s="51">
        <f ca="1">INDIRECT(ADDRESS(2+QUOTIENT(ROW()-2,COUNTA('Form Responses 1'!$1:$1)-4),1,,TRUE,"Form Responses 1"))</f>
        <v>0</v>
      </c>
      <c r="B251" s="51">
        <f ca="1">INDIRECT(ADDRESS(2+QUOTIENT(ROW()-2,COUNTA('Form Responses 1'!$1:$1)-4),2,,TRUE,"Form Responses 1"))</f>
        <v>0</v>
      </c>
      <c r="C251" s="51">
        <f ca="1">INDIRECT(ADDRESS(2+QUOTIENT(ROW()-2,COUNTA('Form Responses 1'!$1:$1)-4),3,,TRUE,"Form Responses 1"))</f>
        <v>0</v>
      </c>
      <c r="D251" s="51">
        <f ca="1">INDIRECT(ADDRESS(2+QUOTIENT(ROW()-2,COUNTA('Form Responses 1'!$1:$1)-4),4,,TRUE,"Form Responses 1"))</f>
        <v>0</v>
      </c>
      <c r="E251" s="67">
        <f ca="1" t="shared" si="0"/>
        <v>6</v>
      </c>
      <c r="F251" s="51" t="str">
        <f ca="1">IF(ISBLANK(A251)," ",INDIRECT(ADDRESS(1,5+MOD(ROW()-2,COUNTA('Form Responses 1'!$1:$1)-4),,TRUE,"Form Responses 1")))</f>
        <v>Gedung [Kolidor]</v>
      </c>
      <c r="G251" s="51" t="e">
        <f ca="1">IF(ISBLANK(A251)," ",INDIRECT(ADDRESS(MATCH(A251,'Form Responses 1'!A:A,0),5+MOD(ROW()-2,COUNTA('Form Responses 1'!$1:$1)-4),,TRUE,"Form Responses 1")))</f>
        <v>#N/A</v>
      </c>
      <c r="H251" s="68" t="str">
        <f ca="1" t="shared" si="1"/>
        <v>Gedung</v>
      </c>
      <c r="I251" s="68" t="str">
        <f ca="1" t="shared" si="2"/>
        <v>CLEANING SERVICE</v>
      </c>
      <c r="J251" s="68" t="str">
        <f ca="1" t="array" ref="J251">IFERROR(INDEX(MASTER!B:B,MATCH(G251,MASTER!A:A,0))/100," ")</f>
        <v> </v>
      </c>
      <c r="K251" s="51">
        <f ca="1" t="shared" si="3"/>
        <v>0</v>
      </c>
      <c r="L251" s="51" t="str">
        <f ca="1" t="shared" si="4"/>
        <v>1900 - WEEK 00</v>
      </c>
      <c r="M251" s="51" t="str">
        <f ca="1" t="shared" si="5"/>
        <v>1900 - MONTH 01</v>
      </c>
      <c r="N251" s="68" t="str">
        <f ca="1" t="shared" ref="N251:O251" si="259">IFERROR(AVERAGEIF(L:L,L251,$J:$J)," ")</f>
        <v> </v>
      </c>
      <c r="O251" s="68" t="str">
        <f ca="1" t="shared" si="259"/>
        <v> </v>
      </c>
      <c r="P251" s="51" t="str">
        <f ca="1">IF(ISBLANK(A251)," ",IF(N251&gt;MASTER!$B$3/100,"SB",IF(N251&gt;MASTER!$B$4/100,"B",IF(N251&gt;MASTER!$B$5/100,"C","K"))))</f>
        <v>SB</v>
      </c>
      <c r="Q251" s="51" t="str">
        <f ca="1">IF(ISBLANK(B251)," ",IF(O251&gt;MASTER!$B$3/100,"SB",IF(O251&gt;MASTER!$B$4/100,"B",IF(O251&gt;MASTER!$B$5/100,"C","K"))))</f>
        <v>SB</v>
      </c>
    </row>
    <row r="252" customHeight="1" spans="1:17">
      <c r="A252" s="51">
        <f ca="1">INDIRECT(ADDRESS(2+QUOTIENT(ROW()-2,COUNTA('Form Responses 1'!$1:$1)-4),1,,TRUE,"Form Responses 1"))</f>
        <v>0</v>
      </c>
      <c r="B252" s="51">
        <f ca="1">INDIRECT(ADDRESS(2+QUOTIENT(ROW()-2,COUNTA('Form Responses 1'!$1:$1)-4),2,,TRUE,"Form Responses 1"))</f>
        <v>0</v>
      </c>
      <c r="C252" s="51">
        <f ca="1">INDIRECT(ADDRESS(2+QUOTIENT(ROW()-2,COUNTA('Form Responses 1'!$1:$1)-4),3,,TRUE,"Form Responses 1"))</f>
        <v>0</v>
      </c>
      <c r="D252" s="51">
        <f ca="1">INDIRECT(ADDRESS(2+QUOTIENT(ROW()-2,COUNTA('Form Responses 1'!$1:$1)-4),4,,TRUE,"Form Responses 1"))</f>
        <v>0</v>
      </c>
      <c r="E252" s="67">
        <f ca="1" t="shared" si="0"/>
        <v>6</v>
      </c>
      <c r="F252" s="51" t="str">
        <f ca="1">IF(ISBLANK(A252)," ",INDIRECT(ADDRESS(1,5+MOD(ROW()-2,COUNTA('Form Responses 1'!$1:$1)-4),,TRUE,"Form Responses 1")))</f>
        <v>Gedung [Pentri]</v>
      </c>
      <c r="G252" s="51" t="e">
        <f ca="1">IF(ISBLANK(A252)," ",INDIRECT(ADDRESS(MATCH(A252,'Form Responses 1'!A:A,0),5+MOD(ROW()-2,COUNTA('Form Responses 1'!$1:$1)-4),,TRUE,"Form Responses 1")))</f>
        <v>#N/A</v>
      </c>
      <c r="H252" s="68" t="str">
        <f ca="1" t="shared" si="1"/>
        <v>Gedung</v>
      </c>
      <c r="I252" s="68" t="str">
        <f ca="1" t="shared" si="2"/>
        <v>CLEANING SERVICE</v>
      </c>
      <c r="J252" s="68" t="str">
        <f ca="1" t="array" ref="J252">IFERROR(INDEX(MASTER!B:B,MATCH(G252,MASTER!A:A,0))/100," ")</f>
        <v> </v>
      </c>
      <c r="K252" s="51">
        <f ca="1" t="shared" si="3"/>
        <v>0</v>
      </c>
      <c r="L252" s="51" t="str">
        <f ca="1" t="shared" si="4"/>
        <v>1900 - WEEK 00</v>
      </c>
      <c r="M252" s="51" t="str">
        <f ca="1" t="shared" si="5"/>
        <v>1900 - MONTH 01</v>
      </c>
      <c r="N252" s="68" t="str">
        <f ca="1" t="shared" ref="N252:O252" si="260">IFERROR(AVERAGEIF(L:L,L252,$J:$J)," ")</f>
        <v> </v>
      </c>
      <c r="O252" s="68" t="str">
        <f ca="1" t="shared" si="260"/>
        <v> </v>
      </c>
      <c r="P252" s="51" t="str">
        <f ca="1">IF(ISBLANK(A252)," ",IF(N252&gt;MASTER!$B$3/100,"SB",IF(N252&gt;MASTER!$B$4/100,"B",IF(N252&gt;MASTER!$B$5/100,"C","K"))))</f>
        <v>SB</v>
      </c>
      <c r="Q252" s="51" t="str">
        <f ca="1">IF(ISBLANK(B252)," ",IF(O252&gt;MASTER!$B$3/100,"SB",IF(O252&gt;MASTER!$B$4/100,"B",IF(O252&gt;MASTER!$B$5/100,"C","K"))))</f>
        <v>SB</v>
      </c>
    </row>
    <row r="253" customHeight="1" spans="1:17">
      <c r="A253" s="51">
        <f ca="1">INDIRECT(ADDRESS(2+QUOTIENT(ROW()-2,COUNTA('Form Responses 1'!$1:$1)-4),1,,TRUE,"Form Responses 1"))</f>
        <v>0</v>
      </c>
      <c r="B253" s="51">
        <f ca="1">INDIRECT(ADDRESS(2+QUOTIENT(ROW()-2,COUNTA('Form Responses 1'!$1:$1)-4),2,,TRUE,"Form Responses 1"))</f>
        <v>0</v>
      </c>
      <c r="C253" s="51">
        <f ca="1">INDIRECT(ADDRESS(2+QUOTIENT(ROW()-2,COUNTA('Form Responses 1'!$1:$1)-4),3,,TRUE,"Form Responses 1"))</f>
        <v>0</v>
      </c>
      <c r="D253" s="51">
        <f ca="1">INDIRECT(ADDRESS(2+QUOTIENT(ROW()-2,COUNTA('Form Responses 1'!$1:$1)-4),4,,TRUE,"Form Responses 1"))</f>
        <v>0</v>
      </c>
      <c r="E253" s="67">
        <f ca="1" t="shared" si="0"/>
        <v>6</v>
      </c>
      <c r="F253" s="51" t="str">
        <f ca="1">IF(ISBLANK(A253)," ",INDIRECT(ADDRESS(1,5+MOD(ROW()-2,COUNTA('Form Responses 1'!$1:$1)-4),,TRUE,"Form Responses 1")))</f>
        <v>Gedung [Toilet]</v>
      </c>
      <c r="G253" s="51" t="e">
        <f ca="1">IF(ISBLANK(A253)," ",INDIRECT(ADDRESS(MATCH(A253,'Form Responses 1'!A:A,0),5+MOD(ROW()-2,COUNTA('Form Responses 1'!$1:$1)-4),,TRUE,"Form Responses 1")))</f>
        <v>#N/A</v>
      </c>
      <c r="H253" s="68" t="str">
        <f ca="1" t="shared" si="1"/>
        <v>Gedung</v>
      </c>
      <c r="I253" s="68" t="str">
        <f ca="1" t="shared" si="2"/>
        <v>CLEANING SERVICE</v>
      </c>
      <c r="J253" s="68" t="str">
        <f ca="1" t="array" ref="J253">IFERROR(INDEX(MASTER!B:B,MATCH(G253,MASTER!A:A,0))/100," ")</f>
        <v> </v>
      </c>
      <c r="K253" s="51">
        <f ca="1" t="shared" si="3"/>
        <v>0</v>
      </c>
      <c r="L253" s="51" t="str">
        <f ca="1" t="shared" si="4"/>
        <v>1900 - WEEK 00</v>
      </c>
      <c r="M253" s="51" t="str">
        <f ca="1" t="shared" si="5"/>
        <v>1900 - MONTH 01</v>
      </c>
      <c r="N253" s="68" t="str">
        <f ca="1" t="shared" ref="N253:O253" si="261">IFERROR(AVERAGEIF(L:L,L253,$J:$J)," ")</f>
        <v> </v>
      </c>
      <c r="O253" s="68" t="str">
        <f ca="1" t="shared" si="261"/>
        <v> </v>
      </c>
      <c r="P253" s="51" t="str">
        <f ca="1">IF(ISBLANK(A253)," ",IF(N253&gt;MASTER!$B$3/100,"SB",IF(N253&gt;MASTER!$B$4/100,"B",IF(N253&gt;MASTER!$B$5/100,"C","K"))))</f>
        <v>SB</v>
      </c>
      <c r="Q253" s="51" t="str">
        <f ca="1">IF(ISBLANK(B253)," ",IF(O253&gt;MASTER!$B$3/100,"SB",IF(O253&gt;MASTER!$B$4/100,"B",IF(O253&gt;MASTER!$B$5/100,"C","K"))))</f>
        <v>SB</v>
      </c>
    </row>
    <row r="254" customHeight="1" spans="1:17">
      <c r="A254" s="51">
        <f ca="1">INDIRECT(ADDRESS(2+QUOTIENT(ROW()-2,COUNTA('Form Responses 1'!$1:$1)-4),1,,TRUE,"Form Responses 1"))</f>
        <v>0</v>
      </c>
      <c r="B254" s="51">
        <f ca="1">INDIRECT(ADDRESS(2+QUOTIENT(ROW()-2,COUNTA('Form Responses 1'!$1:$1)-4),2,,TRUE,"Form Responses 1"))</f>
        <v>0</v>
      </c>
      <c r="C254" s="51">
        <f ca="1">INDIRECT(ADDRESS(2+QUOTIENT(ROW()-2,COUNTA('Form Responses 1'!$1:$1)-4),3,,TRUE,"Form Responses 1"))</f>
        <v>0</v>
      </c>
      <c r="D254" s="51">
        <f ca="1">INDIRECT(ADDRESS(2+QUOTIENT(ROW()-2,COUNTA('Form Responses 1'!$1:$1)-4),4,,TRUE,"Form Responses 1"))</f>
        <v>0</v>
      </c>
      <c r="E254" s="67">
        <f ca="1" t="shared" si="0"/>
        <v>6</v>
      </c>
      <c r="F254" s="51" t="str">
        <f ca="1">IF(ISBLANK(A254)," ",INDIRECT(ADDRESS(1,5+MOD(ROW()-2,COUNTA('Form Responses 1'!$1:$1)-4),,TRUE,"Form Responses 1")))</f>
        <v>Security [Security Functions]</v>
      </c>
      <c r="G254" s="51" t="e">
        <f ca="1">IF(ISBLANK(A254)," ",INDIRECT(ADDRESS(MATCH(A254,'Form Responses 1'!A:A,0),5+MOD(ROW()-2,COUNTA('Form Responses 1'!$1:$1)-4),,TRUE,"Form Responses 1")))</f>
        <v>#N/A</v>
      </c>
      <c r="H254" s="68" t="str">
        <f ca="1" t="shared" si="1"/>
        <v>Security</v>
      </c>
      <c r="I254" s="68" t="str">
        <f ca="1" t="shared" si="2"/>
        <v>SECURITY SERVICE</v>
      </c>
      <c r="J254" s="68" t="str">
        <f ca="1" t="array" ref="J254">IFERROR(INDEX(MASTER!B:B,MATCH(G254,MASTER!A:A,0))/100," ")</f>
        <v> </v>
      </c>
      <c r="K254" s="51">
        <f ca="1" t="shared" si="3"/>
        <v>0</v>
      </c>
      <c r="L254" s="51" t="str">
        <f ca="1" t="shared" si="4"/>
        <v>1900 - WEEK 00</v>
      </c>
      <c r="M254" s="51" t="str">
        <f ca="1" t="shared" si="5"/>
        <v>1900 - MONTH 01</v>
      </c>
      <c r="N254" s="68" t="str">
        <f ca="1" t="shared" ref="N254:O254" si="262">IFERROR(AVERAGEIF(L:L,L254,$J:$J)," ")</f>
        <v> </v>
      </c>
      <c r="O254" s="68" t="str">
        <f ca="1" t="shared" si="262"/>
        <v> </v>
      </c>
      <c r="P254" s="51" t="str">
        <f ca="1">IF(ISBLANK(A254)," ",IF(N254&gt;MASTER!$B$3/100,"SB",IF(N254&gt;MASTER!$B$4/100,"B",IF(N254&gt;MASTER!$B$5/100,"C","K"))))</f>
        <v>SB</v>
      </c>
      <c r="Q254" s="51" t="str">
        <f ca="1">IF(ISBLANK(B254)," ",IF(O254&gt;MASTER!$B$3/100,"SB",IF(O254&gt;MASTER!$B$4/100,"B",IF(O254&gt;MASTER!$B$5/100,"C","K"))))</f>
        <v>SB</v>
      </c>
    </row>
    <row r="255" customHeight="1" spans="1:17">
      <c r="A255" s="51">
        <f ca="1">INDIRECT(ADDRESS(2+QUOTIENT(ROW()-2,COUNTA('Form Responses 1'!$1:$1)-4),1,,TRUE,"Form Responses 1"))</f>
        <v>0</v>
      </c>
      <c r="B255" s="51">
        <f ca="1">INDIRECT(ADDRESS(2+QUOTIENT(ROW()-2,COUNTA('Form Responses 1'!$1:$1)-4),2,,TRUE,"Form Responses 1"))</f>
        <v>0</v>
      </c>
      <c r="C255" s="51">
        <f ca="1">INDIRECT(ADDRESS(2+QUOTIENT(ROW()-2,COUNTA('Form Responses 1'!$1:$1)-4),3,,TRUE,"Form Responses 1"))</f>
        <v>0</v>
      </c>
      <c r="D255" s="51">
        <f ca="1">INDIRECT(ADDRESS(2+QUOTIENT(ROW()-2,COUNTA('Form Responses 1'!$1:$1)-4),4,,TRUE,"Form Responses 1"))</f>
        <v>0</v>
      </c>
      <c r="E255" s="67">
        <f ca="1" t="shared" si="0"/>
        <v>6</v>
      </c>
      <c r="F255" s="51" t="str">
        <f ca="1">IF(ISBLANK(A255)," ",INDIRECT(ADDRESS(1,5+MOD(ROW()-2,COUNTA('Form Responses 1'!$1:$1)-4),,TRUE,"Form Responses 1")))</f>
        <v>Gedung [Halaman]</v>
      </c>
      <c r="G255" s="51" t="e">
        <f ca="1">IF(ISBLANK(A255)," ",INDIRECT(ADDRESS(MATCH(A255,'Form Responses 1'!A:A,0),5+MOD(ROW()-2,COUNTA('Form Responses 1'!$1:$1)-4),,TRUE,"Form Responses 1")))</f>
        <v>#N/A</v>
      </c>
      <c r="H255" s="68" t="str">
        <f ca="1" t="shared" si="1"/>
        <v>Gedung</v>
      </c>
      <c r="I255" s="68" t="str">
        <f ca="1" t="shared" si="2"/>
        <v>CLEANING SERVICE</v>
      </c>
      <c r="J255" s="68" t="str">
        <f ca="1" t="array" ref="J255">IFERROR(INDEX(MASTER!B:B,MATCH(G255,MASTER!A:A,0))/100," ")</f>
        <v> </v>
      </c>
      <c r="K255" s="51">
        <f ca="1" t="shared" si="3"/>
        <v>0</v>
      </c>
      <c r="L255" s="51" t="str">
        <f ca="1" t="shared" si="4"/>
        <v>1900 - WEEK 00</v>
      </c>
      <c r="M255" s="51" t="str">
        <f ca="1" t="shared" si="5"/>
        <v>1900 - MONTH 01</v>
      </c>
      <c r="N255" s="68" t="str">
        <f ca="1" t="shared" ref="N255:O255" si="263">IFERROR(AVERAGEIF(L:L,L255,$J:$J)," ")</f>
        <v> </v>
      </c>
      <c r="O255" s="68" t="str">
        <f ca="1" t="shared" si="263"/>
        <v> </v>
      </c>
      <c r="P255" s="51" t="str">
        <f ca="1">IF(ISBLANK(A255)," ",IF(N255&gt;MASTER!$B$3/100,"SB",IF(N255&gt;MASTER!$B$4/100,"B",IF(N255&gt;MASTER!$B$5/100,"C","K"))))</f>
        <v>SB</v>
      </c>
      <c r="Q255" s="51" t="str">
        <f ca="1">IF(ISBLANK(B255)," ",IF(O255&gt;MASTER!$B$3/100,"SB",IF(O255&gt;MASTER!$B$4/100,"B",IF(O255&gt;MASTER!$B$5/100,"C","K"))))</f>
        <v>SB</v>
      </c>
    </row>
    <row r="256" customHeight="1" spans="1:17">
      <c r="A256" s="51">
        <f ca="1">INDIRECT(ADDRESS(2+QUOTIENT(ROW()-2,COUNTA('Form Responses 1'!$1:$1)-4),1,,TRUE,"Form Responses 1"))</f>
        <v>0</v>
      </c>
      <c r="B256" s="51">
        <f ca="1">INDIRECT(ADDRESS(2+QUOTIENT(ROW()-2,COUNTA('Form Responses 1'!$1:$1)-4),2,,TRUE,"Form Responses 1"))</f>
        <v>0</v>
      </c>
      <c r="C256" s="51">
        <f ca="1">INDIRECT(ADDRESS(2+QUOTIENT(ROW()-2,COUNTA('Form Responses 1'!$1:$1)-4),3,,TRUE,"Form Responses 1"))</f>
        <v>0</v>
      </c>
      <c r="D256" s="51">
        <f ca="1">INDIRECT(ADDRESS(2+QUOTIENT(ROW()-2,COUNTA('Form Responses 1'!$1:$1)-4),4,,TRUE,"Form Responses 1"))</f>
        <v>0</v>
      </c>
      <c r="E256" s="67">
        <f ca="1" t="shared" si="0"/>
        <v>6</v>
      </c>
      <c r="F256" s="51" t="str">
        <f ca="1">IF(ISBLANK(A256)," ",INDIRECT(ADDRESS(1,5+MOD(ROW()-2,COUNTA('Form Responses 1'!$1:$1)-4),,TRUE,"Form Responses 1")))</f>
        <v>Gedung [Kamar 1]</v>
      </c>
      <c r="G256" s="51" t="e">
        <f ca="1">IF(ISBLANK(A256)," ",INDIRECT(ADDRESS(MATCH(A256,'Form Responses 1'!A:A,0),5+MOD(ROW()-2,COUNTA('Form Responses 1'!$1:$1)-4),,TRUE,"Form Responses 1")))</f>
        <v>#N/A</v>
      </c>
      <c r="H256" s="68" t="str">
        <f ca="1" t="shared" si="1"/>
        <v>Gedung</v>
      </c>
      <c r="I256" s="68" t="str">
        <f ca="1" t="shared" si="2"/>
        <v>CLEANING SERVICE</v>
      </c>
      <c r="J256" s="68" t="str">
        <f ca="1" t="array" ref="J256">IFERROR(INDEX(MASTER!B:B,MATCH(G256,MASTER!A:A,0))/100," ")</f>
        <v> </v>
      </c>
      <c r="K256" s="51">
        <f ca="1" t="shared" si="3"/>
        <v>0</v>
      </c>
      <c r="L256" s="51" t="str">
        <f ca="1" t="shared" si="4"/>
        <v>1900 - WEEK 00</v>
      </c>
      <c r="M256" s="51" t="str">
        <f ca="1" t="shared" si="5"/>
        <v>1900 - MONTH 01</v>
      </c>
      <c r="N256" s="68" t="str">
        <f ca="1" t="shared" ref="N256:O256" si="264">IFERROR(AVERAGEIF(L:L,L256,$J:$J)," ")</f>
        <v> </v>
      </c>
      <c r="O256" s="68" t="str">
        <f ca="1" t="shared" si="264"/>
        <v> </v>
      </c>
      <c r="P256" s="51" t="str">
        <f ca="1">IF(ISBLANK(A256)," ",IF(N256&gt;MASTER!$B$3/100,"SB",IF(N256&gt;MASTER!$B$4/100,"B",IF(N256&gt;MASTER!$B$5/100,"C","K"))))</f>
        <v>SB</v>
      </c>
      <c r="Q256" s="51" t="str">
        <f ca="1">IF(ISBLANK(B256)," ",IF(O256&gt;MASTER!$B$3/100,"SB",IF(O256&gt;MASTER!$B$4/100,"B",IF(O256&gt;MASTER!$B$5/100,"C","K"))))</f>
        <v>SB</v>
      </c>
    </row>
    <row r="257" customHeight="1" spans="1:17">
      <c r="A257" s="51">
        <f ca="1">INDIRECT(ADDRESS(2+QUOTIENT(ROW()-2,COUNTA('Form Responses 1'!$1:$1)-4),1,,TRUE,"Form Responses 1"))</f>
        <v>0</v>
      </c>
      <c r="B257" s="51">
        <f ca="1">INDIRECT(ADDRESS(2+QUOTIENT(ROW()-2,COUNTA('Form Responses 1'!$1:$1)-4),2,,TRUE,"Form Responses 1"))</f>
        <v>0</v>
      </c>
      <c r="C257" s="51">
        <f ca="1">INDIRECT(ADDRESS(2+QUOTIENT(ROW()-2,COUNTA('Form Responses 1'!$1:$1)-4),3,,TRUE,"Form Responses 1"))</f>
        <v>0</v>
      </c>
      <c r="D257" s="51">
        <f ca="1">INDIRECT(ADDRESS(2+QUOTIENT(ROW()-2,COUNTA('Form Responses 1'!$1:$1)-4),4,,TRUE,"Form Responses 1"))</f>
        <v>0</v>
      </c>
      <c r="E257" s="67">
        <f ca="1" t="shared" si="0"/>
        <v>6</v>
      </c>
      <c r="F257" s="51" t="str">
        <f ca="1">IF(ISBLANK(A257)," ",INDIRECT(ADDRESS(1,5+MOD(ROW()-2,COUNTA('Form Responses 1'!$1:$1)-4),,TRUE,"Form Responses 1")))</f>
        <v>Gedung [Kamar 2]</v>
      </c>
      <c r="G257" s="51" t="e">
        <f ca="1">IF(ISBLANK(A257)," ",INDIRECT(ADDRESS(MATCH(A257,'Form Responses 1'!A:A,0),5+MOD(ROW()-2,COUNTA('Form Responses 1'!$1:$1)-4),,TRUE,"Form Responses 1")))</f>
        <v>#N/A</v>
      </c>
      <c r="H257" s="68" t="str">
        <f ca="1" t="shared" si="1"/>
        <v>Gedung</v>
      </c>
      <c r="I257" s="68" t="str">
        <f ca="1" t="shared" si="2"/>
        <v>CLEANING SERVICE</v>
      </c>
      <c r="J257" s="68" t="str">
        <f ca="1" t="array" ref="J257">IFERROR(INDEX(MASTER!B:B,MATCH(G257,MASTER!A:A,0))/100," ")</f>
        <v> </v>
      </c>
      <c r="K257" s="51">
        <f ca="1" t="shared" si="3"/>
        <v>0</v>
      </c>
      <c r="L257" s="51" t="str">
        <f ca="1" t="shared" si="4"/>
        <v>1900 - WEEK 00</v>
      </c>
      <c r="M257" s="51" t="str">
        <f ca="1" t="shared" si="5"/>
        <v>1900 - MONTH 01</v>
      </c>
      <c r="N257" s="68" t="str">
        <f ca="1" t="shared" ref="N257:O257" si="265">IFERROR(AVERAGEIF(L:L,L257,$J:$J)," ")</f>
        <v> </v>
      </c>
      <c r="O257" s="68" t="str">
        <f ca="1" t="shared" si="265"/>
        <v> </v>
      </c>
      <c r="P257" s="51" t="str">
        <f ca="1">IF(ISBLANK(A257)," ",IF(N257&gt;MASTER!$B$3/100,"SB",IF(N257&gt;MASTER!$B$4/100,"B",IF(N257&gt;MASTER!$B$5/100,"C","K"))))</f>
        <v>SB</v>
      </c>
      <c r="Q257" s="51" t="str">
        <f ca="1">IF(ISBLANK(B257)," ",IF(O257&gt;MASTER!$B$3/100,"SB",IF(O257&gt;MASTER!$B$4/100,"B",IF(O257&gt;MASTER!$B$5/100,"C","K"))))</f>
        <v>SB</v>
      </c>
    </row>
    <row r="258" customHeight="1" spans="1:17">
      <c r="A258" s="51">
        <f ca="1">INDIRECT(ADDRESS(2+QUOTIENT(ROW()-2,COUNTA('Form Responses 1'!$1:$1)-4),1,,TRUE,"Form Responses 1"))</f>
        <v>0</v>
      </c>
      <c r="B258" s="51">
        <f ca="1">INDIRECT(ADDRESS(2+QUOTIENT(ROW()-2,COUNTA('Form Responses 1'!$1:$1)-4),2,,TRUE,"Form Responses 1"))</f>
        <v>0</v>
      </c>
      <c r="C258" s="51">
        <f ca="1">INDIRECT(ADDRESS(2+QUOTIENT(ROW()-2,COUNTA('Form Responses 1'!$1:$1)-4),3,,TRUE,"Form Responses 1"))</f>
        <v>0</v>
      </c>
      <c r="D258" s="51">
        <f ca="1">INDIRECT(ADDRESS(2+QUOTIENT(ROW()-2,COUNTA('Form Responses 1'!$1:$1)-4),4,,TRUE,"Form Responses 1"))</f>
        <v>0</v>
      </c>
      <c r="E258" s="67">
        <f ca="1" t="shared" si="0"/>
        <v>6</v>
      </c>
      <c r="F258" s="51" t="str">
        <f ca="1">IF(ISBLANK(A258)," ",INDIRECT(ADDRESS(1,5+MOD(ROW()-2,COUNTA('Form Responses 1'!$1:$1)-4),,TRUE,"Form Responses 1")))</f>
        <v>Gedung [Kamar 3]</v>
      </c>
      <c r="G258" s="51" t="e">
        <f ca="1">IF(ISBLANK(A258)," ",INDIRECT(ADDRESS(MATCH(A258,'Form Responses 1'!A:A,0),5+MOD(ROW()-2,COUNTA('Form Responses 1'!$1:$1)-4),,TRUE,"Form Responses 1")))</f>
        <v>#N/A</v>
      </c>
      <c r="H258" s="68" t="str">
        <f ca="1" t="shared" si="1"/>
        <v>Gedung</v>
      </c>
      <c r="I258" s="68" t="str">
        <f ca="1" t="shared" si="2"/>
        <v>CLEANING SERVICE</v>
      </c>
      <c r="J258" s="68" t="str">
        <f ca="1" t="array" ref="J258">IFERROR(INDEX(MASTER!B:B,MATCH(G258,MASTER!A:A,0))/100," ")</f>
        <v> </v>
      </c>
      <c r="K258" s="51">
        <f ca="1" t="shared" si="3"/>
        <v>0</v>
      </c>
      <c r="L258" s="51" t="str">
        <f ca="1" t="shared" si="4"/>
        <v>1900 - WEEK 00</v>
      </c>
      <c r="M258" s="51" t="str">
        <f ca="1" t="shared" si="5"/>
        <v>1900 - MONTH 01</v>
      </c>
      <c r="N258" s="68" t="str">
        <f ca="1" t="shared" ref="N258:O258" si="266">IFERROR(AVERAGEIF(L:L,L258,$J:$J)," ")</f>
        <v> </v>
      </c>
      <c r="O258" s="68" t="str">
        <f ca="1" t="shared" si="266"/>
        <v> </v>
      </c>
      <c r="P258" s="51" t="str">
        <f ca="1">IF(ISBLANK(A258)," ",IF(N258&gt;MASTER!$B$3/100,"SB",IF(N258&gt;MASTER!$B$4/100,"B",IF(N258&gt;MASTER!$B$5/100,"C","K"))))</f>
        <v>SB</v>
      </c>
      <c r="Q258" s="51" t="str">
        <f ca="1">IF(ISBLANK(B258)," ",IF(O258&gt;MASTER!$B$3/100,"SB",IF(O258&gt;MASTER!$B$4/100,"B",IF(O258&gt;MASTER!$B$5/100,"C","K"))))</f>
        <v>SB</v>
      </c>
    </row>
    <row r="259" customHeight="1" spans="1:17">
      <c r="A259" s="51">
        <f ca="1">INDIRECT(ADDRESS(2+QUOTIENT(ROW()-2,COUNTA('Form Responses 1'!$1:$1)-4),1,,TRUE,"Form Responses 1"))</f>
        <v>0</v>
      </c>
      <c r="B259" s="51">
        <f ca="1">INDIRECT(ADDRESS(2+QUOTIENT(ROW()-2,COUNTA('Form Responses 1'!$1:$1)-4),2,,TRUE,"Form Responses 1"))</f>
        <v>0</v>
      </c>
      <c r="C259" s="51">
        <f ca="1">INDIRECT(ADDRESS(2+QUOTIENT(ROW()-2,COUNTA('Form Responses 1'!$1:$1)-4),3,,TRUE,"Form Responses 1"))</f>
        <v>0</v>
      </c>
      <c r="D259" s="51">
        <f ca="1">INDIRECT(ADDRESS(2+QUOTIENT(ROW()-2,COUNTA('Form Responses 1'!$1:$1)-4),4,,TRUE,"Form Responses 1"))</f>
        <v>0</v>
      </c>
      <c r="E259" s="67">
        <f ca="1" t="shared" si="0"/>
        <v>6</v>
      </c>
      <c r="F259" s="51" t="str">
        <f ca="1">IF(ISBLANK(A259)," ",INDIRECT(ADDRESS(1,5+MOD(ROW()-2,COUNTA('Form Responses 1'!$1:$1)-4),,TRUE,"Form Responses 1")))</f>
        <v>Gedung [Kamar 4]</v>
      </c>
      <c r="G259" s="51" t="e">
        <f ca="1">IF(ISBLANK(A259)," ",INDIRECT(ADDRESS(MATCH(A259,'Form Responses 1'!A:A,0),5+MOD(ROW()-2,COUNTA('Form Responses 1'!$1:$1)-4),,TRUE,"Form Responses 1")))</f>
        <v>#N/A</v>
      </c>
      <c r="H259" s="68" t="str">
        <f ca="1" t="shared" si="1"/>
        <v>Gedung</v>
      </c>
      <c r="I259" s="68" t="str">
        <f ca="1" t="shared" si="2"/>
        <v>CLEANING SERVICE</v>
      </c>
      <c r="J259" s="68" t="str">
        <f ca="1" t="array" ref="J259">IFERROR(INDEX(MASTER!B:B,MATCH(G259,MASTER!A:A,0))/100," ")</f>
        <v> </v>
      </c>
      <c r="K259" s="51">
        <f ca="1" t="shared" si="3"/>
        <v>0</v>
      </c>
      <c r="L259" s="51" t="str">
        <f ca="1" t="shared" si="4"/>
        <v>1900 - WEEK 00</v>
      </c>
      <c r="M259" s="51" t="str">
        <f ca="1" t="shared" si="5"/>
        <v>1900 - MONTH 01</v>
      </c>
      <c r="N259" s="68" t="str">
        <f ca="1" t="shared" ref="N259:O259" si="267">IFERROR(AVERAGEIF(L:L,L259,$J:$J)," ")</f>
        <v> </v>
      </c>
      <c r="O259" s="68" t="str">
        <f ca="1" t="shared" si="267"/>
        <v> </v>
      </c>
      <c r="P259" s="51" t="str">
        <f ca="1">IF(ISBLANK(A259)," ",IF(N259&gt;MASTER!$B$3/100,"SB",IF(N259&gt;MASTER!$B$4/100,"B",IF(N259&gt;MASTER!$B$5/100,"C","K"))))</f>
        <v>SB</v>
      </c>
      <c r="Q259" s="51" t="str">
        <f ca="1">IF(ISBLANK(B259)," ",IF(O259&gt;MASTER!$B$3/100,"SB",IF(O259&gt;MASTER!$B$4/100,"B",IF(O259&gt;MASTER!$B$5/100,"C","K"))))</f>
        <v>SB</v>
      </c>
    </row>
    <row r="260" customHeight="1" spans="1:17">
      <c r="A260" s="51">
        <f ca="1">INDIRECT(ADDRESS(2+QUOTIENT(ROW()-2,COUNTA('Form Responses 1'!$1:$1)-4),1,,TRUE,"Form Responses 1"))</f>
        <v>0</v>
      </c>
      <c r="B260" s="51">
        <f ca="1">INDIRECT(ADDRESS(2+QUOTIENT(ROW()-2,COUNTA('Form Responses 1'!$1:$1)-4),2,,TRUE,"Form Responses 1"))</f>
        <v>0</v>
      </c>
      <c r="C260" s="51">
        <f ca="1">INDIRECT(ADDRESS(2+QUOTIENT(ROW()-2,COUNTA('Form Responses 1'!$1:$1)-4),3,,TRUE,"Form Responses 1"))</f>
        <v>0</v>
      </c>
      <c r="D260" s="51">
        <f ca="1">INDIRECT(ADDRESS(2+QUOTIENT(ROW()-2,COUNTA('Form Responses 1'!$1:$1)-4),4,,TRUE,"Form Responses 1"))</f>
        <v>0</v>
      </c>
      <c r="E260" s="67">
        <f ca="1" t="shared" si="0"/>
        <v>6</v>
      </c>
      <c r="F260" s="51" t="str">
        <f ca="1">IF(ISBLANK(A260)," ",INDIRECT(ADDRESS(1,5+MOD(ROW()-2,COUNTA('Form Responses 1'!$1:$1)-4),,TRUE,"Form Responses 1")))</f>
        <v>Gedung [Kolidor]</v>
      </c>
      <c r="G260" s="51" t="e">
        <f ca="1">IF(ISBLANK(A260)," ",INDIRECT(ADDRESS(MATCH(A260,'Form Responses 1'!A:A,0),5+MOD(ROW()-2,COUNTA('Form Responses 1'!$1:$1)-4),,TRUE,"Form Responses 1")))</f>
        <v>#N/A</v>
      </c>
      <c r="H260" s="68" t="str">
        <f ca="1" t="shared" si="1"/>
        <v>Gedung</v>
      </c>
      <c r="I260" s="68" t="str">
        <f ca="1" t="shared" si="2"/>
        <v>CLEANING SERVICE</v>
      </c>
      <c r="J260" s="68" t="str">
        <f ca="1" t="array" ref="J260">IFERROR(INDEX(MASTER!B:B,MATCH(G260,MASTER!A:A,0))/100," ")</f>
        <v> </v>
      </c>
      <c r="K260" s="51">
        <f ca="1" t="shared" si="3"/>
        <v>0</v>
      </c>
      <c r="L260" s="51" t="str">
        <f ca="1" t="shared" si="4"/>
        <v>1900 - WEEK 00</v>
      </c>
      <c r="M260" s="51" t="str">
        <f ca="1" t="shared" si="5"/>
        <v>1900 - MONTH 01</v>
      </c>
      <c r="N260" s="68" t="str">
        <f ca="1" t="shared" ref="N260:O260" si="268">IFERROR(AVERAGEIF(L:L,L260,$J:$J)," ")</f>
        <v> </v>
      </c>
      <c r="O260" s="68" t="str">
        <f ca="1" t="shared" si="268"/>
        <v> </v>
      </c>
      <c r="P260" s="51" t="str">
        <f ca="1">IF(ISBLANK(A260)," ",IF(N260&gt;MASTER!$B$3/100,"SB",IF(N260&gt;MASTER!$B$4/100,"B",IF(N260&gt;MASTER!$B$5/100,"C","K"))))</f>
        <v>SB</v>
      </c>
      <c r="Q260" s="51" t="str">
        <f ca="1">IF(ISBLANK(B260)," ",IF(O260&gt;MASTER!$B$3/100,"SB",IF(O260&gt;MASTER!$B$4/100,"B",IF(O260&gt;MASTER!$B$5/100,"C","K"))))</f>
        <v>SB</v>
      </c>
    </row>
    <row r="261" customHeight="1" spans="1:17">
      <c r="A261" s="51">
        <f ca="1">INDIRECT(ADDRESS(2+QUOTIENT(ROW()-2,COUNTA('Form Responses 1'!$1:$1)-4),1,,TRUE,"Form Responses 1"))</f>
        <v>0</v>
      </c>
      <c r="B261" s="51">
        <f ca="1">INDIRECT(ADDRESS(2+QUOTIENT(ROW()-2,COUNTA('Form Responses 1'!$1:$1)-4),2,,TRUE,"Form Responses 1"))</f>
        <v>0</v>
      </c>
      <c r="C261" s="51">
        <f ca="1">INDIRECT(ADDRESS(2+QUOTIENT(ROW()-2,COUNTA('Form Responses 1'!$1:$1)-4),3,,TRUE,"Form Responses 1"))</f>
        <v>0</v>
      </c>
      <c r="D261" s="51">
        <f ca="1">INDIRECT(ADDRESS(2+QUOTIENT(ROW()-2,COUNTA('Form Responses 1'!$1:$1)-4),4,,TRUE,"Form Responses 1"))</f>
        <v>0</v>
      </c>
      <c r="E261" s="67">
        <f ca="1" t="shared" si="0"/>
        <v>6</v>
      </c>
      <c r="F261" s="51" t="str">
        <f ca="1">IF(ISBLANK(A261)," ",INDIRECT(ADDRESS(1,5+MOD(ROW()-2,COUNTA('Form Responses 1'!$1:$1)-4),,TRUE,"Form Responses 1")))</f>
        <v>Gedung [Pentri]</v>
      </c>
      <c r="G261" s="51" t="e">
        <f ca="1">IF(ISBLANK(A261)," ",INDIRECT(ADDRESS(MATCH(A261,'Form Responses 1'!A:A,0),5+MOD(ROW()-2,COUNTA('Form Responses 1'!$1:$1)-4),,TRUE,"Form Responses 1")))</f>
        <v>#N/A</v>
      </c>
      <c r="H261" s="68" t="str">
        <f ca="1" t="shared" si="1"/>
        <v>Gedung</v>
      </c>
      <c r="I261" s="68" t="str">
        <f ca="1" t="shared" si="2"/>
        <v>CLEANING SERVICE</v>
      </c>
      <c r="J261" s="68" t="str">
        <f ca="1" t="array" ref="J261">IFERROR(INDEX(MASTER!B:B,MATCH(G261,MASTER!A:A,0))/100," ")</f>
        <v> </v>
      </c>
      <c r="K261" s="51">
        <f ca="1" t="shared" si="3"/>
        <v>0</v>
      </c>
      <c r="L261" s="51" t="str">
        <f ca="1" t="shared" si="4"/>
        <v>1900 - WEEK 00</v>
      </c>
      <c r="M261" s="51" t="str">
        <f ca="1" t="shared" si="5"/>
        <v>1900 - MONTH 01</v>
      </c>
      <c r="N261" s="68" t="str">
        <f ca="1" t="shared" ref="N261:O261" si="269">IFERROR(AVERAGEIF(L:L,L261,$J:$J)," ")</f>
        <v> </v>
      </c>
      <c r="O261" s="68" t="str">
        <f ca="1" t="shared" si="269"/>
        <v> </v>
      </c>
      <c r="P261" s="51" t="str">
        <f ca="1">IF(ISBLANK(A261)," ",IF(N261&gt;MASTER!$B$3/100,"SB",IF(N261&gt;MASTER!$B$4/100,"B",IF(N261&gt;MASTER!$B$5/100,"C","K"))))</f>
        <v>SB</v>
      </c>
      <c r="Q261" s="51" t="str">
        <f ca="1">IF(ISBLANK(B261)," ",IF(O261&gt;MASTER!$B$3/100,"SB",IF(O261&gt;MASTER!$B$4/100,"B",IF(O261&gt;MASTER!$B$5/100,"C","K"))))</f>
        <v>SB</v>
      </c>
    </row>
    <row r="262" customHeight="1" spans="1:17">
      <c r="A262" s="51">
        <f ca="1">INDIRECT(ADDRESS(2+QUOTIENT(ROW()-2,COUNTA('Form Responses 1'!$1:$1)-4),1,,TRUE,"Form Responses 1"))</f>
        <v>0</v>
      </c>
      <c r="B262" s="51">
        <f ca="1">INDIRECT(ADDRESS(2+QUOTIENT(ROW()-2,COUNTA('Form Responses 1'!$1:$1)-4),2,,TRUE,"Form Responses 1"))</f>
        <v>0</v>
      </c>
      <c r="C262" s="51">
        <f ca="1">INDIRECT(ADDRESS(2+QUOTIENT(ROW()-2,COUNTA('Form Responses 1'!$1:$1)-4),3,,TRUE,"Form Responses 1"))</f>
        <v>0</v>
      </c>
      <c r="D262" s="51">
        <f ca="1">INDIRECT(ADDRESS(2+QUOTIENT(ROW()-2,COUNTA('Form Responses 1'!$1:$1)-4),4,,TRUE,"Form Responses 1"))</f>
        <v>0</v>
      </c>
      <c r="E262" s="67">
        <f ca="1" t="shared" si="0"/>
        <v>6</v>
      </c>
      <c r="F262" s="51" t="str">
        <f ca="1">IF(ISBLANK(A262)," ",INDIRECT(ADDRESS(1,5+MOD(ROW()-2,COUNTA('Form Responses 1'!$1:$1)-4),,TRUE,"Form Responses 1")))</f>
        <v>Gedung [Toilet]</v>
      </c>
      <c r="G262" s="51" t="e">
        <f ca="1">IF(ISBLANK(A262)," ",INDIRECT(ADDRESS(MATCH(A262,'Form Responses 1'!A:A,0),5+MOD(ROW()-2,COUNTA('Form Responses 1'!$1:$1)-4),,TRUE,"Form Responses 1")))</f>
        <v>#N/A</v>
      </c>
      <c r="H262" s="68" t="str">
        <f ca="1" t="shared" si="1"/>
        <v>Gedung</v>
      </c>
      <c r="I262" s="68" t="str">
        <f ca="1" t="shared" si="2"/>
        <v>CLEANING SERVICE</v>
      </c>
      <c r="J262" s="68" t="str">
        <f ca="1" t="array" ref="J262">IFERROR(INDEX(MASTER!B:B,MATCH(G262,MASTER!A:A,0))/100," ")</f>
        <v> </v>
      </c>
      <c r="K262" s="51">
        <f ca="1" t="shared" si="3"/>
        <v>0</v>
      </c>
      <c r="L262" s="51" t="str">
        <f ca="1" t="shared" si="4"/>
        <v>1900 - WEEK 00</v>
      </c>
      <c r="M262" s="51" t="str">
        <f ca="1" t="shared" si="5"/>
        <v>1900 - MONTH 01</v>
      </c>
      <c r="N262" s="68" t="str">
        <f ca="1" t="shared" ref="N262:O262" si="270">IFERROR(AVERAGEIF(L:L,L262,$J:$J)," ")</f>
        <v> </v>
      </c>
      <c r="O262" s="68" t="str">
        <f ca="1" t="shared" si="270"/>
        <v> </v>
      </c>
      <c r="P262" s="51" t="str">
        <f ca="1">IF(ISBLANK(A262)," ",IF(N262&gt;MASTER!$B$3/100,"SB",IF(N262&gt;MASTER!$B$4/100,"B",IF(N262&gt;MASTER!$B$5/100,"C","K"))))</f>
        <v>SB</v>
      </c>
      <c r="Q262" s="51" t="str">
        <f ca="1">IF(ISBLANK(B262)," ",IF(O262&gt;MASTER!$B$3/100,"SB",IF(O262&gt;MASTER!$B$4/100,"B",IF(O262&gt;MASTER!$B$5/100,"C","K"))))</f>
        <v>SB</v>
      </c>
    </row>
    <row r="263" customHeight="1" spans="1:17">
      <c r="A263" s="51">
        <f ca="1">INDIRECT(ADDRESS(2+QUOTIENT(ROW()-2,COUNTA('Form Responses 1'!$1:$1)-4),1,,TRUE,"Form Responses 1"))</f>
        <v>0</v>
      </c>
      <c r="B263" s="51">
        <f ca="1">INDIRECT(ADDRESS(2+QUOTIENT(ROW()-2,COUNTA('Form Responses 1'!$1:$1)-4),2,,TRUE,"Form Responses 1"))</f>
        <v>0</v>
      </c>
      <c r="C263" s="51">
        <f ca="1">INDIRECT(ADDRESS(2+QUOTIENT(ROW()-2,COUNTA('Form Responses 1'!$1:$1)-4),3,,TRUE,"Form Responses 1"))</f>
        <v>0</v>
      </c>
      <c r="D263" s="51">
        <f ca="1">INDIRECT(ADDRESS(2+QUOTIENT(ROW()-2,COUNTA('Form Responses 1'!$1:$1)-4),4,,TRUE,"Form Responses 1"))</f>
        <v>0</v>
      </c>
      <c r="E263" s="67">
        <f ca="1" t="shared" si="0"/>
        <v>6</v>
      </c>
      <c r="F263" s="51" t="str">
        <f ca="1">IF(ISBLANK(A263)," ",INDIRECT(ADDRESS(1,5+MOD(ROW()-2,COUNTA('Form Responses 1'!$1:$1)-4),,TRUE,"Form Responses 1")))</f>
        <v>Security [Security Functions]</v>
      </c>
      <c r="G263" s="51" t="e">
        <f ca="1">IF(ISBLANK(A263)," ",INDIRECT(ADDRESS(MATCH(A263,'Form Responses 1'!A:A,0),5+MOD(ROW()-2,COUNTA('Form Responses 1'!$1:$1)-4),,TRUE,"Form Responses 1")))</f>
        <v>#N/A</v>
      </c>
      <c r="H263" s="68" t="str">
        <f ca="1" t="shared" si="1"/>
        <v>Security</v>
      </c>
      <c r="I263" s="68" t="str">
        <f ca="1" t="shared" si="2"/>
        <v>SECURITY SERVICE</v>
      </c>
      <c r="J263" s="68" t="str">
        <f ca="1" t="array" ref="J263">IFERROR(INDEX(MASTER!B:B,MATCH(G263,MASTER!A:A,0))/100," ")</f>
        <v> </v>
      </c>
      <c r="K263" s="51">
        <f ca="1" t="shared" si="3"/>
        <v>0</v>
      </c>
      <c r="L263" s="51" t="str">
        <f ca="1" t="shared" si="4"/>
        <v>1900 - WEEK 00</v>
      </c>
      <c r="M263" s="51" t="str">
        <f ca="1" t="shared" si="5"/>
        <v>1900 - MONTH 01</v>
      </c>
      <c r="N263" s="68" t="str">
        <f ca="1" t="shared" ref="N263:O263" si="271">IFERROR(AVERAGEIF(L:L,L263,$J:$J)," ")</f>
        <v> </v>
      </c>
      <c r="O263" s="68" t="str">
        <f ca="1" t="shared" si="271"/>
        <v> </v>
      </c>
      <c r="P263" s="51" t="str">
        <f ca="1">IF(ISBLANK(A263)," ",IF(N263&gt;MASTER!$B$3/100,"SB",IF(N263&gt;MASTER!$B$4/100,"B",IF(N263&gt;MASTER!$B$5/100,"C","K"))))</f>
        <v>SB</v>
      </c>
      <c r="Q263" s="51" t="str">
        <f ca="1">IF(ISBLANK(B263)," ",IF(O263&gt;MASTER!$B$3/100,"SB",IF(O263&gt;MASTER!$B$4/100,"B",IF(O263&gt;MASTER!$B$5/100,"C","K"))))</f>
        <v>SB</v>
      </c>
    </row>
    <row r="264" customHeight="1" spans="1:17">
      <c r="A264" s="51">
        <f ca="1">INDIRECT(ADDRESS(2+QUOTIENT(ROW()-2,COUNTA('Form Responses 1'!$1:$1)-4),1,,TRUE,"Form Responses 1"))</f>
        <v>0</v>
      </c>
      <c r="B264" s="51">
        <f ca="1">INDIRECT(ADDRESS(2+QUOTIENT(ROW()-2,COUNTA('Form Responses 1'!$1:$1)-4),2,,TRUE,"Form Responses 1"))</f>
        <v>0</v>
      </c>
      <c r="C264" s="51">
        <f ca="1">INDIRECT(ADDRESS(2+QUOTIENT(ROW()-2,COUNTA('Form Responses 1'!$1:$1)-4),3,,TRUE,"Form Responses 1"))</f>
        <v>0</v>
      </c>
      <c r="D264" s="51">
        <f ca="1">INDIRECT(ADDRESS(2+QUOTIENT(ROW()-2,COUNTA('Form Responses 1'!$1:$1)-4),4,,TRUE,"Form Responses 1"))</f>
        <v>0</v>
      </c>
      <c r="E264" s="67">
        <f ca="1" t="shared" si="0"/>
        <v>6</v>
      </c>
      <c r="F264" s="51" t="str">
        <f ca="1">IF(ISBLANK(A264)," ",INDIRECT(ADDRESS(1,5+MOD(ROW()-2,COUNTA('Form Responses 1'!$1:$1)-4),,TRUE,"Form Responses 1")))</f>
        <v>Gedung [Halaman]</v>
      </c>
      <c r="G264" s="51" t="e">
        <f ca="1">IF(ISBLANK(A264)," ",INDIRECT(ADDRESS(MATCH(A264,'Form Responses 1'!A:A,0),5+MOD(ROW()-2,COUNTA('Form Responses 1'!$1:$1)-4),,TRUE,"Form Responses 1")))</f>
        <v>#N/A</v>
      </c>
      <c r="H264" s="68" t="str">
        <f ca="1" t="shared" si="1"/>
        <v>Gedung</v>
      </c>
      <c r="I264" s="68" t="str">
        <f ca="1" t="shared" si="2"/>
        <v>CLEANING SERVICE</v>
      </c>
      <c r="J264" s="68" t="str">
        <f ca="1" t="array" ref="J264">IFERROR(INDEX(MASTER!B:B,MATCH(G264,MASTER!A:A,0))/100," ")</f>
        <v> </v>
      </c>
      <c r="K264" s="51">
        <f ca="1" t="shared" si="3"/>
        <v>0</v>
      </c>
      <c r="L264" s="51" t="str">
        <f ca="1" t="shared" si="4"/>
        <v>1900 - WEEK 00</v>
      </c>
      <c r="M264" s="51" t="str">
        <f ca="1" t="shared" si="5"/>
        <v>1900 - MONTH 01</v>
      </c>
      <c r="N264" s="68" t="str">
        <f ca="1" t="shared" ref="N264:O264" si="272">IFERROR(AVERAGEIF(L:L,L264,$J:$J)," ")</f>
        <v> </v>
      </c>
      <c r="O264" s="68" t="str">
        <f ca="1" t="shared" si="272"/>
        <v> </v>
      </c>
      <c r="P264" s="51" t="str">
        <f ca="1">IF(ISBLANK(A264)," ",IF(N264&gt;MASTER!$B$3/100,"SB",IF(N264&gt;MASTER!$B$4/100,"B",IF(N264&gt;MASTER!$B$5/100,"C","K"))))</f>
        <v>SB</v>
      </c>
      <c r="Q264" s="51" t="str">
        <f ca="1">IF(ISBLANK(B264)," ",IF(O264&gt;MASTER!$B$3/100,"SB",IF(O264&gt;MASTER!$B$4/100,"B",IF(O264&gt;MASTER!$B$5/100,"C","K"))))</f>
        <v>SB</v>
      </c>
    </row>
    <row r="265" customHeight="1" spans="1:17">
      <c r="A265" s="51">
        <f ca="1">INDIRECT(ADDRESS(2+QUOTIENT(ROW()-2,COUNTA('Form Responses 1'!$1:$1)-4),1,,TRUE,"Form Responses 1"))</f>
        <v>0</v>
      </c>
      <c r="B265" s="51">
        <f ca="1">INDIRECT(ADDRESS(2+QUOTIENT(ROW()-2,COUNTA('Form Responses 1'!$1:$1)-4),2,,TRUE,"Form Responses 1"))</f>
        <v>0</v>
      </c>
      <c r="C265" s="51">
        <f ca="1">INDIRECT(ADDRESS(2+QUOTIENT(ROW()-2,COUNTA('Form Responses 1'!$1:$1)-4),3,,TRUE,"Form Responses 1"))</f>
        <v>0</v>
      </c>
      <c r="D265" s="51">
        <f ca="1">INDIRECT(ADDRESS(2+QUOTIENT(ROW()-2,COUNTA('Form Responses 1'!$1:$1)-4),4,,TRUE,"Form Responses 1"))</f>
        <v>0</v>
      </c>
      <c r="E265" s="67">
        <f ca="1" t="shared" si="0"/>
        <v>6</v>
      </c>
      <c r="F265" s="51" t="str">
        <f ca="1">IF(ISBLANK(A265)," ",INDIRECT(ADDRESS(1,5+MOD(ROW()-2,COUNTA('Form Responses 1'!$1:$1)-4),,TRUE,"Form Responses 1")))</f>
        <v>Gedung [Kamar 1]</v>
      </c>
      <c r="G265" s="51" t="e">
        <f ca="1">IF(ISBLANK(A265)," ",INDIRECT(ADDRESS(MATCH(A265,'Form Responses 1'!A:A,0),5+MOD(ROW()-2,COUNTA('Form Responses 1'!$1:$1)-4),,TRUE,"Form Responses 1")))</f>
        <v>#N/A</v>
      </c>
      <c r="H265" s="68" t="str">
        <f ca="1" t="shared" si="1"/>
        <v>Gedung</v>
      </c>
      <c r="I265" s="68" t="str">
        <f ca="1" t="shared" si="2"/>
        <v>CLEANING SERVICE</v>
      </c>
      <c r="J265" s="68" t="str">
        <f ca="1" t="array" ref="J265">IFERROR(INDEX(MASTER!B:B,MATCH(G265,MASTER!A:A,0))/100," ")</f>
        <v> </v>
      </c>
      <c r="K265" s="51">
        <f ca="1" t="shared" si="3"/>
        <v>0</v>
      </c>
      <c r="L265" s="51" t="str">
        <f ca="1" t="shared" si="4"/>
        <v>1900 - WEEK 00</v>
      </c>
      <c r="M265" s="51" t="str">
        <f ca="1" t="shared" si="5"/>
        <v>1900 - MONTH 01</v>
      </c>
      <c r="N265" s="68" t="str">
        <f ca="1" t="shared" ref="N265:O265" si="273">IFERROR(AVERAGEIF(L:L,L265,$J:$J)," ")</f>
        <v> </v>
      </c>
      <c r="O265" s="68" t="str">
        <f ca="1" t="shared" si="273"/>
        <v> </v>
      </c>
      <c r="P265" s="51" t="str">
        <f ca="1">IF(ISBLANK(A265)," ",IF(N265&gt;MASTER!$B$3/100,"SB",IF(N265&gt;MASTER!$B$4/100,"B",IF(N265&gt;MASTER!$B$5/100,"C","K"))))</f>
        <v>SB</v>
      </c>
      <c r="Q265" s="51" t="str">
        <f ca="1">IF(ISBLANK(B265)," ",IF(O265&gt;MASTER!$B$3/100,"SB",IF(O265&gt;MASTER!$B$4/100,"B",IF(O265&gt;MASTER!$B$5/100,"C","K"))))</f>
        <v>SB</v>
      </c>
    </row>
    <row r="266" customHeight="1" spans="1:17">
      <c r="A266" s="51">
        <f ca="1">INDIRECT(ADDRESS(2+QUOTIENT(ROW()-2,COUNTA('Form Responses 1'!$1:$1)-4),1,,TRUE,"Form Responses 1"))</f>
        <v>0</v>
      </c>
      <c r="B266" s="51">
        <f ca="1">INDIRECT(ADDRESS(2+QUOTIENT(ROW()-2,COUNTA('Form Responses 1'!$1:$1)-4),2,,TRUE,"Form Responses 1"))</f>
        <v>0</v>
      </c>
      <c r="C266" s="51">
        <f ca="1">INDIRECT(ADDRESS(2+QUOTIENT(ROW()-2,COUNTA('Form Responses 1'!$1:$1)-4),3,,TRUE,"Form Responses 1"))</f>
        <v>0</v>
      </c>
      <c r="D266" s="51">
        <f ca="1">INDIRECT(ADDRESS(2+QUOTIENT(ROW()-2,COUNTA('Form Responses 1'!$1:$1)-4),4,,TRUE,"Form Responses 1"))</f>
        <v>0</v>
      </c>
      <c r="E266" s="67">
        <f ca="1" t="shared" si="0"/>
        <v>6</v>
      </c>
      <c r="F266" s="51" t="str">
        <f ca="1">IF(ISBLANK(A266)," ",INDIRECT(ADDRESS(1,5+MOD(ROW()-2,COUNTA('Form Responses 1'!$1:$1)-4),,TRUE,"Form Responses 1")))</f>
        <v>Gedung [Kamar 2]</v>
      </c>
      <c r="G266" s="51" t="e">
        <f ca="1">IF(ISBLANK(A266)," ",INDIRECT(ADDRESS(MATCH(A266,'Form Responses 1'!A:A,0),5+MOD(ROW()-2,COUNTA('Form Responses 1'!$1:$1)-4),,TRUE,"Form Responses 1")))</f>
        <v>#N/A</v>
      </c>
      <c r="H266" s="68" t="str">
        <f ca="1" t="shared" si="1"/>
        <v>Gedung</v>
      </c>
      <c r="I266" s="68" t="str">
        <f ca="1" t="shared" si="2"/>
        <v>CLEANING SERVICE</v>
      </c>
      <c r="J266" s="68" t="str">
        <f ca="1" t="array" ref="J266">IFERROR(INDEX(MASTER!B:B,MATCH(G266,MASTER!A:A,0))/100," ")</f>
        <v> </v>
      </c>
      <c r="K266" s="51">
        <f ca="1" t="shared" si="3"/>
        <v>0</v>
      </c>
      <c r="L266" s="51" t="str">
        <f ca="1" t="shared" si="4"/>
        <v>1900 - WEEK 00</v>
      </c>
      <c r="M266" s="51" t="str">
        <f ca="1" t="shared" si="5"/>
        <v>1900 - MONTH 01</v>
      </c>
      <c r="N266" s="68" t="str">
        <f ca="1" t="shared" ref="N266:O266" si="274">IFERROR(AVERAGEIF(L:L,L266,$J:$J)," ")</f>
        <v> </v>
      </c>
      <c r="O266" s="68" t="str">
        <f ca="1" t="shared" si="274"/>
        <v> </v>
      </c>
      <c r="P266" s="51" t="str">
        <f ca="1">IF(ISBLANK(A266)," ",IF(N266&gt;MASTER!$B$3/100,"SB",IF(N266&gt;MASTER!$B$4/100,"B",IF(N266&gt;MASTER!$B$5/100,"C","K"))))</f>
        <v>SB</v>
      </c>
      <c r="Q266" s="51" t="str">
        <f ca="1">IF(ISBLANK(B266)," ",IF(O266&gt;MASTER!$B$3/100,"SB",IF(O266&gt;MASTER!$B$4/100,"B",IF(O266&gt;MASTER!$B$5/100,"C","K"))))</f>
        <v>SB</v>
      </c>
    </row>
    <row r="267" customHeight="1" spans="1:17">
      <c r="A267" s="51">
        <f ca="1">INDIRECT(ADDRESS(2+QUOTIENT(ROW()-2,COUNTA('Form Responses 1'!$1:$1)-4),1,,TRUE,"Form Responses 1"))</f>
        <v>0</v>
      </c>
      <c r="B267" s="51">
        <f ca="1">INDIRECT(ADDRESS(2+QUOTIENT(ROW()-2,COUNTA('Form Responses 1'!$1:$1)-4),2,,TRUE,"Form Responses 1"))</f>
        <v>0</v>
      </c>
      <c r="C267" s="51">
        <f ca="1">INDIRECT(ADDRESS(2+QUOTIENT(ROW()-2,COUNTA('Form Responses 1'!$1:$1)-4),3,,TRUE,"Form Responses 1"))</f>
        <v>0</v>
      </c>
      <c r="D267" s="51">
        <f ca="1">INDIRECT(ADDRESS(2+QUOTIENT(ROW()-2,COUNTA('Form Responses 1'!$1:$1)-4),4,,TRUE,"Form Responses 1"))</f>
        <v>0</v>
      </c>
      <c r="E267" s="67">
        <f ca="1" t="shared" si="0"/>
        <v>6</v>
      </c>
      <c r="F267" s="51" t="str">
        <f ca="1">IF(ISBLANK(A267)," ",INDIRECT(ADDRESS(1,5+MOD(ROW()-2,COUNTA('Form Responses 1'!$1:$1)-4),,TRUE,"Form Responses 1")))</f>
        <v>Gedung [Kamar 3]</v>
      </c>
      <c r="G267" s="51" t="e">
        <f ca="1">IF(ISBLANK(A267)," ",INDIRECT(ADDRESS(MATCH(A267,'Form Responses 1'!A:A,0),5+MOD(ROW()-2,COUNTA('Form Responses 1'!$1:$1)-4),,TRUE,"Form Responses 1")))</f>
        <v>#N/A</v>
      </c>
      <c r="H267" s="68" t="str">
        <f ca="1" t="shared" si="1"/>
        <v>Gedung</v>
      </c>
      <c r="I267" s="68" t="str">
        <f ca="1" t="shared" si="2"/>
        <v>CLEANING SERVICE</v>
      </c>
      <c r="J267" s="68" t="str">
        <f ca="1" t="array" ref="J267">IFERROR(INDEX(MASTER!B:B,MATCH(G267,MASTER!A:A,0))/100," ")</f>
        <v> </v>
      </c>
      <c r="K267" s="51">
        <f ca="1" t="shared" si="3"/>
        <v>0</v>
      </c>
      <c r="L267" s="51" t="str">
        <f ca="1" t="shared" si="4"/>
        <v>1900 - WEEK 00</v>
      </c>
      <c r="M267" s="51" t="str">
        <f ca="1" t="shared" si="5"/>
        <v>1900 - MONTH 01</v>
      </c>
      <c r="N267" s="68" t="str">
        <f ca="1" t="shared" ref="N267:O267" si="275">IFERROR(AVERAGEIF(L:L,L267,$J:$J)," ")</f>
        <v> </v>
      </c>
      <c r="O267" s="68" t="str">
        <f ca="1" t="shared" si="275"/>
        <v> </v>
      </c>
      <c r="P267" s="51" t="str">
        <f ca="1">IF(ISBLANK(A267)," ",IF(N267&gt;MASTER!$B$3/100,"SB",IF(N267&gt;MASTER!$B$4/100,"B",IF(N267&gt;MASTER!$B$5/100,"C","K"))))</f>
        <v>SB</v>
      </c>
      <c r="Q267" s="51" t="str">
        <f ca="1">IF(ISBLANK(B267)," ",IF(O267&gt;MASTER!$B$3/100,"SB",IF(O267&gt;MASTER!$B$4/100,"B",IF(O267&gt;MASTER!$B$5/100,"C","K"))))</f>
        <v>SB</v>
      </c>
    </row>
    <row r="268" customHeight="1" spans="1:17">
      <c r="A268" s="51">
        <f ca="1">INDIRECT(ADDRESS(2+QUOTIENT(ROW()-2,COUNTA('Form Responses 1'!$1:$1)-4),1,,TRUE,"Form Responses 1"))</f>
        <v>0</v>
      </c>
      <c r="B268" s="51">
        <f ca="1">INDIRECT(ADDRESS(2+QUOTIENT(ROW()-2,COUNTA('Form Responses 1'!$1:$1)-4),2,,TRUE,"Form Responses 1"))</f>
        <v>0</v>
      </c>
      <c r="C268" s="51">
        <f ca="1">INDIRECT(ADDRESS(2+QUOTIENT(ROW()-2,COUNTA('Form Responses 1'!$1:$1)-4),3,,TRUE,"Form Responses 1"))</f>
        <v>0</v>
      </c>
      <c r="D268" s="51">
        <f ca="1">INDIRECT(ADDRESS(2+QUOTIENT(ROW()-2,COUNTA('Form Responses 1'!$1:$1)-4),4,,TRUE,"Form Responses 1"))</f>
        <v>0</v>
      </c>
      <c r="E268" s="67">
        <f ca="1" t="shared" si="0"/>
        <v>6</v>
      </c>
      <c r="F268" s="51" t="str">
        <f ca="1">IF(ISBLANK(A268)," ",INDIRECT(ADDRESS(1,5+MOD(ROW()-2,COUNTA('Form Responses 1'!$1:$1)-4),,TRUE,"Form Responses 1")))</f>
        <v>Gedung [Kamar 4]</v>
      </c>
      <c r="G268" s="51" t="e">
        <f ca="1">IF(ISBLANK(A268)," ",INDIRECT(ADDRESS(MATCH(A268,'Form Responses 1'!A:A,0),5+MOD(ROW()-2,COUNTA('Form Responses 1'!$1:$1)-4),,TRUE,"Form Responses 1")))</f>
        <v>#N/A</v>
      </c>
      <c r="H268" s="68" t="str">
        <f ca="1" t="shared" si="1"/>
        <v>Gedung</v>
      </c>
      <c r="I268" s="68" t="str">
        <f ca="1" t="shared" si="2"/>
        <v>CLEANING SERVICE</v>
      </c>
      <c r="J268" s="68" t="str">
        <f ca="1" t="array" ref="J268">IFERROR(INDEX(MASTER!B:B,MATCH(G268,MASTER!A:A,0))/100," ")</f>
        <v> </v>
      </c>
      <c r="K268" s="51">
        <f ca="1" t="shared" si="3"/>
        <v>0</v>
      </c>
      <c r="L268" s="51" t="str">
        <f ca="1" t="shared" si="4"/>
        <v>1900 - WEEK 00</v>
      </c>
      <c r="M268" s="51" t="str">
        <f ca="1" t="shared" si="5"/>
        <v>1900 - MONTH 01</v>
      </c>
      <c r="N268" s="68" t="str">
        <f ca="1" t="shared" ref="N268:O268" si="276">IFERROR(AVERAGEIF(L:L,L268,$J:$J)," ")</f>
        <v> </v>
      </c>
      <c r="O268" s="68" t="str">
        <f ca="1" t="shared" si="276"/>
        <v> </v>
      </c>
      <c r="P268" s="51" t="str">
        <f ca="1">IF(ISBLANK(A268)," ",IF(N268&gt;MASTER!$B$3/100,"SB",IF(N268&gt;MASTER!$B$4/100,"B",IF(N268&gt;MASTER!$B$5/100,"C","K"))))</f>
        <v>SB</v>
      </c>
      <c r="Q268" s="51" t="str">
        <f ca="1">IF(ISBLANK(B268)," ",IF(O268&gt;MASTER!$B$3/100,"SB",IF(O268&gt;MASTER!$B$4/100,"B",IF(O268&gt;MASTER!$B$5/100,"C","K"))))</f>
        <v>SB</v>
      </c>
    </row>
    <row r="269" customHeight="1" spans="1:17">
      <c r="A269" s="51">
        <f ca="1">INDIRECT(ADDRESS(2+QUOTIENT(ROW()-2,COUNTA('Form Responses 1'!$1:$1)-4),1,,TRUE,"Form Responses 1"))</f>
        <v>0</v>
      </c>
      <c r="B269" s="51">
        <f ca="1">INDIRECT(ADDRESS(2+QUOTIENT(ROW()-2,COUNTA('Form Responses 1'!$1:$1)-4),2,,TRUE,"Form Responses 1"))</f>
        <v>0</v>
      </c>
      <c r="C269" s="51">
        <f ca="1">INDIRECT(ADDRESS(2+QUOTIENT(ROW()-2,COUNTA('Form Responses 1'!$1:$1)-4),3,,TRUE,"Form Responses 1"))</f>
        <v>0</v>
      </c>
      <c r="D269" s="51">
        <f ca="1">INDIRECT(ADDRESS(2+QUOTIENT(ROW()-2,COUNTA('Form Responses 1'!$1:$1)-4),4,,TRUE,"Form Responses 1"))</f>
        <v>0</v>
      </c>
      <c r="E269" s="67">
        <f ca="1" t="shared" si="0"/>
        <v>6</v>
      </c>
      <c r="F269" s="51" t="str">
        <f ca="1">IF(ISBLANK(A269)," ",INDIRECT(ADDRESS(1,5+MOD(ROW()-2,COUNTA('Form Responses 1'!$1:$1)-4),,TRUE,"Form Responses 1")))</f>
        <v>Gedung [Kolidor]</v>
      </c>
      <c r="G269" s="51" t="e">
        <f ca="1">IF(ISBLANK(A269)," ",INDIRECT(ADDRESS(MATCH(A269,'Form Responses 1'!A:A,0),5+MOD(ROW()-2,COUNTA('Form Responses 1'!$1:$1)-4),,TRUE,"Form Responses 1")))</f>
        <v>#N/A</v>
      </c>
      <c r="H269" s="68" t="str">
        <f ca="1" t="shared" si="1"/>
        <v>Gedung</v>
      </c>
      <c r="I269" s="68" t="str">
        <f ca="1" t="shared" si="2"/>
        <v>CLEANING SERVICE</v>
      </c>
      <c r="J269" s="68" t="str">
        <f ca="1" t="array" ref="J269">IFERROR(INDEX(MASTER!B:B,MATCH(G269,MASTER!A:A,0))/100," ")</f>
        <v> </v>
      </c>
      <c r="K269" s="51">
        <f ca="1" t="shared" si="3"/>
        <v>0</v>
      </c>
      <c r="L269" s="51" t="str">
        <f ca="1" t="shared" si="4"/>
        <v>1900 - WEEK 00</v>
      </c>
      <c r="M269" s="51" t="str">
        <f ca="1" t="shared" si="5"/>
        <v>1900 - MONTH 01</v>
      </c>
      <c r="N269" s="68" t="str">
        <f ca="1" t="shared" ref="N269:O269" si="277">IFERROR(AVERAGEIF(L:L,L269,$J:$J)," ")</f>
        <v> </v>
      </c>
      <c r="O269" s="68" t="str">
        <f ca="1" t="shared" si="277"/>
        <v> </v>
      </c>
      <c r="P269" s="51" t="str">
        <f ca="1">IF(ISBLANK(A269)," ",IF(N269&gt;MASTER!$B$3/100,"SB",IF(N269&gt;MASTER!$B$4/100,"B",IF(N269&gt;MASTER!$B$5/100,"C","K"))))</f>
        <v>SB</v>
      </c>
      <c r="Q269" s="51" t="str">
        <f ca="1">IF(ISBLANK(B269)," ",IF(O269&gt;MASTER!$B$3/100,"SB",IF(O269&gt;MASTER!$B$4/100,"B",IF(O269&gt;MASTER!$B$5/100,"C","K"))))</f>
        <v>SB</v>
      </c>
    </row>
    <row r="270" customHeight="1" spans="1:17">
      <c r="A270" s="51">
        <f ca="1">INDIRECT(ADDRESS(2+QUOTIENT(ROW()-2,COUNTA('Form Responses 1'!$1:$1)-4),1,,TRUE,"Form Responses 1"))</f>
        <v>0</v>
      </c>
      <c r="B270" s="51">
        <f ca="1">INDIRECT(ADDRESS(2+QUOTIENT(ROW()-2,COUNTA('Form Responses 1'!$1:$1)-4),2,,TRUE,"Form Responses 1"))</f>
        <v>0</v>
      </c>
      <c r="C270" s="51">
        <f ca="1">INDIRECT(ADDRESS(2+QUOTIENT(ROW()-2,COUNTA('Form Responses 1'!$1:$1)-4),3,,TRUE,"Form Responses 1"))</f>
        <v>0</v>
      </c>
      <c r="D270" s="51">
        <f ca="1">INDIRECT(ADDRESS(2+QUOTIENT(ROW()-2,COUNTA('Form Responses 1'!$1:$1)-4),4,,TRUE,"Form Responses 1"))</f>
        <v>0</v>
      </c>
      <c r="E270" s="67">
        <f ca="1" t="shared" si="0"/>
        <v>6</v>
      </c>
      <c r="F270" s="51" t="str">
        <f ca="1">IF(ISBLANK(A270)," ",INDIRECT(ADDRESS(1,5+MOD(ROW()-2,COUNTA('Form Responses 1'!$1:$1)-4),,TRUE,"Form Responses 1")))</f>
        <v>Gedung [Pentri]</v>
      </c>
      <c r="G270" s="51" t="e">
        <f ca="1">IF(ISBLANK(A270)," ",INDIRECT(ADDRESS(MATCH(A270,'Form Responses 1'!A:A,0),5+MOD(ROW()-2,COUNTA('Form Responses 1'!$1:$1)-4),,TRUE,"Form Responses 1")))</f>
        <v>#N/A</v>
      </c>
      <c r="H270" s="68" t="str">
        <f ca="1" t="shared" si="1"/>
        <v>Gedung</v>
      </c>
      <c r="I270" s="68" t="str">
        <f ca="1" t="shared" si="2"/>
        <v>CLEANING SERVICE</v>
      </c>
      <c r="J270" s="68" t="str">
        <f ca="1" t="array" ref="J270">IFERROR(INDEX(MASTER!B:B,MATCH(G270,MASTER!A:A,0))/100," ")</f>
        <v> </v>
      </c>
      <c r="K270" s="51">
        <f ca="1" t="shared" si="3"/>
        <v>0</v>
      </c>
      <c r="L270" s="51" t="str">
        <f ca="1" t="shared" si="4"/>
        <v>1900 - WEEK 00</v>
      </c>
      <c r="M270" s="51" t="str">
        <f ca="1" t="shared" si="5"/>
        <v>1900 - MONTH 01</v>
      </c>
      <c r="N270" s="68" t="str">
        <f ca="1" t="shared" ref="N270:O270" si="278">IFERROR(AVERAGEIF(L:L,L270,$J:$J)," ")</f>
        <v> </v>
      </c>
      <c r="O270" s="68" t="str">
        <f ca="1" t="shared" si="278"/>
        <v> </v>
      </c>
      <c r="P270" s="51" t="str">
        <f ca="1">IF(ISBLANK(A270)," ",IF(N270&gt;MASTER!$B$3/100,"SB",IF(N270&gt;MASTER!$B$4/100,"B",IF(N270&gt;MASTER!$B$5/100,"C","K"))))</f>
        <v>SB</v>
      </c>
      <c r="Q270" s="51" t="str">
        <f ca="1">IF(ISBLANK(B270)," ",IF(O270&gt;MASTER!$B$3/100,"SB",IF(O270&gt;MASTER!$B$4/100,"B",IF(O270&gt;MASTER!$B$5/100,"C","K"))))</f>
        <v>SB</v>
      </c>
    </row>
    <row r="271" customHeight="1" spans="1:17">
      <c r="A271" s="51">
        <f ca="1">INDIRECT(ADDRESS(2+QUOTIENT(ROW()-2,COUNTA('Form Responses 1'!$1:$1)-4),1,,TRUE,"Form Responses 1"))</f>
        <v>0</v>
      </c>
      <c r="B271" s="51">
        <f ca="1">INDIRECT(ADDRESS(2+QUOTIENT(ROW()-2,COUNTA('Form Responses 1'!$1:$1)-4),2,,TRUE,"Form Responses 1"))</f>
        <v>0</v>
      </c>
      <c r="C271" s="51">
        <f ca="1">INDIRECT(ADDRESS(2+QUOTIENT(ROW()-2,COUNTA('Form Responses 1'!$1:$1)-4),3,,TRUE,"Form Responses 1"))</f>
        <v>0</v>
      </c>
      <c r="D271" s="51">
        <f ca="1">INDIRECT(ADDRESS(2+QUOTIENT(ROW()-2,COUNTA('Form Responses 1'!$1:$1)-4),4,,TRUE,"Form Responses 1"))</f>
        <v>0</v>
      </c>
      <c r="E271" s="67">
        <f ca="1" t="shared" si="0"/>
        <v>6</v>
      </c>
      <c r="F271" s="51" t="str">
        <f ca="1">IF(ISBLANK(A271)," ",INDIRECT(ADDRESS(1,5+MOD(ROW()-2,COUNTA('Form Responses 1'!$1:$1)-4),,TRUE,"Form Responses 1")))</f>
        <v>Gedung [Toilet]</v>
      </c>
      <c r="G271" s="51" t="e">
        <f ca="1">IF(ISBLANK(A271)," ",INDIRECT(ADDRESS(MATCH(A271,'Form Responses 1'!A:A,0),5+MOD(ROW()-2,COUNTA('Form Responses 1'!$1:$1)-4),,TRUE,"Form Responses 1")))</f>
        <v>#N/A</v>
      </c>
      <c r="H271" s="68" t="str">
        <f ca="1" t="shared" si="1"/>
        <v>Gedung</v>
      </c>
      <c r="I271" s="68" t="str">
        <f ca="1" t="shared" si="2"/>
        <v>CLEANING SERVICE</v>
      </c>
      <c r="J271" s="68" t="str">
        <f ca="1" t="array" ref="J271">IFERROR(INDEX(MASTER!B:B,MATCH(G271,MASTER!A:A,0))/100," ")</f>
        <v> </v>
      </c>
      <c r="K271" s="51">
        <f ca="1" t="shared" si="3"/>
        <v>0</v>
      </c>
      <c r="L271" s="51" t="str">
        <f ca="1" t="shared" si="4"/>
        <v>1900 - WEEK 00</v>
      </c>
      <c r="M271" s="51" t="str">
        <f ca="1" t="shared" si="5"/>
        <v>1900 - MONTH 01</v>
      </c>
      <c r="N271" s="68" t="str">
        <f ca="1" t="shared" ref="N271:O271" si="279">IFERROR(AVERAGEIF(L:L,L271,$J:$J)," ")</f>
        <v> </v>
      </c>
      <c r="O271" s="68" t="str">
        <f ca="1" t="shared" si="279"/>
        <v> </v>
      </c>
      <c r="P271" s="51" t="str">
        <f ca="1">IF(ISBLANK(A271)," ",IF(N271&gt;MASTER!$B$3/100,"SB",IF(N271&gt;MASTER!$B$4/100,"B",IF(N271&gt;MASTER!$B$5/100,"C","K"))))</f>
        <v>SB</v>
      </c>
      <c r="Q271" s="51" t="str">
        <f ca="1">IF(ISBLANK(B271)," ",IF(O271&gt;MASTER!$B$3/100,"SB",IF(O271&gt;MASTER!$B$4/100,"B",IF(O271&gt;MASTER!$B$5/100,"C","K"))))</f>
        <v>SB</v>
      </c>
    </row>
    <row r="272" customHeight="1" spans="1:17">
      <c r="A272" s="51">
        <f ca="1">INDIRECT(ADDRESS(2+QUOTIENT(ROW()-2,COUNTA('Form Responses 1'!$1:$1)-4),1,,TRUE,"Form Responses 1"))</f>
        <v>0</v>
      </c>
      <c r="B272" s="51">
        <f ca="1">INDIRECT(ADDRESS(2+QUOTIENT(ROW()-2,COUNTA('Form Responses 1'!$1:$1)-4),2,,TRUE,"Form Responses 1"))</f>
        <v>0</v>
      </c>
      <c r="C272" s="51">
        <f ca="1">INDIRECT(ADDRESS(2+QUOTIENT(ROW()-2,COUNTA('Form Responses 1'!$1:$1)-4),3,,TRUE,"Form Responses 1"))</f>
        <v>0</v>
      </c>
      <c r="D272" s="51">
        <f ca="1">INDIRECT(ADDRESS(2+QUOTIENT(ROW()-2,COUNTA('Form Responses 1'!$1:$1)-4),4,,TRUE,"Form Responses 1"))</f>
        <v>0</v>
      </c>
      <c r="E272" s="67">
        <f ca="1" t="shared" si="0"/>
        <v>6</v>
      </c>
      <c r="F272" s="51" t="str">
        <f ca="1">IF(ISBLANK(A272)," ",INDIRECT(ADDRESS(1,5+MOD(ROW()-2,COUNTA('Form Responses 1'!$1:$1)-4),,TRUE,"Form Responses 1")))</f>
        <v>Security [Security Functions]</v>
      </c>
      <c r="G272" s="51" t="e">
        <f ca="1">IF(ISBLANK(A272)," ",INDIRECT(ADDRESS(MATCH(A272,'Form Responses 1'!A:A,0),5+MOD(ROW()-2,COUNTA('Form Responses 1'!$1:$1)-4),,TRUE,"Form Responses 1")))</f>
        <v>#N/A</v>
      </c>
      <c r="H272" s="68" t="str">
        <f ca="1" t="shared" si="1"/>
        <v>Security</v>
      </c>
      <c r="I272" s="68" t="str">
        <f ca="1" t="shared" si="2"/>
        <v>SECURITY SERVICE</v>
      </c>
      <c r="J272" s="68" t="str">
        <f ca="1" t="array" ref="J272">IFERROR(INDEX(MASTER!B:B,MATCH(G272,MASTER!A:A,0))/100," ")</f>
        <v> </v>
      </c>
      <c r="K272" s="51">
        <f ca="1" t="shared" si="3"/>
        <v>0</v>
      </c>
      <c r="L272" s="51" t="str">
        <f ca="1" t="shared" si="4"/>
        <v>1900 - WEEK 00</v>
      </c>
      <c r="M272" s="51" t="str">
        <f ca="1" t="shared" si="5"/>
        <v>1900 - MONTH 01</v>
      </c>
      <c r="N272" s="68" t="str">
        <f ca="1" t="shared" ref="N272:O272" si="280">IFERROR(AVERAGEIF(L:L,L272,$J:$J)," ")</f>
        <v> </v>
      </c>
      <c r="O272" s="68" t="str">
        <f ca="1" t="shared" si="280"/>
        <v> </v>
      </c>
      <c r="P272" s="51" t="str">
        <f ca="1">IF(ISBLANK(A272)," ",IF(N272&gt;MASTER!$B$3/100,"SB",IF(N272&gt;MASTER!$B$4/100,"B",IF(N272&gt;MASTER!$B$5/100,"C","K"))))</f>
        <v>SB</v>
      </c>
      <c r="Q272" s="51" t="str">
        <f ca="1">IF(ISBLANK(B272)," ",IF(O272&gt;MASTER!$B$3/100,"SB",IF(O272&gt;MASTER!$B$4/100,"B",IF(O272&gt;MASTER!$B$5/100,"C","K"))))</f>
        <v>SB</v>
      </c>
    </row>
    <row r="273" customHeight="1" spans="1:17">
      <c r="A273" s="51">
        <f ca="1">INDIRECT(ADDRESS(2+QUOTIENT(ROW()-2,COUNTA('Form Responses 1'!$1:$1)-4),1,,TRUE,"Form Responses 1"))</f>
        <v>0</v>
      </c>
      <c r="B273" s="51">
        <f ca="1">INDIRECT(ADDRESS(2+QUOTIENT(ROW()-2,COUNTA('Form Responses 1'!$1:$1)-4),2,,TRUE,"Form Responses 1"))</f>
        <v>0</v>
      </c>
      <c r="C273" s="51">
        <f ca="1">INDIRECT(ADDRESS(2+QUOTIENT(ROW()-2,COUNTA('Form Responses 1'!$1:$1)-4),3,,TRUE,"Form Responses 1"))</f>
        <v>0</v>
      </c>
      <c r="D273" s="51">
        <f ca="1">INDIRECT(ADDRESS(2+QUOTIENT(ROW()-2,COUNTA('Form Responses 1'!$1:$1)-4),4,,TRUE,"Form Responses 1"))</f>
        <v>0</v>
      </c>
      <c r="E273" s="67">
        <f ca="1" t="shared" si="0"/>
        <v>6</v>
      </c>
      <c r="F273" s="51" t="str">
        <f ca="1">IF(ISBLANK(A273)," ",INDIRECT(ADDRESS(1,5+MOD(ROW()-2,COUNTA('Form Responses 1'!$1:$1)-4),,TRUE,"Form Responses 1")))</f>
        <v>Gedung [Halaman]</v>
      </c>
      <c r="G273" s="51" t="e">
        <f ca="1">IF(ISBLANK(A273)," ",INDIRECT(ADDRESS(MATCH(A273,'Form Responses 1'!A:A,0),5+MOD(ROW()-2,COUNTA('Form Responses 1'!$1:$1)-4),,TRUE,"Form Responses 1")))</f>
        <v>#N/A</v>
      </c>
      <c r="H273" s="68" t="str">
        <f ca="1" t="shared" si="1"/>
        <v>Gedung</v>
      </c>
      <c r="I273" s="68" t="str">
        <f ca="1" t="shared" si="2"/>
        <v>CLEANING SERVICE</v>
      </c>
      <c r="J273" s="68" t="str">
        <f ca="1" t="array" ref="J273">IFERROR(INDEX(MASTER!B:B,MATCH(G273,MASTER!A:A,0))/100," ")</f>
        <v> </v>
      </c>
      <c r="K273" s="51">
        <f ca="1" t="shared" si="3"/>
        <v>0</v>
      </c>
      <c r="L273" s="51" t="str">
        <f ca="1" t="shared" si="4"/>
        <v>1900 - WEEK 00</v>
      </c>
      <c r="M273" s="51" t="str">
        <f ca="1" t="shared" si="5"/>
        <v>1900 - MONTH 01</v>
      </c>
      <c r="N273" s="68" t="str">
        <f ca="1" t="shared" ref="N273:O273" si="281">IFERROR(AVERAGEIF(L:L,L273,$J:$J)," ")</f>
        <v> </v>
      </c>
      <c r="O273" s="68" t="str">
        <f ca="1" t="shared" si="281"/>
        <v> </v>
      </c>
      <c r="P273" s="51" t="str">
        <f ca="1">IF(ISBLANK(A273)," ",IF(N273&gt;MASTER!$B$3/100,"SB",IF(N273&gt;MASTER!$B$4/100,"B",IF(N273&gt;MASTER!$B$5/100,"C","K"))))</f>
        <v>SB</v>
      </c>
      <c r="Q273" s="51" t="str">
        <f ca="1">IF(ISBLANK(B273)," ",IF(O273&gt;MASTER!$B$3/100,"SB",IF(O273&gt;MASTER!$B$4/100,"B",IF(O273&gt;MASTER!$B$5/100,"C","K"))))</f>
        <v>SB</v>
      </c>
    </row>
    <row r="274" customHeight="1" spans="1:17">
      <c r="A274" s="51">
        <f ca="1">INDIRECT(ADDRESS(2+QUOTIENT(ROW()-2,COUNTA('Form Responses 1'!$1:$1)-4),1,,TRUE,"Form Responses 1"))</f>
        <v>0</v>
      </c>
      <c r="B274" s="51">
        <f ca="1">INDIRECT(ADDRESS(2+QUOTIENT(ROW()-2,COUNTA('Form Responses 1'!$1:$1)-4),2,,TRUE,"Form Responses 1"))</f>
        <v>0</v>
      </c>
      <c r="C274" s="51">
        <f ca="1">INDIRECT(ADDRESS(2+QUOTIENT(ROW()-2,COUNTA('Form Responses 1'!$1:$1)-4),3,,TRUE,"Form Responses 1"))</f>
        <v>0</v>
      </c>
      <c r="D274" s="51">
        <f ca="1">INDIRECT(ADDRESS(2+QUOTIENT(ROW()-2,COUNTA('Form Responses 1'!$1:$1)-4),4,,TRUE,"Form Responses 1"))</f>
        <v>0</v>
      </c>
      <c r="E274" s="67">
        <f ca="1" t="shared" si="0"/>
        <v>6</v>
      </c>
      <c r="F274" s="51" t="str">
        <f ca="1">IF(ISBLANK(A274)," ",INDIRECT(ADDRESS(1,5+MOD(ROW()-2,COUNTA('Form Responses 1'!$1:$1)-4),,TRUE,"Form Responses 1")))</f>
        <v>Gedung [Kamar 1]</v>
      </c>
      <c r="G274" s="51" t="e">
        <f ca="1">IF(ISBLANK(A274)," ",INDIRECT(ADDRESS(MATCH(A274,'Form Responses 1'!A:A,0),5+MOD(ROW()-2,COUNTA('Form Responses 1'!$1:$1)-4),,TRUE,"Form Responses 1")))</f>
        <v>#N/A</v>
      </c>
      <c r="H274" s="68" t="str">
        <f ca="1" t="shared" si="1"/>
        <v>Gedung</v>
      </c>
      <c r="I274" s="68" t="str">
        <f ca="1" t="shared" si="2"/>
        <v>CLEANING SERVICE</v>
      </c>
      <c r="J274" s="68" t="str">
        <f ca="1" t="array" ref="J274">IFERROR(INDEX(MASTER!B:B,MATCH(G274,MASTER!A:A,0))/100," ")</f>
        <v> </v>
      </c>
      <c r="K274" s="51">
        <f ca="1" t="shared" si="3"/>
        <v>0</v>
      </c>
      <c r="L274" s="51" t="str">
        <f ca="1" t="shared" si="4"/>
        <v>1900 - WEEK 00</v>
      </c>
      <c r="M274" s="51" t="str">
        <f ca="1" t="shared" si="5"/>
        <v>1900 - MONTH 01</v>
      </c>
      <c r="N274" s="68" t="str">
        <f ca="1" t="shared" ref="N274:O274" si="282">IFERROR(AVERAGEIF(L:L,L274,$J:$J)," ")</f>
        <v> </v>
      </c>
      <c r="O274" s="68" t="str">
        <f ca="1" t="shared" si="282"/>
        <v> </v>
      </c>
      <c r="P274" s="51" t="str">
        <f ca="1">IF(ISBLANK(A274)," ",IF(N274&gt;MASTER!$B$3/100,"SB",IF(N274&gt;MASTER!$B$4/100,"B",IF(N274&gt;MASTER!$B$5/100,"C","K"))))</f>
        <v>SB</v>
      </c>
      <c r="Q274" s="51" t="str">
        <f ca="1">IF(ISBLANK(B274)," ",IF(O274&gt;MASTER!$B$3/100,"SB",IF(O274&gt;MASTER!$B$4/100,"B",IF(O274&gt;MASTER!$B$5/100,"C","K"))))</f>
        <v>SB</v>
      </c>
    </row>
    <row r="275" customHeight="1" spans="1:17">
      <c r="A275" s="51">
        <f ca="1">INDIRECT(ADDRESS(2+QUOTIENT(ROW()-2,COUNTA('Form Responses 1'!$1:$1)-4),1,,TRUE,"Form Responses 1"))</f>
        <v>0</v>
      </c>
      <c r="B275" s="51">
        <f ca="1">INDIRECT(ADDRESS(2+QUOTIENT(ROW()-2,COUNTA('Form Responses 1'!$1:$1)-4),2,,TRUE,"Form Responses 1"))</f>
        <v>0</v>
      </c>
      <c r="C275" s="51">
        <f ca="1">INDIRECT(ADDRESS(2+QUOTIENT(ROW()-2,COUNTA('Form Responses 1'!$1:$1)-4),3,,TRUE,"Form Responses 1"))</f>
        <v>0</v>
      </c>
      <c r="D275" s="51">
        <f ca="1">INDIRECT(ADDRESS(2+QUOTIENT(ROW()-2,COUNTA('Form Responses 1'!$1:$1)-4),4,,TRUE,"Form Responses 1"))</f>
        <v>0</v>
      </c>
      <c r="E275" s="67">
        <f ca="1" t="shared" si="0"/>
        <v>6</v>
      </c>
      <c r="F275" s="51" t="str">
        <f ca="1">IF(ISBLANK(A275)," ",INDIRECT(ADDRESS(1,5+MOD(ROW()-2,COUNTA('Form Responses 1'!$1:$1)-4),,TRUE,"Form Responses 1")))</f>
        <v>Gedung [Kamar 2]</v>
      </c>
      <c r="G275" s="51" t="e">
        <f ca="1">IF(ISBLANK(A275)," ",INDIRECT(ADDRESS(MATCH(A275,'Form Responses 1'!A:A,0),5+MOD(ROW()-2,COUNTA('Form Responses 1'!$1:$1)-4),,TRUE,"Form Responses 1")))</f>
        <v>#N/A</v>
      </c>
      <c r="H275" s="68" t="str">
        <f ca="1" t="shared" si="1"/>
        <v>Gedung</v>
      </c>
      <c r="I275" s="68" t="str">
        <f ca="1" t="shared" si="2"/>
        <v>CLEANING SERVICE</v>
      </c>
      <c r="J275" s="68" t="str">
        <f ca="1" t="array" ref="J275">IFERROR(INDEX(MASTER!B:B,MATCH(G275,MASTER!A:A,0))/100," ")</f>
        <v> </v>
      </c>
      <c r="K275" s="51">
        <f ca="1" t="shared" si="3"/>
        <v>0</v>
      </c>
      <c r="L275" s="51" t="str">
        <f ca="1" t="shared" si="4"/>
        <v>1900 - WEEK 00</v>
      </c>
      <c r="M275" s="51" t="str">
        <f ca="1" t="shared" si="5"/>
        <v>1900 - MONTH 01</v>
      </c>
      <c r="N275" s="68" t="str">
        <f ca="1" t="shared" ref="N275:O275" si="283">IFERROR(AVERAGEIF(L:L,L275,$J:$J)," ")</f>
        <v> </v>
      </c>
      <c r="O275" s="68" t="str">
        <f ca="1" t="shared" si="283"/>
        <v> </v>
      </c>
      <c r="P275" s="51" t="str">
        <f ca="1">IF(ISBLANK(A275)," ",IF(N275&gt;MASTER!$B$3/100,"SB",IF(N275&gt;MASTER!$B$4/100,"B",IF(N275&gt;MASTER!$B$5/100,"C","K"))))</f>
        <v>SB</v>
      </c>
      <c r="Q275" s="51" t="str">
        <f ca="1">IF(ISBLANK(B275)," ",IF(O275&gt;MASTER!$B$3/100,"SB",IF(O275&gt;MASTER!$B$4/100,"B",IF(O275&gt;MASTER!$B$5/100,"C","K"))))</f>
        <v>SB</v>
      </c>
    </row>
    <row r="276" customHeight="1" spans="1:17">
      <c r="A276" s="51">
        <f ca="1">INDIRECT(ADDRESS(2+QUOTIENT(ROW()-2,COUNTA('Form Responses 1'!$1:$1)-4),1,,TRUE,"Form Responses 1"))</f>
        <v>0</v>
      </c>
      <c r="B276" s="51">
        <f ca="1">INDIRECT(ADDRESS(2+QUOTIENT(ROW()-2,COUNTA('Form Responses 1'!$1:$1)-4),2,,TRUE,"Form Responses 1"))</f>
        <v>0</v>
      </c>
      <c r="C276" s="51">
        <f ca="1">INDIRECT(ADDRESS(2+QUOTIENT(ROW()-2,COUNTA('Form Responses 1'!$1:$1)-4),3,,TRUE,"Form Responses 1"))</f>
        <v>0</v>
      </c>
      <c r="D276" s="51">
        <f ca="1">INDIRECT(ADDRESS(2+QUOTIENT(ROW()-2,COUNTA('Form Responses 1'!$1:$1)-4),4,,TRUE,"Form Responses 1"))</f>
        <v>0</v>
      </c>
      <c r="E276" s="67">
        <f ca="1" t="shared" si="0"/>
        <v>6</v>
      </c>
      <c r="F276" s="51" t="str">
        <f ca="1">IF(ISBLANK(A276)," ",INDIRECT(ADDRESS(1,5+MOD(ROW()-2,COUNTA('Form Responses 1'!$1:$1)-4),,TRUE,"Form Responses 1")))</f>
        <v>Gedung [Kamar 3]</v>
      </c>
      <c r="G276" s="51" t="e">
        <f ca="1">IF(ISBLANK(A276)," ",INDIRECT(ADDRESS(MATCH(A276,'Form Responses 1'!A:A,0),5+MOD(ROW()-2,COUNTA('Form Responses 1'!$1:$1)-4),,TRUE,"Form Responses 1")))</f>
        <v>#N/A</v>
      </c>
      <c r="H276" s="68" t="str">
        <f ca="1" t="shared" si="1"/>
        <v>Gedung</v>
      </c>
      <c r="I276" s="68" t="str">
        <f ca="1" t="shared" si="2"/>
        <v>CLEANING SERVICE</v>
      </c>
      <c r="J276" s="68" t="str">
        <f ca="1" t="array" ref="J276">IFERROR(INDEX(MASTER!B:B,MATCH(G276,MASTER!A:A,0))/100," ")</f>
        <v> </v>
      </c>
      <c r="K276" s="51">
        <f ca="1" t="shared" si="3"/>
        <v>0</v>
      </c>
      <c r="L276" s="51" t="str">
        <f ca="1" t="shared" si="4"/>
        <v>1900 - WEEK 00</v>
      </c>
      <c r="M276" s="51" t="str">
        <f ca="1" t="shared" si="5"/>
        <v>1900 - MONTH 01</v>
      </c>
      <c r="N276" s="68" t="str">
        <f ca="1" t="shared" ref="N276:O276" si="284">IFERROR(AVERAGEIF(L:L,L276,$J:$J)," ")</f>
        <v> </v>
      </c>
      <c r="O276" s="68" t="str">
        <f ca="1" t="shared" si="284"/>
        <v> </v>
      </c>
      <c r="P276" s="51" t="str">
        <f ca="1">IF(ISBLANK(A276)," ",IF(N276&gt;MASTER!$B$3/100,"SB",IF(N276&gt;MASTER!$B$4/100,"B",IF(N276&gt;MASTER!$B$5/100,"C","K"))))</f>
        <v>SB</v>
      </c>
      <c r="Q276" s="51" t="str">
        <f ca="1">IF(ISBLANK(B276)," ",IF(O276&gt;MASTER!$B$3/100,"SB",IF(O276&gt;MASTER!$B$4/100,"B",IF(O276&gt;MASTER!$B$5/100,"C","K"))))</f>
        <v>SB</v>
      </c>
    </row>
    <row r="277" customHeight="1" spans="1:17">
      <c r="A277" s="51">
        <f ca="1">INDIRECT(ADDRESS(2+QUOTIENT(ROW()-2,COUNTA('Form Responses 1'!$1:$1)-4),1,,TRUE,"Form Responses 1"))</f>
        <v>0</v>
      </c>
      <c r="B277" s="51">
        <f ca="1">INDIRECT(ADDRESS(2+QUOTIENT(ROW()-2,COUNTA('Form Responses 1'!$1:$1)-4),2,,TRUE,"Form Responses 1"))</f>
        <v>0</v>
      </c>
      <c r="C277" s="51">
        <f ca="1">INDIRECT(ADDRESS(2+QUOTIENT(ROW()-2,COUNTA('Form Responses 1'!$1:$1)-4),3,,TRUE,"Form Responses 1"))</f>
        <v>0</v>
      </c>
      <c r="D277" s="51">
        <f ca="1">INDIRECT(ADDRESS(2+QUOTIENT(ROW()-2,COUNTA('Form Responses 1'!$1:$1)-4),4,,TRUE,"Form Responses 1"))</f>
        <v>0</v>
      </c>
      <c r="E277" s="67">
        <f ca="1" t="shared" si="0"/>
        <v>6</v>
      </c>
      <c r="F277" s="51" t="str">
        <f ca="1">IF(ISBLANK(A277)," ",INDIRECT(ADDRESS(1,5+MOD(ROW()-2,COUNTA('Form Responses 1'!$1:$1)-4),,TRUE,"Form Responses 1")))</f>
        <v>Gedung [Kamar 4]</v>
      </c>
      <c r="G277" s="51" t="e">
        <f ca="1">IF(ISBLANK(A277)," ",INDIRECT(ADDRESS(MATCH(A277,'Form Responses 1'!A:A,0),5+MOD(ROW()-2,COUNTA('Form Responses 1'!$1:$1)-4),,TRUE,"Form Responses 1")))</f>
        <v>#N/A</v>
      </c>
      <c r="H277" s="68" t="str">
        <f ca="1" t="shared" si="1"/>
        <v>Gedung</v>
      </c>
      <c r="I277" s="68" t="str">
        <f ca="1" t="shared" si="2"/>
        <v>CLEANING SERVICE</v>
      </c>
      <c r="J277" s="68" t="str">
        <f ca="1" t="array" ref="J277">IFERROR(INDEX(MASTER!B:B,MATCH(G277,MASTER!A:A,0))/100," ")</f>
        <v> </v>
      </c>
      <c r="K277" s="51">
        <f ca="1" t="shared" si="3"/>
        <v>0</v>
      </c>
      <c r="L277" s="51" t="str">
        <f ca="1" t="shared" si="4"/>
        <v>1900 - WEEK 00</v>
      </c>
      <c r="M277" s="51" t="str">
        <f ca="1" t="shared" si="5"/>
        <v>1900 - MONTH 01</v>
      </c>
      <c r="N277" s="68" t="str">
        <f ca="1" t="shared" ref="N277:O277" si="285">IFERROR(AVERAGEIF(L:L,L277,$J:$J)," ")</f>
        <v> </v>
      </c>
      <c r="O277" s="68" t="str">
        <f ca="1" t="shared" si="285"/>
        <v> </v>
      </c>
      <c r="P277" s="51" t="str">
        <f ca="1">IF(ISBLANK(A277)," ",IF(N277&gt;MASTER!$B$3/100,"SB",IF(N277&gt;MASTER!$B$4/100,"B",IF(N277&gt;MASTER!$B$5/100,"C","K"))))</f>
        <v>SB</v>
      </c>
      <c r="Q277" s="51" t="str">
        <f ca="1">IF(ISBLANK(B277)," ",IF(O277&gt;MASTER!$B$3/100,"SB",IF(O277&gt;MASTER!$B$4/100,"B",IF(O277&gt;MASTER!$B$5/100,"C","K"))))</f>
        <v>SB</v>
      </c>
    </row>
    <row r="278" customHeight="1" spans="1:17">
      <c r="A278" s="51">
        <f ca="1">INDIRECT(ADDRESS(2+QUOTIENT(ROW()-2,COUNTA('Form Responses 1'!$1:$1)-4),1,,TRUE,"Form Responses 1"))</f>
        <v>0</v>
      </c>
      <c r="B278" s="51">
        <f ca="1">INDIRECT(ADDRESS(2+QUOTIENT(ROW()-2,COUNTA('Form Responses 1'!$1:$1)-4),2,,TRUE,"Form Responses 1"))</f>
        <v>0</v>
      </c>
      <c r="C278" s="51">
        <f ca="1">INDIRECT(ADDRESS(2+QUOTIENT(ROW()-2,COUNTA('Form Responses 1'!$1:$1)-4),3,,TRUE,"Form Responses 1"))</f>
        <v>0</v>
      </c>
      <c r="D278" s="51">
        <f ca="1">INDIRECT(ADDRESS(2+QUOTIENT(ROW()-2,COUNTA('Form Responses 1'!$1:$1)-4),4,,TRUE,"Form Responses 1"))</f>
        <v>0</v>
      </c>
      <c r="E278" s="67">
        <f ca="1" t="shared" si="0"/>
        <v>6</v>
      </c>
      <c r="F278" s="51" t="str">
        <f ca="1">IF(ISBLANK(A278)," ",INDIRECT(ADDRESS(1,5+MOD(ROW()-2,COUNTA('Form Responses 1'!$1:$1)-4),,TRUE,"Form Responses 1")))</f>
        <v>Gedung [Kolidor]</v>
      </c>
      <c r="G278" s="51" t="e">
        <f ca="1">IF(ISBLANK(A278)," ",INDIRECT(ADDRESS(MATCH(A278,'Form Responses 1'!A:A,0),5+MOD(ROW()-2,COUNTA('Form Responses 1'!$1:$1)-4),,TRUE,"Form Responses 1")))</f>
        <v>#N/A</v>
      </c>
      <c r="H278" s="68" t="str">
        <f ca="1" t="shared" si="1"/>
        <v>Gedung</v>
      </c>
      <c r="I278" s="68" t="str">
        <f ca="1" t="shared" si="2"/>
        <v>CLEANING SERVICE</v>
      </c>
      <c r="J278" s="68" t="str">
        <f ca="1" t="array" ref="J278">IFERROR(INDEX(MASTER!B:B,MATCH(G278,MASTER!A:A,0))/100," ")</f>
        <v> </v>
      </c>
      <c r="K278" s="51">
        <f ca="1" t="shared" si="3"/>
        <v>0</v>
      </c>
      <c r="L278" s="51" t="str">
        <f ca="1" t="shared" si="4"/>
        <v>1900 - WEEK 00</v>
      </c>
      <c r="M278" s="51" t="str">
        <f ca="1" t="shared" si="5"/>
        <v>1900 - MONTH 01</v>
      </c>
      <c r="N278" s="68" t="str">
        <f ca="1" t="shared" ref="N278:O278" si="286">IFERROR(AVERAGEIF(L:L,L278,$J:$J)," ")</f>
        <v> </v>
      </c>
      <c r="O278" s="68" t="str">
        <f ca="1" t="shared" si="286"/>
        <v> </v>
      </c>
      <c r="P278" s="51" t="str">
        <f ca="1">IF(ISBLANK(A278)," ",IF(N278&gt;MASTER!$B$3/100,"SB",IF(N278&gt;MASTER!$B$4/100,"B",IF(N278&gt;MASTER!$B$5/100,"C","K"))))</f>
        <v>SB</v>
      </c>
      <c r="Q278" s="51" t="str">
        <f ca="1">IF(ISBLANK(B278)," ",IF(O278&gt;MASTER!$B$3/100,"SB",IF(O278&gt;MASTER!$B$4/100,"B",IF(O278&gt;MASTER!$B$5/100,"C","K"))))</f>
        <v>SB</v>
      </c>
    </row>
    <row r="279" customHeight="1" spans="1:17">
      <c r="A279" s="51">
        <f ca="1">INDIRECT(ADDRESS(2+QUOTIENT(ROW()-2,COUNTA('Form Responses 1'!$1:$1)-4),1,,TRUE,"Form Responses 1"))</f>
        <v>0</v>
      </c>
      <c r="B279" s="51">
        <f ca="1">INDIRECT(ADDRESS(2+QUOTIENT(ROW()-2,COUNTA('Form Responses 1'!$1:$1)-4),2,,TRUE,"Form Responses 1"))</f>
        <v>0</v>
      </c>
      <c r="C279" s="51">
        <f ca="1">INDIRECT(ADDRESS(2+QUOTIENT(ROW()-2,COUNTA('Form Responses 1'!$1:$1)-4),3,,TRUE,"Form Responses 1"))</f>
        <v>0</v>
      </c>
      <c r="D279" s="51">
        <f ca="1">INDIRECT(ADDRESS(2+QUOTIENT(ROW()-2,COUNTA('Form Responses 1'!$1:$1)-4),4,,TRUE,"Form Responses 1"))</f>
        <v>0</v>
      </c>
      <c r="E279" s="67">
        <f ca="1" t="shared" si="0"/>
        <v>6</v>
      </c>
      <c r="F279" s="51" t="str">
        <f ca="1">IF(ISBLANK(A279)," ",INDIRECT(ADDRESS(1,5+MOD(ROW()-2,COUNTA('Form Responses 1'!$1:$1)-4),,TRUE,"Form Responses 1")))</f>
        <v>Gedung [Pentri]</v>
      </c>
      <c r="G279" s="51" t="e">
        <f ca="1">IF(ISBLANK(A279)," ",INDIRECT(ADDRESS(MATCH(A279,'Form Responses 1'!A:A,0),5+MOD(ROW()-2,COUNTA('Form Responses 1'!$1:$1)-4),,TRUE,"Form Responses 1")))</f>
        <v>#N/A</v>
      </c>
      <c r="H279" s="68" t="str">
        <f ca="1" t="shared" si="1"/>
        <v>Gedung</v>
      </c>
      <c r="I279" s="68" t="str">
        <f ca="1" t="shared" si="2"/>
        <v>CLEANING SERVICE</v>
      </c>
      <c r="J279" s="68" t="str">
        <f ca="1" t="array" ref="J279">IFERROR(INDEX(MASTER!B:B,MATCH(G279,MASTER!A:A,0))/100," ")</f>
        <v> </v>
      </c>
      <c r="K279" s="51">
        <f ca="1" t="shared" si="3"/>
        <v>0</v>
      </c>
      <c r="L279" s="51" t="str">
        <f ca="1" t="shared" si="4"/>
        <v>1900 - WEEK 00</v>
      </c>
      <c r="M279" s="51" t="str">
        <f ca="1" t="shared" si="5"/>
        <v>1900 - MONTH 01</v>
      </c>
      <c r="N279" s="68" t="str">
        <f ca="1" t="shared" ref="N279:O279" si="287">IFERROR(AVERAGEIF(L:L,L279,$J:$J)," ")</f>
        <v> </v>
      </c>
      <c r="O279" s="68" t="str">
        <f ca="1" t="shared" si="287"/>
        <v> </v>
      </c>
      <c r="P279" s="51" t="str">
        <f ca="1">IF(ISBLANK(A279)," ",IF(N279&gt;MASTER!$B$3/100,"SB",IF(N279&gt;MASTER!$B$4/100,"B",IF(N279&gt;MASTER!$B$5/100,"C","K"))))</f>
        <v>SB</v>
      </c>
      <c r="Q279" s="51" t="str">
        <f ca="1">IF(ISBLANK(B279)," ",IF(O279&gt;MASTER!$B$3/100,"SB",IF(O279&gt;MASTER!$B$4/100,"B",IF(O279&gt;MASTER!$B$5/100,"C","K"))))</f>
        <v>SB</v>
      </c>
    </row>
    <row r="280" customHeight="1" spans="1:17">
      <c r="A280" s="51">
        <f ca="1">INDIRECT(ADDRESS(2+QUOTIENT(ROW()-2,COUNTA('Form Responses 1'!$1:$1)-4),1,,TRUE,"Form Responses 1"))</f>
        <v>0</v>
      </c>
      <c r="B280" s="51">
        <f ca="1">INDIRECT(ADDRESS(2+QUOTIENT(ROW()-2,COUNTA('Form Responses 1'!$1:$1)-4),2,,TRUE,"Form Responses 1"))</f>
        <v>0</v>
      </c>
      <c r="C280" s="51">
        <f ca="1">INDIRECT(ADDRESS(2+QUOTIENT(ROW()-2,COUNTA('Form Responses 1'!$1:$1)-4),3,,TRUE,"Form Responses 1"))</f>
        <v>0</v>
      </c>
      <c r="D280" s="51">
        <f ca="1">INDIRECT(ADDRESS(2+QUOTIENT(ROW()-2,COUNTA('Form Responses 1'!$1:$1)-4),4,,TRUE,"Form Responses 1"))</f>
        <v>0</v>
      </c>
      <c r="E280" s="67">
        <f ca="1" t="shared" si="0"/>
        <v>6</v>
      </c>
      <c r="F280" s="51" t="str">
        <f ca="1">IF(ISBLANK(A280)," ",INDIRECT(ADDRESS(1,5+MOD(ROW()-2,COUNTA('Form Responses 1'!$1:$1)-4),,TRUE,"Form Responses 1")))</f>
        <v>Gedung [Toilet]</v>
      </c>
      <c r="G280" s="51" t="e">
        <f ca="1">IF(ISBLANK(A280)," ",INDIRECT(ADDRESS(MATCH(A280,'Form Responses 1'!A:A,0),5+MOD(ROW()-2,COUNTA('Form Responses 1'!$1:$1)-4),,TRUE,"Form Responses 1")))</f>
        <v>#N/A</v>
      </c>
      <c r="H280" s="68" t="str">
        <f ca="1" t="shared" si="1"/>
        <v>Gedung</v>
      </c>
      <c r="I280" s="68" t="str">
        <f ca="1" t="shared" si="2"/>
        <v>CLEANING SERVICE</v>
      </c>
      <c r="J280" s="68" t="str">
        <f ca="1" t="array" ref="J280">IFERROR(INDEX(MASTER!B:B,MATCH(G280,MASTER!A:A,0))/100," ")</f>
        <v> </v>
      </c>
      <c r="K280" s="51">
        <f ca="1" t="shared" si="3"/>
        <v>0</v>
      </c>
      <c r="L280" s="51" t="str">
        <f ca="1" t="shared" si="4"/>
        <v>1900 - WEEK 00</v>
      </c>
      <c r="M280" s="51" t="str">
        <f ca="1" t="shared" si="5"/>
        <v>1900 - MONTH 01</v>
      </c>
      <c r="N280" s="68" t="str">
        <f ca="1" t="shared" ref="N280:O280" si="288">IFERROR(AVERAGEIF(L:L,L280,$J:$J)," ")</f>
        <v> </v>
      </c>
      <c r="O280" s="68" t="str">
        <f ca="1" t="shared" si="288"/>
        <v> </v>
      </c>
      <c r="P280" s="51" t="str">
        <f ca="1">IF(ISBLANK(A280)," ",IF(N280&gt;MASTER!$B$3/100,"SB",IF(N280&gt;MASTER!$B$4/100,"B",IF(N280&gt;MASTER!$B$5/100,"C","K"))))</f>
        <v>SB</v>
      </c>
      <c r="Q280" s="51" t="str">
        <f ca="1">IF(ISBLANK(B280)," ",IF(O280&gt;MASTER!$B$3/100,"SB",IF(O280&gt;MASTER!$B$4/100,"B",IF(O280&gt;MASTER!$B$5/100,"C","K"))))</f>
        <v>SB</v>
      </c>
    </row>
    <row r="281" customHeight="1" spans="1:17">
      <c r="A281" s="51">
        <f ca="1">INDIRECT(ADDRESS(2+QUOTIENT(ROW()-2,COUNTA('Form Responses 1'!$1:$1)-4),1,,TRUE,"Form Responses 1"))</f>
        <v>0</v>
      </c>
      <c r="B281" s="51">
        <f ca="1">INDIRECT(ADDRESS(2+QUOTIENT(ROW()-2,COUNTA('Form Responses 1'!$1:$1)-4),2,,TRUE,"Form Responses 1"))</f>
        <v>0</v>
      </c>
      <c r="C281" s="51">
        <f ca="1">INDIRECT(ADDRESS(2+QUOTIENT(ROW()-2,COUNTA('Form Responses 1'!$1:$1)-4),3,,TRUE,"Form Responses 1"))</f>
        <v>0</v>
      </c>
      <c r="D281" s="51">
        <f ca="1">INDIRECT(ADDRESS(2+QUOTIENT(ROW()-2,COUNTA('Form Responses 1'!$1:$1)-4),4,,TRUE,"Form Responses 1"))</f>
        <v>0</v>
      </c>
      <c r="E281" s="67">
        <f ca="1" t="shared" si="0"/>
        <v>6</v>
      </c>
      <c r="F281" s="51" t="str">
        <f ca="1">IF(ISBLANK(A281)," ",INDIRECT(ADDRESS(1,5+MOD(ROW()-2,COUNTA('Form Responses 1'!$1:$1)-4),,TRUE,"Form Responses 1")))</f>
        <v>Security [Security Functions]</v>
      </c>
      <c r="G281" s="51" t="e">
        <f ca="1">IF(ISBLANK(A281)," ",INDIRECT(ADDRESS(MATCH(A281,'Form Responses 1'!A:A,0),5+MOD(ROW()-2,COUNTA('Form Responses 1'!$1:$1)-4),,TRUE,"Form Responses 1")))</f>
        <v>#N/A</v>
      </c>
      <c r="H281" s="68" t="str">
        <f ca="1" t="shared" si="1"/>
        <v>Security</v>
      </c>
      <c r="I281" s="68" t="str">
        <f ca="1" t="shared" si="2"/>
        <v>SECURITY SERVICE</v>
      </c>
      <c r="J281" s="68" t="str">
        <f ca="1" t="array" ref="J281">IFERROR(INDEX(MASTER!B:B,MATCH(G281,MASTER!A:A,0))/100," ")</f>
        <v> </v>
      </c>
      <c r="K281" s="51">
        <f ca="1" t="shared" si="3"/>
        <v>0</v>
      </c>
      <c r="L281" s="51" t="str">
        <f ca="1" t="shared" si="4"/>
        <v>1900 - WEEK 00</v>
      </c>
      <c r="M281" s="51" t="str">
        <f ca="1" t="shared" si="5"/>
        <v>1900 - MONTH 01</v>
      </c>
      <c r="N281" s="68" t="str">
        <f ca="1" t="shared" ref="N281:O281" si="289">IFERROR(AVERAGEIF(L:L,L281,$J:$J)," ")</f>
        <v> </v>
      </c>
      <c r="O281" s="68" t="str">
        <f ca="1" t="shared" si="289"/>
        <v> </v>
      </c>
      <c r="P281" s="51" t="str">
        <f ca="1">IF(ISBLANK(A281)," ",IF(N281&gt;MASTER!$B$3/100,"SB",IF(N281&gt;MASTER!$B$4/100,"B",IF(N281&gt;MASTER!$B$5/100,"C","K"))))</f>
        <v>SB</v>
      </c>
      <c r="Q281" s="51" t="str">
        <f ca="1">IF(ISBLANK(B281)," ",IF(O281&gt;MASTER!$B$3/100,"SB",IF(O281&gt;MASTER!$B$4/100,"B",IF(O281&gt;MASTER!$B$5/100,"C","K"))))</f>
        <v>SB</v>
      </c>
    </row>
    <row r="282" customHeight="1" spans="1:17">
      <c r="A282" s="51">
        <f ca="1">INDIRECT(ADDRESS(2+QUOTIENT(ROW()-2,COUNTA('Form Responses 1'!$1:$1)-4),1,,TRUE,"Form Responses 1"))</f>
        <v>0</v>
      </c>
      <c r="B282" s="51">
        <f ca="1">INDIRECT(ADDRESS(2+QUOTIENT(ROW()-2,COUNTA('Form Responses 1'!$1:$1)-4),2,,TRUE,"Form Responses 1"))</f>
        <v>0</v>
      </c>
      <c r="C282" s="51">
        <f ca="1">INDIRECT(ADDRESS(2+QUOTIENT(ROW()-2,COUNTA('Form Responses 1'!$1:$1)-4),3,,TRUE,"Form Responses 1"))</f>
        <v>0</v>
      </c>
      <c r="D282" s="51">
        <f ca="1">INDIRECT(ADDRESS(2+QUOTIENT(ROW()-2,COUNTA('Form Responses 1'!$1:$1)-4),4,,TRUE,"Form Responses 1"))</f>
        <v>0</v>
      </c>
      <c r="E282" s="67">
        <f ca="1" t="shared" si="0"/>
        <v>6</v>
      </c>
      <c r="F282" s="51" t="str">
        <f ca="1">IF(ISBLANK(A282)," ",INDIRECT(ADDRESS(1,5+MOD(ROW()-2,COUNTA('Form Responses 1'!$1:$1)-4),,TRUE,"Form Responses 1")))</f>
        <v>Gedung [Halaman]</v>
      </c>
      <c r="G282" s="51" t="e">
        <f ca="1">IF(ISBLANK(A282)," ",INDIRECT(ADDRESS(MATCH(A282,'Form Responses 1'!A:A,0),5+MOD(ROW()-2,COUNTA('Form Responses 1'!$1:$1)-4),,TRUE,"Form Responses 1")))</f>
        <v>#N/A</v>
      </c>
      <c r="H282" s="68" t="str">
        <f ca="1" t="shared" si="1"/>
        <v>Gedung</v>
      </c>
      <c r="I282" s="68" t="str">
        <f ca="1" t="shared" si="2"/>
        <v>CLEANING SERVICE</v>
      </c>
      <c r="J282" s="68" t="str">
        <f ca="1" t="array" ref="J282">IFERROR(INDEX(MASTER!B:B,MATCH(G282,MASTER!A:A,0))/100," ")</f>
        <v> </v>
      </c>
      <c r="K282" s="51">
        <f ca="1" t="shared" si="3"/>
        <v>0</v>
      </c>
      <c r="L282" s="51" t="str">
        <f ca="1" t="shared" si="4"/>
        <v>1900 - WEEK 00</v>
      </c>
      <c r="M282" s="51" t="str">
        <f ca="1" t="shared" si="5"/>
        <v>1900 - MONTH 01</v>
      </c>
      <c r="N282" s="68" t="str">
        <f ca="1" t="shared" ref="N282:O282" si="290">IFERROR(AVERAGEIF(L:L,L282,$J:$J)," ")</f>
        <v> </v>
      </c>
      <c r="O282" s="68" t="str">
        <f ca="1" t="shared" si="290"/>
        <v> </v>
      </c>
      <c r="P282" s="51" t="str">
        <f ca="1">IF(ISBLANK(A282)," ",IF(N282&gt;MASTER!$B$3/100,"SB",IF(N282&gt;MASTER!$B$4/100,"B",IF(N282&gt;MASTER!$B$5/100,"C","K"))))</f>
        <v>SB</v>
      </c>
      <c r="Q282" s="51" t="str">
        <f ca="1">IF(ISBLANK(B282)," ",IF(O282&gt;MASTER!$B$3/100,"SB",IF(O282&gt;MASTER!$B$4/100,"B",IF(O282&gt;MASTER!$B$5/100,"C","K"))))</f>
        <v>SB</v>
      </c>
    </row>
    <row r="283" customHeight="1" spans="1:17">
      <c r="A283" s="51">
        <f ca="1">INDIRECT(ADDRESS(2+QUOTIENT(ROW()-2,COUNTA('Form Responses 1'!$1:$1)-4),1,,TRUE,"Form Responses 1"))</f>
        <v>0</v>
      </c>
      <c r="B283" s="51">
        <f ca="1">INDIRECT(ADDRESS(2+QUOTIENT(ROW()-2,COUNTA('Form Responses 1'!$1:$1)-4),2,,TRUE,"Form Responses 1"))</f>
        <v>0</v>
      </c>
      <c r="C283" s="51">
        <f ca="1">INDIRECT(ADDRESS(2+QUOTIENT(ROW()-2,COUNTA('Form Responses 1'!$1:$1)-4),3,,TRUE,"Form Responses 1"))</f>
        <v>0</v>
      </c>
      <c r="D283" s="51">
        <f ca="1">INDIRECT(ADDRESS(2+QUOTIENT(ROW()-2,COUNTA('Form Responses 1'!$1:$1)-4),4,,TRUE,"Form Responses 1"))</f>
        <v>0</v>
      </c>
      <c r="E283" s="67">
        <f ca="1" t="shared" si="0"/>
        <v>6</v>
      </c>
      <c r="F283" s="51" t="str">
        <f ca="1">IF(ISBLANK(A283)," ",INDIRECT(ADDRESS(1,5+MOD(ROW()-2,COUNTA('Form Responses 1'!$1:$1)-4),,TRUE,"Form Responses 1")))</f>
        <v>Gedung [Kamar 1]</v>
      </c>
      <c r="G283" s="51" t="e">
        <f ca="1">IF(ISBLANK(A283)," ",INDIRECT(ADDRESS(MATCH(A283,'Form Responses 1'!A:A,0),5+MOD(ROW()-2,COUNTA('Form Responses 1'!$1:$1)-4),,TRUE,"Form Responses 1")))</f>
        <v>#N/A</v>
      </c>
      <c r="H283" s="68" t="str">
        <f ca="1" t="shared" si="1"/>
        <v>Gedung</v>
      </c>
      <c r="I283" s="68" t="str">
        <f ca="1" t="shared" si="2"/>
        <v>CLEANING SERVICE</v>
      </c>
      <c r="J283" s="68" t="str">
        <f ca="1" t="array" ref="J283">IFERROR(INDEX(MASTER!B:B,MATCH(G283,MASTER!A:A,0))/100," ")</f>
        <v> </v>
      </c>
      <c r="K283" s="51">
        <f ca="1" t="shared" si="3"/>
        <v>0</v>
      </c>
      <c r="L283" s="51" t="str">
        <f ca="1" t="shared" si="4"/>
        <v>1900 - WEEK 00</v>
      </c>
      <c r="M283" s="51" t="str">
        <f ca="1" t="shared" si="5"/>
        <v>1900 - MONTH 01</v>
      </c>
      <c r="N283" s="68" t="str">
        <f ca="1" t="shared" ref="N283:O283" si="291">IFERROR(AVERAGEIF(L:L,L283,$J:$J)," ")</f>
        <v> </v>
      </c>
      <c r="O283" s="68" t="str">
        <f ca="1" t="shared" si="291"/>
        <v> </v>
      </c>
      <c r="P283" s="51" t="str">
        <f ca="1">IF(ISBLANK(A283)," ",IF(N283&gt;MASTER!$B$3/100,"SB",IF(N283&gt;MASTER!$B$4/100,"B",IF(N283&gt;MASTER!$B$5/100,"C","K"))))</f>
        <v>SB</v>
      </c>
      <c r="Q283" s="51" t="str">
        <f ca="1">IF(ISBLANK(B283)," ",IF(O283&gt;MASTER!$B$3/100,"SB",IF(O283&gt;MASTER!$B$4/100,"B",IF(O283&gt;MASTER!$B$5/100,"C","K"))))</f>
        <v>SB</v>
      </c>
    </row>
    <row r="284" customHeight="1" spans="1:17">
      <c r="A284" s="51">
        <f ca="1">INDIRECT(ADDRESS(2+QUOTIENT(ROW()-2,COUNTA('Form Responses 1'!$1:$1)-4),1,,TRUE,"Form Responses 1"))</f>
        <v>0</v>
      </c>
      <c r="B284" s="51">
        <f ca="1">INDIRECT(ADDRESS(2+QUOTIENT(ROW()-2,COUNTA('Form Responses 1'!$1:$1)-4),2,,TRUE,"Form Responses 1"))</f>
        <v>0</v>
      </c>
      <c r="C284" s="51">
        <f ca="1">INDIRECT(ADDRESS(2+QUOTIENT(ROW()-2,COUNTA('Form Responses 1'!$1:$1)-4),3,,TRUE,"Form Responses 1"))</f>
        <v>0</v>
      </c>
      <c r="D284" s="51">
        <f ca="1">INDIRECT(ADDRESS(2+QUOTIENT(ROW()-2,COUNTA('Form Responses 1'!$1:$1)-4),4,,TRUE,"Form Responses 1"))</f>
        <v>0</v>
      </c>
      <c r="E284" s="67">
        <f ca="1" t="shared" si="0"/>
        <v>6</v>
      </c>
      <c r="F284" s="51" t="str">
        <f ca="1">IF(ISBLANK(A284)," ",INDIRECT(ADDRESS(1,5+MOD(ROW()-2,COUNTA('Form Responses 1'!$1:$1)-4),,TRUE,"Form Responses 1")))</f>
        <v>Gedung [Kamar 2]</v>
      </c>
      <c r="G284" s="51" t="e">
        <f ca="1">IF(ISBLANK(A284)," ",INDIRECT(ADDRESS(MATCH(A284,'Form Responses 1'!A:A,0),5+MOD(ROW()-2,COUNTA('Form Responses 1'!$1:$1)-4),,TRUE,"Form Responses 1")))</f>
        <v>#N/A</v>
      </c>
      <c r="H284" s="68" t="str">
        <f ca="1" t="shared" si="1"/>
        <v>Gedung</v>
      </c>
      <c r="I284" s="68" t="str">
        <f ca="1" t="shared" si="2"/>
        <v>CLEANING SERVICE</v>
      </c>
      <c r="J284" s="68" t="str">
        <f ca="1" t="array" ref="J284">IFERROR(INDEX(MASTER!B:B,MATCH(G284,MASTER!A:A,0))/100," ")</f>
        <v> </v>
      </c>
      <c r="K284" s="51">
        <f ca="1" t="shared" si="3"/>
        <v>0</v>
      </c>
      <c r="L284" s="51" t="str">
        <f ca="1" t="shared" si="4"/>
        <v>1900 - WEEK 00</v>
      </c>
      <c r="M284" s="51" t="str">
        <f ca="1" t="shared" si="5"/>
        <v>1900 - MONTH 01</v>
      </c>
      <c r="N284" s="68" t="str">
        <f ca="1" t="shared" ref="N284:O284" si="292">IFERROR(AVERAGEIF(L:L,L284,$J:$J)," ")</f>
        <v> </v>
      </c>
      <c r="O284" s="68" t="str">
        <f ca="1" t="shared" si="292"/>
        <v> </v>
      </c>
      <c r="P284" s="51" t="str">
        <f ca="1">IF(ISBLANK(A284)," ",IF(N284&gt;MASTER!$B$3/100,"SB",IF(N284&gt;MASTER!$B$4/100,"B",IF(N284&gt;MASTER!$B$5/100,"C","K"))))</f>
        <v>SB</v>
      </c>
      <c r="Q284" s="51" t="str">
        <f ca="1">IF(ISBLANK(B284)," ",IF(O284&gt;MASTER!$B$3/100,"SB",IF(O284&gt;MASTER!$B$4/100,"B",IF(O284&gt;MASTER!$B$5/100,"C","K"))))</f>
        <v>SB</v>
      </c>
    </row>
    <row r="285" customHeight="1" spans="1:17">
      <c r="A285" s="51">
        <f ca="1">INDIRECT(ADDRESS(2+QUOTIENT(ROW()-2,COUNTA('Form Responses 1'!$1:$1)-4),1,,TRUE,"Form Responses 1"))</f>
        <v>0</v>
      </c>
      <c r="B285" s="51">
        <f ca="1">INDIRECT(ADDRESS(2+QUOTIENT(ROW()-2,COUNTA('Form Responses 1'!$1:$1)-4),2,,TRUE,"Form Responses 1"))</f>
        <v>0</v>
      </c>
      <c r="C285" s="51">
        <f ca="1">INDIRECT(ADDRESS(2+QUOTIENT(ROW()-2,COUNTA('Form Responses 1'!$1:$1)-4),3,,TRUE,"Form Responses 1"))</f>
        <v>0</v>
      </c>
      <c r="D285" s="51">
        <f ca="1">INDIRECT(ADDRESS(2+QUOTIENT(ROW()-2,COUNTA('Form Responses 1'!$1:$1)-4),4,,TRUE,"Form Responses 1"))</f>
        <v>0</v>
      </c>
      <c r="E285" s="67">
        <f ca="1" t="shared" si="0"/>
        <v>6</v>
      </c>
      <c r="F285" s="51" t="str">
        <f ca="1">IF(ISBLANK(A285)," ",INDIRECT(ADDRESS(1,5+MOD(ROW()-2,COUNTA('Form Responses 1'!$1:$1)-4),,TRUE,"Form Responses 1")))</f>
        <v>Gedung [Kamar 3]</v>
      </c>
      <c r="G285" s="51" t="e">
        <f ca="1">IF(ISBLANK(A285)," ",INDIRECT(ADDRESS(MATCH(A285,'Form Responses 1'!A:A,0),5+MOD(ROW()-2,COUNTA('Form Responses 1'!$1:$1)-4),,TRUE,"Form Responses 1")))</f>
        <v>#N/A</v>
      </c>
      <c r="H285" s="68" t="str">
        <f ca="1" t="shared" si="1"/>
        <v>Gedung</v>
      </c>
      <c r="I285" s="68" t="str">
        <f ca="1" t="shared" si="2"/>
        <v>CLEANING SERVICE</v>
      </c>
      <c r="J285" s="68" t="str">
        <f ca="1" t="array" ref="J285">IFERROR(INDEX(MASTER!B:B,MATCH(G285,MASTER!A:A,0))/100," ")</f>
        <v> </v>
      </c>
      <c r="K285" s="51">
        <f ca="1" t="shared" si="3"/>
        <v>0</v>
      </c>
      <c r="L285" s="51" t="str">
        <f ca="1" t="shared" si="4"/>
        <v>1900 - WEEK 00</v>
      </c>
      <c r="M285" s="51" t="str">
        <f ca="1" t="shared" si="5"/>
        <v>1900 - MONTH 01</v>
      </c>
      <c r="N285" s="68" t="str">
        <f ca="1" t="shared" ref="N285:O285" si="293">IFERROR(AVERAGEIF(L:L,L285,$J:$J)," ")</f>
        <v> </v>
      </c>
      <c r="O285" s="68" t="str">
        <f ca="1" t="shared" si="293"/>
        <v> </v>
      </c>
      <c r="P285" s="51" t="str">
        <f ca="1">IF(ISBLANK(A285)," ",IF(N285&gt;MASTER!$B$3/100,"SB",IF(N285&gt;MASTER!$B$4/100,"B",IF(N285&gt;MASTER!$B$5/100,"C","K"))))</f>
        <v>SB</v>
      </c>
      <c r="Q285" s="51" t="str">
        <f ca="1">IF(ISBLANK(B285)," ",IF(O285&gt;MASTER!$B$3/100,"SB",IF(O285&gt;MASTER!$B$4/100,"B",IF(O285&gt;MASTER!$B$5/100,"C","K"))))</f>
        <v>SB</v>
      </c>
    </row>
    <row r="286" customHeight="1" spans="1:17">
      <c r="A286" s="51">
        <f ca="1">INDIRECT(ADDRESS(2+QUOTIENT(ROW()-2,COUNTA('Form Responses 1'!$1:$1)-4),1,,TRUE,"Form Responses 1"))</f>
        <v>0</v>
      </c>
      <c r="B286" s="51">
        <f ca="1">INDIRECT(ADDRESS(2+QUOTIENT(ROW()-2,COUNTA('Form Responses 1'!$1:$1)-4),2,,TRUE,"Form Responses 1"))</f>
        <v>0</v>
      </c>
      <c r="C286" s="51">
        <f ca="1">INDIRECT(ADDRESS(2+QUOTIENT(ROW()-2,COUNTA('Form Responses 1'!$1:$1)-4),3,,TRUE,"Form Responses 1"))</f>
        <v>0</v>
      </c>
      <c r="D286" s="51">
        <f ca="1">INDIRECT(ADDRESS(2+QUOTIENT(ROW()-2,COUNTA('Form Responses 1'!$1:$1)-4),4,,TRUE,"Form Responses 1"))</f>
        <v>0</v>
      </c>
      <c r="E286" s="67">
        <f ca="1" t="shared" si="0"/>
        <v>6</v>
      </c>
      <c r="F286" s="51" t="str">
        <f ca="1">IF(ISBLANK(A286)," ",INDIRECT(ADDRESS(1,5+MOD(ROW()-2,COUNTA('Form Responses 1'!$1:$1)-4),,TRUE,"Form Responses 1")))</f>
        <v>Gedung [Kamar 4]</v>
      </c>
      <c r="G286" s="51" t="e">
        <f ca="1">IF(ISBLANK(A286)," ",INDIRECT(ADDRESS(MATCH(A286,'Form Responses 1'!A:A,0),5+MOD(ROW()-2,COUNTA('Form Responses 1'!$1:$1)-4),,TRUE,"Form Responses 1")))</f>
        <v>#N/A</v>
      </c>
      <c r="H286" s="68" t="str">
        <f ca="1" t="shared" si="1"/>
        <v>Gedung</v>
      </c>
      <c r="I286" s="68" t="str">
        <f ca="1" t="shared" si="2"/>
        <v>CLEANING SERVICE</v>
      </c>
      <c r="J286" s="68" t="str">
        <f ca="1" t="array" ref="J286">IFERROR(INDEX(MASTER!B:B,MATCH(G286,MASTER!A:A,0))/100," ")</f>
        <v> </v>
      </c>
      <c r="K286" s="51">
        <f ca="1" t="shared" si="3"/>
        <v>0</v>
      </c>
      <c r="L286" s="51" t="str">
        <f ca="1" t="shared" si="4"/>
        <v>1900 - WEEK 00</v>
      </c>
      <c r="M286" s="51" t="str">
        <f ca="1" t="shared" si="5"/>
        <v>1900 - MONTH 01</v>
      </c>
      <c r="N286" s="68" t="str">
        <f ca="1" t="shared" ref="N286:O286" si="294">IFERROR(AVERAGEIF(L:L,L286,$J:$J)," ")</f>
        <v> </v>
      </c>
      <c r="O286" s="68" t="str">
        <f ca="1" t="shared" si="294"/>
        <v> </v>
      </c>
      <c r="P286" s="51" t="str">
        <f ca="1">IF(ISBLANK(A286)," ",IF(N286&gt;MASTER!$B$3/100,"SB",IF(N286&gt;MASTER!$B$4/100,"B",IF(N286&gt;MASTER!$B$5/100,"C","K"))))</f>
        <v>SB</v>
      </c>
      <c r="Q286" s="51" t="str">
        <f ca="1">IF(ISBLANK(B286)," ",IF(O286&gt;MASTER!$B$3/100,"SB",IF(O286&gt;MASTER!$B$4/100,"B",IF(O286&gt;MASTER!$B$5/100,"C","K"))))</f>
        <v>SB</v>
      </c>
    </row>
    <row r="287" customHeight="1" spans="1:17">
      <c r="A287" s="51">
        <f ca="1">INDIRECT(ADDRESS(2+QUOTIENT(ROW()-2,COUNTA('Form Responses 1'!$1:$1)-4),1,,TRUE,"Form Responses 1"))</f>
        <v>0</v>
      </c>
      <c r="B287" s="51">
        <f ca="1">INDIRECT(ADDRESS(2+QUOTIENT(ROW()-2,COUNTA('Form Responses 1'!$1:$1)-4),2,,TRUE,"Form Responses 1"))</f>
        <v>0</v>
      </c>
      <c r="C287" s="51">
        <f ca="1">INDIRECT(ADDRESS(2+QUOTIENT(ROW()-2,COUNTA('Form Responses 1'!$1:$1)-4),3,,TRUE,"Form Responses 1"))</f>
        <v>0</v>
      </c>
      <c r="D287" s="51">
        <f ca="1">INDIRECT(ADDRESS(2+QUOTIENT(ROW()-2,COUNTA('Form Responses 1'!$1:$1)-4),4,,TRUE,"Form Responses 1"))</f>
        <v>0</v>
      </c>
      <c r="E287" s="67">
        <f ca="1" t="shared" si="0"/>
        <v>6</v>
      </c>
      <c r="F287" s="51" t="str">
        <f ca="1">IF(ISBLANK(A287)," ",INDIRECT(ADDRESS(1,5+MOD(ROW()-2,COUNTA('Form Responses 1'!$1:$1)-4),,TRUE,"Form Responses 1")))</f>
        <v>Gedung [Kolidor]</v>
      </c>
      <c r="G287" s="51" t="e">
        <f ca="1">IF(ISBLANK(A287)," ",INDIRECT(ADDRESS(MATCH(A287,'Form Responses 1'!A:A,0),5+MOD(ROW()-2,COUNTA('Form Responses 1'!$1:$1)-4),,TRUE,"Form Responses 1")))</f>
        <v>#N/A</v>
      </c>
      <c r="H287" s="68" t="str">
        <f ca="1" t="shared" si="1"/>
        <v>Gedung</v>
      </c>
      <c r="I287" s="68" t="str">
        <f ca="1" t="shared" si="2"/>
        <v>CLEANING SERVICE</v>
      </c>
      <c r="J287" s="68" t="str">
        <f ca="1" t="array" ref="J287">IFERROR(INDEX(MASTER!B:B,MATCH(G287,MASTER!A:A,0))/100," ")</f>
        <v> </v>
      </c>
      <c r="K287" s="51">
        <f ca="1" t="shared" si="3"/>
        <v>0</v>
      </c>
      <c r="L287" s="51" t="str">
        <f ca="1" t="shared" si="4"/>
        <v>1900 - WEEK 00</v>
      </c>
      <c r="M287" s="51" t="str">
        <f ca="1" t="shared" si="5"/>
        <v>1900 - MONTH 01</v>
      </c>
      <c r="N287" s="68" t="str">
        <f ca="1" t="shared" ref="N287:O287" si="295">IFERROR(AVERAGEIF(L:L,L287,$J:$J)," ")</f>
        <v> </v>
      </c>
      <c r="O287" s="68" t="str">
        <f ca="1" t="shared" si="295"/>
        <v> </v>
      </c>
      <c r="P287" s="51" t="str">
        <f ca="1">IF(ISBLANK(A287)," ",IF(N287&gt;MASTER!$B$3/100,"SB",IF(N287&gt;MASTER!$B$4/100,"B",IF(N287&gt;MASTER!$B$5/100,"C","K"))))</f>
        <v>SB</v>
      </c>
      <c r="Q287" s="51" t="str">
        <f ca="1">IF(ISBLANK(B287)," ",IF(O287&gt;MASTER!$B$3/100,"SB",IF(O287&gt;MASTER!$B$4/100,"B",IF(O287&gt;MASTER!$B$5/100,"C","K"))))</f>
        <v>SB</v>
      </c>
    </row>
    <row r="288" customHeight="1" spans="1:17">
      <c r="A288" s="51">
        <f ca="1">INDIRECT(ADDRESS(2+QUOTIENT(ROW()-2,COUNTA('Form Responses 1'!$1:$1)-4),1,,TRUE,"Form Responses 1"))</f>
        <v>0</v>
      </c>
      <c r="B288" s="51">
        <f ca="1">INDIRECT(ADDRESS(2+QUOTIENT(ROW()-2,COUNTA('Form Responses 1'!$1:$1)-4),2,,TRUE,"Form Responses 1"))</f>
        <v>0</v>
      </c>
      <c r="C288" s="51">
        <f ca="1">INDIRECT(ADDRESS(2+QUOTIENT(ROW()-2,COUNTA('Form Responses 1'!$1:$1)-4),3,,TRUE,"Form Responses 1"))</f>
        <v>0</v>
      </c>
      <c r="D288" s="51">
        <f ca="1">INDIRECT(ADDRESS(2+QUOTIENT(ROW()-2,COUNTA('Form Responses 1'!$1:$1)-4),4,,TRUE,"Form Responses 1"))</f>
        <v>0</v>
      </c>
      <c r="E288" s="67">
        <f ca="1" t="shared" si="0"/>
        <v>6</v>
      </c>
      <c r="F288" s="51" t="str">
        <f ca="1">IF(ISBLANK(A288)," ",INDIRECT(ADDRESS(1,5+MOD(ROW()-2,COUNTA('Form Responses 1'!$1:$1)-4),,TRUE,"Form Responses 1")))</f>
        <v>Gedung [Pentri]</v>
      </c>
      <c r="G288" s="51" t="e">
        <f ca="1">IF(ISBLANK(A288)," ",INDIRECT(ADDRESS(MATCH(A288,'Form Responses 1'!A:A,0),5+MOD(ROW()-2,COUNTA('Form Responses 1'!$1:$1)-4),,TRUE,"Form Responses 1")))</f>
        <v>#N/A</v>
      </c>
      <c r="H288" s="68" t="str">
        <f ca="1" t="shared" si="1"/>
        <v>Gedung</v>
      </c>
      <c r="I288" s="68" t="str">
        <f ca="1" t="shared" si="2"/>
        <v>CLEANING SERVICE</v>
      </c>
      <c r="J288" s="68" t="str">
        <f ca="1" t="array" ref="J288">IFERROR(INDEX(MASTER!B:B,MATCH(G288,MASTER!A:A,0))/100," ")</f>
        <v> </v>
      </c>
      <c r="K288" s="51">
        <f ca="1" t="shared" si="3"/>
        <v>0</v>
      </c>
      <c r="L288" s="51" t="str">
        <f ca="1" t="shared" si="4"/>
        <v>1900 - WEEK 00</v>
      </c>
      <c r="M288" s="51" t="str">
        <f ca="1" t="shared" si="5"/>
        <v>1900 - MONTH 01</v>
      </c>
      <c r="N288" s="68" t="str">
        <f ca="1" t="shared" ref="N288:O288" si="296">IFERROR(AVERAGEIF(L:L,L288,$J:$J)," ")</f>
        <v> </v>
      </c>
      <c r="O288" s="68" t="str">
        <f ca="1" t="shared" si="296"/>
        <v> </v>
      </c>
      <c r="P288" s="51" t="str">
        <f ca="1">IF(ISBLANK(A288)," ",IF(N288&gt;MASTER!$B$3/100,"SB",IF(N288&gt;MASTER!$B$4/100,"B",IF(N288&gt;MASTER!$B$5/100,"C","K"))))</f>
        <v>SB</v>
      </c>
      <c r="Q288" s="51" t="str">
        <f ca="1">IF(ISBLANK(B288)," ",IF(O288&gt;MASTER!$B$3/100,"SB",IF(O288&gt;MASTER!$B$4/100,"B",IF(O288&gt;MASTER!$B$5/100,"C","K"))))</f>
        <v>SB</v>
      </c>
    </row>
    <row r="289" customHeight="1" spans="1:17">
      <c r="A289" s="51">
        <f ca="1">INDIRECT(ADDRESS(2+QUOTIENT(ROW()-2,COUNTA('Form Responses 1'!$1:$1)-4),1,,TRUE,"Form Responses 1"))</f>
        <v>0</v>
      </c>
      <c r="B289" s="51">
        <f ca="1">INDIRECT(ADDRESS(2+QUOTIENT(ROW()-2,COUNTA('Form Responses 1'!$1:$1)-4),2,,TRUE,"Form Responses 1"))</f>
        <v>0</v>
      </c>
      <c r="C289" s="51">
        <f ca="1">INDIRECT(ADDRESS(2+QUOTIENT(ROW()-2,COUNTA('Form Responses 1'!$1:$1)-4),3,,TRUE,"Form Responses 1"))</f>
        <v>0</v>
      </c>
      <c r="D289" s="51">
        <f ca="1">INDIRECT(ADDRESS(2+QUOTIENT(ROW()-2,COUNTA('Form Responses 1'!$1:$1)-4),4,,TRUE,"Form Responses 1"))</f>
        <v>0</v>
      </c>
      <c r="E289" s="67">
        <f ca="1" t="shared" si="0"/>
        <v>6</v>
      </c>
      <c r="F289" s="51" t="str">
        <f ca="1">IF(ISBLANK(A289)," ",INDIRECT(ADDRESS(1,5+MOD(ROW()-2,COUNTA('Form Responses 1'!$1:$1)-4),,TRUE,"Form Responses 1")))</f>
        <v>Gedung [Toilet]</v>
      </c>
      <c r="G289" s="51" t="e">
        <f ca="1">IF(ISBLANK(A289)," ",INDIRECT(ADDRESS(MATCH(A289,'Form Responses 1'!A:A,0),5+MOD(ROW()-2,COUNTA('Form Responses 1'!$1:$1)-4),,TRUE,"Form Responses 1")))</f>
        <v>#N/A</v>
      </c>
      <c r="H289" s="68" t="str">
        <f ca="1" t="shared" si="1"/>
        <v>Gedung</v>
      </c>
      <c r="I289" s="68" t="str">
        <f ca="1" t="shared" si="2"/>
        <v>CLEANING SERVICE</v>
      </c>
      <c r="J289" s="68" t="str">
        <f ca="1" t="array" ref="J289">IFERROR(INDEX(MASTER!B:B,MATCH(G289,MASTER!A:A,0))/100," ")</f>
        <v> </v>
      </c>
      <c r="K289" s="51">
        <f ca="1" t="shared" si="3"/>
        <v>0</v>
      </c>
      <c r="L289" s="51" t="str">
        <f ca="1" t="shared" si="4"/>
        <v>1900 - WEEK 00</v>
      </c>
      <c r="M289" s="51" t="str">
        <f ca="1" t="shared" si="5"/>
        <v>1900 - MONTH 01</v>
      </c>
      <c r="N289" s="68" t="str">
        <f ca="1" t="shared" ref="N289:O289" si="297">IFERROR(AVERAGEIF(L:L,L289,$J:$J)," ")</f>
        <v> </v>
      </c>
      <c r="O289" s="68" t="str">
        <f ca="1" t="shared" si="297"/>
        <v> </v>
      </c>
      <c r="P289" s="51" t="str">
        <f ca="1">IF(ISBLANK(A289)," ",IF(N289&gt;MASTER!$B$3/100,"SB",IF(N289&gt;MASTER!$B$4/100,"B",IF(N289&gt;MASTER!$B$5/100,"C","K"))))</f>
        <v>SB</v>
      </c>
      <c r="Q289" s="51" t="str">
        <f ca="1">IF(ISBLANK(B289)," ",IF(O289&gt;MASTER!$B$3/100,"SB",IF(O289&gt;MASTER!$B$4/100,"B",IF(O289&gt;MASTER!$B$5/100,"C","K"))))</f>
        <v>SB</v>
      </c>
    </row>
    <row r="290" customHeight="1" spans="1:17">
      <c r="A290" s="51">
        <f ca="1">INDIRECT(ADDRESS(2+QUOTIENT(ROW()-2,COUNTA('Form Responses 1'!$1:$1)-4),1,,TRUE,"Form Responses 1"))</f>
        <v>0</v>
      </c>
      <c r="B290" s="51">
        <f ca="1">INDIRECT(ADDRESS(2+QUOTIENT(ROW()-2,COUNTA('Form Responses 1'!$1:$1)-4),2,,TRUE,"Form Responses 1"))</f>
        <v>0</v>
      </c>
      <c r="C290" s="51">
        <f ca="1">INDIRECT(ADDRESS(2+QUOTIENT(ROW()-2,COUNTA('Form Responses 1'!$1:$1)-4),3,,TRUE,"Form Responses 1"))</f>
        <v>0</v>
      </c>
      <c r="D290" s="51">
        <f ca="1">INDIRECT(ADDRESS(2+QUOTIENT(ROW()-2,COUNTA('Form Responses 1'!$1:$1)-4),4,,TRUE,"Form Responses 1"))</f>
        <v>0</v>
      </c>
      <c r="E290" s="67">
        <f ca="1" t="shared" si="0"/>
        <v>6</v>
      </c>
      <c r="F290" s="51" t="str">
        <f ca="1">IF(ISBLANK(A290)," ",INDIRECT(ADDRESS(1,5+MOD(ROW()-2,COUNTA('Form Responses 1'!$1:$1)-4),,TRUE,"Form Responses 1")))</f>
        <v>Security [Security Functions]</v>
      </c>
      <c r="G290" s="51" t="e">
        <f ca="1">IF(ISBLANK(A290)," ",INDIRECT(ADDRESS(MATCH(A290,'Form Responses 1'!A:A,0),5+MOD(ROW()-2,COUNTA('Form Responses 1'!$1:$1)-4),,TRUE,"Form Responses 1")))</f>
        <v>#N/A</v>
      </c>
      <c r="H290" s="68" t="str">
        <f ca="1" t="shared" si="1"/>
        <v>Security</v>
      </c>
      <c r="I290" s="68" t="str">
        <f ca="1" t="shared" si="2"/>
        <v>SECURITY SERVICE</v>
      </c>
      <c r="J290" s="68" t="str">
        <f ca="1" t="array" ref="J290">IFERROR(INDEX(MASTER!B:B,MATCH(G290,MASTER!A:A,0))/100," ")</f>
        <v> </v>
      </c>
      <c r="K290" s="51">
        <f ca="1" t="shared" si="3"/>
        <v>0</v>
      </c>
      <c r="L290" s="51" t="str">
        <f ca="1" t="shared" si="4"/>
        <v>1900 - WEEK 00</v>
      </c>
      <c r="M290" s="51" t="str">
        <f ca="1" t="shared" si="5"/>
        <v>1900 - MONTH 01</v>
      </c>
      <c r="N290" s="68" t="str">
        <f ca="1" t="shared" ref="N290:O290" si="298">IFERROR(AVERAGEIF(L:L,L290,$J:$J)," ")</f>
        <v> </v>
      </c>
      <c r="O290" s="68" t="str">
        <f ca="1" t="shared" si="298"/>
        <v> </v>
      </c>
      <c r="P290" s="51" t="str">
        <f ca="1">IF(ISBLANK(A290)," ",IF(N290&gt;MASTER!$B$3/100,"SB",IF(N290&gt;MASTER!$B$4/100,"B",IF(N290&gt;MASTER!$B$5/100,"C","K"))))</f>
        <v>SB</v>
      </c>
      <c r="Q290" s="51" t="str">
        <f ca="1">IF(ISBLANK(B290)," ",IF(O290&gt;MASTER!$B$3/100,"SB",IF(O290&gt;MASTER!$B$4/100,"B",IF(O290&gt;MASTER!$B$5/100,"C","K"))))</f>
        <v>SB</v>
      </c>
    </row>
    <row r="291" customHeight="1" spans="1:17">
      <c r="A291" s="51">
        <f ca="1">INDIRECT(ADDRESS(2+QUOTIENT(ROW()-2,COUNTA('Form Responses 1'!$1:$1)-4),1,,TRUE,"Form Responses 1"))</f>
        <v>0</v>
      </c>
      <c r="B291" s="51">
        <f ca="1">INDIRECT(ADDRESS(2+QUOTIENT(ROW()-2,COUNTA('Form Responses 1'!$1:$1)-4),2,,TRUE,"Form Responses 1"))</f>
        <v>0</v>
      </c>
      <c r="C291" s="51">
        <f ca="1">INDIRECT(ADDRESS(2+QUOTIENT(ROW()-2,COUNTA('Form Responses 1'!$1:$1)-4),3,,TRUE,"Form Responses 1"))</f>
        <v>0</v>
      </c>
      <c r="D291" s="51">
        <f ca="1">INDIRECT(ADDRESS(2+QUOTIENT(ROW()-2,COUNTA('Form Responses 1'!$1:$1)-4),4,,TRUE,"Form Responses 1"))</f>
        <v>0</v>
      </c>
      <c r="E291" s="67">
        <f ca="1" t="shared" si="0"/>
        <v>6</v>
      </c>
      <c r="F291" s="51" t="str">
        <f ca="1">IF(ISBLANK(A291)," ",INDIRECT(ADDRESS(1,5+MOD(ROW()-2,COUNTA('Form Responses 1'!$1:$1)-4),,TRUE,"Form Responses 1")))</f>
        <v>Gedung [Halaman]</v>
      </c>
      <c r="G291" s="51" t="e">
        <f ca="1">IF(ISBLANK(A291)," ",INDIRECT(ADDRESS(MATCH(A291,'Form Responses 1'!A:A,0),5+MOD(ROW()-2,COUNTA('Form Responses 1'!$1:$1)-4),,TRUE,"Form Responses 1")))</f>
        <v>#N/A</v>
      </c>
      <c r="H291" s="68" t="str">
        <f ca="1" t="shared" si="1"/>
        <v>Gedung</v>
      </c>
      <c r="I291" s="68" t="str">
        <f ca="1" t="shared" si="2"/>
        <v>CLEANING SERVICE</v>
      </c>
      <c r="J291" s="68" t="str">
        <f ca="1" t="array" ref="J291">IFERROR(INDEX(MASTER!B:B,MATCH(G291,MASTER!A:A,0))/100," ")</f>
        <v> </v>
      </c>
      <c r="K291" s="51">
        <f ca="1" t="shared" si="3"/>
        <v>0</v>
      </c>
      <c r="L291" s="51" t="str">
        <f ca="1" t="shared" si="4"/>
        <v>1900 - WEEK 00</v>
      </c>
      <c r="M291" s="51" t="str">
        <f ca="1" t="shared" si="5"/>
        <v>1900 - MONTH 01</v>
      </c>
      <c r="N291" s="68" t="str">
        <f ca="1" t="shared" ref="N291:O291" si="299">IFERROR(AVERAGEIF(L:L,L291,$J:$J)," ")</f>
        <v> </v>
      </c>
      <c r="O291" s="68" t="str">
        <f ca="1" t="shared" si="299"/>
        <v> </v>
      </c>
      <c r="P291" s="51" t="str">
        <f ca="1">IF(ISBLANK(A291)," ",IF(N291&gt;MASTER!$B$3/100,"SB",IF(N291&gt;MASTER!$B$4/100,"B",IF(N291&gt;MASTER!$B$5/100,"C","K"))))</f>
        <v>SB</v>
      </c>
      <c r="Q291" s="51" t="str">
        <f ca="1">IF(ISBLANK(B291)," ",IF(O291&gt;MASTER!$B$3/100,"SB",IF(O291&gt;MASTER!$B$4/100,"B",IF(O291&gt;MASTER!$B$5/100,"C","K"))))</f>
        <v>SB</v>
      </c>
    </row>
    <row r="292" customHeight="1" spans="1:17">
      <c r="A292" s="51">
        <f ca="1">INDIRECT(ADDRESS(2+QUOTIENT(ROW()-2,COUNTA('Form Responses 1'!$1:$1)-4),1,,TRUE,"Form Responses 1"))</f>
        <v>0</v>
      </c>
      <c r="B292" s="51">
        <f ca="1">INDIRECT(ADDRESS(2+QUOTIENT(ROW()-2,COUNTA('Form Responses 1'!$1:$1)-4),2,,TRUE,"Form Responses 1"))</f>
        <v>0</v>
      </c>
      <c r="C292" s="51">
        <f ca="1">INDIRECT(ADDRESS(2+QUOTIENT(ROW()-2,COUNTA('Form Responses 1'!$1:$1)-4),3,,TRUE,"Form Responses 1"))</f>
        <v>0</v>
      </c>
      <c r="D292" s="51">
        <f ca="1">INDIRECT(ADDRESS(2+QUOTIENT(ROW()-2,COUNTA('Form Responses 1'!$1:$1)-4),4,,TRUE,"Form Responses 1"))</f>
        <v>0</v>
      </c>
      <c r="E292" s="67">
        <f ca="1" t="shared" si="0"/>
        <v>6</v>
      </c>
      <c r="F292" s="51" t="str">
        <f ca="1">IF(ISBLANK(A292)," ",INDIRECT(ADDRESS(1,5+MOD(ROW()-2,COUNTA('Form Responses 1'!$1:$1)-4),,TRUE,"Form Responses 1")))</f>
        <v>Gedung [Kamar 1]</v>
      </c>
      <c r="G292" s="51" t="e">
        <f ca="1">IF(ISBLANK(A292)," ",INDIRECT(ADDRESS(MATCH(A292,'Form Responses 1'!A:A,0),5+MOD(ROW()-2,COUNTA('Form Responses 1'!$1:$1)-4),,TRUE,"Form Responses 1")))</f>
        <v>#N/A</v>
      </c>
      <c r="H292" s="68" t="str">
        <f ca="1" t="shared" si="1"/>
        <v>Gedung</v>
      </c>
      <c r="I292" s="68" t="str">
        <f ca="1" t="shared" si="2"/>
        <v>CLEANING SERVICE</v>
      </c>
      <c r="J292" s="68" t="str">
        <f ca="1" t="array" ref="J292">IFERROR(INDEX(MASTER!B:B,MATCH(G292,MASTER!A:A,0))/100," ")</f>
        <v> </v>
      </c>
      <c r="K292" s="51">
        <f ca="1" t="shared" si="3"/>
        <v>0</v>
      </c>
      <c r="L292" s="51" t="str">
        <f ca="1" t="shared" si="4"/>
        <v>1900 - WEEK 00</v>
      </c>
      <c r="M292" s="51" t="str">
        <f ca="1" t="shared" si="5"/>
        <v>1900 - MONTH 01</v>
      </c>
      <c r="N292" s="68" t="str">
        <f ca="1" t="shared" ref="N292:O292" si="300">IFERROR(AVERAGEIF(L:L,L292,$J:$J)," ")</f>
        <v> </v>
      </c>
      <c r="O292" s="68" t="str">
        <f ca="1" t="shared" si="300"/>
        <v> </v>
      </c>
      <c r="P292" s="51" t="str">
        <f ca="1">IF(ISBLANK(A292)," ",IF(N292&gt;MASTER!$B$3/100,"SB",IF(N292&gt;MASTER!$B$4/100,"B",IF(N292&gt;MASTER!$B$5/100,"C","K"))))</f>
        <v>SB</v>
      </c>
      <c r="Q292" s="51" t="str">
        <f ca="1">IF(ISBLANK(B292)," ",IF(O292&gt;MASTER!$B$3/100,"SB",IF(O292&gt;MASTER!$B$4/100,"B",IF(O292&gt;MASTER!$B$5/100,"C","K"))))</f>
        <v>SB</v>
      </c>
    </row>
    <row r="293" customHeight="1" spans="1:17">
      <c r="A293" s="51">
        <f ca="1">INDIRECT(ADDRESS(2+QUOTIENT(ROW()-2,COUNTA('Form Responses 1'!$1:$1)-4),1,,TRUE,"Form Responses 1"))</f>
        <v>0</v>
      </c>
      <c r="B293" s="51">
        <f ca="1">INDIRECT(ADDRESS(2+QUOTIENT(ROW()-2,COUNTA('Form Responses 1'!$1:$1)-4),2,,TRUE,"Form Responses 1"))</f>
        <v>0</v>
      </c>
      <c r="C293" s="51">
        <f ca="1">INDIRECT(ADDRESS(2+QUOTIENT(ROW()-2,COUNTA('Form Responses 1'!$1:$1)-4),3,,TRUE,"Form Responses 1"))</f>
        <v>0</v>
      </c>
      <c r="D293" s="51">
        <f ca="1">INDIRECT(ADDRESS(2+QUOTIENT(ROW()-2,COUNTA('Form Responses 1'!$1:$1)-4),4,,TRUE,"Form Responses 1"))</f>
        <v>0</v>
      </c>
      <c r="E293" s="67">
        <f ca="1" t="shared" si="0"/>
        <v>6</v>
      </c>
      <c r="F293" s="51" t="str">
        <f ca="1">IF(ISBLANK(A293)," ",INDIRECT(ADDRESS(1,5+MOD(ROW()-2,COUNTA('Form Responses 1'!$1:$1)-4),,TRUE,"Form Responses 1")))</f>
        <v>Gedung [Kamar 2]</v>
      </c>
      <c r="G293" s="51" t="e">
        <f ca="1">IF(ISBLANK(A293)," ",INDIRECT(ADDRESS(MATCH(A293,'Form Responses 1'!A:A,0),5+MOD(ROW()-2,COUNTA('Form Responses 1'!$1:$1)-4),,TRUE,"Form Responses 1")))</f>
        <v>#N/A</v>
      </c>
      <c r="H293" s="68" t="str">
        <f ca="1" t="shared" si="1"/>
        <v>Gedung</v>
      </c>
      <c r="I293" s="68" t="str">
        <f ca="1" t="shared" si="2"/>
        <v>CLEANING SERVICE</v>
      </c>
      <c r="J293" s="68" t="str">
        <f ca="1" t="array" ref="J293">IFERROR(INDEX(MASTER!B:B,MATCH(G293,MASTER!A:A,0))/100," ")</f>
        <v> </v>
      </c>
      <c r="K293" s="51">
        <f ca="1" t="shared" si="3"/>
        <v>0</v>
      </c>
      <c r="L293" s="51" t="str">
        <f ca="1" t="shared" si="4"/>
        <v>1900 - WEEK 00</v>
      </c>
      <c r="M293" s="51" t="str">
        <f ca="1" t="shared" si="5"/>
        <v>1900 - MONTH 01</v>
      </c>
      <c r="N293" s="68" t="str">
        <f ca="1" t="shared" ref="N293:O293" si="301">IFERROR(AVERAGEIF(L:L,L293,$J:$J)," ")</f>
        <v> </v>
      </c>
      <c r="O293" s="68" t="str">
        <f ca="1" t="shared" si="301"/>
        <v> </v>
      </c>
      <c r="P293" s="51" t="str">
        <f ca="1">IF(ISBLANK(A293)," ",IF(N293&gt;MASTER!$B$3/100,"SB",IF(N293&gt;MASTER!$B$4/100,"B",IF(N293&gt;MASTER!$B$5/100,"C","K"))))</f>
        <v>SB</v>
      </c>
      <c r="Q293" s="51" t="str">
        <f ca="1">IF(ISBLANK(B293)," ",IF(O293&gt;MASTER!$B$3/100,"SB",IF(O293&gt;MASTER!$B$4/100,"B",IF(O293&gt;MASTER!$B$5/100,"C","K"))))</f>
        <v>SB</v>
      </c>
    </row>
    <row r="294" customHeight="1" spans="1:17">
      <c r="A294" s="51">
        <f ca="1">INDIRECT(ADDRESS(2+QUOTIENT(ROW()-2,COUNTA('Form Responses 1'!$1:$1)-4),1,,TRUE,"Form Responses 1"))</f>
        <v>0</v>
      </c>
      <c r="B294" s="51">
        <f ca="1">INDIRECT(ADDRESS(2+QUOTIENT(ROW()-2,COUNTA('Form Responses 1'!$1:$1)-4),2,,TRUE,"Form Responses 1"))</f>
        <v>0</v>
      </c>
      <c r="C294" s="51">
        <f ca="1">INDIRECT(ADDRESS(2+QUOTIENT(ROW()-2,COUNTA('Form Responses 1'!$1:$1)-4),3,,TRUE,"Form Responses 1"))</f>
        <v>0</v>
      </c>
      <c r="D294" s="51">
        <f ca="1">INDIRECT(ADDRESS(2+QUOTIENT(ROW()-2,COUNTA('Form Responses 1'!$1:$1)-4),4,,TRUE,"Form Responses 1"))</f>
        <v>0</v>
      </c>
      <c r="E294" s="67">
        <f ca="1" t="shared" si="0"/>
        <v>6</v>
      </c>
      <c r="F294" s="51" t="str">
        <f ca="1">IF(ISBLANK(A294)," ",INDIRECT(ADDRESS(1,5+MOD(ROW()-2,COUNTA('Form Responses 1'!$1:$1)-4),,TRUE,"Form Responses 1")))</f>
        <v>Gedung [Kamar 3]</v>
      </c>
      <c r="G294" s="51" t="e">
        <f ca="1">IF(ISBLANK(A294)," ",INDIRECT(ADDRESS(MATCH(A294,'Form Responses 1'!A:A,0),5+MOD(ROW()-2,COUNTA('Form Responses 1'!$1:$1)-4),,TRUE,"Form Responses 1")))</f>
        <v>#N/A</v>
      </c>
      <c r="H294" s="68" t="str">
        <f ca="1" t="shared" si="1"/>
        <v>Gedung</v>
      </c>
      <c r="I294" s="68" t="str">
        <f ca="1" t="shared" si="2"/>
        <v>CLEANING SERVICE</v>
      </c>
      <c r="J294" s="68" t="str">
        <f ca="1" t="array" ref="J294">IFERROR(INDEX(MASTER!B:B,MATCH(G294,MASTER!A:A,0))/100," ")</f>
        <v> </v>
      </c>
      <c r="K294" s="51">
        <f ca="1" t="shared" si="3"/>
        <v>0</v>
      </c>
      <c r="L294" s="51" t="str">
        <f ca="1" t="shared" si="4"/>
        <v>1900 - WEEK 00</v>
      </c>
      <c r="M294" s="51" t="str">
        <f ca="1" t="shared" si="5"/>
        <v>1900 - MONTH 01</v>
      </c>
      <c r="N294" s="68" t="str">
        <f ca="1" t="shared" ref="N294:O294" si="302">IFERROR(AVERAGEIF(L:L,L294,$J:$J)," ")</f>
        <v> </v>
      </c>
      <c r="O294" s="68" t="str">
        <f ca="1" t="shared" si="302"/>
        <v> </v>
      </c>
      <c r="P294" s="51" t="str">
        <f ca="1">IF(ISBLANK(A294)," ",IF(N294&gt;MASTER!$B$3/100,"SB",IF(N294&gt;MASTER!$B$4/100,"B",IF(N294&gt;MASTER!$B$5/100,"C","K"))))</f>
        <v>SB</v>
      </c>
      <c r="Q294" s="51" t="str">
        <f ca="1">IF(ISBLANK(B294)," ",IF(O294&gt;MASTER!$B$3/100,"SB",IF(O294&gt;MASTER!$B$4/100,"B",IF(O294&gt;MASTER!$B$5/100,"C","K"))))</f>
        <v>SB</v>
      </c>
    </row>
    <row r="295" customHeight="1" spans="1:17">
      <c r="A295" s="51">
        <f ca="1">INDIRECT(ADDRESS(2+QUOTIENT(ROW()-2,COUNTA('Form Responses 1'!$1:$1)-4),1,,TRUE,"Form Responses 1"))</f>
        <v>0</v>
      </c>
      <c r="B295" s="51">
        <f ca="1">INDIRECT(ADDRESS(2+QUOTIENT(ROW()-2,COUNTA('Form Responses 1'!$1:$1)-4),2,,TRUE,"Form Responses 1"))</f>
        <v>0</v>
      </c>
      <c r="C295" s="51">
        <f ca="1">INDIRECT(ADDRESS(2+QUOTIENT(ROW()-2,COUNTA('Form Responses 1'!$1:$1)-4),3,,TRUE,"Form Responses 1"))</f>
        <v>0</v>
      </c>
      <c r="D295" s="51">
        <f ca="1">INDIRECT(ADDRESS(2+QUOTIENT(ROW()-2,COUNTA('Form Responses 1'!$1:$1)-4),4,,TRUE,"Form Responses 1"))</f>
        <v>0</v>
      </c>
      <c r="E295" s="67">
        <f ca="1" t="shared" si="0"/>
        <v>6</v>
      </c>
      <c r="F295" s="51" t="str">
        <f ca="1">IF(ISBLANK(A295)," ",INDIRECT(ADDRESS(1,5+MOD(ROW()-2,COUNTA('Form Responses 1'!$1:$1)-4),,TRUE,"Form Responses 1")))</f>
        <v>Gedung [Kamar 4]</v>
      </c>
      <c r="G295" s="51" t="e">
        <f ca="1">IF(ISBLANK(A295)," ",INDIRECT(ADDRESS(MATCH(A295,'Form Responses 1'!A:A,0),5+MOD(ROW()-2,COUNTA('Form Responses 1'!$1:$1)-4),,TRUE,"Form Responses 1")))</f>
        <v>#N/A</v>
      </c>
      <c r="H295" s="68" t="str">
        <f ca="1" t="shared" si="1"/>
        <v>Gedung</v>
      </c>
      <c r="I295" s="68" t="str">
        <f ca="1" t="shared" si="2"/>
        <v>CLEANING SERVICE</v>
      </c>
      <c r="J295" s="68" t="str">
        <f ca="1" t="array" ref="J295">IFERROR(INDEX(MASTER!B:B,MATCH(G295,MASTER!A:A,0))/100," ")</f>
        <v> </v>
      </c>
      <c r="K295" s="51">
        <f ca="1" t="shared" si="3"/>
        <v>0</v>
      </c>
      <c r="L295" s="51" t="str">
        <f ca="1" t="shared" si="4"/>
        <v>1900 - WEEK 00</v>
      </c>
      <c r="M295" s="51" t="str">
        <f ca="1" t="shared" si="5"/>
        <v>1900 - MONTH 01</v>
      </c>
      <c r="N295" s="68" t="str">
        <f ca="1" t="shared" ref="N295:O295" si="303">IFERROR(AVERAGEIF(L:L,L295,$J:$J)," ")</f>
        <v> </v>
      </c>
      <c r="O295" s="68" t="str">
        <f ca="1" t="shared" si="303"/>
        <v> </v>
      </c>
      <c r="P295" s="51" t="str">
        <f ca="1">IF(ISBLANK(A295)," ",IF(N295&gt;MASTER!$B$3/100,"SB",IF(N295&gt;MASTER!$B$4/100,"B",IF(N295&gt;MASTER!$B$5/100,"C","K"))))</f>
        <v>SB</v>
      </c>
      <c r="Q295" s="51" t="str">
        <f ca="1">IF(ISBLANK(B295)," ",IF(O295&gt;MASTER!$B$3/100,"SB",IF(O295&gt;MASTER!$B$4/100,"B",IF(O295&gt;MASTER!$B$5/100,"C","K"))))</f>
        <v>SB</v>
      </c>
    </row>
    <row r="296" customHeight="1" spans="1:17">
      <c r="A296" s="51">
        <f ca="1">INDIRECT(ADDRESS(2+QUOTIENT(ROW()-2,COUNTA('Form Responses 1'!$1:$1)-4),1,,TRUE,"Form Responses 1"))</f>
        <v>0</v>
      </c>
      <c r="B296" s="51">
        <f ca="1">INDIRECT(ADDRESS(2+QUOTIENT(ROW()-2,COUNTA('Form Responses 1'!$1:$1)-4),2,,TRUE,"Form Responses 1"))</f>
        <v>0</v>
      </c>
      <c r="C296" s="51">
        <f ca="1">INDIRECT(ADDRESS(2+QUOTIENT(ROW()-2,COUNTA('Form Responses 1'!$1:$1)-4),3,,TRUE,"Form Responses 1"))</f>
        <v>0</v>
      </c>
      <c r="D296" s="51">
        <f ca="1">INDIRECT(ADDRESS(2+QUOTIENT(ROW()-2,COUNTA('Form Responses 1'!$1:$1)-4),4,,TRUE,"Form Responses 1"))</f>
        <v>0</v>
      </c>
      <c r="E296" s="67">
        <f ca="1" t="shared" si="0"/>
        <v>6</v>
      </c>
      <c r="F296" s="51" t="str">
        <f ca="1">IF(ISBLANK(A296)," ",INDIRECT(ADDRESS(1,5+MOD(ROW()-2,COUNTA('Form Responses 1'!$1:$1)-4),,TRUE,"Form Responses 1")))</f>
        <v>Gedung [Kolidor]</v>
      </c>
      <c r="G296" s="51" t="e">
        <f ca="1">IF(ISBLANK(A296)," ",INDIRECT(ADDRESS(MATCH(A296,'Form Responses 1'!A:A,0),5+MOD(ROW()-2,COUNTA('Form Responses 1'!$1:$1)-4),,TRUE,"Form Responses 1")))</f>
        <v>#N/A</v>
      </c>
      <c r="H296" s="68" t="str">
        <f ca="1" t="shared" si="1"/>
        <v>Gedung</v>
      </c>
      <c r="I296" s="68" t="str">
        <f ca="1" t="shared" si="2"/>
        <v>CLEANING SERVICE</v>
      </c>
      <c r="J296" s="68" t="str">
        <f ca="1" t="array" ref="J296">IFERROR(INDEX(MASTER!B:B,MATCH(G296,MASTER!A:A,0))/100," ")</f>
        <v> </v>
      </c>
      <c r="K296" s="51">
        <f ca="1" t="shared" si="3"/>
        <v>0</v>
      </c>
      <c r="L296" s="51" t="str">
        <f ca="1" t="shared" si="4"/>
        <v>1900 - WEEK 00</v>
      </c>
      <c r="M296" s="51" t="str">
        <f ca="1" t="shared" si="5"/>
        <v>1900 - MONTH 01</v>
      </c>
      <c r="N296" s="68" t="str">
        <f ca="1" t="shared" ref="N296:O296" si="304">IFERROR(AVERAGEIF(L:L,L296,$J:$J)," ")</f>
        <v> </v>
      </c>
      <c r="O296" s="68" t="str">
        <f ca="1" t="shared" si="304"/>
        <v> </v>
      </c>
      <c r="P296" s="51" t="str">
        <f ca="1">IF(ISBLANK(A296)," ",IF(N296&gt;MASTER!$B$3/100,"SB",IF(N296&gt;MASTER!$B$4/100,"B",IF(N296&gt;MASTER!$B$5/100,"C","K"))))</f>
        <v>SB</v>
      </c>
      <c r="Q296" s="51" t="str">
        <f ca="1">IF(ISBLANK(B296)," ",IF(O296&gt;MASTER!$B$3/100,"SB",IF(O296&gt;MASTER!$B$4/100,"B",IF(O296&gt;MASTER!$B$5/100,"C","K"))))</f>
        <v>SB</v>
      </c>
    </row>
    <row r="297" customHeight="1" spans="1:17">
      <c r="A297" s="51">
        <f ca="1">INDIRECT(ADDRESS(2+QUOTIENT(ROW()-2,COUNTA('Form Responses 1'!$1:$1)-4),1,,TRUE,"Form Responses 1"))</f>
        <v>0</v>
      </c>
      <c r="B297" s="51">
        <f ca="1">INDIRECT(ADDRESS(2+QUOTIENT(ROW()-2,COUNTA('Form Responses 1'!$1:$1)-4),2,,TRUE,"Form Responses 1"))</f>
        <v>0</v>
      </c>
      <c r="C297" s="51">
        <f ca="1">INDIRECT(ADDRESS(2+QUOTIENT(ROW()-2,COUNTA('Form Responses 1'!$1:$1)-4),3,,TRUE,"Form Responses 1"))</f>
        <v>0</v>
      </c>
      <c r="D297" s="51">
        <f ca="1">INDIRECT(ADDRESS(2+QUOTIENT(ROW()-2,COUNTA('Form Responses 1'!$1:$1)-4),4,,TRUE,"Form Responses 1"))</f>
        <v>0</v>
      </c>
      <c r="E297" s="67">
        <f ca="1" t="shared" si="0"/>
        <v>6</v>
      </c>
      <c r="F297" s="51" t="str">
        <f ca="1">IF(ISBLANK(A297)," ",INDIRECT(ADDRESS(1,5+MOD(ROW()-2,COUNTA('Form Responses 1'!$1:$1)-4),,TRUE,"Form Responses 1")))</f>
        <v>Gedung [Pentri]</v>
      </c>
      <c r="G297" s="51" t="e">
        <f ca="1">IF(ISBLANK(A297)," ",INDIRECT(ADDRESS(MATCH(A297,'Form Responses 1'!A:A,0),5+MOD(ROW()-2,COUNTA('Form Responses 1'!$1:$1)-4),,TRUE,"Form Responses 1")))</f>
        <v>#N/A</v>
      </c>
      <c r="H297" s="68" t="str">
        <f ca="1" t="shared" si="1"/>
        <v>Gedung</v>
      </c>
      <c r="I297" s="68" t="str">
        <f ca="1" t="shared" si="2"/>
        <v>CLEANING SERVICE</v>
      </c>
      <c r="J297" s="68" t="str">
        <f ca="1" t="array" ref="J297">IFERROR(INDEX(MASTER!B:B,MATCH(G297,MASTER!A:A,0))/100," ")</f>
        <v> </v>
      </c>
      <c r="K297" s="51">
        <f ca="1" t="shared" si="3"/>
        <v>0</v>
      </c>
      <c r="L297" s="51" t="str">
        <f ca="1" t="shared" si="4"/>
        <v>1900 - WEEK 00</v>
      </c>
      <c r="M297" s="51" t="str">
        <f ca="1" t="shared" si="5"/>
        <v>1900 - MONTH 01</v>
      </c>
      <c r="N297" s="68" t="str">
        <f ca="1" t="shared" ref="N297:O297" si="305">IFERROR(AVERAGEIF(L:L,L297,$J:$J)," ")</f>
        <v> </v>
      </c>
      <c r="O297" s="68" t="str">
        <f ca="1" t="shared" si="305"/>
        <v> </v>
      </c>
      <c r="P297" s="51" t="str">
        <f ca="1">IF(ISBLANK(A297)," ",IF(N297&gt;MASTER!$B$3/100,"SB",IF(N297&gt;MASTER!$B$4/100,"B",IF(N297&gt;MASTER!$B$5/100,"C","K"))))</f>
        <v>SB</v>
      </c>
      <c r="Q297" s="51" t="str">
        <f ca="1">IF(ISBLANK(B297)," ",IF(O297&gt;MASTER!$B$3/100,"SB",IF(O297&gt;MASTER!$B$4/100,"B",IF(O297&gt;MASTER!$B$5/100,"C","K"))))</f>
        <v>SB</v>
      </c>
    </row>
    <row r="298" customHeight="1" spans="1:17">
      <c r="A298" s="51">
        <f ca="1">INDIRECT(ADDRESS(2+QUOTIENT(ROW()-2,COUNTA('Form Responses 1'!$1:$1)-4),1,,TRUE,"Form Responses 1"))</f>
        <v>0</v>
      </c>
      <c r="B298" s="51">
        <f ca="1">INDIRECT(ADDRESS(2+QUOTIENT(ROW()-2,COUNTA('Form Responses 1'!$1:$1)-4),2,,TRUE,"Form Responses 1"))</f>
        <v>0</v>
      </c>
      <c r="C298" s="51">
        <f ca="1">INDIRECT(ADDRESS(2+QUOTIENT(ROW()-2,COUNTA('Form Responses 1'!$1:$1)-4),3,,TRUE,"Form Responses 1"))</f>
        <v>0</v>
      </c>
      <c r="D298" s="51">
        <f ca="1">INDIRECT(ADDRESS(2+QUOTIENT(ROW()-2,COUNTA('Form Responses 1'!$1:$1)-4),4,,TRUE,"Form Responses 1"))</f>
        <v>0</v>
      </c>
      <c r="E298" s="67">
        <f ca="1" t="shared" si="0"/>
        <v>6</v>
      </c>
      <c r="F298" s="51" t="str">
        <f ca="1">IF(ISBLANK(A298)," ",INDIRECT(ADDRESS(1,5+MOD(ROW()-2,COUNTA('Form Responses 1'!$1:$1)-4),,TRUE,"Form Responses 1")))</f>
        <v>Gedung [Toilet]</v>
      </c>
      <c r="G298" s="51" t="e">
        <f ca="1">IF(ISBLANK(A298)," ",INDIRECT(ADDRESS(MATCH(A298,'Form Responses 1'!A:A,0),5+MOD(ROW()-2,COUNTA('Form Responses 1'!$1:$1)-4),,TRUE,"Form Responses 1")))</f>
        <v>#N/A</v>
      </c>
      <c r="H298" s="68" t="str">
        <f ca="1" t="shared" si="1"/>
        <v>Gedung</v>
      </c>
      <c r="I298" s="68" t="str">
        <f ca="1" t="shared" si="2"/>
        <v>CLEANING SERVICE</v>
      </c>
      <c r="J298" s="68" t="str">
        <f ca="1" t="array" ref="J298">IFERROR(INDEX(MASTER!B:B,MATCH(G298,MASTER!A:A,0))/100," ")</f>
        <v> </v>
      </c>
      <c r="K298" s="51">
        <f ca="1" t="shared" si="3"/>
        <v>0</v>
      </c>
      <c r="L298" s="51" t="str">
        <f ca="1" t="shared" si="4"/>
        <v>1900 - WEEK 00</v>
      </c>
      <c r="M298" s="51" t="str">
        <f ca="1" t="shared" si="5"/>
        <v>1900 - MONTH 01</v>
      </c>
      <c r="N298" s="68" t="str">
        <f ca="1" t="shared" ref="N298:O298" si="306">IFERROR(AVERAGEIF(L:L,L298,$J:$J)," ")</f>
        <v> </v>
      </c>
      <c r="O298" s="68" t="str">
        <f ca="1" t="shared" si="306"/>
        <v> </v>
      </c>
      <c r="P298" s="51" t="str">
        <f ca="1">IF(ISBLANK(A298)," ",IF(N298&gt;MASTER!$B$3/100,"SB",IF(N298&gt;MASTER!$B$4/100,"B",IF(N298&gt;MASTER!$B$5/100,"C","K"))))</f>
        <v>SB</v>
      </c>
      <c r="Q298" s="51" t="str">
        <f ca="1">IF(ISBLANK(B298)," ",IF(O298&gt;MASTER!$B$3/100,"SB",IF(O298&gt;MASTER!$B$4/100,"B",IF(O298&gt;MASTER!$B$5/100,"C","K"))))</f>
        <v>SB</v>
      </c>
    </row>
    <row r="299" customHeight="1" spans="1:17">
      <c r="A299" s="51">
        <f ca="1">INDIRECT(ADDRESS(2+QUOTIENT(ROW()-2,COUNTA('Form Responses 1'!$1:$1)-4),1,,TRUE,"Form Responses 1"))</f>
        <v>0</v>
      </c>
      <c r="B299" s="51">
        <f ca="1">INDIRECT(ADDRESS(2+QUOTIENT(ROW()-2,COUNTA('Form Responses 1'!$1:$1)-4),2,,TRUE,"Form Responses 1"))</f>
        <v>0</v>
      </c>
      <c r="C299" s="51">
        <f ca="1">INDIRECT(ADDRESS(2+QUOTIENT(ROW()-2,COUNTA('Form Responses 1'!$1:$1)-4),3,,TRUE,"Form Responses 1"))</f>
        <v>0</v>
      </c>
      <c r="D299" s="51">
        <f ca="1">INDIRECT(ADDRESS(2+QUOTIENT(ROW()-2,COUNTA('Form Responses 1'!$1:$1)-4),4,,TRUE,"Form Responses 1"))</f>
        <v>0</v>
      </c>
      <c r="E299" s="67">
        <f ca="1" t="shared" si="0"/>
        <v>6</v>
      </c>
      <c r="F299" s="51" t="str">
        <f ca="1">IF(ISBLANK(A299)," ",INDIRECT(ADDRESS(1,5+MOD(ROW()-2,COUNTA('Form Responses 1'!$1:$1)-4),,TRUE,"Form Responses 1")))</f>
        <v>Security [Security Functions]</v>
      </c>
      <c r="G299" s="51" t="e">
        <f ca="1">IF(ISBLANK(A299)," ",INDIRECT(ADDRESS(MATCH(A299,'Form Responses 1'!A:A,0),5+MOD(ROW()-2,COUNTA('Form Responses 1'!$1:$1)-4),,TRUE,"Form Responses 1")))</f>
        <v>#N/A</v>
      </c>
      <c r="H299" s="68" t="str">
        <f ca="1" t="shared" si="1"/>
        <v>Security</v>
      </c>
      <c r="I299" s="68" t="str">
        <f ca="1" t="shared" si="2"/>
        <v>SECURITY SERVICE</v>
      </c>
      <c r="J299" s="68" t="str">
        <f ca="1" t="array" ref="J299">IFERROR(INDEX(MASTER!B:B,MATCH(G299,MASTER!A:A,0))/100," ")</f>
        <v> </v>
      </c>
      <c r="K299" s="51">
        <f ca="1" t="shared" si="3"/>
        <v>0</v>
      </c>
      <c r="L299" s="51" t="str">
        <f ca="1" t="shared" si="4"/>
        <v>1900 - WEEK 00</v>
      </c>
      <c r="M299" s="51" t="str">
        <f ca="1" t="shared" si="5"/>
        <v>1900 - MONTH 01</v>
      </c>
      <c r="N299" s="68" t="str">
        <f ca="1" t="shared" ref="N299:O299" si="307">IFERROR(AVERAGEIF(L:L,L299,$J:$J)," ")</f>
        <v> </v>
      </c>
      <c r="O299" s="68" t="str">
        <f ca="1" t="shared" si="307"/>
        <v> </v>
      </c>
      <c r="P299" s="51" t="str">
        <f ca="1">IF(ISBLANK(A299)," ",IF(N299&gt;MASTER!$B$3/100,"SB",IF(N299&gt;MASTER!$B$4/100,"B",IF(N299&gt;MASTER!$B$5/100,"C","K"))))</f>
        <v>SB</v>
      </c>
      <c r="Q299" s="51" t="str">
        <f ca="1">IF(ISBLANK(B299)," ",IF(O299&gt;MASTER!$B$3/100,"SB",IF(O299&gt;MASTER!$B$4/100,"B",IF(O299&gt;MASTER!$B$5/100,"C","K"))))</f>
        <v>SB</v>
      </c>
    </row>
    <row r="300" customHeight="1" spans="1:17">
      <c r="A300" s="51">
        <f ca="1">INDIRECT(ADDRESS(2+QUOTIENT(ROW()-2,COUNTA('Form Responses 1'!$1:$1)-4),1,,TRUE,"Form Responses 1"))</f>
        <v>0</v>
      </c>
      <c r="B300" s="51">
        <f ca="1">INDIRECT(ADDRESS(2+QUOTIENT(ROW()-2,COUNTA('Form Responses 1'!$1:$1)-4),2,,TRUE,"Form Responses 1"))</f>
        <v>0</v>
      </c>
      <c r="C300" s="51">
        <f ca="1">INDIRECT(ADDRESS(2+QUOTIENT(ROW()-2,COUNTA('Form Responses 1'!$1:$1)-4),3,,TRUE,"Form Responses 1"))</f>
        <v>0</v>
      </c>
      <c r="D300" s="51">
        <f ca="1">INDIRECT(ADDRESS(2+QUOTIENT(ROW()-2,COUNTA('Form Responses 1'!$1:$1)-4),4,,TRUE,"Form Responses 1"))</f>
        <v>0</v>
      </c>
      <c r="E300" s="67">
        <f ca="1" t="shared" si="0"/>
        <v>6</v>
      </c>
      <c r="F300" s="51" t="str">
        <f ca="1">IF(ISBLANK(A300)," ",INDIRECT(ADDRESS(1,5+MOD(ROW()-2,COUNTA('Form Responses 1'!$1:$1)-4),,TRUE,"Form Responses 1")))</f>
        <v>Gedung [Halaman]</v>
      </c>
      <c r="G300" s="51" t="e">
        <f ca="1">IF(ISBLANK(A300)," ",INDIRECT(ADDRESS(MATCH(A300,'Form Responses 1'!A:A,0),5+MOD(ROW()-2,COUNTA('Form Responses 1'!$1:$1)-4),,TRUE,"Form Responses 1")))</f>
        <v>#N/A</v>
      </c>
      <c r="H300" s="68" t="str">
        <f ca="1" t="shared" si="1"/>
        <v>Gedung</v>
      </c>
      <c r="I300" s="68" t="str">
        <f ca="1" t="shared" si="2"/>
        <v>CLEANING SERVICE</v>
      </c>
      <c r="J300" s="68" t="str">
        <f ca="1" t="array" ref="J300">IFERROR(INDEX(MASTER!B:B,MATCH(G300,MASTER!A:A,0))/100," ")</f>
        <v> </v>
      </c>
      <c r="K300" s="51">
        <f ca="1" t="shared" si="3"/>
        <v>0</v>
      </c>
      <c r="L300" s="51" t="str">
        <f ca="1" t="shared" si="4"/>
        <v>1900 - WEEK 00</v>
      </c>
      <c r="M300" s="51" t="str">
        <f ca="1" t="shared" si="5"/>
        <v>1900 - MONTH 01</v>
      </c>
      <c r="N300" s="68" t="str">
        <f ca="1" t="shared" ref="N300:O300" si="308">IFERROR(AVERAGEIF(L:L,L300,$J:$J)," ")</f>
        <v> </v>
      </c>
      <c r="O300" s="68" t="str">
        <f ca="1" t="shared" si="308"/>
        <v> </v>
      </c>
      <c r="P300" s="51" t="str">
        <f ca="1">IF(ISBLANK(A300)," ",IF(N300&gt;MASTER!$B$3/100,"SB",IF(N300&gt;MASTER!$B$4/100,"B",IF(N300&gt;MASTER!$B$5/100,"C","K"))))</f>
        <v>SB</v>
      </c>
      <c r="Q300" s="51" t="str">
        <f ca="1">IF(ISBLANK(B300)," ",IF(O300&gt;MASTER!$B$3/100,"SB",IF(O300&gt;MASTER!$B$4/100,"B",IF(O300&gt;MASTER!$B$5/100,"C","K"))))</f>
        <v>SB</v>
      </c>
    </row>
    <row r="301" customHeight="1" spans="1:17">
      <c r="A301" s="51">
        <f ca="1">INDIRECT(ADDRESS(2+QUOTIENT(ROW()-2,COUNTA('Form Responses 1'!$1:$1)-4),1,,TRUE,"Form Responses 1"))</f>
        <v>0</v>
      </c>
      <c r="B301" s="51">
        <f ca="1">INDIRECT(ADDRESS(2+QUOTIENT(ROW()-2,COUNTA('Form Responses 1'!$1:$1)-4),2,,TRUE,"Form Responses 1"))</f>
        <v>0</v>
      </c>
      <c r="C301" s="51">
        <f ca="1">INDIRECT(ADDRESS(2+QUOTIENT(ROW()-2,COUNTA('Form Responses 1'!$1:$1)-4),3,,TRUE,"Form Responses 1"))</f>
        <v>0</v>
      </c>
      <c r="D301" s="51">
        <f ca="1">INDIRECT(ADDRESS(2+QUOTIENT(ROW()-2,COUNTA('Form Responses 1'!$1:$1)-4),4,,TRUE,"Form Responses 1"))</f>
        <v>0</v>
      </c>
      <c r="E301" s="67">
        <f ca="1" t="shared" si="0"/>
        <v>6</v>
      </c>
      <c r="F301" s="51" t="str">
        <f ca="1">IF(ISBLANK(A301)," ",INDIRECT(ADDRESS(1,5+MOD(ROW()-2,COUNTA('Form Responses 1'!$1:$1)-4),,TRUE,"Form Responses 1")))</f>
        <v>Gedung [Kamar 1]</v>
      </c>
      <c r="G301" s="51" t="e">
        <f ca="1">IF(ISBLANK(A301)," ",INDIRECT(ADDRESS(MATCH(A301,'Form Responses 1'!A:A,0),5+MOD(ROW()-2,COUNTA('Form Responses 1'!$1:$1)-4),,TRUE,"Form Responses 1")))</f>
        <v>#N/A</v>
      </c>
      <c r="H301" s="68" t="str">
        <f ca="1" t="shared" si="1"/>
        <v>Gedung</v>
      </c>
      <c r="I301" s="68" t="str">
        <f ca="1" t="shared" si="2"/>
        <v>CLEANING SERVICE</v>
      </c>
      <c r="J301" s="68" t="str">
        <f ca="1" t="array" ref="J301">IFERROR(INDEX(MASTER!B:B,MATCH(G301,MASTER!A:A,0))/100," ")</f>
        <v> </v>
      </c>
      <c r="K301" s="51">
        <f ca="1" t="shared" si="3"/>
        <v>0</v>
      </c>
      <c r="L301" s="51" t="str">
        <f ca="1" t="shared" si="4"/>
        <v>1900 - WEEK 00</v>
      </c>
      <c r="M301" s="51" t="str">
        <f ca="1" t="shared" si="5"/>
        <v>1900 - MONTH 01</v>
      </c>
      <c r="N301" s="68" t="str">
        <f ca="1" t="shared" ref="N301:O301" si="309">IFERROR(AVERAGEIF(L:L,L301,$J:$J)," ")</f>
        <v> </v>
      </c>
      <c r="O301" s="68" t="str">
        <f ca="1" t="shared" si="309"/>
        <v> </v>
      </c>
      <c r="P301" s="51" t="str">
        <f ca="1">IF(ISBLANK(A301)," ",IF(N301&gt;MASTER!$B$3/100,"SB",IF(N301&gt;MASTER!$B$4/100,"B",IF(N301&gt;MASTER!$B$5/100,"C","K"))))</f>
        <v>SB</v>
      </c>
      <c r="Q301" s="51" t="str">
        <f ca="1">IF(ISBLANK(B301)," ",IF(O301&gt;MASTER!$B$3/100,"SB",IF(O301&gt;MASTER!$B$4/100,"B",IF(O301&gt;MASTER!$B$5/100,"C","K"))))</f>
        <v>SB</v>
      </c>
    </row>
    <row r="302" customHeight="1" spans="1:17">
      <c r="A302" s="51">
        <f ca="1">INDIRECT(ADDRESS(2+QUOTIENT(ROW()-2,COUNTA('Form Responses 1'!$1:$1)-4),1,,TRUE,"Form Responses 1"))</f>
        <v>0</v>
      </c>
      <c r="B302" s="51">
        <f ca="1">INDIRECT(ADDRESS(2+QUOTIENT(ROW()-2,COUNTA('Form Responses 1'!$1:$1)-4),2,,TRUE,"Form Responses 1"))</f>
        <v>0</v>
      </c>
      <c r="C302" s="51">
        <f ca="1">INDIRECT(ADDRESS(2+QUOTIENT(ROW()-2,COUNTA('Form Responses 1'!$1:$1)-4),3,,TRUE,"Form Responses 1"))</f>
        <v>0</v>
      </c>
      <c r="D302" s="51">
        <f ca="1">INDIRECT(ADDRESS(2+QUOTIENT(ROW()-2,COUNTA('Form Responses 1'!$1:$1)-4),4,,TRUE,"Form Responses 1"))</f>
        <v>0</v>
      </c>
      <c r="E302" s="67">
        <f ca="1" t="shared" si="0"/>
        <v>6</v>
      </c>
      <c r="F302" s="51" t="str">
        <f ca="1">IF(ISBLANK(A302)," ",INDIRECT(ADDRESS(1,5+MOD(ROW()-2,COUNTA('Form Responses 1'!$1:$1)-4),,TRUE,"Form Responses 1")))</f>
        <v>Gedung [Kamar 2]</v>
      </c>
      <c r="G302" s="51" t="e">
        <f ca="1">IF(ISBLANK(A302)," ",INDIRECT(ADDRESS(MATCH(A302,'Form Responses 1'!A:A,0),5+MOD(ROW()-2,COUNTA('Form Responses 1'!$1:$1)-4),,TRUE,"Form Responses 1")))</f>
        <v>#N/A</v>
      </c>
      <c r="H302" s="68" t="str">
        <f ca="1" t="shared" si="1"/>
        <v>Gedung</v>
      </c>
      <c r="I302" s="68" t="str">
        <f ca="1" t="shared" si="2"/>
        <v>CLEANING SERVICE</v>
      </c>
      <c r="J302" s="68" t="str">
        <f ca="1" t="array" ref="J302">IFERROR(INDEX(MASTER!B:B,MATCH(G302,MASTER!A:A,0))/100," ")</f>
        <v> </v>
      </c>
      <c r="K302" s="51">
        <f ca="1" t="shared" si="3"/>
        <v>0</v>
      </c>
      <c r="L302" s="51" t="str">
        <f ca="1" t="shared" si="4"/>
        <v>1900 - WEEK 00</v>
      </c>
      <c r="M302" s="51" t="str">
        <f ca="1" t="shared" si="5"/>
        <v>1900 - MONTH 01</v>
      </c>
      <c r="N302" s="68" t="str">
        <f ca="1" t="shared" ref="N302:O302" si="310">IFERROR(AVERAGEIF(L:L,L302,$J:$J)," ")</f>
        <v> </v>
      </c>
      <c r="O302" s="68" t="str">
        <f ca="1" t="shared" si="310"/>
        <v> </v>
      </c>
      <c r="P302" s="51" t="str">
        <f ca="1">IF(ISBLANK(A302)," ",IF(N302&gt;MASTER!$B$3/100,"SB",IF(N302&gt;MASTER!$B$4/100,"B",IF(N302&gt;MASTER!$B$5/100,"C","K"))))</f>
        <v>SB</v>
      </c>
      <c r="Q302" s="51" t="str">
        <f ca="1">IF(ISBLANK(B302)," ",IF(O302&gt;MASTER!$B$3/100,"SB",IF(O302&gt;MASTER!$B$4/100,"B",IF(O302&gt;MASTER!$B$5/100,"C","K"))))</f>
        <v>SB</v>
      </c>
    </row>
    <row r="303" customHeight="1" spans="1:17">
      <c r="A303" s="51">
        <f ca="1">INDIRECT(ADDRESS(2+QUOTIENT(ROW()-2,COUNTA('Form Responses 1'!$1:$1)-4),1,,TRUE,"Form Responses 1"))</f>
        <v>0</v>
      </c>
      <c r="B303" s="51">
        <f ca="1">INDIRECT(ADDRESS(2+QUOTIENT(ROW()-2,COUNTA('Form Responses 1'!$1:$1)-4),2,,TRUE,"Form Responses 1"))</f>
        <v>0</v>
      </c>
      <c r="C303" s="51">
        <f ca="1">INDIRECT(ADDRESS(2+QUOTIENT(ROW()-2,COUNTA('Form Responses 1'!$1:$1)-4),3,,TRUE,"Form Responses 1"))</f>
        <v>0</v>
      </c>
      <c r="D303" s="51">
        <f ca="1">INDIRECT(ADDRESS(2+QUOTIENT(ROW()-2,COUNTA('Form Responses 1'!$1:$1)-4),4,,TRUE,"Form Responses 1"))</f>
        <v>0</v>
      </c>
      <c r="E303" s="67">
        <f ca="1" t="shared" si="0"/>
        <v>6</v>
      </c>
      <c r="F303" s="51" t="str">
        <f ca="1">IF(ISBLANK(A303)," ",INDIRECT(ADDRESS(1,5+MOD(ROW()-2,COUNTA('Form Responses 1'!$1:$1)-4),,TRUE,"Form Responses 1")))</f>
        <v>Gedung [Kamar 3]</v>
      </c>
      <c r="G303" s="51" t="e">
        <f ca="1">IF(ISBLANK(A303)," ",INDIRECT(ADDRESS(MATCH(A303,'Form Responses 1'!A:A,0),5+MOD(ROW()-2,COUNTA('Form Responses 1'!$1:$1)-4),,TRUE,"Form Responses 1")))</f>
        <v>#N/A</v>
      </c>
      <c r="H303" s="68" t="str">
        <f ca="1" t="shared" si="1"/>
        <v>Gedung</v>
      </c>
      <c r="I303" s="68" t="str">
        <f ca="1" t="shared" si="2"/>
        <v>CLEANING SERVICE</v>
      </c>
      <c r="J303" s="68" t="str">
        <f ca="1" t="array" ref="J303">IFERROR(INDEX(MASTER!B:B,MATCH(G303,MASTER!A:A,0))/100," ")</f>
        <v> </v>
      </c>
      <c r="K303" s="51">
        <f ca="1" t="shared" si="3"/>
        <v>0</v>
      </c>
      <c r="L303" s="51" t="str">
        <f ca="1" t="shared" si="4"/>
        <v>1900 - WEEK 00</v>
      </c>
      <c r="M303" s="51" t="str">
        <f ca="1" t="shared" si="5"/>
        <v>1900 - MONTH 01</v>
      </c>
      <c r="N303" s="68" t="str">
        <f ca="1" t="shared" ref="N303:O303" si="311">IFERROR(AVERAGEIF(L:L,L303,$J:$J)," ")</f>
        <v> </v>
      </c>
      <c r="O303" s="68" t="str">
        <f ca="1" t="shared" si="311"/>
        <v> </v>
      </c>
      <c r="P303" s="51" t="str">
        <f ca="1">IF(ISBLANK(A303)," ",IF(N303&gt;MASTER!$B$3/100,"SB",IF(N303&gt;MASTER!$B$4/100,"B",IF(N303&gt;MASTER!$B$5/100,"C","K"))))</f>
        <v>SB</v>
      </c>
      <c r="Q303" s="51" t="str">
        <f ca="1">IF(ISBLANK(B303)," ",IF(O303&gt;MASTER!$B$3/100,"SB",IF(O303&gt;MASTER!$B$4/100,"B",IF(O303&gt;MASTER!$B$5/100,"C","K"))))</f>
        <v>SB</v>
      </c>
    </row>
    <row r="304" customHeight="1" spans="1:17">
      <c r="A304" s="51">
        <f ca="1">INDIRECT(ADDRESS(2+QUOTIENT(ROW()-2,COUNTA('Form Responses 1'!$1:$1)-4),1,,TRUE,"Form Responses 1"))</f>
        <v>0</v>
      </c>
      <c r="B304" s="51">
        <f ca="1">INDIRECT(ADDRESS(2+QUOTIENT(ROW()-2,COUNTA('Form Responses 1'!$1:$1)-4),2,,TRUE,"Form Responses 1"))</f>
        <v>0</v>
      </c>
      <c r="C304" s="51">
        <f ca="1">INDIRECT(ADDRESS(2+QUOTIENT(ROW()-2,COUNTA('Form Responses 1'!$1:$1)-4),3,,TRUE,"Form Responses 1"))</f>
        <v>0</v>
      </c>
      <c r="D304" s="51">
        <f ca="1">INDIRECT(ADDRESS(2+QUOTIENT(ROW()-2,COUNTA('Form Responses 1'!$1:$1)-4),4,,TRUE,"Form Responses 1"))</f>
        <v>0</v>
      </c>
      <c r="E304" s="67">
        <f ca="1" t="shared" si="0"/>
        <v>6</v>
      </c>
      <c r="F304" s="51" t="str">
        <f ca="1">IF(ISBLANK(A304)," ",INDIRECT(ADDRESS(1,5+MOD(ROW()-2,COUNTA('Form Responses 1'!$1:$1)-4),,TRUE,"Form Responses 1")))</f>
        <v>Gedung [Kamar 4]</v>
      </c>
      <c r="G304" s="51" t="e">
        <f ca="1">IF(ISBLANK(A304)," ",INDIRECT(ADDRESS(MATCH(A304,'Form Responses 1'!A:A,0),5+MOD(ROW()-2,COUNTA('Form Responses 1'!$1:$1)-4),,TRUE,"Form Responses 1")))</f>
        <v>#N/A</v>
      </c>
      <c r="H304" s="68" t="str">
        <f ca="1" t="shared" si="1"/>
        <v>Gedung</v>
      </c>
      <c r="I304" s="68" t="str">
        <f ca="1" t="shared" si="2"/>
        <v>CLEANING SERVICE</v>
      </c>
      <c r="J304" s="68" t="str">
        <f ca="1" t="array" ref="J304">IFERROR(INDEX(MASTER!B:B,MATCH(G304,MASTER!A:A,0))/100," ")</f>
        <v> </v>
      </c>
      <c r="K304" s="51">
        <f ca="1" t="shared" si="3"/>
        <v>0</v>
      </c>
      <c r="L304" s="51" t="str">
        <f ca="1" t="shared" si="4"/>
        <v>1900 - WEEK 00</v>
      </c>
      <c r="M304" s="51" t="str">
        <f ca="1" t="shared" si="5"/>
        <v>1900 - MONTH 01</v>
      </c>
      <c r="N304" s="68" t="str">
        <f ca="1" t="shared" ref="N304:O304" si="312">IFERROR(AVERAGEIF(L:L,L304,$J:$J)," ")</f>
        <v> </v>
      </c>
      <c r="O304" s="68" t="str">
        <f ca="1" t="shared" si="312"/>
        <v> </v>
      </c>
      <c r="P304" s="51" t="str">
        <f ca="1">IF(ISBLANK(A304)," ",IF(N304&gt;MASTER!$B$3/100,"SB",IF(N304&gt;MASTER!$B$4/100,"B",IF(N304&gt;MASTER!$B$5/100,"C","K"))))</f>
        <v>SB</v>
      </c>
      <c r="Q304" s="51" t="str">
        <f ca="1">IF(ISBLANK(B304)," ",IF(O304&gt;MASTER!$B$3/100,"SB",IF(O304&gt;MASTER!$B$4/100,"B",IF(O304&gt;MASTER!$B$5/100,"C","K"))))</f>
        <v>SB</v>
      </c>
    </row>
    <row r="305" customHeight="1" spans="1:17">
      <c r="A305" s="51">
        <f ca="1">INDIRECT(ADDRESS(2+QUOTIENT(ROW()-2,COUNTA('Form Responses 1'!$1:$1)-4),1,,TRUE,"Form Responses 1"))</f>
        <v>0</v>
      </c>
      <c r="B305" s="51">
        <f ca="1">INDIRECT(ADDRESS(2+QUOTIENT(ROW()-2,COUNTA('Form Responses 1'!$1:$1)-4),2,,TRUE,"Form Responses 1"))</f>
        <v>0</v>
      </c>
      <c r="C305" s="51">
        <f ca="1">INDIRECT(ADDRESS(2+QUOTIENT(ROW()-2,COUNTA('Form Responses 1'!$1:$1)-4),3,,TRUE,"Form Responses 1"))</f>
        <v>0</v>
      </c>
      <c r="D305" s="51">
        <f ca="1">INDIRECT(ADDRESS(2+QUOTIENT(ROW()-2,COUNTA('Form Responses 1'!$1:$1)-4),4,,TRUE,"Form Responses 1"))</f>
        <v>0</v>
      </c>
      <c r="E305" s="67">
        <f ca="1" t="shared" si="0"/>
        <v>6</v>
      </c>
      <c r="F305" s="51" t="str">
        <f ca="1">IF(ISBLANK(A305)," ",INDIRECT(ADDRESS(1,5+MOD(ROW()-2,COUNTA('Form Responses 1'!$1:$1)-4),,TRUE,"Form Responses 1")))</f>
        <v>Gedung [Kolidor]</v>
      </c>
      <c r="G305" s="51" t="e">
        <f ca="1">IF(ISBLANK(A305)," ",INDIRECT(ADDRESS(MATCH(A305,'Form Responses 1'!A:A,0),5+MOD(ROW()-2,COUNTA('Form Responses 1'!$1:$1)-4),,TRUE,"Form Responses 1")))</f>
        <v>#N/A</v>
      </c>
      <c r="H305" s="68" t="str">
        <f ca="1" t="shared" si="1"/>
        <v>Gedung</v>
      </c>
      <c r="I305" s="68" t="str">
        <f ca="1" t="shared" si="2"/>
        <v>CLEANING SERVICE</v>
      </c>
      <c r="J305" s="68" t="str">
        <f ca="1" t="array" ref="J305">IFERROR(INDEX(MASTER!B:B,MATCH(G305,MASTER!A:A,0))/100," ")</f>
        <v> </v>
      </c>
      <c r="K305" s="51">
        <f ca="1" t="shared" si="3"/>
        <v>0</v>
      </c>
      <c r="L305" s="51" t="str">
        <f ca="1" t="shared" si="4"/>
        <v>1900 - WEEK 00</v>
      </c>
      <c r="M305" s="51" t="str">
        <f ca="1" t="shared" si="5"/>
        <v>1900 - MONTH 01</v>
      </c>
      <c r="N305" s="68" t="str">
        <f ca="1" t="shared" ref="N305:O305" si="313">IFERROR(AVERAGEIF(L:L,L305,$J:$J)," ")</f>
        <v> </v>
      </c>
      <c r="O305" s="68" t="str">
        <f ca="1" t="shared" si="313"/>
        <v> </v>
      </c>
      <c r="P305" s="51" t="str">
        <f ca="1">IF(ISBLANK(A305)," ",IF(N305&gt;MASTER!$B$3/100,"SB",IF(N305&gt;MASTER!$B$4/100,"B",IF(N305&gt;MASTER!$B$5/100,"C","K"))))</f>
        <v>SB</v>
      </c>
      <c r="Q305" s="51" t="str">
        <f ca="1">IF(ISBLANK(B305)," ",IF(O305&gt;MASTER!$B$3/100,"SB",IF(O305&gt;MASTER!$B$4/100,"B",IF(O305&gt;MASTER!$B$5/100,"C","K"))))</f>
        <v>SB</v>
      </c>
    </row>
    <row r="306" customHeight="1" spans="1:17">
      <c r="A306" s="51">
        <f ca="1">INDIRECT(ADDRESS(2+QUOTIENT(ROW()-2,COUNTA('Form Responses 1'!$1:$1)-4),1,,TRUE,"Form Responses 1"))</f>
        <v>0</v>
      </c>
      <c r="B306" s="51">
        <f ca="1">INDIRECT(ADDRESS(2+QUOTIENT(ROW()-2,COUNTA('Form Responses 1'!$1:$1)-4),2,,TRUE,"Form Responses 1"))</f>
        <v>0</v>
      </c>
      <c r="C306" s="51">
        <f ca="1">INDIRECT(ADDRESS(2+QUOTIENT(ROW()-2,COUNTA('Form Responses 1'!$1:$1)-4),3,,TRUE,"Form Responses 1"))</f>
        <v>0</v>
      </c>
      <c r="D306" s="51">
        <f ca="1">INDIRECT(ADDRESS(2+QUOTIENT(ROW()-2,COUNTA('Form Responses 1'!$1:$1)-4),4,,TRUE,"Form Responses 1"))</f>
        <v>0</v>
      </c>
      <c r="E306" s="67">
        <f ca="1" t="shared" si="0"/>
        <v>6</v>
      </c>
      <c r="F306" s="51" t="str">
        <f ca="1">IF(ISBLANK(A306)," ",INDIRECT(ADDRESS(1,5+MOD(ROW()-2,COUNTA('Form Responses 1'!$1:$1)-4),,TRUE,"Form Responses 1")))</f>
        <v>Gedung [Pentri]</v>
      </c>
      <c r="G306" s="51" t="e">
        <f ca="1">IF(ISBLANK(A306)," ",INDIRECT(ADDRESS(MATCH(A306,'Form Responses 1'!A:A,0),5+MOD(ROW()-2,COUNTA('Form Responses 1'!$1:$1)-4),,TRUE,"Form Responses 1")))</f>
        <v>#N/A</v>
      </c>
      <c r="H306" s="68" t="str">
        <f ca="1" t="shared" si="1"/>
        <v>Gedung</v>
      </c>
      <c r="I306" s="68" t="str">
        <f ca="1" t="shared" si="2"/>
        <v>CLEANING SERVICE</v>
      </c>
      <c r="J306" s="68" t="str">
        <f ca="1" t="array" ref="J306">IFERROR(INDEX(MASTER!B:B,MATCH(G306,MASTER!A:A,0))/100," ")</f>
        <v> </v>
      </c>
      <c r="K306" s="51">
        <f ca="1" t="shared" si="3"/>
        <v>0</v>
      </c>
      <c r="L306" s="51" t="str">
        <f ca="1" t="shared" si="4"/>
        <v>1900 - WEEK 00</v>
      </c>
      <c r="M306" s="51" t="str">
        <f ca="1" t="shared" si="5"/>
        <v>1900 - MONTH 01</v>
      </c>
      <c r="N306" s="68" t="str">
        <f ca="1" t="shared" ref="N306:O306" si="314">IFERROR(AVERAGEIF(L:L,L306,$J:$J)," ")</f>
        <v> </v>
      </c>
      <c r="O306" s="68" t="str">
        <f ca="1" t="shared" si="314"/>
        <v> </v>
      </c>
      <c r="P306" s="51" t="str">
        <f ca="1">IF(ISBLANK(A306)," ",IF(N306&gt;MASTER!$B$3/100,"SB",IF(N306&gt;MASTER!$B$4/100,"B",IF(N306&gt;MASTER!$B$5/100,"C","K"))))</f>
        <v>SB</v>
      </c>
      <c r="Q306" s="51" t="str">
        <f ca="1">IF(ISBLANK(B306)," ",IF(O306&gt;MASTER!$B$3/100,"SB",IF(O306&gt;MASTER!$B$4/100,"B",IF(O306&gt;MASTER!$B$5/100,"C","K"))))</f>
        <v>SB</v>
      </c>
    </row>
    <row r="307" customHeight="1" spans="1:17">
      <c r="A307" s="51">
        <f ca="1">INDIRECT(ADDRESS(2+QUOTIENT(ROW()-2,COUNTA('Form Responses 1'!$1:$1)-4),1,,TRUE,"Form Responses 1"))</f>
        <v>0</v>
      </c>
      <c r="B307" s="51">
        <f ca="1">INDIRECT(ADDRESS(2+QUOTIENT(ROW()-2,COUNTA('Form Responses 1'!$1:$1)-4),2,,TRUE,"Form Responses 1"))</f>
        <v>0</v>
      </c>
      <c r="C307" s="51">
        <f ca="1">INDIRECT(ADDRESS(2+QUOTIENT(ROW()-2,COUNTA('Form Responses 1'!$1:$1)-4),3,,TRUE,"Form Responses 1"))</f>
        <v>0</v>
      </c>
      <c r="D307" s="51">
        <f ca="1">INDIRECT(ADDRESS(2+QUOTIENT(ROW()-2,COUNTA('Form Responses 1'!$1:$1)-4),4,,TRUE,"Form Responses 1"))</f>
        <v>0</v>
      </c>
      <c r="E307" s="67">
        <f ca="1" t="shared" si="0"/>
        <v>6</v>
      </c>
      <c r="F307" s="51" t="str">
        <f ca="1">IF(ISBLANK(A307)," ",INDIRECT(ADDRESS(1,5+MOD(ROW()-2,COUNTA('Form Responses 1'!$1:$1)-4),,TRUE,"Form Responses 1")))</f>
        <v>Gedung [Toilet]</v>
      </c>
      <c r="G307" s="51" t="e">
        <f ca="1">IF(ISBLANK(A307)," ",INDIRECT(ADDRESS(MATCH(A307,'Form Responses 1'!A:A,0),5+MOD(ROW()-2,COUNTA('Form Responses 1'!$1:$1)-4),,TRUE,"Form Responses 1")))</f>
        <v>#N/A</v>
      </c>
      <c r="H307" s="68" t="str">
        <f ca="1" t="shared" si="1"/>
        <v>Gedung</v>
      </c>
      <c r="I307" s="68" t="str">
        <f ca="1" t="shared" si="2"/>
        <v>CLEANING SERVICE</v>
      </c>
      <c r="J307" s="68" t="str">
        <f ca="1" t="array" ref="J307">IFERROR(INDEX(MASTER!B:B,MATCH(G307,MASTER!A:A,0))/100," ")</f>
        <v> </v>
      </c>
      <c r="K307" s="51">
        <f ca="1" t="shared" si="3"/>
        <v>0</v>
      </c>
      <c r="L307" s="51" t="str">
        <f ca="1" t="shared" si="4"/>
        <v>1900 - WEEK 00</v>
      </c>
      <c r="M307" s="51" t="str">
        <f ca="1" t="shared" si="5"/>
        <v>1900 - MONTH 01</v>
      </c>
      <c r="N307" s="68" t="str">
        <f ca="1" t="shared" ref="N307:O307" si="315">IFERROR(AVERAGEIF(L:L,L307,$J:$J)," ")</f>
        <v> </v>
      </c>
      <c r="O307" s="68" t="str">
        <f ca="1" t="shared" si="315"/>
        <v> </v>
      </c>
      <c r="P307" s="51" t="str">
        <f ca="1">IF(ISBLANK(A307)," ",IF(N307&gt;MASTER!$B$3/100,"SB",IF(N307&gt;MASTER!$B$4/100,"B",IF(N307&gt;MASTER!$B$5/100,"C","K"))))</f>
        <v>SB</v>
      </c>
      <c r="Q307" s="51" t="str">
        <f ca="1">IF(ISBLANK(B307)," ",IF(O307&gt;MASTER!$B$3/100,"SB",IF(O307&gt;MASTER!$B$4/100,"B",IF(O307&gt;MASTER!$B$5/100,"C","K"))))</f>
        <v>SB</v>
      </c>
    </row>
    <row r="308" customHeight="1" spans="1:17">
      <c r="A308" s="51">
        <f ca="1">INDIRECT(ADDRESS(2+QUOTIENT(ROW()-2,COUNTA('Form Responses 1'!$1:$1)-4),1,,TRUE,"Form Responses 1"))</f>
        <v>0</v>
      </c>
      <c r="B308" s="51">
        <f ca="1">INDIRECT(ADDRESS(2+QUOTIENT(ROW()-2,COUNTA('Form Responses 1'!$1:$1)-4),2,,TRUE,"Form Responses 1"))</f>
        <v>0</v>
      </c>
      <c r="C308" s="51">
        <f ca="1">INDIRECT(ADDRESS(2+QUOTIENT(ROW()-2,COUNTA('Form Responses 1'!$1:$1)-4),3,,TRUE,"Form Responses 1"))</f>
        <v>0</v>
      </c>
      <c r="D308" s="51">
        <f ca="1">INDIRECT(ADDRESS(2+QUOTIENT(ROW()-2,COUNTA('Form Responses 1'!$1:$1)-4),4,,TRUE,"Form Responses 1"))</f>
        <v>0</v>
      </c>
      <c r="E308" s="67">
        <f ca="1" t="shared" si="0"/>
        <v>6</v>
      </c>
      <c r="F308" s="51" t="str">
        <f ca="1">IF(ISBLANK(A308)," ",INDIRECT(ADDRESS(1,5+MOD(ROW()-2,COUNTA('Form Responses 1'!$1:$1)-4),,TRUE,"Form Responses 1")))</f>
        <v>Security [Security Functions]</v>
      </c>
      <c r="G308" s="51" t="e">
        <f ca="1">IF(ISBLANK(A308)," ",INDIRECT(ADDRESS(MATCH(A308,'Form Responses 1'!A:A,0),5+MOD(ROW()-2,COUNTA('Form Responses 1'!$1:$1)-4),,TRUE,"Form Responses 1")))</f>
        <v>#N/A</v>
      </c>
      <c r="H308" s="68" t="str">
        <f ca="1" t="shared" si="1"/>
        <v>Security</v>
      </c>
      <c r="I308" s="68" t="str">
        <f ca="1" t="shared" si="2"/>
        <v>SECURITY SERVICE</v>
      </c>
      <c r="J308" s="68" t="str">
        <f ca="1" t="array" ref="J308">IFERROR(INDEX(MASTER!B:B,MATCH(G308,MASTER!A:A,0))/100," ")</f>
        <v> </v>
      </c>
      <c r="K308" s="51">
        <f ca="1" t="shared" si="3"/>
        <v>0</v>
      </c>
      <c r="L308" s="51" t="str">
        <f ca="1" t="shared" si="4"/>
        <v>1900 - WEEK 00</v>
      </c>
      <c r="M308" s="51" t="str">
        <f ca="1" t="shared" si="5"/>
        <v>1900 - MONTH 01</v>
      </c>
      <c r="N308" s="68" t="str">
        <f ca="1" t="shared" ref="N308:O308" si="316">IFERROR(AVERAGEIF(L:L,L308,$J:$J)," ")</f>
        <v> </v>
      </c>
      <c r="O308" s="68" t="str">
        <f ca="1" t="shared" si="316"/>
        <v> </v>
      </c>
      <c r="P308" s="51" t="str">
        <f ca="1">IF(ISBLANK(A308)," ",IF(N308&gt;MASTER!$B$3/100,"SB",IF(N308&gt;MASTER!$B$4/100,"B",IF(N308&gt;MASTER!$B$5/100,"C","K"))))</f>
        <v>SB</v>
      </c>
      <c r="Q308" s="51" t="str">
        <f ca="1">IF(ISBLANK(B308)," ",IF(O308&gt;MASTER!$B$3/100,"SB",IF(O308&gt;MASTER!$B$4/100,"B",IF(O308&gt;MASTER!$B$5/100,"C","K"))))</f>
        <v>SB</v>
      </c>
    </row>
    <row r="309" customHeight="1" spans="1:17">
      <c r="A309" s="51">
        <f ca="1">INDIRECT(ADDRESS(2+QUOTIENT(ROW()-2,COUNTA('Form Responses 1'!$1:$1)-4),1,,TRUE,"Form Responses 1"))</f>
        <v>0</v>
      </c>
      <c r="B309" s="51">
        <f ca="1">INDIRECT(ADDRESS(2+QUOTIENT(ROW()-2,COUNTA('Form Responses 1'!$1:$1)-4),2,,TRUE,"Form Responses 1"))</f>
        <v>0</v>
      </c>
      <c r="C309" s="51">
        <f ca="1">INDIRECT(ADDRESS(2+QUOTIENT(ROW()-2,COUNTA('Form Responses 1'!$1:$1)-4),3,,TRUE,"Form Responses 1"))</f>
        <v>0</v>
      </c>
      <c r="D309" s="51">
        <f ca="1">INDIRECT(ADDRESS(2+QUOTIENT(ROW()-2,COUNTA('Form Responses 1'!$1:$1)-4),4,,TRUE,"Form Responses 1"))</f>
        <v>0</v>
      </c>
      <c r="E309" s="67">
        <f ca="1" t="shared" si="0"/>
        <v>6</v>
      </c>
      <c r="F309" s="51" t="str">
        <f ca="1">IF(ISBLANK(A309)," ",INDIRECT(ADDRESS(1,5+MOD(ROW()-2,COUNTA('Form Responses 1'!$1:$1)-4),,TRUE,"Form Responses 1")))</f>
        <v>Gedung [Halaman]</v>
      </c>
      <c r="G309" s="51" t="e">
        <f ca="1">IF(ISBLANK(A309)," ",INDIRECT(ADDRESS(MATCH(A309,'Form Responses 1'!A:A,0),5+MOD(ROW()-2,COUNTA('Form Responses 1'!$1:$1)-4),,TRUE,"Form Responses 1")))</f>
        <v>#N/A</v>
      </c>
      <c r="H309" s="68" t="str">
        <f ca="1" t="shared" si="1"/>
        <v>Gedung</v>
      </c>
      <c r="I309" s="68" t="str">
        <f ca="1" t="shared" si="2"/>
        <v>CLEANING SERVICE</v>
      </c>
      <c r="J309" s="68" t="str">
        <f ca="1" t="array" ref="J309">IFERROR(INDEX(MASTER!B:B,MATCH(G309,MASTER!A:A,0))/100," ")</f>
        <v> </v>
      </c>
      <c r="K309" s="51">
        <f ca="1" t="shared" si="3"/>
        <v>0</v>
      </c>
      <c r="L309" s="51" t="str">
        <f ca="1" t="shared" si="4"/>
        <v>1900 - WEEK 00</v>
      </c>
      <c r="M309" s="51" t="str">
        <f ca="1" t="shared" si="5"/>
        <v>1900 - MONTH 01</v>
      </c>
      <c r="N309" s="68" t="str">
        <f ca="1" t="shared" ref="N309:O309" si="317">IFERROR(AVERAGEIF(L:L,L309,$J:$J)," ")</f>
        <v> </v>
      </c>
      <c r="O309" s="68" t="str">
        <f ca="1" t="shared" si="317"/>
        <v> </v>
      </c>
      <c r="P309" s="51" t="str">
        <f ca="1">IF(ISBLANK(A309)," ",IF(N309&gt;MASTER!$B$3/100,"SB",IF(N309&gt;MASTER!$B$4/100,"B",IF(N309&gt;MASTER!$B$5/100,"C","K"))))</f>
        <v>SB</v>
      </c>
      <c r="Q309" s="51" t="str">
        <f ca="1">IF(ISBLANK(B309)," ",IF(O309&gt;MASTER!$B$3/100,"SB",IF(O309&gt;MASTER!$B$4/100,"B",IF(O309&gt;MASTER!$B$5/100,"C","K"))))</f>
        <v>SB</v>
      </c>
    </row>
    <row r="310" customHeight="1" spans="1:17">
      <c r="A310" s="51">
        <f ca="1">INDIRECT(ADDRESS(2+QUOTIENT(ROW()-2,COUNTA('Form Responses 1'!$1:$1)-4),1,,TRUE,"Form Responses 1"))</f>
        <v>0</v>
      </c>
      <c r="B310" s="51">
        <f ca="1">INDIRECT(ADDRESS(2+QUOTIENT(ROW()-2,COUNTA('Form Responses 1'!$1:$1)-4),2,,TRUE,"Form Responses 1"))</f>
        <v>0</v>
      </c>
      <c r="C310" s="51">
        <f ca="1">INDIRECT(ADDRESS(2+QUOTIENT(ROW()-2,COUNTA('Form Responses 1'!$1:$1)-4),3,,TRUE,"Form Responses 1"))</f>
        <v>0</v>
      </c>
      <c r="D310" s="51">
        <f ca="1">INDIRECT(ADDRESS(2+QUOTIENT(ROW()-2,COUNTA('Form Responses 1'!$1:$1)-4),4,,TRUE,"Form Responses 1"))</f>
        <v>0</v>
      </c>
      <c r="E310" s="67">
        <f ca="1" t="shared" si="0"/>
        <v>6</v>
      </c>
      <c r="F310" s="51" t="str">
        <f ca="1">IF(ISBLANK(A310)," ",INDIRECT(ADDRESS(1,5+MOD(ROW()-2,COUNTA('Form Responses 1'!$1:$1)-4),,TRUE,"Form Responses 1")))</f>
        <v>Gedung [Kamar 1]</v>
      </c>
      <c r="G310" s="51" t="e">
        <f ca="1">IF(ISBLANK(A310)," ",INDIRECT(ADDRESS(MATCH(A310,'Form Responses 1'!A:A,0),5+MOD(ROW()-2,COUNTA('Form Responses 1'!$1:$1)-4),,TRUE,"Form Responses 1")))</f>
        <v>#N/A</v>
      </c>
      <c r="H310" s="68" t="str">
        <f ca="1" t="shared" si="1"/>
        <v>Gedung</v>
      </c>
      <c r="I310" s="68" t="str">
        <f ca="1" t="shared" si="2"/>
        <v>CLEANING SERVICE</v>
      </c>
      <c r="J310" s="68" t="str">
        <f ca="1" t="array" ref="J310">IFERROR(INDEX(MASTER!B:B,MATCH(G310,MASTER!A:A,0))/100," ")</f>
        <v> </v>
      </c>
      <c r="K310" s="51">
        <f ca="1" t="shared" si="3"/>
        <v>0</v>
      </c>
      <c r="L310" s="51" t="str">
        <f ca="1" t="shared" si="4"/>
        <v>1900 - WEEK 00</v>
      </c>
      <c r="M310" s="51" t="str">
        <f ca="1" t="shared" si="5"/>
        <v>1900 - MONTH 01</v>
      </c>
      <c r="N310" s="68" t="str">
        <f ca="1" t="shared" ref="N310:O310" si="318">IFERROR(AVERAGEIF(L:L,L310,$J:$J)," ")</f>
        <v> </v>
      </c>
      <c r="O310" s="68" t="str">
        <f ca="1" t="shared" si="318"/>
        <v> </v>
      </c>
      <c r="P310" s="51" t="str">
        <f ca="1">IF(ISBLANK(A310)," ",IF(N310&gt;MASTER!$B$3/100,"SB",IF(N310&gt;MASTER!$B$4/100,"B",IF(N310&gt;MASTER!$B$5/100,"C","K"))))</f>
        <v>SB</v>
      </c>
      <c r="Q310" s="51" t="str">
        <f ca="1">IF(ISBLANK(B310)," ",IF(O310&gt;MASTER!$B$3/100,"SB",IF(O310&gt;MASTER!$B$4/100,"B",IF(O310&gt;MASTER!$B$5/100,"C","K"))))</f>
        <v>SB</v>
      </c>
    </row>
    <row r="311" customHeight="1" spans="1:17">
      <c r="A311" s="51">
        <f ca="1">INDIRECT(ADDRESS(2+QUOTIENT(ROW()-2,COUNTA('Form Responses 1'!$1:$1)-4),1,,TRUE,"Form Responses 1"))</f>
        <v>0</v>
      </c>
      <c r="B311" s="51">
        <f ca="1">INDIRECT(ADDRESS(2+QUOTIENT(ROW()-2,COUNTA('Form Responses 1'!$1:$1)-4),2,,TRUE,"Form Responses 1"))</f>
        <v>0</v>
      </c>
      <c r="C311" s="51">
        <f ca="1">INDIRECT(ADDRESS(2+QUOTIENT(ROW()-2,COUNTA('Form Responses 1'!$1:$1)-4),3,,TRUE,"Form Responses 1"))</f>
        <v>0</v>
      </c>
      <c r="D311" s="51">
        <f ca="1">INDIRECT(ADDRESS(2+QUOTIENT(ROW()-2,COUNTA('Form Responses 1'!$1:$1)-4),4,,TRUE,"Form Responses 1"))</f>
        <v>0</v>
      </c>
      <c r="E311" s="67">
        <f ca="1" t="shared" si="0"/>
        <v>6</v>
      </c>
      <c r="F311" s="51" t="str">
        <f ca="1">IF(ISBLANK(A311)," ",INDIRECT(ADDRESS(1,5+MOD(ROW()-2,COUNTA('Form Responses 1'!$1:$1)-4),,TRUE,"Form Responses 1")))</f>
        <v>Gedung [Kamar 2]</v>
      </c>
      <c r="G311" s="51" t="e">
        <f ca="1">IF(ISBLANK(A311)," ",INDIRECT(ADDRESS(MATCH(A311,'Form Responses 1'!A:A,0),5+MOD(ROW()-2,COUNTA('Form Responses 1'!$1:$1)-4),,TRUE,"Form Responses 1")))</f>
        <v>#N/A</v>
      </c>
      <c r="H311" s="68" t="str">
        <f ca="1" t="shared" si="1"/>
        <v>Gedung</v>
      </c>
      <c r="I311" s="68" t="str">
        <f ca="1" t="shared" si="2"/>
        <v>CLEANING SERVICE</v>
      </c>
      <c r="J311" s="68" t="str">
        <f ca="1" t="array" ref="J311">IFERROR(INDEX(MASTER!B:B,MATCH(G311,MASTER!A:A,0))/100," ")</f>
        <v> </v>
      </c>
      <c r="K311" s="51">
        <f ca="1" t="shared" si="3"/>
        <v>0</v>
      </c>
      <c r="L311" s="51" t="str">
        <f ca="1" t="shared" si="4"/>
        <v>1900 - WEEK 00</v>
      </c>
      <c r="M311" s="51" t="str">
        <f ca="1" t="shared" si="5"/>
        <v>1900 - MONTH 01</v>
      </c>
      <c r="N311" s="68" t="str">
        <f ca="1" t="shared" ref="N311:O311" si="319">IFERROR(AVERAGEIF(L:L,L311,$J:$J)," ")</f>
        <v> </v>
      </c>
      <c r="O311" s="68" t="str">
        <f ca="1" t="shared" si="319"/>
        <v> </v>
      </c>
      <c r="P311" s="51" t="str">
        <f ca="1">IF(ISBLANK(A311)," ",IF(N311&gt;MASTER!$B$3/100,"SB",IF(N311&gt;MASTER!$B$4/100,"B",IF(N311&gt;MASTER!$B$5/100,"C","K"))))</f>
        <v>SB</v>
      </c>
      <c r="Q311" s="51" t="str">
        <f ca="1">IF(ISBLANK(B311)," ",IF(O311&gt;MASTER!$B$3/100,"SB",IF(O311&gt;MASTER!$B$4/100,"B",IF(O311&gt;MASTER!$B$5/100,"C","K"))))</f>
        <v>SB</v>
      </c>
    </row>
    <row r="312" customHeight="1" spans="1:17">
      <c r="A312" s="51">
        <f ca="1">INDIRECT(ADDRESS(2+QUOTIENT(ROW()-2,COUNTA('Form Responses 1'!$1:$1)-4),1,,TRUE,"Form Responses 1"))</f>
        <v>0</v>
      </c>
      <c r="B312" s="51">
        <f ca="1">INDIRECT(ADDRESS(2+QUOTIENT(ROW()-2,COUNTA('Form Responses 1'!$1:$1)-4),2,,TRUE,"Form Responses 1"))</f>
        <v>0</v>
      </c>
      <c r="C312" s="51">
        <f ca="1">INDIRECT(ADDRESS(2+QUOTIENT(ROW()-2,COUNTA('Form Responses 1'!$1:$1)-4),3,,TRUE,"Form Responses 1"))</f>
        <v>0</v>
      </c>
      <c r="D312" s="51">
        <f ca="1">INDIRECT(ADDRESS(2+QUOTIENT(ROW()-2,COUNTA('Form Responses 1'!$1:$1)-4),4,,TRUE,"Form Responses 1"))</f>
        <v>0</v>
      </c>
      <c r="E312" s="67">
        <f ca="1" t="shared" si="0"/>
        <v>6</v>
      </c>
      <c r="F312" s="51" t="str">
        <f ca="1">IF(ISBLANK(A312)," ",INDIRECT(ADDRESS(1,5+MOD(ROW()-2,COUNTA('Form Responses 1'!$1:$1)-4),,TRUE,"Form Responses 1")))</f>
        <v>Gedung [Kamar 3]</v>
      </c>
      <c r="G312" s="51" t="e">
        <f ca="1">IF(ISBLANK(A312)," ",INDIRECT(ADDRESS(MATCH(A312,'Form Responses 1'!A:A,0),5+MOD(ROW()-2,COUNTA('Form Responses 1'!$1:$1)-4),,TRUE,"Form Responses 1")))</f>
        <v>#N/A</v>
      </c>
      <c r="H312" s="68" t="str">
        <f ca="1" t="shared" si="1"/>
        <v>Gedung</v>
      </c>
      <c r="I312" s="68" t="str">
        <f ca="1" t="shared" si="2"/>
        <v>CLEANING SERVICE</v>
      </c>
      <c r="J312" s="68" t="str">
        <f ca="1" t="array" ref="J312">IFERROR(INDEX(MASTER!B:B,MATCH(G312,MASTER!A:A,0))/100," ")</f>
        <v> </v>
      </c>
      <c r="K312" s="51">
        <f ca="1" t="shared" si="3"/>
        <v>0</v>
      </c>
      <c r="L312" s="51" t="str">
        <f ca="1" t="shared" si="4"/>
        <v>1900 - WEEK 00</v>
      </c>
      <c r="M312" s="51" t="str">
        <f ca="1" t="shared" si="5"/>
        <v>1900 - MONTH 01</v>
      </c>
      <c r="N312" s="68" t="str">
        <f ca="1" t="shared" ref="N312:O312" si="320">IFERROR(AVERAGEIF(L:L,L312,$J:$J)," ")</f>
        <v> </v>
      </c>
      <c r="O312" s="68" t="str">
        <f ca="1" t="shared" si="320"/>
        <v> </v>
      </c>
      <c r="P312" s="51" t="str">
        <f ca="1">IF(ISBLANK(A312)," ",IF(N312&gt;MASTER!$B$3/100,"SB",IF(N312&gt;MASTER!$B$4/100,"B",IF(N312&gt;MASTER!$B$5/100,"C","K"))))</f>
        <v>SB</v>
      </c>
      <c r="Q312" s="51" t="str">
        <f ca="1">IF(ISBLANK(B312)," ",IF(O312&gt;MASTER!$B$3/100,"SB",IF(O312&gt;MASTER!$B$4/100,"B",IF(O312&gt;MASTER!$B$5/100,"C","K"))))</f>
        <v>SB</v>
      </c>
    </row>
    <row r="313" customHeight="1" spans="1:17">
      <c r="A313" s="51">
        <f ca="1">INDIRECT(ADDRESS(2+QUOTIENT(ROW()-2,COUNTA('Form Responses 1'!$1:$1)-4),1,,TRUE,"Form Responses 1"))</f>
        <v>0</v>
      </c>
      <c r="B313" s="51">
        <f ca="1">INDIRECT(ADDRESS(2+QUOTIENT(ROW()-2,COUNTA('Form Responses 1'!$1:$1)-4),2,,TRUE,"Form Responses 1"))</f>
        <v>0</v>
      </c>
      <c r="C313" s="51">
        <f ca="1">INDIRECT(ADDRESS(2+QUOTIENT(ROW()-2,COUNTA('Form Responses 1'!$1:$1)-4),3,,TRUE,"Form Responses 1"))</f>
        <v>0</v>
      </c>
      <c r="D313" s="51">
        <f ca="1">INDIRECT(ADDRESS(2+QUOTIENT(ROW()-2,COUNTA('Form Responses 1'!$1:$1)-4),4,,TRUE,"Form Responses 1"))</f>
        <v>0</v>
      </c>
      <c r="E313" s="67">
        <f ca="1" t="shared" si="0"/>
        <v>6</v>
      </c>
      <c r="F313" s="51" t="str">
        <f ca="1">IF(ISBLANK(A313)," ",INDIRECT(ADDRESS(1,5+MOD(ROW()-2,COUNTA('Form Responses 1'!$1:$1)-4),,TRUE,"Form Responses 1")))</f>
        <v>Gedung [Kamar 4]</v>
      </c>
      <c r="G313" s="51" t="e">
        <f ca="1">IF(ISBLANK(A313)," ",INDIRECT(ADDRESS(MATCH(A313,'Form Responses 1'!A:A,0),5+MOD(ROW()-2,COUNTA('Form Responses 1'!$1:$1)-4),,TRUE,"Form Responses 1")))</f>
        <v>#N/A</v>
      </c>
      <c r="H313" s="68" t="str">
        <f ca="1" t="shared" si="1"/>
        <v>Gedung</v>
      </c>
      <c r="I313" s="68" t="str">
        <f ca="1" t="shared" si="2"/>
        <v>CLEANING SERVICE</v>
      </c>
      <c r="J313" s="68" t="str">
        <f ca="1" t="array" ref="J313">IFERROR(INDEX(MASTER!B:B,MATCH(G313,MASTER!A:A,0))/100," ")</f>
        <v> </v>
      </c>
      <c r="K313" s="51">
        <f ca="1" t="shared" si="3"/>
        <v>0</v>
      </c>
      <c r="L313" s="51" t="str">
        <f ca="1" t="shared" si="4"/>
        <v>1900 - WEEK 00</v>
      </c>
      <c r="M313" s="51" t="str">
        <f ca="1" t="shared" si="5"/>
        <v>1900 - MONTH 01</v>
      </c>
      <c r="N313" s="68" t="str">
        <f ca="1" t="shared" ref="N313:O313" si="321">IFERROR(AVERAGEIF(L:L,L313,$J:$J)," ")</f>
        <v> </v>
      </c>
      <c r="O313" s="68" t="str">
        <f ca="1" t="shared" si="321"/>
        <v> </v>
      </c>
      <c r="P313" s="51" t="str">
        <f ca="1">IF(ISBLANK(A313)," ",IF(N313&gt;MASTER!$B$3/100,"SB",IF(N313&gt;MASTER!$B$4/100,"B",IF(N313&gt;MASTER!$B$5/100,"C","K"))))</f>
        <v>SB</v>
      </c>
      <c r="Q313" s="51" t="str">
        <f ca="1">IF(ISBLANK(B313)," ",IF(O313&gt;MASTER!$B$3/100,"SB",IF(O313&gt;MASTER!$B$4/100,"B",IF(O313&gt;MASTER!$B$5/100,"C","K"))))</f>
        <v>SB</v>
      </c>
    </row>
    <row r="314" customHeight="1" spans="1:17">
      <c r="A314" s="51">
        <f ca="1">INDIRECT(ADDRESS(2+QUOTIENT(ROW()-2,COUNTA('Form Responses 1'!$1:$1)-4),1,,TRUE,"Form Responses 1"))</f>
        <v>0</v>
      </c>
      <c r="B314" s="51">
        <f ca="1">INDIRECT(ADDRESS(2+QUOTIENT(ROW()-2,COUNTA('Form Responses 1'!$1:$1)-4),2,,TRUE,"Form Responses 1"))</f>
        <v>0</v>
      </c>
      <c r="C314" s="51">
        <f ca="1">INDIRECT(ADDRESS(2+QUOTIENT(ROW()-2,COUNTA('Form Responses 1'!$1:$1)-4),3,,TRUE,"Form Responses 1"))</f>
        <v>0</v>
      </c>
      <c r="D314" s="51">
        <f ca="1">INDIRECT(ADDRESS(2+QUOTIENT(ROW()-2,COUNTA('Form Responses 1'!$1:$1)-4),4,,TRUE,"Form Responses 1"))</f>
        <v>0</v>
      </c>
      <c r="E314" s="67">
        <f ca="1" t="shared" si="0"/>
        <v>6</v>
      </c>
      <c r="F314" s="51" t="str">
        <f ca="1">IF(ISBLANK(A314)," ",INDIRECT(ADDRESS(1,5+MOD(ROW()-2,COUNTA('Form Responses 1'!$1:$1)-4),,TRUE,"Form Responses 1")))</f>
        <v>Gedung [Kolidor]</v>
      </c>
      <c r="G314" s="51" t="e">
        <f ca="1">IF(ISBLANK(A314)," ",INDIRECT(ADDRESS(MATCH(A314,'Form Responses 1'!A:A,0),5+MOD(ROW()-2,COUNTA('Form Responses 1'!$1:$1)-4),,TRUE,"Form Responses 1")))</f>
        <v>#N/A</v>
      </c>
      <c r="H314" s="68" t="str">
        <f ca="1" t="shared" si="1"/>
        <v>Gedung</v>
      </c>
      <c r="I314" s="68" t="str">
        <f ca="1" t="shared" si="2"/>
        <v>CLEANING SERVICE</v>
      </c>
      <c r="J314" s="68" t="str">
        <f ca="1" t="array" ref="J314">IFERROR(INDEX(MASTER!B:B,MATCH(G314,MASTER!A:A,0))/100," ")</f>
        <v> </v>
      </c>
      <c r="K314" s="51">
        <f ca="1" t="shared" si="3"/>
        <v>0</v>
      </c>
      <c r="L314" s="51" t="str">
        <f ca="1" t="shared" si="4"/>
        <v>1900 - WEEK 00</v>
      </c>
      <c r="M314" s="51" t="str">
        <f ca="1" t="shared" si="5"/>
        <v>1900 - MONTH 01</v>
      </c>
      <c r="N314" s="68" t="str">
        <f ca="1" t="shared" ref="N314:O314" si="322">IFERROR(AVERAGEIF(L:L,L314,$J:$J)," ")</f>
        <v> </v>
      </c>
      <c r="O314" s="68" t="str">
        <f ca="1" t="shared" si="322"/>
        <v> </v>
      </c>
      <c r="P314" s="51" t="str">
        <f ca="1">IF(ISBLANK(A314)," ",IF(N314&gt;MASTER!$B$3/100,"SB",IF(N314&gt;MASTER!$B$4/100,"B",IF(N314&gt;MASTER!$B$5/100,"C","K"))))</f>
        <v>SB</v>
      </c>
      <c r="Q314" s="51" t="str">
        <f ca="1">IF(ISBLANK(B314)," ",IF(O314&gt;MASTER!$B$3/100,"SB",IF(O314&gt;MASTER!$B$4/100,"B",IF(O314&gt;MASTER!$B$5/100,"C","K"))))</f>
        <v>SB</v>
      </c>
    </row>
    <row r="315" customHeight="1" spans="1:17">
      <c r="A315" s="51">
        <f ca="1">INDIRECT(ADDRESS(2+QUOTIENT(ROW()-2,COUNTA('Form Responses 1'!$1:$1)-4),1,,TRUE,"Form Responses 1"))</f>
        <v>0</v>
      </c>
      <c r="B315" s="51">
        <f ca="1">INDIRECT(ADDRESS(2+QUOTIENT(ROW()-2,COUNTA('Form Responses 1'!$1:$1)-4),2,,TRUE,"Form Responses 1"))</f>
        <v>0</v>
      </c>
      <c r="C315" s="51">
        <f ca="1">INDIRECT(ADDRESS(2+QUOTIENT(ROW()-2,COUNTA('Form Responses 1'!$1:$1)-4),3,,TRUE,"Form Responses 1"))</f>
        <v>0</v>
      </c>
      <c r="D315" s="51">
        <f ca="1">INDIRECT(ADDRESS(2+QUOTIENT(ROW()-2,COUNTA('Form Responses 1'!$1:$1)-4),4,,TRUE,"Form Responses 1"))</f>
        <v>0</v>
      </c>
      <c r="E315" s="67">
        <f ca="1" t="shared" si="0"/>
        <v>6</v>
      </c>
      <c r="F315" s="51" t="str">
        <f ca="1">IF(ISBLANK(A315)," ",INDIRECT(ADDRESS(1,5+MOD(ROW()-2,COUNTA('Form Responses 1'!$1:$1)-4),,TRUE,"Form Responses 1")))</f>
        <v>Gedung [Pentri]</v>
      </c>
      <c r="G315" s="51" t="e">
        <f ca="1">IF(ISBLANK(A315)," ",INDIRECT(ADDRESS(MATCH(A315,'Form Responses 1'!A:A,0),5+MOD(ROW()-2,COUNTA('Form Responses 1'!$1:$1)-4),,TRUE,"Form Responses 1")))</f>
        <v>#N/A</v>
      </c>
      <c r="H315" s="68" t="str">
        <f ca="1" t="shared" si="1"/>
        <v>Gedung</v>
      </c>
      <c r="I315" s="68" t="str">
        <f ca="1" t="shared" si="2"/>
        <v>CLEANING SERVICE</v>
      </c>
      <c r="J315" s="68" t="str">
        <f ca="1" t="array" ref="J315">IFERROR(INDEX(MASTER!B:B,MATCH(G315,MASTER!A:A,0))/100," ")</f>
        <v> </v>
      </c>
      <c r="K315" s="51">
        <f ca="1" t="shared" si="3"/>
        <v>0</v>
      </c>
      <c r="L315" s="51" t="str">
        <f ca="1" t="shared" si="4"/>
        <v>1900 - WEEK 00</v>
      </c>
      <c r="M315" s="51" t="str">
        <f ca="1" t="shared" si="5"/>
        <v>1900 - MONTH 01</v>
      </c>
      <c r="N315" s="68" t="str">
        <f ca="1" t="shared" ref="N315:O315" si="323">IFERROR(AVERAGEIF(L:L,L315,$J:$J)," ")</f>
        <v> </v>
      </c>
      <c r="O315" s="68" t="str">
        <f ca="1" t="shared" si="323"/>
        <v> </v>
      </c>
      <c r="P315" s="51" t="str">
        <f ca="1">IF(ISBLANK(A315)," ",IF(N315&gt;MASTER!$B$3/100,"SB",IF(N315&gt;MASTER!$B$4/100,"B",IF(N315&gt;MASTER!$B$5/100,"C","K"))))</f>
        <v>SB</v>
      </c>
      <c r="Q315" s="51" t="str">
        <f ca="1">IF(ISBLANK(B315)," ",IF(O315&gt;MASTER!$B$3/100,"SB",IF(O315&gt;MASTER!$B$4/100,"B",IF(O315&gt;MASTER!$B$5/100,"C","K"))))</f>
        <v>SB</v>
      </c>
    </row>
    <row r="316" customHeight="1" spans="1:17">
      <c r="A316" s="51">
        <f ca="1">INDIRECT(ADDRESS(2+QUOTIENT(ROW()-2,COUNTA('Form Responses 1'!$1:$1)-4),1,,TRUE,"Form Responses 1"))</f>
        <v>0</v>
      </c>
      <c r="B316" s="51">
        <f ca="1">INDIRECT(ADDRESS(2+QUOTIENT(ROW()-2,COUNTA('Form Responses 1'!$1:$1)-4),2,,TRUE,"Form Responses 1"))</f>
        <v>0</v>
      </c>
      <c r="C316" s="51">
        <f ca="1">INDIRECT(ADDRESS(2+QUOTIENT(ROW()-2,COUNTA('Form Responses 1'!$1:$1)-4),3,,TRUE,"Form Responses 1"))</f>
        <v>0</v>
      </c>
      <c r="D316" s="51">
        <f ca="1">INDIRECT(ADDRESS(2+QUOTIENT(ROW()-2,COUNTA('Form Responses 1'!$1:$1)-4),4,,TRUE,"Form Responses 1"))</f>
        <v>0</v>
      </c>
      <c r="E316" s="67">
        <f ca="1" t="shared" si="0"/>
        <v>6</v>
      </c>
      <c r="F316" s="51" t="str">
        <f ca="1">IF(ISBLANK(A316)," ",INDIRECT(ADDRESS(1,5+MOD(ROW()-2,COUNTA('Form Responses 1'!$1:$1)-4),,TRUE,"Form Responses 1")))</f>
        <v>Gedung [Toilet]</v>
      </c>
      <c r="G316" s="51" t="e">
        <f ca="1">IF(ISBLANK(A316)," ",INDIRECT(ADDRESS(MATCH(A316,'Form Responses 1'!A:A,0),5+MOD(ROW()-2,COUNTA('Form Responses 1'!$1:$1)-4),,TRUE,"Form Responses 1")))</f>
        <v>#N/A</v>
      </c>
      <c r="H316" s="68" t="str">
        <f ca="1" t="shared" si="1"/>
        <v>Gedung</v>
      </c>
      <c r="I316" s="68" t="str">
        <f ca="1" t="shared" si="2"/>
        <v>CLEANING SERVICE</v>
      </c>
      <c r="J316" s="68" t="str">
        <f ca="1" t="array" ref="J316">IFERROR(INDEX(MASTER!B:B,MATCH(G316,MASTER!A:A,0))/100," ")</f>
        <v> </v>
      </c>
      <c r="K316" s="51">
        <f ca="1" t="shared" si="3"/>
        <v>0</v>
      </c>
      <c r="L316" s="51" t="str">
        <f ca="1" t="shared" si="4"/>
        <v>1900 - WEEK 00</v>
      </c>
      <c r="M316" s="51" t="str">
        <f ca="1" t="shared" si="5"/>
        <v>1900 - MONTH 01</v>
      </c>
      <c r="N316" s="68" t="str">
        <f ca="1" t="shared" ref="N316:O316" si="324">IFERROR(AVERAGEIF(L:L,L316,$J:$J)," ")</f>
        <v> </v>
      </c>
      <c r="O316" s="68" t="str">
        <f ca="1" t="shared" si="324"/>
        <v> </v>
      </c>
      <c r="P316" s="51" t="str">
        <f ca="1">IF(ISBLANK(A316)," ",IF(N316&gt;MASTER!$B$3/100,"SB",IF(N316&gt;MASTER!$B$4/100,"B",IF(N316&gt;MASTER!$B$5/100,"C","K"))))</f>
        <v>SB</v>
      </c>
      <c r="Q316" s="51" t="str">
        <f ca="1">IF(ISBLANK(B316)," ",IF(O316&gt;MASTER!$B$3/100,"SB",IF(O316&gt;MASTER!$B$4/100,"B",IF(O316&gt;MASTER!$B$5/100,"C","K"))))</f>
        <v>SB</v>
      </c>
    </row>
    <row r="317" customHeight="1" spans="1:17">
      <c r="A317" s="51">
        <f ca="1">INDIRECT(ADDRESS(2+QUOTIENT(ROW()-2,COUNTA('Form Responses 1'!$1:$1)-4),1,,TRUE,"Form Responses 1"))</f>
        <v>0</v>
      </c>
      <c r="B317" s="51">
        <f ca="1">INDIRECT(ADDRESS(2+QUOTIENT(ROW()-2,COUNTA('Form Responses 1'!$1:$1)-4),2,,TRUE,"Form Responses 1"))</f>
        <v>0</v>
      </c>
      <c r="C317" s="51">
        <f ca="1">INDIRECT(ADDRESS(2+QUOTIENT(ROW()-2,COUNTA('Form Responses 1'!$1:$1)-4),3,,TRUE,"Form Responses 1"))</f>
        <v>0</v>
      </c>
      <c r="D317" s="51">
        <f ca="1">INDIRECT(ADDRESS(2+QUOTIENT(ROW()-2,COUNTA('Form Responses 1'!$1:$1)-4),4,,TRUE,"Form Responses 1"))</f>
        <v>0</v>
      </c>
      <c r="E317" s="67">
        <f ca="1" t="shared" si="0"/>
        <v>6</v>
      </c>
      <c r="F317" s="51" t="str">
        <f ca="1">IF(ISBLANK(A317)," ",INDIRECT(ADDRESS(1,5+MOD(ROW()-2,COUNTA('Form Responses 1'!$1:$1)-4),,TRUE,"Form Responses 1")))</f>
        <v>Security [Security Functions]</v>
      </c>
      <c r="G317" s="51" t="e">
        <f ca="1">IF(ISBLANK(A317)," ",INDIRECT(ADDRESS(MATCH(A317,'Form Responses 1'!A:A,0),5+MOD(ROW()-2,COUNTA('Form Responses 1'!$1:$1)-4),,TRUE,"Form Responses 1")))</f>
        <v>#N/A</v>
      </c>
      <c r="H317" s="68" t="str">
        <f ca="1" t="shared" si="1"/>
        <v>Security</v>
      </c>
      <c r="I317" s="68" t="str">
        <f ca="1" t="shared" si="2"/>
        <v>SECURITY SERVICE</v>
      </c>
      <c r="J317" s="68" t="str">
        <f ca="1" t="array" ref="J317">IFERROR(INDEX(MASTER!B:B,MATCH(G317,MASTER!A:A,0))/100," ")</f>
        <v> </v>
      </c>
      <c r="K317" s="51">
        <f ca="1" t="shared" si="3"/>
        <v>0</v>
      </c>
      <c r="L317" s="51" t="str">
        <f ca="1" t="shared" si="4"/>
        <v>1900 - WEEK 00</v>
      </c>
      <c r="M317" s="51" t="str">
        <f ca="1" t="shared" si="5"/>
        <v>1900 - MONTH 01</v>
      </c>
      <c r="N317" s="68" t="str">
        <f ca="1" t="shared" ref="N317:O317" si="325">IFERROR(AVERAGEIF(L:L,L317,$J:$J)," ")</f>
        <v> </v>
      </c>
      <c r="O317" s="68" t="str">
        <f ca="1" t="shared" si="325"/>
        <v> </v>
      </c>
      <c r="P317" s="51" t="str">
        <f ca="1">IF(ISBLANK(A317)," ",IF(N317&gt;MASTER!$B$3/100,"SB",IF(N317&gt;MASTER!$B$4/100,"B",IF(N317&gt;MASTER!$B$5/100,"C","K"))))</f>
        <v>SB</v>
      </c>
      <c r="Q317" s="51" t="str">
        <f ca="1">IF(ISBLANK(B317)," ",IF(O317&gt;MASTER!$B$3/100,"SB",IF(O317&gt;MASTER!$B$4/100,"B",IF(O317&gt;MASTER!$B$5/100,"C","K"))))</f>
        <v>SB</v>
      </c>
    </row>
    <row r="318" customHeight="1" spans="1:17">
      <c r="A318" s="51">
        <f ca="1">INDIRECT(ADDRESS(2+QUOTIENT(ROW()-2,COUNTA('Form Responses 1'!$1:$1)-4),1,,TRUE,"Form Responses 1"))</f>
        <v>0</v>
      </c>
      <c r="B318" s="51">
        <f ca="1">INDIRECT(ADDRESS(2+QUOTIENT(ROW()-2,COUNTA('Form Responses 1'!$1:$1)-4),2,,TRUE,"Form Responses 1"))</f>
        <v>0</v>
      </c>
      <c r="C318" s="51">
        <f ca="1">INDIRECT(ADDRESS(2+QUOTIENT(ROW()-2,COUNTA('Form Responses 1'!$1:$1)-4),3,,TRUE,"Form Responses 1"))</f>
        <v>0</v>
      </c>
      <c r="D318" s="51">
        <f ca="1">INDIRECT(ADDRESS(2+QUOTIENT(ROW()-2,COUNTA('Form Responses 1'!$1:$1)-4),4,,TRUE,"Form Responses 1"))</f>
        <v>0</v>
      </c>
      <c r="E318" s="67">
        <f ca="1" t="shared" si="0"/>
        <v>6</v>
      </c>
      <c r="F318" s="51" t="str">
        <f ca="1">IF(ISBLANK(A318)," ",INDIRECT(ADDRESS(1,5+MOD(ROW()-2,COUNTA('Form Responses 1'!$1:$1)-4),,TRUE,"Form Responses 1")))</f>
        <v>Gedung [Halaman]</v>
      </c>
      <c r="G318" s="51" t="e">
        <f ca="1">IF(ISBLANK(A318)," ",INDIRECT(ADDRESS(MATCH(A318,'Form Responses 1'!A:A,0),5+MOD(ROW()-2,COUNTA('Form Responses 1'!$1:$1)-4),,TRUE,"Form Responses 1")))</f>
        <v>#N/A</v>
      </c>
      <c r="H318" s="68" t="str">
        <f ca="1" t="shared" si="1"/>
        <v>Gedung</v>
      </c>
      <c r="I318" s="68" t="str">
        <f ca="1" t="shared" si="2"/>
        <v>CLEANING SERVICE</v>
      </c>
      <c r="J318" s="68" t="str">
        <f ca="1" t="array" ref="J318">IFERROR(INDEX(MASTER!B:B,MATCH(G318,MASTER!A:A,0))/100," ")</f>
        <v> </v>
      </c>
      <c r="K318" s="51">
        <f ca="1" t="shared" si="3"/>
        <v>0</v>
      </c>
      <c r="L318" s="51" t="str">
        <f ca="1" t="shared" si="4"/>
        <v>1900 - WEEK 00</v>
      </c>
      <c r="M318" s="51" t="str">
        <f ca="1" t="shared" si="5"/>
        <v>1900 - MONTH 01</v>
      </c>
      <c r="N318" s="68" t="str">
        <f ca="1" t="shared" ref="N318:O318" si="326">IFERROR(AVERAGEIF(L:L,L318,$J:$J)," ")</f>
        <v> </v>
      </c>
      <c r="O318" s="68" t="str">
        <f ca="1" t="shared" si="326"/>
        <v> </v>
      </c>
      <c r="P318" s="51" t="str">
        <f ca="1">IF(ISBLANK(A318)," ",IF(N318&gt;MASTER!$B$3/100,"SB",IF(N318&gt;MASTER!$B$4/100,"B",IF(N318&gt;MASTER!$B$5/100,"C","K"))))</f>
        <v>SB</v>
      </c>
      <c r="Q318" s="51" t="str">
        <f ca="1">IF(ISBLANK(B318)," ",IF(O318&gt;MASTER!$B$3/100,"SB",IF(O318&gt;MASTER!$B$4/100,"B",IF(O318&gt;MASTER!$B$5/100,"C","K"))))</f>
        <v>SB</v>
      </c>
    </row>
    <row r="319" customHeight="1" spans="1:17">
      <c r="A319" s="51">
        <f ca="1">INDIRECT(ADDRESS(2+QUOTIENT(ROW()-2,COUNTA('Form Responses 1'!$1:$1)-4),1,,TRUE,"Form Responses 1"))</f>
        <v>0</v>
      </c>
      <c r="B319" s="51">
        <f ca="1">INDIRECT(ADDRESS(2+QUOTIENT(ROW()-2,COUNTA('Form Responses 1'!$1:$1)-4),2,,TRUE,"Form Responses 1"))</f>
        <v>0</v>
      </c>
      <c r="C319" s="51">
        <f ca="1">INDIRECT(ADDRESS(2+QUOTIENT(ROW()-2,COUNTA('Form Responses 1'!$1:$1)-4),3,,TRUE,"Form Responses 1"))</f>
        <v>0</v>
      </c>
      <c r="D319" s="51">
        <f ca="1">INDIRECT(ADDRESS(2+QUOTIENT(ROW()-2,COUNTA('Form Responses 1'!$1:$1)-4),4,,TRUE,"Form Responses 1"))</f>
        <v>0</v>
      </c>
      <c r="E319" s="67">
        <f ca="1" t="shared" si="0"/>
        <v>6</v>
      </c>
      <c r="F319" s="51" t="str">
        <f ca="1">IF(ISBLANK(A319)," ",INDIRECT(ADDRESS(1,5+MOD(ROW()-2,COUNTA('Form Responses 1'!$1:$1)-4),,TRUE,"Form Responses 1")))</f>
        <v>Gedung [Kamar 1]</v>
      </c>
      <c r="G319" s="51" t="e">
        <f ca="1">IF(ISBLANK(A319)," ",INDIRECT(ADDRESS(MATCH(A319,'Form Responses 1'!A:A,0),5+MOD(ROW()-2,COUNTA('Form Responses 1'!$1:$1)-4),,TRUE,"Form Responses 1")))</f>
        <v>#N/A</v>
      </c>
      <c r="H319" s="68" t="str">
        <f ca="1" t="shared" si="1"/>
        <v>Gedung</v>
      </c>
      <c r="I319" s="68" t="str">
        <f ca="1" t="shared" si="2"/>
        <v>CLEANING SERVICE</v>
      </c>
      <c r="J319" s="68" t="str">
        <f ca="1" t="array" ref="J319">IFERROR(INDEX(MASTER!B:B,MATCH(G319,MASTER!A:A,0))/100," ")</f>
        <v> </v>
      </c>
      <c r="K319" s="51">
        <f ca="1" t="shared" si="3"/>
        <v>0</v>
      </c>
      <c r="L319" s="51" t="str">
        <f ca="1" t="shared" si="4"/>
        <v>1900 - WEEK 00</v>
      </c>
      <c r="M319" s="51" t="str">
        <f ca="1" t="shared" si="5"/>
        <v>1900 - MONTH 01</v>
      </c>
      <c r="N319" s="68" t="str">
        <f ca="1" t="shared" ref="N319:O319" si="327">IFERROR(AVERAGEIF(L:L,L319,$J:$J)," ")</f>
        <v> </v>
      </c>
      <c r="O319" s="68" t="str">
        <f ca="1" t="shared" si="327"/>
        <v> </v>
      </c>
      <c r="P319" s="51" t="str">
        <f ca="1">IF(ISBLANK(A319)," ",IF(N319&gt;MASTER!$B$3/100,"SB",IF(N319&gt;MASTER!$B$4/100,"B",IF(N319&gt;MASTER!$B$5/100,"C","K"))))</f>
        <v>SB</v>
      </c>
      <c r="Q319" s="51" t="str">
        <f ca="1">IF(ISBLANK(B319)," ",IF(O319&gt;MASTER!$B$3/100,"SB",IF(O319&gt;MASTER!$B$4/100,"B",IF(O319&gt;MASTER!$B$5/100,"C","K"))))</f>
        <v>SB</v>
      </c>
    </row>
    <row r="320" customHeight="1" spans="1:17">
      <c r="A320" s="51">
        <f ca="1">INDIRECT(ADDRESS(2+QUOTIENT(ROW()-2,COUNTA('Form Responses 1'!$1:$1)-4),1,,TRUE,"Form Responses 1"))</f>
        <v>0</v>
      </c>
      <c r="B320" s="51">
        <f ca="1">INDIRECT(ADDRESS(2+QUOTIENT(ROW()-2,COUNTA('Form Responses 1'!$1:$1)-4),2,,TRUE,"Form Responses 1"))</f>
        <v>0</v>
      </c>
      <c r="C320" s="51">
        <f ca="1">INDIRECT(ADDRESS(2+QUOTIENT(ROW()-2,COUNTA('Form Responses 1'!$1:$1)-4),3,,TRUE,"Form Responses 1"))</f>
        <v>0</v>
      </c>
      <c r="D320" s="51">
        <f ca="1">INDIRECT(ADDRESS(2+QUOTIENT(ROW()-2,COUNTA('Form Responses 1'!$1:$1)-4),4,,TRUE,"Form Responses 1"))</f>
        <v>0</v>
      </c>
      <c r="E320" s="67">
        <f ca="1" t="shared" si="0"/>
        <v>6</v>
      </c>
      <c r="F320" s="51" t="str">
        <f ca="1">IF(ISBLANK(A320)," ",INDIRECT(ADDRESS(1,5+MOD(ROW()-2,COUNTA('Form Responses 1'!$1:$1)-4),,TRUE,"Form Responses 1")))</f>
        <v>Gedung [Kamar 2]</v>
      </c>
      <c r="G320" s="51" t="e">
        <f ca="1">IF(ISBLANK(A320)," ",INDIRECT(ADDRESS(MATCH(A320,'Form Responses 1'!A:A,0),5+MOD(ROW()-2,COUNTA('Form Responses 1'!$1:$1)-4),,TRUE,"Form Responses 1")))</f>
        <v>#N/A</v>
      </c>
      <c r="H320" s="68" t="str">
        <f ca="1" t="shared" si="1"/>
        <v>Gedung</v>
      </c>
      <c r="I320" s="68" t="str">
        <f ca="1" t="shared" si="2"/>
        <v>CLEANING SERVICE</v>
      </c>
      <c r="J320" s="68" t="str">
        <f ca="1" t="array" ref="J320">IFERROR(INDEX(MASTER!B:B,MATCH(G320,MASTER!A:A,0))/100," ")</f>
        <v> </v>
      </c>
      <c r="K320" s="51">
        <f ca="1" t="shared" si="3"/>
        <v>0</v>
      </c>
      <c r="L320" s="51" t="str">
        <f ca="1" t="shared" si="4"/>
        <v>1900 - WEEK 00</v>
      </c>
      <c r="M320" s="51" t="str">
        <f ca="1" t="shared" si="5"/>
        <v>1900 - MONTH 01</v>
      </c>
      <c r="N320" s="68" t="str">
        <f ca="1" t="shared" ref="N320:O320" si="328">IFERROR(AVERAGEIF(L:L,L320,$J:$J)," ")</f>
        <v> </v>
      </c>
      <c r="O320" s="68" t="str">
        <f ca="1" t="shared" si="328"/>
        <v> </v>
      </c>
      <c r="P320" s="51" t="str">
        <f ca="1">IF(ISBLANK(A320)," ",IF(N320&gt;MASTER!$B$3/100,"SB",IF(N320&gt;MASTER!$B$4/100,"B",IF(N320&gt;MASTER!$B$5/100,"C","K"))))</f>
        <v>SB</v>
      </c>
      <c r="Q320" s="51" t="str">
        <f ca="1">IF(ISBLANK(B320)," ",IF(O320&gt;MASTER!$B$3/100,"SB",IF(O320&gt;MASTER!$B$4/100,"B",IF(O320&gt;MASTER!$B$5/100,"C","K"))))</f>
        <v>SB</v>
      </c>
    </row>
    <row r="321" customHeight="1" spans="1:17">
      <c r="A321" s="51">
        <f ca="1">INDIRECT(ADDRESS(2+QUOTIENT(ROW()-2,COUNTA('Form Responses 1'!$1:$1)-4),1,,TRUE,"Form Responses 1"))</f>
        <v>0</v>
      </c>
      <c r="B321" s="51">
        <f ca="1">INDIRECT(ADDRESS(2+QUOTIENT(ROW()-2,COUNTA('Form Responses 1'!$1:$1)-4),2,,TRUE,"Form Responses 1"))</f>
        <v>0</v>
      </c>
      <c r="C321" s="51">
        <f ca="1">INDIRECT(ADDRESS(2+QUOTIENT(ROW()-2,COUNTA('Form Responses 1'!$1:$1)-4),3,,TRUE,"Form Responses 1"))</f>
        <v>0</v>
      </c>
      <c r="D321" s="51">
        <f ca="1">INDIRECT(ADDRESS(2+QUOTIENT(ROW()-2,COUNTA('Form Responses 1'!$1:$1)-4),4,,TRUE,"Form Responses 1"))</f>
        <v>0</v>
      </c>
      <c r="E321" s="67">
        <f ca="1" t="shared" si="0"/>
        <v>6</v>
      </c>
      <c r="F321" s="51" t="str">
        <f ca="1">IF(ISBLANK(A321)," ",INDIRECT(ADDRESS(1,5+MOD(ROW()-2,COUNTA('Form Responses 1'!$1:$1)-4),,TRUE,"Form Responses 1")))</f>
        <v>Gedung [Kamar 3]</v>
      </c>
      <c r="G321" s="51" t="e">
        <f ca="1">IF(ISBLANK(A321)," ",INDIRECT(ADDRESS(MATCH(A321,'Form Responses 1'!A:A,0),5+MOD(ROW()-2,COUNTA('Form Responses 1'!$1:$1)-4),,TRUE,"Form Responses 1")))</f>
        <v>#N/A</v>
      </c>
      <c r="H321" s="68" t="str">
        <f ca="1" t="shared" si="1"/>
        <v>Gedung</v>
      </c>
      <c r="I321" s="68" t="str">
        <f ca="1" t="shared" si="2"/>
        <v>CLEANING SERVICE</v>
      </c>
      <c r="J321" s="68" t="str">
        <f ca="1" t="array" ref="J321">IFERROR(INDEX(MASTER!B:B,MATCH(G321,MASTER!A:A,0))/100," ")</f>
        <v> </v>
      </c>
      <c r="K321" s="51">
        <f ca="1" t="shared" si="3"/>
        <v>0</v>
      </c>
      <c r="L321" s="51" t="str">
        <f ca="1" t="shared" si="4"/>
        <v>1900 - WEEK 00</v>
      </c>
      <c r="M321" s="51" t="str">
        <f ca="1" t="shared" si="5"/>
        <v>1900 - MONTH 01</v>
      </c>
      <c r="N321" s="68" t="str">
        <f ca="1" t="shared" ref="N321:O321" si="329">IFERROR(AVERAGEIF(L:L,L321,$J:$J)," ")</f>
        <v> </v>
      </c>
      <c r="O321" s="68" t="str">
        <f ca="1" t="shared" si="329"/>
        <v> </v>
      </c>
      <c r="P321" s="51" t="str">
        <f ca="1">IF(ISBLANK(A321)," ",IF(N321&gt;MASTER!$B$3/100,"SB",IF(N321&gt;MASTER!$B$4/100,"B",IF(N321&gt;MASTER!$B$5/100,"C","K"))))</f>
        <v>SB</v>
      </c>
      <c r="Q321" s="51" t="str">
        <f ca="1">IF(ISBLANK(B321)," ",IF(O321&gt;MASTER!$B$3/100,"SB",IF(O321&gt;MASTER!$B$4/100,"B",IF(O321&gt;MASTER!$B$5/100,"C","K"))))</f>
        <v>SB</v>
      </c>
    </row>
    <row r="322" customHeight="1" spans="1:17">
      <c r="A322" s="51">
        <f ca="1">INDIRECT(ADDRESS(2+QUOTIENT(ROW()-2,COUNTA('Form Responses 1'!$1:$1)-4),1,,TRUE,"Form Responses 1"))</f>
        <v>0</v>
      </c>
      <c r="B322" s="51">
        <f ca="1">INDIRECT(ADDRESS(2+QUOTIENT(ROW()-2,COUNTA('Form Responses 1'!$1:$1)-4),2,,TRUE,"Form Responses 1"))</f>
        <v>0</v>
      </c>
      <c r="C322" s="51">
        <f ca="1">INDIRECT(ADDRESS(2+QUOTIENT(ROW()-2,COUNTA('Form Responses 1'!$1:$1)-4),3,,TRUE,"Form Responses 1"))</f>
        <v>0</v>
      </c>
      <c r="D322" s="51">
        <f ca="1">INDIRECT(ADDRESS(2+QUOTIENT(ROW()-2,COUNTA('Form Responses 1'!$1:$1)-4),4,,TRUE,"Form Responses 1"))</f>
        <v>0</v>
      </c>
      <c r="E322" s="67">
        <f ca="1" t="shared" si="0"/>
        <v>6</v>
      </c>
      <c r="F322" s="51" t="str">
        <f ca="1">IF(ISBLANK(A322)," ",INDIRECT(ADDRESS(1,5+MOD(ROW()-2,COUNTA('Form Responses 1'!$1:$1)-4),,TRUE,"Form Responses 1")))</f>
        <v>Gedung [Kamar 4]</v>
      </c>
      <c r="G322" s="51" t="e">
        <f ca="1">IF(ISBLANK(A322)," ",INDIRECT(ADDRESS(MATCH(A322,'Form Responses 1'!A:A,0),5+MOD(ROW()-2,COUNTA('Form Responses 1'!$1:$1)-4),,TRUE,"Form Responses 1")))</f>
        <v>#N/A</v>
      </c>
      <c r="H322" s="68" t="str">
        <f ca="1" t="shared" si="1"/>
        <v>Gedung</v>
      </c>
      <c r="I322" s="68" t="str">
        <f ca="1" t="shared" si="2"/>
        <v>CLEANING SERVICE</v>
      </c>
      <c r="J322" s="68" t="str">
        <f ca="1" t="array" ref="J322">IFERROR(INDEX(MASTER!B:B,MATCH(G322,MASTER!A:A,0))/100," ")</f>
        <v> </v>
      </c>
      <c r="K322" s="51">
        <f ca="1" t="shared" si="3"/>
        <v>0</v>
      </c>
      <c r="L322" s="51" t="str">
        <f ca="1" t="shared" si="4"/>
        <v>1900 - WEEK 00</v>
      </c>
      <c r="M322" s="51" t="str">
        <f ca="1" t="shared" si="5"/>
        <v>1900 - MONTH 01</v>
      </c>
      <c r="N322" s="68" t="str">
        <f ca="1" t="shared" ref="N322:O322" si="330">IFERROR(AVERAGEIF(L:L,L322,$J:$J)," ")</f>
        <v> </v>
      </c>
      <c r="O322" s="68" t="str">
        <f ca="1" t="shared" si="330"/>
        <v> </v>
      </c>
      <c r="P322" s="51" t="str">
        <f ca="1">IF(ISBLANK(A322)," ",IF(N322&gt;MASTER!$B$3/100,"SB",IF(N322&gt;MASTER!$B$4/100,"B",IF(N322&gt;MASTER!$B$5/100,"C","K"))))</f>
        <v>SB</v>
      </c>
      <c r="Q322" s="51" t="str">
        <f ca="1">IF(ISBLANK(B322)," ",IF(O322&gt;MASTER!$B$3/100,"SB",IF(O322&gt;MASTER!$B$4/100,"B",IF(O322&gt;MASTER!$B$5/100,"C","K"))))</f>
        <v>SB</v>
      </c>
    </row>
    <row r="323" customHeight="1" spans="1:17">
      <c r="A323" s="51">
        <f ca="1">INDIRECT(ADDRESS(2+QUOTIENT(ROW()-2,COUNTA('Form Responses 1'!$1:$1)-4),1,,TRUE,"Form Responses 1"))</f>
        <v>0</v>
      </c>
      <c r="B323" s="51">
        <f ca="1">INDIRECT(ADDRESS(2+QUOTIENT(ROW()-2,COUNTA('Form Responses 1'!$1:$1)-4),2,,TRUE,"Form Responses 1"))</f>
        <v>0</v>
      </c>
      <c r="C323" s="51">
        <f ca="1">INDIRECT(ADDRESS(2+QUOTIENT(ROW()-2,COUNTA('Form Responses 1'!$1:$1)-4),3,,TRUE,"Form Responses 1"))</f>
        <v>0</v>
      </c>
      <c r="D323" s="51">
        <f ca="1">INDIRECT(ADDRESS(2+QUOTIENT(ROW()-2,COUNTA('Form Responses 1'!$1:$1)-4),4,,TRUE,"Form Responses 1"))</f>
        <v>0</v>
      </c>
      <c r="E323" s="67">
        <f ca="1" t="shared" si="0"/>
        <v>6</v>
      </c>
      <c r="F323" s="51" t="str">
        <f ca="1">IF(ISBLANK(A323)," ",INDIRECT(ADDRESS(1,5+MOD(ROW()-2,COUNTA('Form Responses 1'!$1:$1)-4),,TRUE,"Form Responses 1")))</f>
        <v>Gedung [Kolidor]</v>
      </c>
      <c r="G323" s="51" t="e">
        <f ca="1">IF(ISBLANK(A323)," ",INDIRECT(ADDRESS(MATCH(A323,'Form Responses 1'!A:A,0),5+MOD(ROW()-2,COUNTA('Form Responses 1'!$1:$1)-4),,TRUE,"Form Responses 1")))</f>
        <v>#N/A</v>
      </c>
      <c r="H323" s="68" t="str">
        <f ca="1" t="shared" si="1"/>
        <v>Gedung</v>
      </c>
      <c r="I323" s="68" t="str">
        <f ca="1" t="shared" si="2"/>
        <v>CLEANING SERVICE</v>
      </c>
      <c r="J323" s="68" t="str">
        <f ca="1" t="array" ref="J323">IFERROR(INDEX(MASTER!B:B,MATCH(G323,MASTER!A:A,0))/100," ")</f>
        <v> </v>
      </c>
      <c r="K323" s="51">
        <f ca="1" t="shared" si="3"/>
        <v>0</v>
      </c>
      <c r="L323" s="51" t="str">
        <f ca="1" t="shared" si="4"/>
        <v>1900 - WEEK 00</v>
      </c>
      <c r="M323" s="51" t="str">
        <f ca="1" t="shared" si="5"/>
        <v>1900 - MONTH 01</v>
      </c>
      <c r="N323" s="68" t="str">
        <f ca="1" t="shared" ref="N323:O323" si="331">IFERROR(AVERAGEIF(L:L,L323,$J:$J)," ")</f>
        <v> </v>
      </c>
      <c r="O323" s="68" t="str">
        <f ca="1" t="shared" si="331"/>
        <v> </v>
      </c>
      <c r="P323" s="51" t="str">
        <f ca="1">IF(ISBLANK(A323)," ",IF(N323&gt;MASTER!$B$3/100,"SB",IF(N323&gt;MASTER!$B$4/100,"B",IF(N323&gt;MASTER!$B$5/100,"C","K"))))</f>
        <v>SB</v>
      </c>
      <c r="Q323" s="51" t="str">
        <f ca="1">IF(ISBLANK(B323)," ",IF(O323&gt;MASTER!$B$3/100,"SB",IF(O323&gt;MASTER!$B$4/100,"B",IF(O323&gt;MASTER!$B$5/100,"C","K"))))</f>
        <v>SB</v>
      </c>
    </row>
    <row r="324" customHeight="1" spans="1:17">
      <c r="A324" s="51">
        <f ca="1">INDIRECT(ADDRESS(2+QUOTIENT(ROW()-2,COUNTA('Form Responses 1'!$1:$1)-4),1,,TRUE,"Form Responses 1"))</f>
        <v>0</v>
      </c>
      <c r="B324" s="51">
        <f ca="1">INDIRECT(ADDRESS(2+QUOTIENT(ROW()-2,COUNTA('Form Responses 1'!$1:$1)-4),2,,TRUE,"Form Responses 1"))</f>
        <v>0</v>
      </c>
      <c r="C324" s="51">
        <f ca="1">INDIRECT(ADDRESS(2+QUOTIENT(ROW()-2,COUNTA('Form Responses 1'!$1:$1)-4),3,,TRUE,"Form Responses 1"))</f>
        <v>0</v>
      </c>
      <c r="D324" s="51">
        <f ca="1">INDIRECT(ADDRESS(2+QUOTIENT(ROW()-2,COUNTA('Form Responses 1'!$1:$1)-4),4,,TRUE,"Form Responses 1"))</f>
        <v>0</v>
      </c>
      <c r="E324" s="67">
        <f ca="1" t="shared" si="0"/>
        <v>6</v>
      </c>
      <c r="F324" s="51" t="str">
        <f ca="1">IF(ISBLANK(A324)," ",INDIRECT(ADDRESS(1,5+MOD(ROW()-2,COUNTA('Form Responses 1'!$1:$1)-4),,TRUE,"Form Responses 1")))</f>
        <v>Gedung [Pentri]</v>
      </c>
      <c r="G324" s="51" t="e">
        <f ca="1">IF(ISBLANK(A324)," ",INDIRECT(ADDRESS(MATCH(A324,'Form Responses 1'!A:A,0),5+MOD(ROW()-2,COUNTA('Form Responses 1'!$1:$1)-4),,TRUE,"Form Responses 1")))</f>
        <v>#N/A</v>
      </c>
      <c r="H324" s="68" t="str">
        <f ca="1" t="shared" si="1"/>
        <v>Gedung</v>
      </c>
      <c r="I324" s="68" t="str">
        <f ca="1" t="shared" si="2"/>
        <v>CLEANING SERVICE</v>
      </c>
      <c r="J324" s="68" t="str">
        <f ca="1" t="array" ref="J324">IFERROR(INDEX(MASTER!B:B,MATCH(G324,MASTER!A:A,0))/100," ")</f>
        <v> </v>
      </c>
      <c r="K324" s="51">
        <f ca="1" t="shared" si="3"/>
        <v>0</v>
      </c>
      <c r="L324" s="51" t="str">
        <f ca="1" t="shared" si="4"/>
        <v>1900 - WEEK 00</v>
      </c>
      <c r="M324" s="51" t="str">
        <f ca="1" t="shared" si="5"/>
        <v>1900 - MONTH 01</v>
      </c>
      <c r="N324" s="68" t="str">
        <f ca="1" t="shared" ref="N324:O324" si="332">IFERROR(AVERAGEIF(L:L,L324,$J:$J)," ")</f>
        <v> </v>
      </c>
      <c r="O324" s="68" t="str">
        <f ca="1" t="shared" si="332"/>
        <v> </v>
      </c>
      <c r="P324" s="51" t="str">
        <f ca="1">IF(ISBLANK(A324)," ",IF(N324&gt;MASTER!$B$3/100,"SB",IF(N324&gt;MASTER!$B$4/100,"B",IF(N324&gt;MASTER!$B$5/100,"C","K"))))</f>
        <v>SB</v>
      </c>
      <c r="Q324" s="51" t="str">
        <f ca="1">IF(ISBLANK(B324)," ",IF(O324&gt;MASTER!$B$3/100,"SB",IF(O324&gt;MASTER!$B$4/100,"B",IF(O324&gt;MASTER!$B$5/100,"C","K"))))</f>
        <v>SB</v>
      </c>
    </row>
    <row r="325" customHeight="1" spans="1:17">
      <c r="A325" s="51">
        <f ca="1">INDIRECT(ADDRESS(2+QUOTIENT(ROW()-2,COUNTA('Form Responses 1'!$1:$1)-4),1,,TRUE,"Form Responses 1"))</f>
        <v>0</v>
      </c>
      <c r="B325" s="51">
        <f ca="1">INDIRECT(ADDRESS(2+QUOTIENT(ROW()-2,COUNTA('Form Responses 1'!$1:$1)-4),2,,TRUE,"Form Responses 1"))</f>
        <v>0</v>
      </c>
      <c r="C325" s="51">
        <f ca="1">INDIRECT(ADDRESS(2+QUOTIENT(ROW()-2,COUNTA('Form Responses 1'!$1:$1)-4),3,,TRUE,"Form Responses 1"))</f>
        <v>0</v>
      </c>
      <c r="D325" s="51">
        <f ca="1">INDIRECT(ADDRESS(2+QUOTIENT(ROW()-2,COUNTA('Form Responses 1'!$1:$1)-4),4,,TRUE,"Form Responses 1"))</f>
        <v>0</v>
      </c>
      <c r="E325" s="67">
        <f ca="1" t="shared" si="0"/>
        <v>6</v>
      </c>
      <c r="F325" s="51" t="str">
        <f ca="1">IF(ISBLANK(A325)," ",INDIRECT(ADDRESS(1,5+MOD(ROW()-2,COUNTA('Form Responses 1'!$1:$1)-4),,TRUE,"Form Responses 1")))</f>
        <v>Gedung [Toilet]</v>
      </c>
      <c r="G325" s="51" t="e">
        <f ca="1">IF(ISBLANK(A325)," ",INDIRECT(ADDRESS(MATCH(A325,'Form Responses 1'!A:A,0),5+MOD(ROW()-2,COUNTA('Form Responses 1'!$1:$1)-4),,TRUE,"Form Responses 1")))</f>
        <v>#N/A</v>
      </c>
      <c r="H325" s="68" t="str">
        <f ca="1" t="shared" si="1"/>
        <v>Gedung</v>
      </c>
      <c r="I325" s="68" t="str">
        <f ca="1" t="shared" si="2"/>
        <v>CLEANING SERVICE</v>
      </c>
      <c r="J325" s="68" t="str">
        <f ca="1" t="array" ref="J325">IFERROR(INDEX(MASTER!B:B,MATCH(G325,MASTER!A:A,0))/100," ")</f>
        <v> </v>
      </c>
      <c r="K325" s="51">
        <f ca="1" t="shared" si="3"/>
        <v>0</v>
      </c>
      <c r="L325" s="51" t="str">
        <f ca="1" t="shared" si="4"/>
        <v>1900 - WEEK 00</v>
      </c>
      <c r="M325" s="51" t="str">
        <f ca="1" t="shared" si="5"/>
        <v>1900 - MONTH 01</v>
      </c>
      <c r="N325" s="68" t="str">
        <f ca="1" t="shared" ref="N325:O325" si="333">IFERROR(AVERAGEIF(L:L,L325,$J:$J)," ")</f>
        <v> </v>
      </c>
      <c r="O325" s="68" t="str">
        <f ca="1" t="shared" si="333"/>
        <v> </v>
      </c>
      <c r="P325" s="51" t="str">
        <f ca="1">IF(ISBLANK(A325)," ",IF(N325&gt;MASTER!$B$3/100,"SB",IF(N325&gt;MASTER!$B$4/100,"B",IF(N325&gt;MASTER!$B$5/100,"C","K"))))</f>
        <v>SB</v>
      </c>
      <c r="Q325" s="51" t="str">
        <f ca="1">IF(ISBLANK(B325)," ",IF(O325&gt;MASTER!$B$3/100,"SB",IF(O325&gt;MASTER!$B$4/100,"B",IF(O325&gt;MASTER!$B$5/100,"C","K"))))</f>
        <v>SB</v>
      </c>
    </row>
    <row r="326" customHeight="1" spans="1:17">
      <c r="A326" s="51">
        <f ca="1">INDIRECT(ADDRESS(2+QUOTIENT(ROW()-2,COUNTA('Form Responses 1'!$1:$1)-4),1,,TRUE,"Form Responses 1"))</f>
        <v>0</v>
      </c>
      <c r="B326" s="51">
        <f ca="1">INDIRECT(ADDRESS(2+QUOTIENT(ROW()-2,COUNTA('Form Responses 1'!$1:$1)-4),2,,TRUE,"Form Responses 1"))</f>
        <v>0</v>
      </c>
      <c r="C326" s="51">
        <f ca="1">INDIRECT(ADDRESS(2+QUOTIENT(ROW()-2,COUNTA('Form Responses 1'!$1:$1)-4),3,,TRUE,"Form Responses 1"))</f>
        <v>0</v>
      </c>
      <c r="D326" s="51">
        <f ca="1">INDIRECT(ADDRESS(2+QUOTIENT(ROW()-2,COUNTA('Form Responses 1'!$1:$1)-4),4,,TRUE,"Form Responses 1"))</f>
        <v>0</v>
      </c>
      <c r="E326" s="67">
        <f ca="1" t="shared" si="0"/>
        <v>6</v>
      </c>
      <c r="F326" s="51" t="str">
        <f ca="1">IF(ISBLANK(A326)," ",INDIRECT(ADDRESS(1,5+MOD(ROW()-2,COUNTA('Form Responses 1'!$1:$1)-4),,TRUE,"Form Responses 1")))</f>
        <v>Security [Security Functions]</v>
      </c>
      <c r="G326" s="51" t="e">
        <f ca="1">IF(ISBLANK(A326)," ",INDIRECT(ADDRESS(MATCH(A326,'Form Responses 1'!A:A,0),5+MOD(ROW()-2,COUNTA('Form Responses 1'!$1:$1)-4),,TRUE,"Form Responses 1")))</f>
        <v>#N/A</v>
      </c>
      <c r="H326" s="68" t="str">
        <f ca="1" t="shared" si="1"/>
        <v>Security</v>
      </c>
      <c r="I326" s="68" t="str">
        <f ca="1" t="shared" si="2"/>
        <v>SECURITY SERVICE</v>
      </c>
      <c r="J326" s="68" t="str">
        <f ca="1" t="array" ref="J326">IFERROR(INDEX(MASTER!B:B,MATCH(G326,MASTER!A:A,0))/100," ")</f>
        <v> </v>
      </c>
      <c r="K326" s="51">
        <f ca="1" t="shared" si="3"/>
        <v>0</v>
      </c>
      <c r="L326" s="51" t="str">
        <f ca="1" t="shared" si="4"/>
        <v>1900 - WEEK 00</v>
      </c>
      <c r="M326" s="51" t="str">
        <f ca="1" t="shared" si="5"/>
        <v>1900 - MONTH 01</v>
      </c>
      <c r="N326" s="68" t="str">
        <f ca="1" t="shared" ref="N326:O326" si="334">IFERROR(AVERAGEIF(L:L,L326,$J:$J)," ")</f>
        <v> </v>
      </c>
      <c r="O326" s="68" t="str">
        <f ca="1" t="shared" si="334"/>
        <v> </v>
      </c>
      <c r="P326" s="51" t="str">
        <f ca="1">IF(ISBLANK(A326)," ",IF(N326&gt;MASTER!$B$3/100,"SB",IF(N326&gt;MASTER!$B$4/100,"B",IF(N326&gt;MASTER!$B$5/100,"C","K"))))</f>
        <v>SB</v>
      </c>
      <c r="Q326" s="51" t="str">
        <f ca="1">IF(ISBLANK(B326)," ",IF(O326&gt;MASTER!$B$3/100,"SB",IF(O326&gt;MASTER!$B$4/100,"B",IF(O326&gt;MASTER!$B$5/100,"C","K"))))</f>
        <v>SB</v>
      </c>
    </row>
    <row r="327" customHeight="1" spans="1:17">
      <c r="A327" s="51">
        <f ca="1">INDIRECT(ADDRESS(2+QUOTIENT(ROW()-2,COUNTA('Form Responses 1'!$1:$1)-4),1,,TRUE,"Form Responses 1"))</f>
        <v>0</v>
      </c>
      <c r="B327" s="51">
        <f ca="1">INDIRECT(ADDRESS(2+QUOTIENT(ROW()-2,COUNTA('Form Responses 1'!$1:$1)-4),2,,TRUE,"Form Responses 1"))</f>
        <v>0</v>
      </c>
      <c r="C327" s="51">
        <f ca="1">INDIRECT(ADDRESS(2+QUOTIENT(ROW()-2,COUNTA('Form Responses 1'!$1:$1)-4),3,,TRUE,"Form Responses 1"))</f>
        <v>0</v>
      </c>
      <c r="D327" s="51">
        <f ca="1">INDIRECT(ADDRESS(2+QUOTIENT(ROW()-2,COUNTA('Form Responses 1'!$1:$1)-4),4,,TRUE,"Form Responses 1"))</f>
        <v>0</v>
      </c>
      <c r="E327" s="67">
        <f ca="1" t="shared" si="0"/>
        <v>6</v>
      </c>
      <c r="F327" s="51" t="str">
        <f ca="1">IF(ISBLANK(A327)," ",INDIRECT(ADDRESS(1,5+MOD(ROW()-2,COUNTA('Form Responses 1'!$1:$1)-4),,TRUE,"Form Responses 1")))</f>
        <v>Gedung [Halaman]</v>
      </c>
      <c r="G327" s="51" t="e">
        <f ca="1">IF(ISBLANK(A327)," ",INDIRECT(ADDRESS(MATCH(A327,'Form Responses 1'!A:A,0),5+MOD(ROW()-2,COUNTA('Form Responses 1'!$1:$1)-4),,TRUE,"Form Responses 1")))</f>
        <v>#N/A</v>
      </c>
      <c r="H327" s="68" t="str">
        <f ca="1" t="shared" si="1"/>
        <v>Gedung</v>
      </c>
      <c r="I327" s="68" t="str">
        <f ca="1" t="shared" si="2"/>
        <v>CLEANING SERVICE</v>
      </c>
      <c r="J327" s="68" t="str">
        <f ca="1" t="array" ref="J327">IFERROR(INDEX(MASTER!B:B,MATCH(G327,MASTER!A:A,0))/100," ")</f>
        <v> </v>
      </c>
      <c r="K327" s="51">
        <f ca="1" t="shared" si="3"/>
        <v>0</v>
      </c>
      <c r="L327" s="51" t="str">
        <f ca="1" t="shared" si="4"/>
        <v>1900 - WEEK 00</v>
      </c>
      <c r="M327" s="51" t="str">
        <f ca="1" t="shared" si="5"/>
        <v>1900 - MONTH 01</v>
      </c>
      <c r="N327" s="68" t="str">
        <f ca="1" t="shared" ref="N327:O327" si="335">IFERROR(AVERAGEIF(L:L,L327,$J:$J)," ")</f>
        <v> </v>
      </c>
      <c r="O327" s="68" t="str">
        <f ca="1" t="shared" si="335"/>
        <v> </v>
      </c>
      <c r="P327" s="51" t="str">
        <f ca="1">IF(ISBLANK(A327)," ",IF(N327&gt;MASTER!$B$3/100,"SB",IF(N327&gt;MASTER!$B$4/100,"B",IF(N327&gt;MASTER!$B$5/100,"C","K"))))</f>
        <v>SB</v>
      </c>
      <c r="Q327" s="51" t="str">
        <f ca="1">IF(ISBLANK(B327)," ",IF(O327&gt;MASTER!$B$3/100,"SB",IF(O327&gt;MASTER!$B$4/100,"B",IF(O327&gt;MASTER!$B$5/100,"C","K"))))</f>
        <v>SB</v>
      </c>
    </row>
    <row r="328" customHeight="1" spans="1:17">
      <c r="A328" s="51">
        <f ca="1">INDIRECT(ADDRESS(2+QUOTIENT(ROW()-2,COUNTA('Form Responses 1'!$1:$1)-4),1,,TRUE,"Form Responses 1"))</f>
        <v>0</v>
      </c>
      <c r="B328" s="51">
        <f ca="1">INDIRECT(ADDRESS(2+QUOTIENT(ROW()-2,COUNTA('Form Responses 1'!$1:$1)-4),2,,TRUE,"Form Responses 1"))</f>
        <v>0</v>
      </c>
      <c r="C328" s="51">
        <f ca="1">INDIRECT(ADDRESS(2+QUOTIENT(ROW()-2,COUNTA('Form Responses 1'!$1:$1)-4),3,,TRUE,"Form Responses 1"))</f>
        <v>0</v>
      </c>
      <c r="D328" s="51">
        <f ca="1">INDIRECT(ADDRESS(2+QUOTIENT(ROW()-2,COUNTA('Form Responses 1'!$1:$1)-4),4,,TRUE,"Form Responses 1"))</f>
        <v>0</v>
      </c>
      <c r="E328" s="67">
        <f ca="1" t="shared" si="0"/>
        <v>6</v>
      </c>
      <c r="F328" s="51" t="str">
        <f ca="1">IF(ISBLANK(A328)," ",INDIRECT(ADDRESS(1,5+MOD(ROW()-2,COUNTA('Form Responses 1'!$1:$1)-4),,TRUE,"Form Responses 1")))</f>
        <v>Gedung [Kamar 1]</v>
      </c>
      <c r="G328" s="51" t="e">
        <f ca="1">IF(ISBLANK(A328)," ",INDIRECT(ADDRESS(MATCH(A328,'Form Responses 1'!A:A,0),5+MOD(ROW()-2,COUNTA('Form Responses 1'!$1:$1)-4),,TRUE,"Form Responses 1")))</f>
        <v>#N/A</v>
      </c>
      <c r="H328" s="68" t="str">
        <f ca="1" t="shared" si="1"/>
        <v>Gedung</v>
      </c>
      <c r="I328" s="68" t="str">
        <f ca="1" t="shared" si="2"/>
        <v>CLEANING SERVICE</v>
      </c>
      <c r="J328" s="68" t="str">
        <f ca="1" t="array" ref="J328">IFERROR(INDEX(MASTER!B:B,MATCH(G328,MASTER!A:A,0))/100," ")</f>
        <v> </v>
      </c>
      <c r="K328" s="51">
        <f ca="1" t="shared" si="3"/>
        <v>0</v>
      </c>
      <c r="L328" s="51" t="str">
        <f ca="1" t="shared" si="4"/>
        <v>1900 - WEEK 00</v>
      </c>
      <c r="M328" s="51" t="str">
        <f ca="1" t="shared" si="5"/>
        <v>1900 - MONTH 01</v>
      </c>
      <c r="N328" s="68" t="str">
        <f ca="1" t="shared" ref="N328:O328" si="336">IFERROR(AVERAGEIF(L:L,L328,$J:$J)," ")</f>
        <v> </v>
      </c>
      <c r="O328" s="68" t="str">
        <f ca="1" t="shared" si="336"/>
        <v> </v>
      </c>
      <c r="P328" s="51" t="str">
        <f ca="1">IF(ISBLANK(A328)," ",IF(N328&gt;MASTER!$B$3/100,"SB",IF(N328&gt;MASTER!$B$4/100,"B",IF(N328&gt;MASTER!$B$5/100,"C","K"))))</f>
        <v>SB</v>
      </c>
      <c r="Q328" s="51" t="str">
        <f ca="1">IF(ISBLANK(B328)," ",IF(O328&gt;MASTER!$B$3/100,"SB",IF(O328&gt;MASTER!$B$4/100,"B",IF(O328&gt;MASTER!$B$5/100,"C","K"))))</f>
        <v>SB</v>
      </c>
    </row>
    <row r="329" customHeight="1" spans="1:17">
      <c r="A329" s="51">
        <f ca="1">INDIRECT(ADDRESS(2+QUOTIENT(ROW()-2,COUNTA('Form Responses 1'!$1:$1)-4),1,,TRUE,"Form Responses 1"))</f>
        <v>0</v>
      </c>
      <c r="B329" s="51">
        <f ca="1">INDIRECT(ADDRESS(2+QUOTIENT(ROW()-2,COUNTA('Form Responses 1'!$1:$1)-4),2,,TRUE,"Form Responses 1"))</f>
        <v>0</v>
      </c>
      <c r="C329" s="51">
        <f ca="1">INDIRECT(ADDRESS(2+QUOTIENT(ROW()-2,COUNTA('Form Responses 1'!$1:$1)-4),3,,TRUE,"Form Responses 1"))</f>
        <v>0</v>
      </c>
      <c r="D329" s="51">
        <f ca="1">INDIRECT(ADDRESS(2+QUOTIENT(ROW()-2,COUNTA('Form Responses 1'!$1:$1)-4),4,,TRUE,"Form Responses 1"))</f>
        <v>0</v>
      </c>
      <c r="E329" s="67">
        <f ca="1" t="shared" si="0"/>
        <v>6</v>
      </c>
      <c r="F329" s="51" t="str">
        <f ca="1">IF(ISBLANK(A329)," ",INDIRECT(ADDRESS(1,5+MOD(ROW()-2,COUNTA('Form Responses 1'!$1:$1)-4),,TRUE,"Form Responses 1")))</f>
        <v>Gedung [Kamar 2]</v>
      </c>
      <c r="G329" s="51" t="e">
        <f ca="1">IF(ISBLANK(A329)," ",INDIRECT(ADDRESS(MATCH(A329,'Form Responses 1'!A:A,0),5+MOD(ROW()-2,COUNTA('Form Responses 1'!$1:$1)-4),,TRUE,"Form Responses 1")))</f>
        <v>#N/A</v>
      </c>
      <c r="H329" s="68" t="str">
        <f ca="1" t="shared" si="1"/>
        <v>Gedung</v>
      </c>
      <c r="I329" s="68" t="str">
        <f ca="1" t="shared" si="2"/>
        <v>CLEANING SERVICE</v>
      </c>
      <c r="J329" s="68" t="str">
        <f ca="1" t="array" ref="J329">IFERROR(INDEX(MASTER!B:B,MATCH(G329,MASTER!A:A,0))/100," ")</f>
        <v> </v>
      </c>
      <c r="K329" s="51">
        <f ca="1" t="shared" si="3"/>
        <v>0</v>
      </c>
      <c r="L329" s="51" t="str">
        <f ca="1" t="shared" si="4"/>
        <v>1900 - WEEK 00</v>
      </c>
      <c r="M329" s="51" t="str">
        <f ca="1" t="shared" si="5"/>
        <v>1900 - MONTH 01</v>
      </c>
      <c r="N329" s="68" t="str">
        <f ca="1" t="shared" ref="N329:O329" si="337">IFERROR(AVERAGEIF(L:L,L329,$J:$J)," ")</f>
        <v> </v>
      </c>
      <c r="O329" s="68" t="str">
        <f ca="1" t="shared" si="337"/>
        <v> </v>
      </c>
      <c r="P329" s="51" t="str">
        <f ca="1">IF(ISBLANK(A329)," ",IF(N329&gt;MASTER!$B$3/100,"SB",IF(N329&gt;MASTER!$B$4/100,"B",IF(N329&gt;MASTER!$B$5/100,"C","K"))))</f>
        <v>SB</v>
      </c>
      <c r="Q329" s="51" t="str">
        <f ca="1">IF(ISBLANK(B329)," ",IF(O329&gt;MASTER!$B$3/100,"SB",IF(O329&gt;MASTER!$B$4/100,"B",IF(O329&gt;MASTER!$B$5/100,"C","K"))))</f>
        <v>SB</v>
      </c>
    </row>
    <row r="330" customHeight="1" spans="1:17">
      <c r="A330" s="51">
        <f ca="1">INDIRECT(ADDRESS(2+QUOTIENT(ROW()-2,COUNTA('Form Responses 1'!$1:$1)-4),1,,TRUE,"Form Responses 1"))</f>
        <v>0</v>
      </c>
      <c r="B330" s="51">
        <f ca="1">INDIRECT(ADDRESS(2+QUOTIENT(ROW()-2,COUNTA('Form Responses 1'!$1:$1)-4),2,,TRUE,"Form Responses 1"))</f>
        <v>0</v>
      </c>
      <c r="C330" s="51">
        <f ca="1">INDIRECT(ADDRESS(2+QUOTIENT(ROW()-2,COUNTA('Form Responses 1'!$1:$1)-4),3,,TRUE,"Form Responses 1"))</f>
        <v>0</v>
      </c>
      <c r="D330" s="51">
        <f ca="1">INDIRECT(ADDRESS(2+QUOTIENT(ROW()-2,COUNTA('Form Responses 1'!$1:$1)-4),4,,TRUE,"Form Responses 1"))</f>
        <v>0</v>
      </c>
      <c r="E330" s="67">
        <f ca="1" t="shared" si="0"/>
        <v>6</v>
      </c>
      <c r="F330" s="51" t="str">
        <f ca="1">IF(ISBLANK(A330)," ",INDIRECT(ADDRESS(1,5+MOD(ROW()-2,COUNTA('Form Responses 1'!$1:$1)-4),,TRUE,"Form Responses 1")))</f>
        <v>Gedung [Kamar 3]</v>
      </c>
      <c r="G330" s="51" t="e">
        <f ca="1">IF(ISBLANK(A330)," ",INDIRECT(ADDRESS(MATCH(A330,'Form Responses 1'!A:A,0),5+MOD(ROW()-2,COUNTA('Form Responses 1'!$1:$1)-4),,TRUE,"Form Responses 1")))</f>
        <v>#N/A</v>
      </c>
      <c r="H330" s="68" t="str">
        <f ca="1" t="shared" si="1"/>
        <v>Gedung</v>
      </c>
      <c r="I330" s="68" t="str">
        <f ca="1" t="shared" si="2"/>
        <v>CLEANING SERVICE</v>
      </c>
      <c r="J330" s="68" t="str">
        <f ca="1" t="array" ref="J330">IFERROR(INDEX(MASTER!B:B,MATCH(G330,MASTER!A:A,0))/100," ")</f>
        <v> </v>
      </c>
      <c r="K330" s="51">
        <f ca="1" t="shared" si="3"/>
        <v>0</v>
      </c>
      <c r="L330" s="51" t="str">
        <f ca="1" t="shared" si="4"/>
        <v>1900 - WEEK 00</v>
      </c>
      <c r="M330" s="51" t="str">
        <f ca="1" t="shared" si="5"/>
        <v>1900 - MONTH 01</v>
      </c>
      <c r="N330" s="68" t="str">
        <f ca="1" t="shared" ref="N330:O330" si="338">IFERROR(AVERAGEIF(L:L,L330,$J:$J)," ")</f>
        <v> </v>
      </c>
      <c r="O330" s="68" t="str">
        <f ca="1" t="shared" si="338"/>
        <v> </v>
      </c>
      <c r="P330" s="51" t="str">
        <f ca="1">IF(ISBLANK(A330)," ",IF(N330&gt;MASTER!$B$3/100,"SB",IF(N330&gt;MASTER!$B$4/100,"B",IF(N330&gt;MASTER!$B$5/100,"C","K"))))</f>
        <v>SB</v>
      </c>
      <c r="Q330" s="51" t="str">
        <f ca="1">IF(ISBLANK(B330)," ",IF(O330&gt;MASTER!$B$3/100,"SB",IF(O330&gt;MASTER!$B$4/100,"B",IF(O330&gt;MASTER!$B$5/100,"C","K"))))</f>
        <v>SB</v>
      </c>
    </row>
    <row r="331" customHeight="1" spans="1:17">
      <c r="A331" s="51">
        <f ca="1">INDIRECT(ADDRESS(2+QUOTIENT(ROW()-2,COUNTA('Form Responses 1'!$1:$1)-4),1,,TRUE,"Form Responses 1"))</f>
        <v>0</v>
      </c>
      <c r="B331" s="51">
        <f ca="1">INDIRECT(ADDRESS(2+QUOTIENT(ROW()-2,COUNTA('Form Responses 1'!$1:$1)-4),2,,TRUE,"Form Responses 1"))</f>
        <v>0</v>
      </c>
      <c r="C331" s="51">
        <f ca="1">INDIRECT(ADDRESS(2+QUOTIENT(ROW()-2,COUNTA('Form Responses 1'!$1:$1)-4),3,,TRUE,"Form Responses 1"))</f>
        <v>0</v>
      </c>
      <c r="D331" s="51">
        <f ca="1">INDIRECT(ADDRESS(2+QUOTIENT(ROW()-2,COUNTA('Form Responses 1'!$1:$1)-4),4,,TRUE,"Form Responses 1"))</f>
        <v>0</v>
      </c>
      <c r="E331" s="67">
        <f ca="1" t="shared" si="0"/>
        <v>6</v>
      </c>
      <c r="F331" s="51" t="str">
        <f ca="1">IF(ISBLANK(A331)," ",INDIRECT(ADDRESS(1,5+MOD(ROW()-2,COUNTA('Form Responses 1'!$1:$1)-4),,TRUE,"Form Responses 1")))</f>
        <v>Gedung [Kamar 4]</v>
      </c>
      <c r="G331" s="51" t="e">
        <f ca="1">IF(ISBLANK(A331)," ",INDIRECT(ADDRESS(MATCH(A331,'Form Responses 1'!A:A,0),5+MOD(ROW()-2,COUNTA('Form Responses 1'!$1:$1)-4),,TRUE,"Form Responses 1")))</f>
        <v>#N/A</v>
      </c>
      <c r="H331" s="68" t="str">
        <f ca="1" t="shared" si="1"/>
        <v>Gedung</v>
      </c>
      <c r="I331" s="68" t="str">
        <f ca="1" t="shared" si="2"/>
        <v>CLEANING SERVICE</v>
      </c>
      <c r="J331" s="68" t="str">
        <f ca="1" t="array" ref="J331">IFERROR(INDEX(MASTER!B:B,MATCH(G331,MASTER!A:A,0))/100," ")</f>
        <v> </v>
      </c>
      <c r="K331" s="51">
        <f ca="1" t="shared" si="3"/>
        <v>0</v>
      </c>
      <c r="L331" s="51" t="str">
        <f ca="1" t="shared" si="4"/>
        <v>1900 - WEEK 00</v>
      </c>
      <c r="M331" s="51" t="str">
        <f ca="1" t="shared" si="5"/>
        <v>1900 - MONTH 01</v>
      </c>
      <c r="N331" s="68" t="str">
        <f ca="1" t="shared" ref="N331:O331" si="339">IFERROR(AVERAGEIF(L:L,L331,$J:$J)," ")</f>
        <v> </v>
      </c>
      <c r="O331" s="68" t="str">
        <f ca="1" t="shared" si="339"/>
        <v> </v>
      </c>
      <c r="P331" s="51" t="str">
        <f ca="1">IF(ISBLANK(A331)," ",IF(N331&gt;MASTER!$B$3/100,"SB",IF(N331&gt;MASTER!$B$4/100,"B",IF(N331&gt;MASTER!$B$5/100,"C","K"))))</f>
        <v>SB</v>
      </c>
      <c r="Q331" s="51" t="str">
        <f ca="1">IF(ISBLANK(B331)," ",IF(O331&gt;MASTER!$B$3/100,"SB",IF(O331&gt;MASTER!$B$4/100,"B",IF(O331&gt;MASTER!$B$5/100,"C","K"))))</f>
        <v>SB</v>
      </c>
    </row>
    <row r="332" customHeight="1" spans="1:17">
      <c r="A332" s="51">
        <f ca="1">INDIRECT(ADDRESS(2+QUOTIENT(ROW()-2,COUNTA('Form Responses 1'!$1:$1)-4),1,,TRUE,"Form Responses 1"))</f>
        <v>0</v>
      </c>
      <c r="B332" s="51">
        <f ca="1">INDIRECT(ADDRESS(2+QUOTIENT(ROW()-2,COUNTA('Form Responses 1'!$1:$1)-4),2,,TRUE,"Form Responses 1"))</f>
        <v>0</v>
      </c>
      <c r="C332" s="51">
        <f ca="1">INDIRECT(ADDRESS(2+QUOTIENT(ROW()-2,COUNTA('Form Responses 1'!$1:$1)-4),3,,TRUE,"Form Responses 1"))</f>
        <v>0</v>
      </c>
      <c r="D332" s="51">
        <f ca="1">INDIRECT(ADDRESS(2+QUOTIENT(ROW()-2,COUNTA('Form Responses 1'!$1:$1)-4),4,,TRUE,"Form Responses 1"))</f>
        <v>0</v>
      </c>
      <c r="E332" s="67">
        <f ca="1" t="shared" si="0"/>
        <v>6</v>
      </c>
      <c r="F332" s="51" t="str">
        <f ca="1">IF(ISBLANK(A332)," ",INDIRECT(ADDRESS(1,5+MOD(ROW()-2,COUNTA('Form Responses 1'!$1:$1)-4),,TRUE,"Form Responses 1")))</f>
        <v>Gedung [Kolidor]</v>
      </c>
      <c r="G332" s="51" t="e">
        <f ca="1">IF(ISBLANK(A332)," ",INDIRECT(ADDRESS(MATCH(A332,'Form Responses 1'!A:A,0),5+MOD(ROW()-2,COUNTA('Form Responses 1'!$1:$1)-4),,TRUE,"Form Responses 1")))</f>
        <v>#N/A</v>
      </c>
      <c r="H332" s="68" t="str">
        <f ca="1" t="shared" si="1"/>
        <v>Gedung</v>
      </c>
      <c r="I332" s="68" t="str">
        <f ca="1" t="shared" si="2"/>
        <v>CLEANING SERVICE</v>
      </c>
      <c r="J332" s="68" t="str">
        <f ca="1" t="array" ref="J332">IFERROR(INDEX(MASTER!B:B,MATCH(G332,MASTER!A:A,0))/100," ")</f>
        <v> </v>
      </c>
      <c r="K332" s="51">
        <f ca="1" t="shared" si="3"/>
        <v>0</v>
      </c>
      <c r="L332" s="51" t="str">
        <f ca="1" t="shared" si="4"/>
        <v>1900 - WEEK 00</v>
      </c>
      <c r="M332" s="51" t="str">
        <f ca="1" t="shared" si="5"/>
        <v>1900 - MONTH 01</v>
      </c>
      <c r="N332" s="68" t="str">
        <f ca="1" t="shared" ref="N332:O332" si="340">IFERROR(AVERAGEIF(L:L,L332,$J:$J)," ")</f>
        <v> </v>
      </c>
      <c r="O332" s="68" t="str">
        <f ca="1" t="shared" si="340"/>
        <v> </v>
      </c>
      <c r="P332" s="51" t="str">
        <f ca="1">IF(ISBLANK(A332)," ",IF(N332&gt;MASTER!$B$3/100,"SB",IF(N332&gt;MASTER!$B$4/100,"B",IF(N332&gt;MASTER!$B$5/100,"C","K"))))</f>
        <v>SB</v>
      </c>
      <c r="Q332" s="51" t="str">
        <f ca="1">IF(ISBLANK(B332)," ",IF(O332&gt;MASTER!$B$3/100,"SB",IF(O332&gt;MASTER!$B$4/100,"B",IF(O332&gt;MASTER!$B$5/100,"C","K"))))</f>
        <v>SB</v>
      </c>
    </row>
    <row r="333" customHeight="1" spans="1:17">
      <c r="A333" s="51">
        <f ca="1">INDIRECT(ADDRESS(2+QUOTIENT(ROW()-2,COUNTA('Form Responses 1'!$1:$1)-4),1,,TRUE,"Form Responses 1"))</f>
        <v>0</v>
      </c>
      <c r="B333" s="51">
        <f ca="1">INDIRECT(ADDRESS(2+QUOTIENT(ROW()-2,COUNTA('Form Responses 1'!$1:$1)-4),2,,TRUE,"Form Responses 1"))</f>
        <v>0</v>
      </c>
      <c r="C333" s="51">
        <f ca="1">INDIRECT(ADDRESS(2+QUOTIENT(ROW()-2,COUNTA('Form Responses 1'!$1:$1)-4),3,,TRUE,"Form Responses 1"))</f>
        <v>0</v>
      </c>
      <c r="D333" s="51">
        <f ca="1">INDIRECT(ADDRESS(2+QUOTIENT(ROW()-2,COUNTA('Form Responses 1'!$1:$1)-4),4,,TRUE,"Form Responses 1"))</f>
        <v>0</v>
      </c>
      <c r="E333" s="67">
        <f ca="1" t="shared" si="0"/>
        <v>6</v>
      </c>
      <c r="F333" s="51" t="str">
        <f ca="1">IF(ISBLANK(A333)," ",INDIRECT(ADDRESS(1,5+MOD(ROW()-2,COUNTA('Form Responses 1'!$1:$1)-4),,TRUE,"Form Responses 1")))</f>
        <v>Gedung [Pentri]</v>
      </c>
      <c r="G333" s="51" t="e">
        <f ca="1">IF(ISBLANK(A333)," ",INDIRECT(ADDRESS(MATCH(A333,'Form Responses 1'!A:A,0),5+MOD(ROW()-2,COUNTA('Form Responses 1'!$1:$1)-4),,TRUE,"Form Responses 1")))</f>
        <v>#N/A</v>
      </c>
      <c r="H333" s="68" t="str">
        <f ca="1" t="shared" si="1"/>
        <v>Gedung</v>
      </c>
      <c r="I333" s="68" t="str">
        <f ca="1" t="shared" si="2"/>
        <v>CLEANING SERVICE</v>
      </c>
      <c r="J333" s="68" t="str">
        <f ca="1" t="array" ref="J333">IFERROR(INDEX(MASTER!B:B,MATCH(G333,MASTER!A:A,0))/100," ")</f>
        <v> </v>
      </c>
      <c r="K333" s="51">
        <f ca="1" t="shared" si="3"/>
        <v>0</v>
      </c>
      <c r="L333" s="51" t="str">
        <f ca="1" t="shared" si="4"/>
        <v>1900 - WEEK 00</v>
      </c>
      <c r="M333" s="51" t="str">
        <f ca="1" t="shared" si="5"/>
        <v>1900 - MONTH 01</v>
      </c>
      <c r="N333" s="68" t="str">
        <f ca="1" t="shared" ref="N333:O333" si="341">IFERROR(AVERAGEIF(L:L,L333,$J:$J)," ")</f>
        <v> </v>
      </c>
      <c r="O333" s="68" t="str">
        <f ca="1" t="shared" si="341"/>
        <v> </v>
      </c>
      <c r="P333" s="51" t="str">
        <f ca="1">IF(ISBLANK(A333)," ",IF(N333&gt;MASTER!$B$3/100,"SB",IF(N333&gt;MASTER!$B$4/100,"B",IF(N333&gt;MASTER!$B$5/100,"C","K"))))</f>
        <v>SB</v>
      </c>
      <c r="Q333" s="51" t="str">
        <f ca="1">IF(ISBLANK(B333)," ",IF(O333&gt;MASTER!$B$3/100,"SB",IF(O333&gt;MASTER!$B$4/100,"B",IF(O333&gt;MASTER!$B$5/100,"C","K"))))</f>
        <v>SB</v>
      </c>
    </row>
    <row r="334" customHeight="1" spans="1:17">
      <c r="A334" s="51">
        <f ca="1">INDIRECT(ADDRESS(2+QUOTIENT(ROW()-2,COUNTA('Form Responses 1'!$1:$1)-4),1,,TRUE,"Form Responses 1"))</f>
        <v>0</v>
      </c>
      <c r="B334" s="51">
        <f ca="1">INDIRECT(ADDRESS(2+QUOTIENT(ROW()-2,COUNTA('Form Responses 1'!$1:$1)-4),2,,TRUE,"Form Responses 1"))</f>
        <v>0</v>
      </c>
      <c r="C334" s="51">
        <f ca="1">INDIRECT(ADDRESS(2+QUOTIENT(ROW()-2,COUNTA('Form Responses 1'!$1:$1)-4),3,,TRUE,"Form Responses 1"))</f>
        <v>0</v>
      </c>
      <c r="D334" s="51">
        <f ca="1">INDIRECT(ADDRESS(2+QUOTIENT(ROW()-2,COUNTA('Form Responses 1'!$1:$1)-4),4,,TRUE,"Form Responses 1"))</f>
        <v>0</v>
      </c>
      <c r="E334" s="67">
        <f ca="1" t="shared" si="0"/>
        <v>6</v>
      </c>
      <c r="F334" s="51" t="str">
        <f ca="1">IF(ISBLANK(A334)," ",INDIRECT(ADDRESS(1,5+MOD(ROW()-2,COUNTA('Form Responses 1'!$1:$1)-4),,TRUE,"Form Responses 1")))</f>
        <v>Gedung [Toilet]</v>
      </c>
      <c r="G334" s="51" t="e">
        <f ca="1">IF(ISBLANK(A334)," ",INDIRECT(ADDRESS(MATCH(A334,'Form Responses 1'!A:A,0),5+MOD(ROW()-2,COUNTA('Form Responses 1'!$1:$1)-4),,TRUE,"Form Responses 1")))</f>
        <v>#N/A</v>
      </c>
      <c r="H334" s="68" t="str">
        <f ca="1" t="shared" si="1"/>
        <v>Gedung</v>
      </c>
      <c r="I334" s="68" t="str">
        <f ca="1" t="shared" si="2"/>
        <v>CLEANING SERVICE</v>
      </c>
      <c r="J334" s="68" t="str">
        <f ca="1" t="array" ref="J334">IFERROR(INDEX(MASTER!B:B,MATCH(G334,MASTER!A:A,0))/100," ")</f>
        <v> </v>
      </c>
      <c r="K334" s="51">
        <f ca="1" t="shared" si="3"/>
        <v>0</v>
      </c>
      <c r="L334" s="51" t="str">
        <f ca="1" t="shared" si="4"/>
        <v>1900 - WEEK 00</v>
      </c>
      <c r="M334" s="51" t="str">
        <f ca="1" t="shared" si="5"/>
        <v>1900 - MONTH 01</v>
      </c>
      <c r="N334" s="68" t="str">
        <f ca="1" t="shared" ref="N334:O334" si="342">IFERROR(AVERAGEIF(L:L,L334,$J:$J)," ")</f>
        <v> </v>
      </c>
      <c r="O334" s="68" t="str">
        <f ca="1" t="shared" si="342"/>
        <v> </v>
      </c>
      <c r="P334" s="51" t="str">
        <f ca="1">IF(ISBLANK(A334)," ",IF(N334&gt;MASTER!$B$3/100,"SB",IF(N334&gt;MASTER!$B$4/100,"B",IF(N334&gt;MASTER!$B$5/100,"C","K"))))</f>
        <v>SB</v>
      </c>
      <c r="Q334" s="51" t="str">
        <f ca="1">IF(ISBLANK(B334)," ",IF(O334&gt;MASTER!$B$3/100,"SB",IF(O334&gt;MASTER!$B$4/100,"B",IF(O334&gt;MASTER!$B$5/100,"C","K"))))</f>
        <v>SB</v>
      </c>
    </row>
    <row r="335" customHeight="1" spans="1:17">
      <c r="A335" s="51">
        <f ca="1">INDIRECT(ADDRESS(2+QUOTIENT(ROW()-2,COUNTA('Form Responses 1'!$1:$1)-4),1,,TRUE,"Form Responses 1"))</f>
        <v>0</v>
      </c>
      <c r="B335" s="51">
        <f ca="1">INDIRECT(ADDRESS(2+QUOTIENT(ROW()-2,COUNTA('Form Responses 1'!$1:$1)-4),2,,TRUE,"Form Responses 1"))</f>
        <v>0</v>
      </c>
      <c r="C335" s="51">
        <f ca="1">INDIRECT(ADDRESS(2+QUOTIENT(ROW()-2,COUNTA('Form Responses 1'!$1:$1)-4),3,,TRUE,"Form Responses 1"))</f>
        <v>0</v>
      </c>
      <c r="D335" s="51">
        <f ca="1">INDIRECT(ADDRESS(2+QUOTIENT(ROW()-2,COUNTA('Form Responses 1'!$1:$1)-4),4,,TRUE,"Form Responses 1"))</f>
        <v>0</v>
      </c>
      <c r="E335" s="67">
        <f ca="1" t="shared" si="0"/>
        <v>6</v>
      </c>
      <c r="F335" s="51" t="str">
        <f ca="1">IF(ISBLANK(A335)," ",INDIRECT(ADDRESS(1,5+MOD(ROW()-2,COUNTA('Form Responses 1'!$1:$1)-4),,TRUE,"Form Responses 1")))</f>
        <v>Security [Security Functions]</v>
      </c>
      <c r="G335" s="51" t="e">
        <f ca="1">IF(ISBLANK(A335)," ",INDIRECT(ADDRESS(MATCH(A335,'Form Responses 1'!A:A,0),5+MOD(ROW()-2,COUNTA('Form Responses 1'!$1:$1)-4),,TRUE,"Form Responses 1")))</f>
        <v>#N/A</v>
      </c>
      <c r="H335" s="68" t="str">
        <f ca="1" t="shared" si="1"/>
        <v>Security</v>
      </c>
      <c r="I335" s="68" t="str">
        <f ca="1" t="shared" si="2"/>
        <v>SECURITY SERVICE</v>
      </c>
      <c r="J335" s="68" t="str">
        <f ca="1" t="array" ref="J335">IFERROR(INDEX(MASTER!B:B,MATCH(G335,MASTER!A:A,0))/100," ")</f>
        <v> </v>
      </c>
      <c r="K335" s="51">
        <f ca="1" t="shared" si="3"/>
        <v>0</v>
      </c>
      <c r="L335" s="51" t="str">
        <f ca="1" t="shared" si="4"/>
        <v>1900 - WEEK 00</v>
      </c>
      <c r="M335" s="51" t="str">
        <f ca="1" t="shared" si="5"/>
        <v>1900 - MONTH 01</v>
      </c>
      <c r="N335" s="68" t="str">
        <f ca="1" t="shared" ref="N335:O335" si="343">IFERROR(AVERAGEIF(L:L,L335,$J:$J)," ")</f>
        <v> </v>
      </c>
      <c r="O335" s="68" t="str">
        <f ca="1" t="shared" si="343"/>
        <v> </v>
      </c>
      <c r="P335" s="51" t="str">
        <f ca="1">IF(ISBLANK(A335)," ",IF(N335&gt;MASTER!$B$3/100,"SB",IF(N335&gt;MASTER!$B$4/100,"B",IF(N335&gt;MASTER!$B$5/100,"C","K"))))</f>
        <v>SB</v>
      </c>
      <c r="Q335" s="51" t="str">
        <f ca="1">IF(ISBLANK(B335)," ",IF(O335&gt;MASTER!$B$3/100,"SB",IF(O335&gt;MASTER!$B$4/100,"B",IF(O335&gt;MASTER!$B$5/100,"C","K"))))</f>
        <v>SB</v>
      </c>
    </row>
    <row r="336" customHeight="1" spans="1:17">
      <c r="A336" s="51">
        <f ca="1">INDIRECT(ADDRESS(2+QUOTIENT(ROW()-2,COUNTA('Form Responses 1'!$1:$1)-4),1,,TRUE,"Form Responses 1"))</f>
        <v>0</v>
      </c>
      <c r="B336" s="51">
        <f ca="1">INDIRECT(ADDRESS(2+QUOTIENT(ROW()-2,COUNTA('Form Responses 1'!$1:$1)-4),2,,TRUE,"Form Responses 1"))</f>
        <v>0</v>
      </c>
      <c r="C336" s="51">
        <f ca="1">INDIRECT(ADDRESS(2+QUOTIENT(ROW()-2,COUNTA('Form Responses 1'!$1:$1)-4),3,,TRUE,"Form Responses 1"))</f>
        <v>0</v>
      </c>
      <c r="D336" s="51">
        <f ca="1">INDIRECT(ADDRESS(2+QUOTIENT(ROW()-2,COUNTA('Form Responses 1'!$1:$1)-4),4,,TRUE,"Form Responses 1"))</f>
        <v>0</v>
      </c>
      <c r="E336" s="67">
        <f ca="1" t="shared" si="0"/>
        <v>6</v>
      </c>
      <c r="F336" s="51" t="str">
        <f ca="1">IF(ISBLANK(A336)," ",INDIRECT(ADDRESS(1,5+MOD(ROW()-2,COUNTA('Form Responses 1'!$1:$1)-4),,TRUE,"Form Responses 1")))</f>
        <v>Gedung [Halaman]</v>
      </c>
      <c r="G336" s="51" t="e">
        <f ca="1">IF(ISBLANK(A336)," ",INDIRECT(ADDRESS(MATCH(A336,'Form Responses 1'!A:A,0),5+MOD(ROW()-2,COUNTA('Form Responses 1'!$1:$1)-4),,TRUE,"Form Responses 1")))</f>
        <v>#N/A</v>
      </c>
      <c r="H336" s="68" t="str">
        <f ca="1" t="shared" si="1"/>
        <v>Gedung</v>
      </c>
      <c r="I336" s="68" t="str">
        <f ca="1" t="shared" si="2"/>
        <v>CLEANING SERVICE</v>
      </c>
      <c r="J336" s="68" t="str">
        <f ca="1" t="array" ref="J336">IFERROR(INDEX(MASTER!B:B,MATCH(G336,MASTER!A:A,0))/100," ")</f>
        <v> </v>
      </c>
      <c r="K336" s="51">
        <f ca="1" t="shared" si="3"/>
        <v>0</v>
      </c>
      <c r="L336" s="51" t="str">
        <f ca="1" t="shared" si="4"/>
        <v>1900 - WEEK 00</v>
      </c>
      <c r="M336" s="51" t="str">
        <f ca="1" t="shared" si="5"/>
        <v>1900 - MONTH 01</v>
      </c>
      <c r="N336" s="68" t="str">
        <f ca="1" t="shared" ref="N336:O336" si="344">IFERROR(AVERAGEIF(L:L,L336,$J:$J)," ")</f>
        <v> </v>
      </c>
      <c r="O336" s="68" t="str">
        <f ca="1" t="shared" si="344"/>
        <v> </v>
      </c>
      <c r="P336" s="51" t="str">
        <f ca="1">IF(ISBLANK(A336)," ",IF(N336&gt;MASTER!$B$3/100,"SB",IF(N336&gt;MASTER!$B$4/100,"B",IF(N336&gt;MASTER!$B$5/100,"C","K"))))</f>
        <v>SB</v>
      </c>
      <c r="Q336" s="51" t="str">
        <f ca="1">IF(ISBLANK(B336)," ",IF(O336&gt;MASTER!$B$3/100,"SB",IF(O336&gt;MASTER!$B$4/100,"B",IF(O336&gt;MASTER!$B$5/100,"C","K"))))</f>
        <v>SB</v>
      </c>
    </row>
    <row r="337" customHeight="1" spans="1:17">
      <c r="A337" s="51">
        <f ca="1">INDIRECT(ADDRESS(2+QUOTIENT(ROW()-2,COUNTA('Form Responses 1'!$1:$1)-4),1,,TRUE,"Form Responses 1"))</f>
        <v>0</v>
      </c>
      <c r="B337" s="51">
        <f ca="1">INDIRECT(ADDRESS(2+QUOTIENT(ROW()-2,COUNTA('Form Responses 1'!$1:$1)-4),2,,TRUE,"Form Responses 1"))</f>
        <v>0</v>
      </c>
      <c r="C337" s="51">
        <f ca="1">INDIRECT(ADDRESS(2+QUOTIENT(ROW()-2,COUNTA('Form Responses 1'!$1:$1)-4),3,,TRUE,"Form Responses 1"))</f>
        <v>0</v>
      </c>
      <c r="D337" s="51">
        <f ca="1">INDIRECT(ADDRESS(2+QUOTIENT(ROW()-2,COUNTA('Form Responses 1'!$1:$1)-4),4,,TRUE,"Form Responses 1"))</f>
        <v>0</v>
      </c>
      <c r="E337" s="67">
        <f ca="1" t="shared" si="0"/>
        <v>6</v>
      </c>
      <c r="F337" s="51" t="str">
        <f ca="1">IF(ISBLANK(A337)," ",INDIRECT(ADDRESS(1,5+MOD(ROW()-2,COUNTA('Form Responses 1'!$1:$1)-4),,TRUE,"Form Responses 1")))</f>
        <v>Gedung [Kamar 1]</v>
      </c>
      <c r="G337" s="51" t="e">
        <f ca="1">IF(ISBLANK(A337)," ",INDIRECT(ADDRESS(MATCH(A337,'Form Responses 1'!A:A,0),5+MOD(ROW()-2,COUNTA('Form Responses 1'!$1:$1)-4),,TRUE,"Form Responses 1")))</f>
        <v>#N/A</v>
      </c>
      <c r="H337" s="68" t="str">
        <f ca="1" t="shared" si="1"/>
        <v>Gedung</v>
      </c>
      <c r="I337" s="68" t="str">
        <f ca="1" t="shared" si="2"/>
        <v>CLEANING SERVICE</v>
      </c>
      <c r="J337" s="68" t="str">
        <f ca="1" t="array" ref="J337">IFERROR(INDEX(MASTER!B:B,MATCH(G337,MASTER!A:A,0))/100," ")</f>
        <v> </v>
      </c>
      <c r="K337" s="51">
        <f ca="1" t="shared" si="3"/>
        <v>0</v>
      </c>
      <c r="L337" s="51" t="str">
        <f ca="1" t="shared" si="4"/>
        <v>1900 - WEEK 00</v>
      </c>
      <c r="M337" s="51" t="str">
        <f ca="1" t="shared" si="5"/>
        <v>1900 - MONTH 01</v>
      </c>
      <c r="N337" s="68" t="str">
        <f ca="1" t="shared" ref="N337:O337" si="345">IFERROR(AVERAGEIF(L:L,L337,$J:$J)," ")</f>
        <v> </v>
      </c>
      <c r="O337" s="68" t="str">
        <f ca="1" t="shared" si="345"/>
        <v> </v>
      </c>
      <c r="P337" s="51" t="str">
        <f ca="1">IF(ISBLANK(A337)," ",IF(N337&gt;MASTER!$B$3/100,"SB",IF(N337&gt;MASTER!$B$4/100,"B",IF(N337&gt;MASTER!$B$5/100,"C","K"))))</f>
        <v>SB</v>
      </c>
      <c r="Q337" s="51" t="str">
        <f ca="1">IF(ISBLANK(B337)," ",IF(O337&gt;MASTER!$B$3/100,"SB",IF(O337&gt;MASTER!$B$4/100,"B",IF(O337&gt;MASTER!$B$5/100,"C","K"))))</f>
        <v>SB</v>
      </c>
    </row>
    <row r="338" customHeight="1" spans="1:17">
      <c r="A338" s="51">
        <f ca="1">INDIRECT(ADDRESS(2+QUOTIENT(ROW()-2,COUNTA('Form Responses 1'!$1:$1)-4),1,,TRUE,"Form Responses 1"))</f>
        <v>0</v>
      </c>
      <c r="B338" s="51">
        <f ca="1">INDIRECT(ADDRESS(2+QUOTIENT(ROW()-2,COUNTA('Form Responses 1'!$1:$1)-4),2,,TRUE,"Form Responses 1"))</f>
        <v>0</v>
      </c>
      <c r="C338" s="51">
        <f ca="1">INDIRECT(ADDRESS(2+QUOTIENT(ROW()-2,COUNTA('Form Responses 1'!$1:$1)-4),3,,TRUE,"Form Responses 1"))</f>
        <v>0</v>
      </c>
      <c r="D338" s="51">
        <f ca="1">INDIRECT(ADDRESS(2+QUOTIENT(ROW()-2,COUNTA('Form Responses 1'!$1:$1)-4),4,,TRUE,"Form Responses 1"))</f>
        <v>0</v>
      </c>
      <c r="E338" s="67">
        <f ca="1" t="shared" si="0"/>
        <v>6</v>
      </c>
      <c r="F338" s="51" t="str">
        <f ca="1">IF(ISBLANK(A338)," ",INDIRECT(ADDRESS(1,5+MOD(ROW()-2,COUNTA('Form Responses 1'!$1:$1)-4),,TRUE,"Form Responses 1")))</f>
        <v>Gedung [Kamar 2]</v>
      </c>
      <c r="G338" s="51" t="e">
        <f ca="1">IF(ISBLANK(A338)," ",INDIRECT(ADDRESS(MATCH(A338,'Form Responses 1'!A:A,0),5+MOD(ROW()-2,COUNTA('Form Responses 1'!$1:$1)-4),,TRUE,"Form Responses 1")))</f>
        <v>#N/A</v>
      </c>
      <c r="H338" s="68" t="str">
        <f ca="1" t="shared" si="1"/>
        <v>Gedung</v>
      </c>
      <c r="I338" s="68" t="str">
        <f ca="1" t="shared" si="2"/>
        <v>CLEANING SERVICE</v>
      </c>
      <c r="J338" s="68" t="str">
        <f ca="1" t="array" ref="J338">IFERROR(INDEX(MASTER!B:B,MATCH(G338,MASTER!A:A,0))/100," ")</f>
        <v> </v>
      </c>
      <c r="K338" s="51">
        <f ca="1" t="shared" si="3"/>
        <v>0</v>
      </c>
      <c r="L338" s="51" t="str">
        <f ca="1" t="shared" si="4"/>
        <v>1900 - WEEK 00</v>
      </c>
      <c r="M338" s="51" t="str">
        <f ca="1" t="shared" si="5"/>
        <v>1900 - MONTH 01</v>
      </c>
      <c r="N338" s="68" t="str">
        <f ca="1" t="shared" ref="N338:O338" si="346">IFERROR(AVERAGEIF(L:L,L338,$J:$J)," ")</f>
        <v> </v>
      </c>
      <c r="O338" s="68" t="str">
        <f ca="1" t="shared" si="346"/>
        <v> </v>
      </c>
      <c r="P338" s="51" t="str">
        <f ca="1">IF(ISBLANK(A338)," ",IF(N338&gt;MASTER!$B$3/100,"SB",IF(N338&gt;MASTER!$B$4/100,"B",IF(N338&gt;MASTER!$B$5/100,"C","K"))))</f>
        <v>SB</v>
      </c>
      <c r="Q338" s="51" t="str">
        <f ca="1">IF(ISBLANK(B338)," ",IF(O338&gt;MASTER!$B$3/100,"SB",IF(O338&gt;MASTER!$B$4/100,"B",IF(O338&gt;MASTER!$B$5/100,"C","K"))))</f>
        <v>SB</v>
      </c>
    </row>
    <row r="339" customHeight="1" spans="1:17">
      <c r="A339" s="51">
        <f ca="1">INDIRECT(ADDRESS(2+QUOTIENT(ROW()-2,COUNTA('Form Responses 1'!$1:$1)-4),1,,TRUE,"Form Responses 1"))</f>
        <v>0</v>
      </c>
      <c r="B339" s="51">
        <f ca="1">INDIRECT(ADDRESS(2+QUOTIENT(ROW()-2,COUNTA('Form Responses 1'!$1:$1)-4),2,,TRUE,"Form Responses 1"))</f>
        <v>0</v>
      </c>
      <c r="C339" s="51">
        <f ca="1">INDIRECT(ADDRESS(2+QUOTIENT(ROW()-2,COUNTA('Form Responses 1'!$1:$1)-4),3,,TRUE,"Form Responses 1"))</f>
        <v>0</v>
      </c>
      <c r="D339" s="51">
        <f ca="1">INDIRECT(ADDRESS(2+QUOTIENT(ROW()-2,COUNTA('Form Responses 1'!$1:$1)-4),4,,TRUE,"Form Responses 1"))</f>
        <v>0</v>
      </c>
      <c r="E339" s="67">
        <f ca="1" t="shared" si="0"/>
        <v>6</v>
      </c>
      <c r="F339" s="51" t="str">
        <f ca="1">IF(ISBLANK(A339)," ",INDIRECT(ADDRESS(1,5+MOD(ROW()-2,COUNTA('Form Responses 1'!$1:$1)-4),,TRUE,"Form Responses 1")))</f>
        <v>Gedung [Kamar 3]</v>
      </c>
      <c r="G339" s="51" t="e">
        <f ca="1">IF(ISBLANK(A339)," ",INDIRECT(ADDRESS(MATCH(A339,'Form Responses 1'!A:A,0),5+MOD(ROW()-2,COUNTA('Form Responses 1'!$1:$1)-4),,TRUE,"Form Responses 1")))</f>
        <v>#N/A</v>
      </c>
      <c r="H339" s="68" t="str">
        <f ca="1" t="shared" si="1"/>
        <v>Gedung</v>
      </c>
      <c r="I339" s="68" t="str">
        <f ca="1" t="shared" si="2"/>
        <v>CLEANING SERVICE</v>
      </c>
      <c r="J339" s="68" t="str">
        <f ca="1" t="array" ref="J339">IFERROR(INDEX(MASTER!B:B,MATCH(G339,MASTER!A:A,0))/100," ")</f>
        <v> </v>
      </c>
      <c r="K339" s="51">
        <f ca="1" t="shared" si="3"/>
        <v>0</v>
      </c>
      <c r="L339" s="51" t="str">
        <f ca="1" t="shared" si="4"/>
        <v>1900 - WEEK 00</v>
      </c>
      <c r="M339" s="51" t="str">
        <f ca="1" t="shared" si="5"/>
        <v>1900 - MONTH 01</v>
      </c>
      <c r="N339" s="68" t="str">
        <f ca="1" t="shared" ref="N339:O339" si="347">IFERROR(AVERAGEIF(L:L,L339,$J:$J)," ")</f>
        <v> </v>
      </c>
      <c r="O339" s="68" t="str">
        <f ca="1" t="shared" si="347"/>
        <v> </v>
      </c>
      <c r="P339" s="51" t="str">
        <f ca="1">IF(ISBLANK(A339)," ",IF(N339&gt;MASTER!$B$3/100,"SB",IF(N339&gt;MASTER!$B$4/100,"B",IF(N339&gt;MASTER!$B$5/100,"C","K"))))</f>
        <v>SB</v>
      </c>
      <c r="Q339" s="51" t="str">
        <f ca="1">IF(ISBLANK(B339)," ",IF(O339&gt;MASTER!$B$3/100,"SB",IF(O339&gt;MASTER!$B$4/100,"B",IF(O339&gt;MASTER!$B$5/100,"C","K"))))</f>
        <v>SB</v>
      </c>
    </row>
    <row r="340" customHeight="1" spans="1:17">
      <c r="A340" s="51">
        <f ca="1">INDIRECT(ADDRESS(2+QUOTIENT(ROW()-2,COUNTA('Form Responses 1'!$1:$1)-4),1,,TRUE,"Form Responses 1"))</f>
        <v>0</v>
      </c>
      <c r="B340" s="51">
        <f ca="1">INDIRECT(ADDRESS(2+QUOTIENT(ROW()-2,COUNTA('Form Responses 1'!$1:$1)-4),2,,TRUE,"Form Responses 1"))</f>
        <v>0</v>
      </c>
      <c r="C340" s="51">
        <f ca="1">INDIRECT(ADDRESS(2+QUOTIENT(ROW()-2,COUNTA('Form Responses 1'!$1:$1)-4),3,,TRUE,"Form Responses 1"))</f>
        <v>0</v>
      </c>
      <c r="D340" s="51">
        <f ca="1">INDIRECT(ADDRESS(2+QUOTIENT(ROW()-2,COUNTA('Form Responses 1'!$1:$1)-4),4,,TRUE,"Form Responses 1"))</f>
        <v>0</v>
      </c>
      <c r="E340" s="67">
        <f ca="1" t="shared" si="0"/>
        <v>6</v>
      </c>
      <c r="F340" s="51" t="str">
        <f ca="1">IF(ISBLANK(A340)," ",INDIRECT(ADDRESS(1,5+MOD(ROW()-2,COUNTA('Form Responses 1'!$1:$1)-4),,TRUE,"Form Responses 1")))</f>
        <v>Gedung [Kamar 4]</v>
      </c>
      <c r="G340" s="51" t="e">
        <f ca="1">IF(ISBLANK(A340)," ",INDIRECT(ADDRESS(MATCH(A340,'Form Responses 1'!A:A,0),5+MOD(ROW()-2,COUNTA('Form Responses 1'!$1:$1)-4),,TRUE,"Form Responses 1")))</f>
        <v>#N/A</v>
      </c>
      <c r="H340" s="68" t="str">
        <f ca="1" t="shared" si="1"/>
        <v>Gedung</v>
      </c>
      <c r="I340" s="68" t="str">
        <f ca="1" t="shared" si="2"/>
        <v>CLEANING SERVICE</v>
      </c>
      <c r="J340" s="68" t="str">
        <f ca="1" t="array" ref="J340">IFERROR(INDEX(MASTER!B:B,MATCH(G340,MASTER!A:A,0))/100," ")</f>
        <v> </v>
      </c>
      <c r="K340" s="51">
        <f ca="1" t="shared" si="3"/>
        <v>0</v>
      </c>
      <c r="L340" s="51" t="str">
        <f ca="1" t="shared" si="4"/>
        <v>1900 - WEEK 00</v>
      </c>
      <c r="M340" s="51" t="str">
        <f ca="1" t="shared" si="5"/>
        <v>1900 - MONTH 01</v>
      </c>
      <c r="N340" s="68" t="str">
        <f ca="1" t="shared" ref="N340:O340" si="348">IFERROR(AVERAGEIF(L:L,L340,$J:$J)," ")</f>
        <v> </v>
      </c>
      <c r="O340" s="68" t="str">
        <f ca="1" t="shared" si="348"/>
        <v> </v>
      </c>
      <c r="P340" s="51" t="str">
        <f ca="1">IF(ISBLANK(A340)," ",IF(N340&gt;MASTER!$B$3/100,"SB",IF(N340&gt;MASTER!$B$4/100,"B",IF(N340&gt;MASTER!$B$5/100,"C","K"))))</f>
        <v>SB</v>
      </c>
      <c r="Q340" s="51" t="str">
        <f ca="1">IF(ISBLANK(B340)," ",IF(O340&gt;MASTER!$B$3/100,"SB",IF(O340&gt;MASTER!$B$4/100,"B",IF(O340&gt;MASTER!$B$5/100,"C","K"))))</f>
        <v>SB</v>
      </c>
    </row>
    <row r="341" customHeight="1" spans="1:17">
      <c r="A341" s="51">
        <f ca="1">INDIRECT(ADDRESS(2+QUOTIENT(ROW()-2,COUNTA('Form Responses 1'!$1:$1)-4),1,,TRUE,"Form Responses 1"))</f>
        <v>0</v>
      </c>
      <c r="B341" s="51">
        <f ca="1">INDIRECT(ADDRESS(2+QUOTIENT(ROW()-2,COUNTA('Form Responses 1'!$1:$1)-4),2,,TRUE,"Form Responses 1"))</f>
        <v>0</v>
      </c>
      <c r="C341" s="51">
        <f ca="1">INDIRECT(ADDRESS(2+QUOTIENT(ROW()-2,COUNTA('Form Responses 1'!$1:$1)-4),3,,TRUE,"Form Responses 1"))</f>
        <v>0</v>
      </c>
      <c r="D341" s="51">
        <f ca="1">INDIRECT(ADDRESS(2+QUOTIENT(ROW()-2,COUNTA('Form Responses 1'!$1:$1)-4),4,,TRUE,"Form Responses 1"))</f>
        <v>0</v>
      </c>
      <c r="E341" s="67">
        <f ca="1" t="shared" si="0"/>
        <v>6</v>
      </c>
      <c r="F341" s="51" t="str">
        <f ca="1">IF(ISBLANK(A341)," ",INDIRECT(ADDRESS(1,5+MOD(ROW()-2,COUNTA('Form Responses 1'!$1:$1)-4),,TRUE,"Form Responses 1")))</f>
        <v>Gedung [Kolidor]</v>
      </c>
      <c r="G341" s="51" t="e">
        <f ca="1">IF(ISBLANK(A341)," ",INDIRECT(ADDRESS(MATCH(A341,'Form Responses 1'!A:A,0),5+MOD(ROW()-2,COUNTA('Form Responses 1'!$1:$1)-4),,TRUE,"Form Responses 1")))</f>
        <v>#N/A</v>
      </c>
      <c r="H341" s="68" t="str">
        <f ca="1" t="shared" si="1"/>
        <v>Gedung</v>
      </c>
      <c r="I341" s="68" t="str">
        <f ca="1" t="shared" si="2"/>
        <v>CLEANING SERVICE</v>
      </c>
      <c r="J341" s="68" t="str">
        <f ca="1" t="array" ref="J341">IFERROR(INDEX(MASTER!B:B,MATCH(G341,MASTER!A:A,0))/100," ")</f>
        <v> </v>
      </c>
      <c r="K341" s="51">
        <f ca="1" t="shared" si="3"/>
        <v>0</v>
      </c>
      <c r="L341" s="51" t="str">
        <f ca="1" t="shared" si="4"/>
        <v>1900 - WEEK 00</v>
      </c>
      <c r="M341" s="51" t="str">
        <f ca="1" t="shared" si="5"/>
        <v>1900 - MONTH 01</v>
      </c>
      <c r="N341" s="68" t="str">
        <f ca="1" t="shared" ref="N341:O341" si="349">IFERROR(AVERAGEIF(L:L,L341,$J:$J)," ")</f>
        <v> </v>
      </c>
      <c r="O341" s="68" t="str">
        <f ca="1" t="shared" si="349"/>
        <v> </v>
      </c>
      <c r="P341" s="51" t="str">
        <f ca="1">IF(ISBLANK(A341)," ",IF(N341&gt;MASTER!$B$3/100,"SB",IF(N341&gt;MASTER!$B$4/100,"B",IF(N341&gt;MASTER!$B$5/100,"C","K"))))</f>
        <v>SB</v>
      </c>
      <c r="Q341" s="51" t="str">
        <f ca="1">IF(ISBLANK(B341)," ",IF(O341&gt;MASTER!$B$3/100,"SB",IF(O341&gt;MASTER!$B$4/100,"B",IF(O341&gt;MASTER!$B$5/100,"C","K"))))</f>
        <v>SB</v>
      </c>
    </row>
    <row r="342" customHeight="1" spans="1:17">
      <c r="A342" s="51">
        <f ca="1">INDIRECT(ADDRESS(2+QUOTIENT(ROW()-2,COUNTA('Form Responses 1'!$1:$1)-4),1,,TRUE,"Form Responses 1"))</f>
        <v>0</v>
      </c>
      <c r="B342" s="51">
        <f ca="1">INDIRECT(ADDRESS(2+QUOTIENT(ROW()-2,COUNTA('Form Responses 1'!$1:$1)-4),2,,TRUE,"Form Responses 1"))</f>
        <v>0</v>
      </c>
      <c r="C342" s="51">
        <f ca="1">INDIRECT(ADDRESS(2+QUOTIENT(ROW()-2,COUNTA('Form Responses 1'!$1:$1)-4),3,,TRUE,"Form Responses 1"))</f>
        <v>0</v>
      </c>
      <c r="D342" s="51">
        <f ca="1">INDIRECT(ADDRESS(2+QUOTIENT(ROW()-2,COUNTA('Form Responses 1'!$1:$1)-4),4,,TRUE,"Form Responses 1"))</f>
        <v>0</v>
      </c>
      <c r="E342" s="67">
        <f ca="1" t="shared" si="0"/>
        <v>6</v>
      </c>
      <c r="F342" s="51" t="str">
        <f ca="1">IF(ISBLANK(A342)," ",INDIRECT(ADDRESS(1,5+MOD(ROW()-2,COUNTA('Form Responses 1'!$1:$1)-4),,TRUE,"Form Responses 1")))</f>
        <v>Gedung [Pentri]</v>
      </c>
      <c r="G342" s="51" t="e">
        <f ca="1">IF(ISBLANK(A342)," ",INDIRECT(ADDRESS(MATCH(A342,'Form Responses 1'!A:A,0),5+MOD(ROW()-2,COUNTA('Form Responses 1'!$1:$1)-4),,TRUE,"Form Responses 1")))</f>
        <v>#N/A</v>
      </c>
      <c r="H342" s="68" t="str">
        <f ca="1" t="shared" si="1"/>
        <v>Gedung</v>
      </c>
      <c r="I342" s="68" t="str">
        <f ca="1" t="shared" si="2"/>
        <v>CLEANING SERVICE</v>
      </c>
      <c r="J342" s="68" t="str">
        <f ca="1" t="array" ref="J342">IFERROR(INDEX(MASTER!B:B,MATCH(G342,MASTER!A:A,0))/100," ")</f>
        <v> </v>
      </c>
      <c r="K342" s="51">
        <f ca="1" t="shared" si="3"/>
        <v>0</v>
      </c>
      <c r="L342" s="51" t="str">
        <f ca="1" t="shared" si="4"/>
        <v>1900 - WEEK 00</v>
      </c>
      <c r="M342" s="51" t="str">
        <f ca="1" t="shared" si="5"/>
        <v>1900 - MONTH 01</v>
      </c>
      <c r="N342" s="68" t="str">
        <f ca="1" t="shared" ref="N342:O342" si="350">IFERROR(AVERAGEIF(L:L,L342,$J:$J)," ")</f>
        <v> </v>
      </c>
      <c r="O342" s="68" t="str">
        <f ca="1" t="shared" si="350"/>
        <v> </v>
      </c>
      <c r="P342" s="51" t="str">
        <f ca="1">IF(ISBLANK(A342)," ",IF(N342&gt;MASTER!$B$3/100,"SB",IF(N342&gt;MASTER!$B$4/100,"B",IF(N342&gt;MASTER!$B$5/100,"C","K"))))</f>
        <v>SB</v>
      </c>
      <c r="Q342" s="51" t="str">
        <f ca="1">IF(ISBLANK(B342)," ",IF(O342&gt;MASTER!$B$3/100,"SB",IF(O342&gt;MASTER!$B$4/100,"B",IF(O342&gt;MASTER!$B$5/100,"C","K"))))</f>
        <v>SB</v>
      </c>
    </row>
    <row r="343" customHeight="1" spans="1:17">
      <c r="A343" s="51">
        <f ca="1">INDIRECT(ADDRESS(2+QUOTIENT(ROW()-2,COUNTA('Form Responses 1'!$1:$1)-4),1,,TRUE,"Form Responses 1"))</f>
        <v>0</v>
      </c>
      <c r="B343" s="51">
        <f ca="1">INDIRECT(ADDRESS(2+QUOTIENT(ROW()-2,COUNTA('Form Responses 1'!$1:$1)-4),2,,TRUE,"Form Responses 1"))</f>
        <v>0</v>
      </c>
      <c r="C343" s="51">
        <f ca="1">INDIRECT(ADDRESS(2+QUOTIENT(ROW()-2,COUNTA('Form Responses 1'!$1:$1)-4),3,,TRUE,"Form Responses 1"))</f>
        <v>0</v>
      </c>
      <c r="D343" s="51">
        <f ca="1">INDIRECT(ADDRESS(2+QUOTIENT(ROW()-2,COUNTA('Form Responses 1'!$1:$1)-4),4,,TRUE,"Form Responses 1"))</f>
        <v>0</v>
      </c>
      <c r="E343" s="67">
        <f ca="1" t="shared" si="0"/>
        <v>6</v>
      </c>
      <c r="F343" s="51" t="str">
        <f ca="1">IF(ISBLANK(A343)," ",INDIRECT(ADDRESS(1,5+MOD(ROW()-2,COUNTA('Form Responses 1'!$1:$1)-4),,TRUE,"Form Responses 1")))</f>
        <v>Gedung [Toilet]</v>
      </c>
      <c r="G343" s="51" t="e">
        <f ca="1">IF(ISBLANK(A343)," ",INDIRECT(ADDRESS(MATCH(A343,'Form Responses 1'!A:A,0),5+MOD(ROW()-2,COUNTA('Form Responses 1'!$1:$1)-4),,TRUE,"Form Responses 1")))</f>
        <v>#N/A</v>
      </c>
      <c r="H343" s="68" t="str">
        <f ca="1" t="shared" si="1"/>
        <v>Gedung</v>
      </c>
      <c r="I343" s="68" t="str">
        <f ca="1" t="shared" si="2"/>
        <v>CLEANING SERVICE</v>
      </c>
      <c r="J343" s="68" t="str">
        <f ca="1" t="array" ref="J343">IFERROR(INDEX(MASTER!B:B,MATCH(G343,MASTER!A:A,0))/100," ")</f>
        <v> </v>
      </c>
      <c r="K343" s="51">
        <f ca="1" t="shared" si="3"/>
        <v>0</v>
      </c>
      <c r="L343" s="51" t="str">
        <f ca="1" t="shared" si="4"/>
        <v>1900 - WEEK 00</v>
      </c>
      <c r="M343" s="51" t="str">
        <f ca="1" t="shared" si="5"/>
        <v>1900 - MONTH 01</v>
      </c>
      <c r="N343" s="68" t="str">
        <f ca="1" t="shared" ref="N343:O343" si="351">IFERROR(AVERAGEIF(L:L,L343,$J:$J)," ")</f>
        <v> </v>
      </c>
      <c r="O343" s="68" t="str">
        <f ca="1" t="shared" si="351"/>
        <v> </v>
      </c>
      <c r="P343" s="51" t="str">
        <f ca="1">IF(ISBLANK(A343)," ",IF(N343&gt;MASTER!$B$3/100,"SB",IF(N343&gt;MASTER!$B$4/100,"B",IF(N343&gt;MASTER!$B$5/100,"C","K"))))</f>
        <v>SB</v>
      </c>
      <c r="Q343" s="51" t="str">
        <f ca="1">IF(ISBLANK(B343)," ",IF(O343&gt;MASTER!$B$3/100,"SB",IF(O343&gt;MASTER!$B$4/100,"B",IF(O343&gt;MASTER!$B$5/100,"C","K"))))</f>
        <v>SB</v>
      </c>
    </row>
    <row r="344" customHeight="1" spans="1:17">
      <c r="A344" s="51">
        <f ca="1">INDIRECT(ADDRESS(2+QUOTIENT(ROW()-2,COUNTA('Form Responses 1'!$1:$1)-4),1,,TRUE,"Form Responses 1"))</f>
        <v>0</v>
      </c>
      <c r="B344" s="51">
        <f ca="1">INDIRECT(ADDRESS(2+QUOTIENT(ROW()-2,COUNTA('Form Responses 1'!$1:$1)-4),2,,TRUE,"Form Responses 1"))</f>
        <v>0</v>
      </c>
      <c r="C344" s="51">
        <f ca="1">INDIRECT(ADDRESS(2+QUOTIENT(ROW()-2,COUNTA('Form Responses 1'!$1:$1)-4),3,,TRUE,"Form Responses 1"))</f>
        <v>0</v>
      </c>
      <c r="D344" s="51">
        <f ca="1">INDIRECT(ADDRESS(2+QUOTIENT(ROW()-2,COUNTA('Form Responses 1'!$1:$1)-4),4,,TRUE,"Form Responses 1"))</f>
        <v>0</v>
      </c>
      <c r="E344" s="67">
        <f ca="1" t="shared" si="0"/>
        <v>6</v>
      </c>
      <c r="F344" s="51" t="str">
        <f ca="1">IF(ISBLANK(A344)," ",INDIRECT(ADDRESS(1,5+MOD(ROW()-2,COUNTA('Form Responses 1'!$1:$1)-4),,TRUE,"Form Responses 1")))</f>
        <v>Security [Security Functions]</v>
      </c>
      <c r="G344" s="51" t="e">
        <f ca="1">IF(ISBLANK(A344)," ",INDIRECT(ADDRESS(MATCH(A344,'Form Responses 1'!A:A,0),5+MOD(ROW()-2,COUNTA('Form Responses 1'!$1:$1)-4),,TRUE,"Form Responses 1")))</f>
        <v>#N/A</v>
      </c>
      <c r="H344" s="68" t="str">
        <f ca="1" t="shared" si="1"/>
        <v>Security</v>
      </c>
      <c r="I344" s="68" t="str">
        <f ca="1" t="shared" si="2"/>
        <v>SECURITY SERVICE</v>
      </c>
      <c r="J344" s="68" t="str">
        <f ca="1" t="array" ref="J344">IFERROR(INDEX(MASTER!B:B,MATCH(G344,MASTER!A:A,0))/100," ")</f>
        <v> </v>
      </c>
      <c r="K344" s="51">
        <f ca="1" t="shared" si="3"/>
        <v>0</v>
      </c>
      <c r="L344" s="51" t="str">
        <f ca="1" t="shared" si="4"/>
        <v>1900 - WEEK 00</v>
      </c>
      <c r="M344" s="51" t="str">
        <f ca="1" t="shared" si="5"/>
        <v>1900 - MONTH 01</v>
      </c>
      <c r="N344" s="68" t="str">
        <f ca="1" t="shared" ref="N344:O344" si="352">IFERROR(AVERAGEIF(L:L,L344,$J:$J)," ")</f>
        <v> </v>
      </c>
      <c r="O344" s="68" t="str">
        <f ca="1" t="shared" si="352"/>
        <v> </v>
      </c>
      <c r="P344" s="51" t="str">
        <f ca="1">IF(ISBLANK(A344)," ",IF(N344&gt;MASTER!$B$3/100,"SB",IF(N344&gt;MASTER!$B$4/100,"B",IF(N344&gt;MASTER!$B$5/100,"C","K"))))</f>
        <v>SB</v>
      </c>
      <c r="Q344" s="51" t="str">
        <f ca="1">IF(ISBLANK(B344)," ",IF(O344&gt;MASTER!$B$3/100,"SB",IF(O344&gt;MASTER!$B$4/100,"B",IF(O344&gt;MASTER!$B$5/100,"C","K"))))</f>
        <v>SB</v>
      </c>
    </row>
    <row r="345" customHeight="1" spans="1:17">
      <c r="A345" s="51">
        <f ca="1">INDIRECT(ADDRESS(2+QUOTIENT(ROW()-2,COUNTA('Form Responses 1'!$1:$1)-4),1,,TRUE,"Form Responses 1"))</f>
        <v>0</v>
      </c>
      <c r="B345" s="51">
        <f ca="1">INDIRECT(ADDRESS(2+QUOTIENT(ROW()-2,COUNTA('Form Responses 1'!$1:$1)-4),2,,TRUE,"Form Responses 1"))</f>
        <v>0</v>
      </c>
      <c r="C345" s="51">
        <f ca="1">INDIRECT(ADDRESS(2+QUOTIENT(ROW()-2,COUNTA('Form Responses 1'!$1:$1)-4),3,,TRUE,"Form Responses 1"))</f>
        <v>0</v>
      </c>
      <c r="D345" s="51">
        <f ca="1">INDIRECT(ADDRESS(2+QUOTIENT(ROW()-2,COUNTA('Form Responses 1'!$1:$1)-4),4,,TRUE,"Form Responses 1"))</f>
        <v>0</v>
      </c>
      <c r="E345" s="67">
        <f ca="1" t="shared" si="0"/>
        <v>6</v>
      </c>
      <c r="F345" s="51" t="str">
        <f ca="1">IF(ISBLANK(A345)," ",INDIRECT(ADDRESS(1,5+MOD(ROW()-2,COUNTA('Form Responses 1'!$1:$1)-4),,TRUE,"Form Responses 1")))</f>
        <v>Gedung [Halaman]</v>
      </c>
      <c r="G345" s="51" t="e">
        <f ca="1">IF(ISBLANK(A345)," ",INDIRECT(ADDRESS(MATCH(A345,'Form Responses 1'!A:A,0),5+MOD(ROW()-2,COUNTA('Form Responses 1'!$1:$1)-4),,TRUE,"Form Responses 1")))</f>
        <v>#N/A</v>
      </c>
      <c r="H345" s="68" t="str">
        <f ca="1" t="shared" si="1"/>
        <v>Gedung</v>
      </c>
      <c r="I345" s="68" t="str">
        <f ca="1" t="shared" si="2"/>
        <v>CLEANING SERVICE</v>
      </c>
      <c r="J345" s="68" t="str">
        <f ca="1" t="array" ref="J345">IFERROR(INDEX(MASTER!B:B,MATCH(G345,MASTER!A:A,0))/100," ")</f>
        <v> </v>
      </c>
      <c r="K345" s="51">
        <f ca="1" t="shared" si="3"/>
        <v>0</v>
      </c>
      <c r="L345" s="51" t="str">
        <f ca="1" t="shared" si="4"/>
        <v>1900 - WEEK 00</v>
      </c>
      <c r="M345" s="51" t="str">
        <f ca="1" t="shared" si="5"/>
        <v>1900 - MONTH 01</v>
      </c>
      <c r="N345" s="68" t="str">
        <f ca="1" t="shared" ref="N345:O345" si="353">IFERROR(AVERAGEIF(L:L,L345,$J:$J)," ")</f>
        <v> </v>
      </c>
      <c r="O345" s="68" t="str">
        <f ca="1" t="shared" si="353"/>
        <v> </v>
      </c>
      <c r="P345" s="51" t="str">
        <f ca="1">IF(ISBLANK(A345)," ",IF(N345&gt;MASTER!$B$3/100,"SB",IF(N345&gt;MASTER!$B$4/100,"B",IF(N345&gt;MASTER!$B$5/100,"C","K"))))</f>
        <v>SB</v>
      </c>
      <c r="Q345" s="51" t="str">
        <f ca="1">IF(ISBLANK(B345)," ",IF(O345&gt;MASTER!$B$3/100,"SB",IF(O345&gt;MASTER!$B$4/100,"B",IF(O345&gt;MASTER!$B$5/100,"C","K"))))</f>
        <v>SB</v>
      </c>
    </row>
    <row r="346" customHeight="1" spans="1:17">
      <c r="A346" s="51">
        <f ca="1">INDIRECT(ADDRESS(2+QUOTIENT(ROW()-2,COUNTA('Form Responses 1'!$1:$1)-4),1,,TRUE,"Form Responses 1"))</f>
        <v>0</v>
      </c>
      <c r="B346" s="51">
        <f ca="1">INDIRECT(ADDRESS(2+QUOTIENT(ROW()-2,COUNTA('Form Responses 1'!$1:$1)-4),2,,TRUE,"Form Responses 1"))</f>
        <v>0</v>
      </c>
      <c r="C346" s="51">
        <f ca="1">INDIRECT(ADDRESS(2+QUOTIENT(ROW()-2,COUNTA('Form Responses 1'!$1:$1)-4),3,,TRUE,"Form Responses 1"))</f>
        <v>0</v>
      </c>
      <c r="D346" s="51">
        <f ca="1">INDIRECT(ADDRESS(2+QUOTIENT(ROW()-2,COUNTA('Form Responses 1'!$1:$1)-4),4,,TRUE,"Form Responses 1"))</f>
        <v>0</v>
      </c>
      <c r="E346" s="67">
        <f ca="1" t="shared" si="0"/>
        <v>6</v>
      </c>
      <c r="F346" s="51" t="str">
        <f ca="1">IF(ISBLANK(A346)," ",INDIRECT(ADDRESS(1,5+MOD(ROW()-2,COUNTA('Form Responses 1'!$1:$1)-4),,TRUE,"Form Responses 1")))</f>
        <v>Gedung [Kamar 1]</v>
      </c>
      <c r="G346" s="51" t="e">
        <f ca="1">IF(ISBLANK(A346)," ",INDIRECT(ADDRESS(MATCH(A346,'Form Responses 1'!A:A,0),5+MOD(ROW()-2,COUNTA('Form Responses 1'!$1:$1)-4),,TRUE,"Form Responses 1")))</f>
        <v>#N/A</v>
      </c>
      <c r="H346" s="68" t="str">
        <f ca="1" t="shared" si="1"/>
        <v>Gedung</v>
      </c>
      <c r="I346" s="68" t="str">
        <f ca="1" t="shared" si="2"/>
        <v>CLEANING SERVICE</v>
      </c>
      <c r="J346" s="68" t="str">
        <f ca="1" t="array" ref="J346">IFERROR(INDEX(MASTER!B:B,MATCH(G346,MASTER!A:A,0))/100," ")</f>
        <v> </v>
      </c>
      <c r="K346" s="51">
        <f ca="1" t="shared" si="3"/>
        <v>0</v>
      </c>
      <c r="L346" s="51" t="str">
        <f ca="1" t="shared" si="4"/>
        <v>1900 - WEEK 00</v>
      </c>
      <c r="M346" s="51" t="str">
        <f ca="1" t="shared" si="5"/>
        <v>1900 - MONTH 01</v>
      </c>
      <c r="N346" s="68" t="str">
        <f ca="1" t="shared" ref="N346:O346" si="354">IFERROR(AVERAGEIF(L:L,L346,$J:$J)," ")</f>
        <v> </v>
      </c>
      <c r="O346" s="68" t="str">
        <f ca="1" t="shared" si="354"/>
        <v> </v>
      </c>
      <c r="P346" s="51" t="str">
        <f ca="1">IF(ISBLANK(A346)," ",IF(N346&gt;MASTER!$B$3/100,"SB",IF(N346&gt;MASTER!$B$4/100,"B",IF(N346&gt;MASTER!$B$5/100,"C","K"))))</f>
        <v>SB</v>
      </c>
      <c r="Q346" s="51" t="str">
        <f ca="1">IF(ISBLANK(B346)," ",IF(O346&gt;MASTER!$B$3/100,"SB",IF(O346&gt;MASTER!$B$4/100,"B",IF(O346&gt;MASTER!$B$5/100,"C","K"))))</f>
        <v>SB</v>
      </c>
    </row>
    <row r="347" customHeight="1" spans="1:17">
      <c r="A347" s="51">
        <f ca="1">INDIRECT(ADDRESS(2+QUOTIENT(ROW()-2,COUNTA('Form Responses 1'!$1:$1)-4),1,,TRUE,"Form Responses 1"))</f>
        <v>0</v>
      </c>
      <c r="B347" s="51">
        <f ca="1">INDIRECT(ADDRESS(2+QUOTIENT(ROW()-2,COUNTA('Form Responses 1'!$1:$1)-4),2,,TRUE,"Form Responses 1"))</f>
        <v>0</v>
      </c>
      <c r="C347" s="51">
        <f ca="1">INDIRECT(ADDRESS(2+QUOTIENT(ROW()-2,COUNTA('Form Responses 1'!$1:$1)-4),3,,TRUE,"Form Responses 1"))</f>
        <v>0</v>
      </c>
      <c r="D347" s="51">
        <f ca="1">INDIRECT(ADDRESS(2+QUOTIENT(ROW()-2,COUNTA('Form Responses 1'!$1:$1)-4),4,,TRUE,"Form Responses 1"))</f>
        <v>0</v>
      </c>
      <c r="E347" s="67">
        <f ca="1" t="shared" si="0"/>
        <v>6</v>
      </c>
      <c r="F347" s="51" t="str">
        <f ca="1">IF(ISBLANK(A347)," ",INDIRECT(ADDRESS(1,5+MOD(ROW()-2,COUNTA('Form Responses 1'!$1:$1)-4),,TRUE,"Form Responses 1")))</f>
        <v>Gedung [Kamar 2]</v>
      </c>
      <c r="G347" s="51" t="e">
        <f ca="1">IF(ISBLANK(A347)," ",INDIRECT(ADDRESS(MATCH(A347,'Form Responses 1'!A:A,0),5+MOD(ROW()-2,COUNTA('Form Responses 1'!$1:$1)-4),,TRUE,"Form Responses 1")))</f>
        <v>#N/A</v>
      </c>
      <c r="H347" s="68" t="str">
        <f ca="1" t="shared" si="1"/>
        <v>Gedung</v>
      </c>
      <c r="I347" s="68" t="str">
        <f ca="1" t="shared" si="2"/>
        <v>CLEANING SERVICE</v>
      </c>
      <c r="J347" s="68" t="str">
        <f ca="1" t="array" ref="J347">IFERROR(INDEX(MASTER!B:B,MATCH(G347,MASTER!A:A,0))/100," ")</f>
        <v> </v>
      </c>
      <c r="K347" s="51">
        <f ca="1" t="shared" si="3"/>
        <v>0</v>
      </c>
      <c r="L347" s="51" t="str">
        <f ca="1" t="shared" si="4"/>
        <v>1900 - WEEK 00</v>
      </c>
      <c r="M347" s="51" t="str">
        <f ca="1" t="shared" si="5"/>
        <v>1900 - MONTH 01</v>
      </c>
      <c r="N347" s="68" t="str">
        <f ca="1" t="shared" ref="N347:O347" si="355">IFERROR(AVERAGEIF(L:L,L347,$J:$J)," ")</f>
        <v> </v>
      </c>
      <c r="O347" s="68" t="str">
        <f ca="1" t="shared" si="355"/>
        <v> </v>
      </c>
      <c r="P347" s="51" t="str">
        <f ca="1">IF(ISBLANK(A347)," ",IF(N347&gt;MASTER!$B$3/100,"SB",IF(N347&gt;MASTER!$B$4/100,"B",IF(N347&gt;MASTER!$B$5/100,"C","K"))))</f>
        <v>SB</v>
      </c>
      <c r="Q347" s="51" t="str">
        <f ca="1">IF(ISBLANK(B347)," ",IF(O347&gt;MASTER!$B$3/100,"SB",IF(O347&gt;MASTER!$B$4/100,"B",IF(O347&gt;MASTER!$B$5/100,"C","K"))))</f>
        <v>SB</v>
      </c>
    </row>
    <row r="348" customHeight="1" spans="1:17">
      <c r="A348" s="51">
        <f ca="1">INDIRECT(ADDRESS(2+QUOTIENT(ROW()-2,COUNTA('Form Responses 1'!$1:$1)-4),1,,TRUE,"Form Responses 1"))</f>
        <v>0</v>
      </c>
      <c r="B348" s="51">
        <f ca="1">INDIRECT(ADDRESS(2+QUOTIENT(ROW()-2,COUNTA('Form Responses 1'!$1:$1)-4),2,,TRUE,"Form Responses 1"))</f>
        <v>0</v>
      </c>
      <c r="C348" s="51">
        <f ca="1">INDIRECT(ADDRESS(2+QUOTIENT(ROW()-2,COUNTA('Form Responses 1'!$1:$1)-4),3,,TRUE,"Form Responses 1"))</f>
        <v>0</v>
      </c>
      <c r="D348" s="51">
        <f ca="1">INDIRECT(ADDRESS(2+QUOTIENT(ROW()-2,COUNTA('Form Responses 1'!$1:$1)-4),4,,TRUE,"Form Responses 1"))</f>
        <v>0</v>
      </c>
      <c r="E348" s="67">
        <f ca="1" t="shared" si="0"/>
        <v>6</v>
      </c>
      <c r="F348" s="51" t="str">
        <f ca="1">IF(ISBLANK(A348)," ",INDIRECT(ADDRESS(1,5+MOD(ROW()-2,COUNTA('Form Responses 1'!$1:$1)-4),,TRUE,"Form Responses 1")))</f>
        <v>Gedung [Kamar 3]</v>
      </c>
      <c r="G348" s="51" t="e">
        <f ca="1">IF(ISBLANK(A348)," ",INDIRECT(ADDRESS(MATCH(A348,'Form Responses 1'!A:A,0),5+MOD(ROW()-2,COUNTA('Form Responses 1'!$1:$1)-4),,TRUE,"Form Responses 1")))</f>
        <v>#N/A</v>
      </c>
      <c r="H348" s="68" t="str">
        <f ca="1" t="shared" si="1"/>
        <v>Gedung</v>
      </c>
      <c r="I348" s="68" t="str">
        <f ca="1" t="shared" si="2"/>
        <v>CLEANING SERVICE</v>
      </c>
      <c r="J348" s="68" t="str">
        <f ca="1" t="array" ref="J348">IFERROR(INDEX(MASTER!B:B,MATCH(G348,MASTER!A:A,0))/100," ")</f>
        <v> </v>
      </c>
      <c r="K348" s="51">
        <f ca="1" t="shared" si="3"/>
        <v>0</v>
      </c>
      <c r="L348" s="51" t="str">
        <f ca="1" t="shared" si="4"/>
        <v>1900 - WEEK 00</v>
      </c>
      <c r="M348" s="51" t="str">
        <f ca="1" t="shared" si="5"/>
        <v>1900 - MONTH 01</v>
      </c>
      <c r="N348" s="68" t="str">
        <f ca="1" t="shared" ref="N348:O348" si="356">IFERROR(AVERAGEIF(L:L,L348,$J:$J)," ")</f>
        <v> </v>
      </c>
      <c r="O348" s="68" t="str">
        <f ca="1" t="shared" si="356"/>
        <v> </v>
      </c>
      <c r="P348" s="51" t="str">
        <f ca="1">IF(ISBLANK(A348)," ",IF(N348&gt;MASTER!$B$3/100,"SB",IF(N348&gt;MASTER!$B$4/100,"B",IF(N348&gt;MASTER!$B$5/100,"C","K"))))</f>
        <v>SB</v>
      </c>
      <c r="Q348" s="51" t="str">
        <f ca="1">IF(ISBLANK(B348)," ",IF(O348&gt;MASTER!$B$3/100,"SB",IF(O348&gt;MASTER!$B$4/100,"B",IF(O348&gt;MASTER!$B$5/100,"C","K"))))</f>
        <v>SB</v>
      </c>
    </row>
    <row r="349" customHeight="1" spans="1:17">
      <c r="A349" s="51">
        <f ca="1">INDIRECT(ADDRESS(2+QUOTIENT(ROW()-2,COUNTA('Form Responses 1'!$1:$1)-4),1,,TRUE,"Form Responses 1"))</f>
        <v>0</v>
      </c>
      <c r="B349" s="51">
        <f ca="1">INDIRECT(ADDRESS(2+QUOTIENT(ROW()-2,COUNTA('Form Responses 1'!$1:$1)-4),2,,TRUE,"Form Responses 1"))</f>
        <v>0</v>
      </c>
      <c r="C349" s="51">
        <f ca="1">INDIRECT(ADDRESS(2+QUOTIENT(ROW()-2,COUNTA('Form Responses 1'!$1:$1)-4),3,,TRUE,"Form Responses 1"))</f>
        <v>0</v>
      </c>
      <c r="D349" s="51">
        <f ca="1">INDIRECT(ADDRESS(2+QUOTIENT(ROW()-2,COUNTA('Form Responses 1'!$1:$1)-4),4,,TRUE,"Form Responses 1"))</f>
        <v>0</v>
      </c>
      <c r="E349" s="67">
        <f ca="1" t="shared" si="0"/>
        <v>6</v>
      </c>
      <c r="F349" s="51" t="str">
        <f ca="1">IF(ISBLANK(A349)," ",INDIRECT(ADDRESS(1,5+MOD(ROW()-2,COUNTA('Form Responses 1'!$1:$1)-4),,TRUE,"Form Responses 1")))</f>
        <v>Gedung [Kamar 4]</v>
      </c>
      <c r="G349" s="51" t="e">
        <f ca="1">IF(ISBLANK(A349)," ",INDIRECT(ADDRESS(MATCH(A349,'Form Responses 1'!A:A,0),5+MOD(ROW()-2,COUNTA('Form Responses 1'!$1:$1)-4),,TRUE,"Form Responses 1")))</f>
        <v>#N/A</v>
      </c>
      <c r="H349" s="68" t="str">
        <f ca="1" t="shared" si="1"/>
        <v>Gedung</v>
      </c>
      <c r="I349" s="68" t="str">
        <f ca="1" t="shared" si="2"/>
        <v>CLEANING SERVICE</v>
      </c>
      <c r="J349" s="68" t="str">
        <f ca="1" t="array" ref="J349">IFERROR(INDEX(MASTER!B:B,MATCH(G349,MASTER!A:A,0))/100," ")</f>
        <v> </v>
      </c>
      <c r="K349" s="51">
        <f ca="1" t="shared" si="3"/>
        <v>0</v>
      </c>
      <c r="L349" s="51" t="str">
        <f ca="1" t="shared" si="4"/>
        <v>1900 - WEEK 00</v>
      </c>
      <c r="M349" s="51" t="str">
        <f ca="1" t="shared" si="5"/>
        <v>1900 - MONTH 01</v>
      </c>
      <c r="N349" s="68" t="str">
        <f ca="1" t="shared" ref="N349:O349" si="357">IFERROR(AVERAGEIF(L:L,L349,$J:$J)," ")</f>
        <v> </v>
      </c>
      <c r="O349" s="68" t="str">
        <f ca="1" t="shared" si="357"/>
        <v> </v>
      </c>
      <c r="P349" s="51" t="str">
        <f ca="1">IF(ISBLANK(A349)," ",IF(N349&gt;MASTER!$B$3/100,"SB",IF(N349&gt;MASTER!$B$4/100,"B",IF(N349&gt;MASTER!$B$5/100,"C","K"))))</f>
        <v>SB</v>
      </c>
      <c r="Q349" s="51" t="str">
        <f ca="1">IF(ISBLANK(B349)," ",IF(O349&gt;MASTER!$B$3/100,"SB",IF(O349&gt;MASTER!$B$4/100,"B",IF(O349&gt;MASTER!$B$5/100,"C","K"))))</f>
        <v>SB</v>
      </c>
    </row>
    <row r="350" customHeight="1" spans="1:17">
      <c r="A350" s="51">
        <f ca="1">INDIRECT(ADDRESS(2+QUOTIENT(ROW()-2,COUNTA('Form Responses 1'!$1:$1)-4),1,,TRUE,"Form Responses 1"))</f>
        <v>0</v>
      </c>
      <c r="B350" s="51">
        <f ca="1">INDIRECT(ADDRESS(2+QUOTIENT(ROW()-2,COUNTA('Form Responses 1'!$1:$1)-4),2,,TRUE,"Form Responses 1"))</f>
        <v>0</v>
      </c>
      <c r="C350" s="51">
        <f ca="1">INDIRECT(ADDRESS(2+QUOTIENT(ROW()-2,COUNTA('Form Responses 1'!$1:$1)-4),3,,TRUE,"Form Responses 1"))</f>
        <v>0</v>
      </c>
      <c r="D350" s="51">
        <f ca="1">INDIRECT(ADDRESS(2+QUOTIENT(ROW()-2,COUNTA('Form Responses 1'!$1:$1)-4),4,,TRUE,"Form Responses 1"))</f>
        <v>0</v>
      </c>
      <c r="E350" s="67">
        <f ca="1" t="shared" si="0"/>
        <v>6</v>
      </c>
      <c r="F350" s="51" t="str">
        <f ca="1">IF(ISBLANK(A350)," ",INDIRECT(ADDRESS(1,5+MOD(ROW()-2,COUNTA('Form Responses 1'!$1:$1)-4),,TRUE,"Form Responses 1")))</f>
        <v>Gedung [Kolidor]</v>
      </c>
      <c r="G350" s="51" t="e">
        <f ca="1">IF(ISBLANK(A350)," ",INDIRECT(ADDRESS(MATCH(A350,'Form Responses 1'!A:A,0),5+MOD(ROW()-2,COUNTA('Form Responses 1'!$1:$1)-4),,TRUE,"Form Responses 1")))</f>
        <v>#N/A</v>
      </c>
      <c r="H350" s="68" t="str">
        <f ca="1" t="shared" si="1"/>
        <v>Gedung</v>
      </c>
      <c r="I350" s="68" t="str">
        <f ca="1" t="shared" si="2"/>
        <v>CLEANING SERVICE</v>
      </c>
      <c r="J350" s="68" t="str">
        <f ca="1" t="array" ref="J350">IFERROR(INDEX(MASTER!B:B,MATCH(G350,MASTER!A:A,0))/100," ")</f>
        <v> </v>
      </c>
      <c r="K350" s="51">
        <f ca="1" t="shared" si="3"/>
        <v>0</v>
      </c>
      <c r="L350" s="51" t="str">
        <f ca="1" t="shared" si="4"/>
        <v>1900 - WEEK 00</v>
      </c>
      <c r="M350" s="51" t="str">
        <f ca="1" t="shared" si="5"/>
        <v>1900 - MONTH 01</v>
      </c>
      <c r="N350" s="68" t="str">
        <f ca="1" t="shared" ref="N350:O350" si="358">IFERROR(AVERAGEIF(L:L,L350,$J:$J)," ")</f>
        <v> </v>
      </c>
      <c r="O350" s="68" t="str">
        <f ca="1" t="shared" si="358"/>
        <v> </v>
      </c>
      <c r="P350" s="51" t="str">
        <f ca="1">IF(ISBLANK(A350)," ",IF(N350&gt;MASTER!$B$3/100,"SB",IF(N350&gt;MASTER!$B$4/100,"B",IF(N350&gt;MASTER!$B$5/100,"C","K"))))</f>
        <v>SB</v>
      </c>
      <c r="Q350" s="51" t="str">
        <f ca="1">IF(ISBLANK(B350)," ",IF(O350&gt;MASTER!$B$3/100,"SB",IF(O350&gt;MASTER!$B$4/100,"B",IF(O350&gt;MASTER!$B$5/100,"C","K"))))</f>
        <v>SB</v>
      </c>
    </row>
    <row r="351" customHeight="1" spans="1:17">
      <c r="A351" s="51">
        <f ca="1">INDIRECT(ADDRESS(2+QUOTIENT(ROW()-2,COUNTA('Form Responses 1'!$1:$1)-4),1,,TRUE,"Form Responses 1"))</f>
        <v>0</v>
      </c>
      <c r="B351" s="51">
        <f ca="1">INDIRECT(ADDRESS(2+QUOTIENT(ROW()-2,COUNTA('Form Responses 1'!$1:$1)-4),2,,TRUE,"Form Responses 1"))</f>
        <v>0</v>
      </c>
      <c r="C351" s="51">
        <f ca="1">INDIRECT(ADDRESS(2+QUOTIENT(ROW()-2,COUNTA('Form Responses 1'!$1:$1)-4),3,,TRUE,"Form Responses 1"))</f>
        <v>0</v>
      </c>
      <c r="D351" s="51">
        <f ca="1">INDIRECT(ADDRESS(2+QUOTIENT(ROW()-2,COUNTA('Form Responses 1'!$1:$1)-4),4,,TRUE,"Form Responses 1"))</f>
        <v>0</v>
      </c>
      <c r="E351" s="67">
        <f ca="1" t="shared" si="0"/>
        <v>6</v>
      </c>
      <c r="F351" s="51" t="str">
        <f ca="1">IF(ISBLANK(A351)," ",INDIRECT(ADDRESS(1,5+MOD(ROW()-2,COUNTA('Form Responses 1'!$1:$1)-4),,TRUE,"Form Responses 1")))</f>
        <v>Gedung [Pentri]</v>
      </c>
      <c r="G351" s="51" t="e">
        <f ca="1">IF(ISBLANK(A351)," ",INDIRECT(ADDRESS(MATCH(A351,'Form Responses 1'!A:A,0),5+MOD(ROW()-2,COUNTA('Form Responses 1'!$1:$1)-4),,TRUE,"Form Responses 1")))</f>
        <v>#N/A</v>
      </c>
      <c r="H351" s="68" t="str">
        <f ca="1" t="shared" si="1"/>
        <v>Gedung</v>
      </c>
      <c r="I351" s="68" t="str">
        <f ca="1" t="shared" si="2"/>
        <v>CLEANING SERVICE</v>
      </c>
      <c r="J351" s="68" t="str">
        <f ca="1" t="array" ref="J351">IFERROR(INDEX(MASTER!B:B,MATCH(G351,MASTER!A:A,0))/100," ")</f>
        <v> </v>
      </c>
      <c r="K351" s="51">
        <f ca="1" t="shared" si="3"/>
        <v>0</v>
      </c>
      <c r="L351" s="51" t="str">
        <f ca="1" t="shared" si="4"/>
        <v>1900 - WEEK 00</v>
      </c>
      <c r="M351" s="51" t="str">
        <f ca="1" t="shared" si="5"/>
        <v>1900 - MONTH 01</v>
      </c>
      <c r="N351" s="68" t="str">
        <f ca="1" t="shared" ref="N351:O351" si="359">IFERROR(AVERAGEIF(L:L,L351,$J:$J)," ")</f>
        <v> </v>
      </c>
      <c r="O351" s="68" t="str">
        <f ca="1" t="shared" si="359"/>
        <v> </v>
      </c>
      <c r="P351" s="51" t="str">
        <f ca="1">IF(ISBLANK(A351)," ",IF(N351&gt;MASTER!$B$3/100,"SB",IF(N351&gt;MASTER!$B$4/100,"B",IF(N351&gt;MASTER!$B$5/100,"C","K"))))</f>
        <v>SB</v>
      </c>
      <c r="Q351" s="51" t="str">
        <f ca="1">IF(ISBLANK(B351)," ",IF(O351&gt;MASTER!$B$3/100,"SB",IF(O351&gt;MASTER!$B$4/100,"B",IF(O351&gt;MASTER!$B$5/100,"C","K"))))</f>
        <v>SB</v>
      </c>
    </row>
    <row r="352" customHeight="1" spans="1:17">
      <c r="A352" s="51">
        <f ca="1">INDIRECT(ADDRESS(2+QUOTIENT(ROW()-2,COUNTA('Form Responses 1'!$1:$1)-4),1,,TRUE,"Form Responses 1"))</f>
        <v>0</v>
      </c>
      <c r="B352" s="51">
        <f ca="1">INDIRECT(ADDRESS(2+QUOTIENT(ROW()-2,COUNTA('Form Responses 1'!$1:$1)-4),2,,TRUE,"Form Responses 1"))</f>
        <v>0</v>
      </c>
      <c r="C352" s="51">
        <f ca="1">INDIRECT(ADDRESS(2+QUOTIENT(ROW()-2,COUNTA('Form Responses 1'!$1:$1)-4),3,,TRUE,"Form Responses 1"))</f>
        <v>0</v>
      </c>
      <c r="D352" s="51">
        <f ca="1">INDIRECT(ADDRESS(2+QUOTIENT(ROW()-2,COUNTA('Form Responses 1'!$1:$1)-4),4,,TRUE,"Form Responses 1"))</f>
        <v>0</v>
      </c>
      <c r="E352" s="67">
        <f ca="1" t="shared" si="0"/>
        <v>6</v>
      </c>
      <c r="F352" s="51" t="str">
        <f ca="1">IF(ISBLANK(A352)," ",INDIRECT(ADDRESS(1,5+MOD(ROW()-2,COUNTA('Form Responses 1'!$1:$1)-4),,TRUE,"Form Responses 1")))</f>
        <v>Gedung [Toilet]</v>
      </c>
      <c r="G352" s="51" t="e">
        <f ca="1">IF(ISBLANK(A352)," ",INDIRECT(ADDRESS(MATCH(A352,'Form Responses 1'!A:A,0),5+MOD(ROW()-2,COUNTA('Form Responses 1'!$1:$1)-4),,TRUE,"Form Responses 1")))</f>
        <v>#N/A</v>
      </c>
      <c r="H352" s="68" t="str">
        <f ca="1" t="shared" si="1"/>
        <v>Gedung</v>
      </c>
      <c r="I352" s="68" t="str">
        <f ca="1" t="shared" si="2"/>
        <v>CLEANING SERVICE</v>
      </c>
      <c r="J352" s="68" t="str">
        <f ca="1" t="array" ref="J352">IFERROR(INDEX(MASTER!B:B,MATCH(G352,MASTER!A:A,0))/100," ")</f>
        <v> </v>
      </c>
      <c r="K352" s="51">
        <f ca="1" t="shared" si="3"/>
        <v>0</v>
      </c>
      <c r="L352" s="51" t="str">
        <f ca="1" t="shared" si="4"/>
        <v>1900 - WEEK 00</v>
      </c>
      <c r="M352" s="51" t="str">
        <f ca="1" t="shared" si="5"/>
        <v>1900 - MONTH 01</v>
      </c>
      <c r="N352" s="68" t="str">
        <f ca="1" t="shared" ref="N352:O352" si="360">IFERROR(AVERAGEIF(L:L,L352,$J:$J)," ")</f>
        <v> </v>
      </c>
      <c r="O352" s="68" t="str">
        <f ca="1" t="shared" si="360"/>
        <v> </v>
      </c>
      <c r="P352" s="51" t="str">
        <f ca="1">IF(ISBLANK(A352)," ",IF(N352&gt;MASTER!$B$3/100,"SB",IF(N352&gt;MASTER!$B$4/100,"B",IF(N352&gt;MASTER!$B$5/100,"C","K"))))</f>
        <v>SB</v>
      </c>
      <c r="Q352" s="51" t="str">
        <f ca="1">IF(ISBLANK(B352)," ",IF(O352&gt;MASTER!$B$3/100,"SB",IF(O352&gt;MASTER!$B$4/100,"B",IF(O352&gt;MASTER!$B$5/100,"C","K"))))</f>
        <v>SB</v>
      </c>
    </row>
    <row r="353" customHeight="1" spans="1:17">
      <c r="A353" s="51">
        <f ca="1">INDIRECT(ADDRESS(2+QUOTIENT(ROW()-2,COUNTA('Form Responses 1'!$1:$1)-4),1,,TRUE,"Form Responses 1"))</f>
        <v>0</v>
      </c>
      <c r="B353" s="51">
        <f ca="1">INDIRECT(ADDRESS(2+QUOTIENT(ROW()-2,COUNTA('Form Responses 1'!$1:$1)-4),2,,TRUE,"Form Responses 1"))</f>
        <v>0</v>
      </c>
      <c r="C353" s="51">
        <f ca="1">INDIRECT(ADDRESS(2+QUOTIENT(ROW()-2,COUNTA('Form Responses 1'!$1:$1)-4),3,,TRUE,"Form Responses 1"))</f>
        <v>0</v>
      </c>
      <c r="D353" s="51">
        <f ca="1">INDIRECT(ADDRESS(2+QUOTIENT(ROW()-2,COUNTA('Form Responses 1'!$1:$1)-4),4,,TRUE,"Form Responses 1"))</f>
        <v>0</v>
      </c>
      <c r="E353" s="67">
        <f ca="1" t="shared" si="0"/>
        <v>6</v>
      </c>
      <c r="F353" s="51" t="str">
        <f ca="1">IF(ISBLANK(A353)," ",INDIRECT(ADDRESS(1,5+MOD(ROW()-2,COUNTA('Form Responses 1'!$1:$1)-4),,TRUE,"Form Responses 1")))</f>
        <v>Security [Security Functions]</v>
      </c>
      <c r="G353" s="51" t="e">
        <f ca="1">IF(ISBLANK(A353)," ",INDIRECT(ADDRESS(MATCH(A353,'Form Responses 1'!A:A,0),5+MOD(ROW()-2,COUNTA('Form Responses 1'!$1:$1)-4),,TRUE,"Form Responses 1")))</f>
        <v>#N/A</v>
      </c>
      <c r="H353" s="68" t="str">
        <f ca="1" t="shared" si="1"/>
        <v>Security</v>
      </c>
      <c r="I353" s="68" t="str">
        <f ca="1" t="shared" si="2"/>
        <v>SECURITY SERVICE</v>
      </c>
      <c r="J353" s="68" t="str">
        <f ca="1" t="array" ref="J353">IFERROR(INDEX(MASTER!B:B,MATCH(G353,MASTER!A:A,0))/100," ")</f>
        <v> </v>
      </c>
      <c r="K353" s="51">
        <f ca="1" t="shared" si="3"/>
        <v>0</v>
      </c>
      <c r="L353" s="51" t="str">
        <f ca="1" t="shared" si="4"/>
        <v>1900 - WEEK 00</v>
      </c>
      <c r="M353" s="51" t="str">
        <f ca="1" t="shared" si="5"/>
        <v>1900 - MONTH 01</v>
      </c>
      <c r="N353" s="68" t="str">
        <f ca="1" t="shared" ref="N353:O353" si="361">IFERROR(AVERAGEIF(L:L,L353,$J:$J)," ")</f>
        <v> </v>
      </c>
      <c r="O353" s="68" t="str">
        <f ca="1" t="shared" si="361"/>
        <v> </v>
      </c>
      <c r="P353" s="51" t="str">
        <f ca="1">IF(ISBLANK(A353)," ",IF(N353&gt;MASTER!$B$3/100,"SB",IF(N353&gt;MASTER!$B$4/100,"B",IF(N353&gt;MASTER!$B$5/100,"C","K"))))</f>
        <v>SB</v>
      </c>
      <c r="Q353" s="51" t="str">
        <f ca="1">IF(ISBLANK(B353)," ",IF(O353&gt;MASTER!$B$3/100,"SB",IF(O353&gt;MASTER!$B$4/100,"B",IF(O353&gt;MASTER!$B$5/100,"C","K"))))</f>
        <v>SB</v>
      </c>
    </row>
    <row r="354" customHeight="1" spans="1:17">
      <c r="A354" s="51">
        <f ca="1">INDIRECT(ADDRESS(2+QUOTIENT(ROW()-2,COUNTA('Form Responses 1'!$1:$1)-4),1,,TRUE,"Form Responses 1"))</f>
        <v>0</v>
      </c>
      <c r="B354" s="51">
        <f ca="1">INDIRECT(ADDRESS(2+QUOTIENT(ROW()-2,COUNTA('Form Responses 1'!$1:$1)-4),2,,TRUE,"Form Responses 1"))</f>
        <v>0</v>
      </c>
      <c r="C354" s="51">
        <f ca="1">INDIRECT(ADDRESS(2+QUOTIENT(ROW()-2,COUNTA('Form Responses 1'!$1:$1)-4),3,,TRUE,"Form Responses 1"))</f>
        <v>0</v>
      </c>
      <c r="D354" s="51">
        <f ca="1">INDIRECT(ADDRESS(2+QUOTIENT(ROW()-2,COUNTA('Form Responses 1'!$1:$1)-4),4,,TRUE,"Form Responses 1"))</f>
        <v>0</v>
      </c>
      <c r="E354" s="67">
        <f ca="1" t="shared" si="0"/>
        <v>6</v>
      </c>
      <c r="F354" s="51" t="str">
        <f ca="1">IF(ISBLANK(A354)," ",INDIRECT(ADDRESS(1,5+MOD(ROW()-2,COUNTA('Form Responses 1'!$1:$1)-4),,TRUE,"Form Responses 1")))</f>
        <v>Gedung [Halaman]</v>
      </c>
      <c r="G354" s="51" t="e">
        <f ca="1">IF(ISBLANK(A354)," ",INDIRECT(ADDRESS(MATCH(A354,'Form Responses 1'!A:A,0),5+MOD(ROW()-2,COUNTA('Form Responses 1'!$1:$1)-4),,TRUE,"Form Responses 1")))</f>
        <v>#N/A</v>
      </c>
      <c r="H354" s="68" t="str">
        <f ca="1" t="shared" si="1"/>
        <v>Gedung</v>
      </c>
      <c r="I354" s="68" t="str">
        <f ca="1" t="shared" si="2"/>
        <v>CLEANING SERVICE</v>
      </c>
      <c r="J354" s="68" t="str">
        <f ca="1" t="array" ref="J354">IFERROR(INDEX(MASTER!B:B,MATCH(G354,MASTER!A:A,0))/100," ")</f>
        <v> </v>
      </c>
      <c r="K354" s="51">
        <f ca="1" t="shared" si="3"/>
        <v>0</v>
      </c>
      <c r="L354" s="51" t="str">
        <f ca="1" t="shared" si="4"/>
        <v>1900 - WEEK 00</v>
      </c>
      <c r="M354" s="51" t="str">
        <f ca="1" t="shared" si="5"/>
        <v>1900 - MONTH 01</v>
      </c>
      <c r="N354" s="68" t="str">
        <f ca="1" t="shared" ref="N354:O354" si="362">IFERROR(AVERAGEIF(L:L,L354,$J:$J)," ")</f>
        <v> </v>
      </c>
      <c r="O354" s="68" t="str">
        <f ca="1" t="shared" si="362"/>
        <v> </v>
      </c>
      <c r="P354" s="51" t="str">
        <f ca="1">IF(ISBLANK(A354)," ",IF(N354&gt;MASTER!$B$3/100,"SB",IF(N354&gt;MASTER!$B$4/100,"B",IF(N354&gt;MASTER!$B$5/100,"C","K"))))</f>
        <v>SB</v>
      </c>
      <c r="Q354" s="51" t="str">
        <f ca="1">IF(ISBLANK(B354)," ",IF(O354&gt;MASTER!$B$3/100,"SB",IF(O354&gt;MASTER!$B$4/100,"B",IF(O354&gt;MASTER!$B$5/100,"C","K"))))</f>
        <v>SB</v>
      </c>
    </row>
    <row r="355" customHeight="1" spans="1:17">
      <c r="A355" s="51">
        <f ca="1">INDIRECT(ADDRESS(2+QUOTIENT(ROW()-2,COUNTA('Form Responses 1'!$1:$1)-4),1,,TRUE,"Form Responses 1"))</f>
        <v>0</v>
      </c>
      <c r="B355" s="51">
        <f ca="1">INDIRECT(ADDRESS(2+QUOTIENT(ROW()-2,COUNTA('Form Responses 1'!$1:$1)-4),2,,TRUE,"Form Responses 1"))</f>
        <v>0</v>
      </c>
      <c r="C355" s="51">
        <f ca="1">INDIRECT(ADDRESS(2+QUOTIENT(ROW()-2,COUNTA('Form Responses 1'!$1:$1)-4),3,,TRUE,"Form Responses 1"))</f>
        <v>0</v>
      </c>
      <c r="D355" s="51">
        <f ca="1">INDIRECT(ADDRESS(2+QUOTIENT(ROW()-2,COUNTA('Form Responses 1'!$1:$1)-4),4,,TRUE,"Form Responses 1"))</f>
        <v>0</v>
      </c>
      <c r="E355" s="67">
        <f ca="1" t="shared" si="0"/>
        <v>6</v>
      </c>
      <c r="F355" s="51" t="str">
        <f ca="1">IF(ISBLANK(A355)," ",INDIRECT(ADDRESS(1,5+MOD(ROW()-2,COUNTA('Form Responses 1'!$1:$1)-4),,TRUE,"Form Responses 1")))</f>
        <v>Gedung [Kamar 1]</v>
      </c>
      <c r="G355" s="51" t="e">
        <f ca="1">IF(ISBLANK(A355)," ",INDIRECT(ADDRESS(MATCH(A355,'Form Responses 1'!A:A,0),5+MOD(ROW()-2,COUNTA('Form Responses 1'!$1:$1)-4),,TRUE,"Form Responses 1")))</f>
        <v>#N/A</v>
      </c>
      <c r="H355" s="68" t="str">
        <f ca="1" t="shared" si="1"/>
        <v>Gedung</v>
      </c>
      <c r="I355" s="68" t="str">
        <f ca="1" t="shared" si="2"/>
        <v>CLEANING SERVICE</v>
      </c>
      <c r="J355" s="68" t="str">
        <f ca="1" t="array" ref="J355">IFERROR(INDEX(MASTER!B:B,MATCH(G355,MASTER!A:A,0))/100," ")</f>
        <v> </v>
      </c>
      <c r="K355" s="51">
        <f ca="1" t="shared" si="3"/>
        <v>0</v>
      </c>
      <c r="L355" s="51" t="str">
        <f ca="1" t="shared" si="4"/>
        <v>1900 - WEEK 00</v>
      </c>
      <c r="M355" s="51" t="str">
        <f ca="1" t="shared" si="5"/>
        <v>1900 - MONTH 01</v>
      </c>
      <c r="N355" s="68" t="str">
        <f ca="1" t="shared" ref="N355:O355" si="363">IFERROR(AVERAGEIF(L:L,L355,$J:$J)," ")</f>
        <v> </v>
      </c>
      <c r="O355" s="68" t="str">
        <f ca="1" t="shared" si="363"/>
        <v> </v>
      </c>
      <c r="P355" s="51" t="str">
        <f ca="1">IF(ISBLANK(A355)," ",IF(N355&gt;MASTER!$B$3/100,"SB",IF(N355&gt;MASTER!$B$4/100,"B",IF(N355&gt;MASTER!$B$5/100,"C","K"))))</f>
        <v>SB</v>
      </c>
      <c r="Q355" s="51" t="str">
        <f ca="1">IF(ISBLANK(B355)," ",IF(O355&gt;MASTER!$B$3/100,"SB",IF(O355&gt;MASTER!$B$4/100,"B",IF(O355&gt;MASTER!$B$5/100,"C","K"))))</f>
        <v>SB</v>
      </c>
    </row>
    <row r="356" customHeight="1" spans="1:17">
      <c r="A356" s="51">
        <f ca="1">INDIRECT(ADDRESS(2+QUOTIENT(ROW()-2,COUNTA('Form Responses 1'!$1:$1)-4),1,,TRUE,"Form Responses 1"))</f>
        <v>0</v>
      </c>
      <c r="B356" s="51">
        <f ca="1">INDIRECT(ADDRESS(2+QUOTIENT(ROW()-2,COUNTA('Form Responses 1'!$1:$1)-4),2,,TRUE,"Form Responses 1"))</f>
        <v>0</v>
      </c>
      <c r="C356" s="51">
        <f ca="1">INDIRECT(ADDRESS(2+QUOTIENT(ROW()-2,COUNTA('Form Responses 1'!$1:$1)-4),3,,TRUE,"Form Responses 1"))</f>
        <v>0</v>
      </c>
      <c r="D356" s="51">
        <f ca="1">INDIRECT(ADDRESS(2+QUOTIENT(ROW()-2,COUNTA('Form Responses 1'!$1:$1)-4),4,,TRUE,"Form Responses 1"))</f>
        <v>0</v>
      </c>
      <c r="E356" s="67">
        <f ca="1" t="shared" si="0"/>
        <v>6</v>
      </c>
      <c r="F356" s="51" t="str">
        <f ca="1">IF(ISBLANK(A356)," ",INDIRECT(ADDRESS(1,5+MOD(ROW()-2,COUNTA('Form Responses 1'!$1:$1)-4),,TRUE,"Form Responses 1")))</f>
        <v>Gedung [Kamar 2]</v>
      </c>
      <c r="G356" s="51" t="e">
        <f ca="1">IF(ISBLANK(A356)," ",INDIRECT(ADDRESS(MATCH(A356,'Form Responses 1'!A:A,0),5+MOD(ROW()-2,COUNTA('Form Responses 1'!$1:$1)-4),,TRUE,"Form Responses 1")))</f>
        <v>#N/A</v>
      </c>
      <c r="H356" s="68" t="str">
        <f ca="1" t="shared" si="1"/>
        <v>Gedung</v>
      </c>
      <c r="I356" s="68" t="str">
        <f ca="1" t="shared" si="2"/>
        <v>CLEANING SERVICE</v>
      </c>
      <c r="J356" s="68" t="str">
        <f ca="1" t="array" ref="J356">IFERROR(INDEX(MASTER!B:B,MATCH(G356,MASTER!A:A,0))/100," ")</f>
        <v> </v>
      </c>
      <c r="K356" s="51">
        <f ca="1" t="shared" si="3"/>
        <v>0</v>
      </c>
      <c r="L356" s="51" t="str">
        <f ca="1" t="shared" si="4"/>
        <v>1900 - WEEK 00</v>
      </c>
      <c r="M356" s="51" t="str">
        <f ca="1" t="shared" si="5"/>
        <v>1900 - MONTH 01</v>
      </c>
      <c r="N356" s="68" t="str">
        <f ca="1" t="shared" ref="N356:O356" si="364">IFERROR(AVERAGEIF(L:L,L356,$J:$J)," ")</f>
        <v> </v>
      </c>
      <c r="O356" s="68" t="str">
        <f ca="1" t="shared" si="364"/>
        <v> </v>
      </c>
      <c r="P356" s="51" t="str">
        <f ca="1">IF(ISBLANK(A356)," ",IF(N356&gt;MASTER!$B$3/100,"SB",IF(N356&gt;MASTER!$B$4/100,"B",IF(N356&gt;MASTER!$B$5/100,"C","K"))))</f>
        <v>SB</v>
      </c>
      <c r="Q356" s="51" t="str">
        <f ca="1">IF(ISBLANK(B356)," ",IF(O356&gt;MASTER!$B$3/100,"SB",IF(O356&gt;MASTER!$B$4/100,"B",IF(O356&gt;MASTER!$B$5/100,"C","K"))))</f>
        <v>SB</v>
      </c>
    </row>
    <row r="357" customHeight="1" spans="1:17">
      <c r="A357" s="51">
        <f ca="1">INDIRECT(ADDRESS(2+QUOTIENT(ROW()-2,COUNTA('Form Responses 1'!$1:$1)-4),1,,TRUE,"Form Responses 1"))</f>
        <v>0</v>
      </c>
      <c r="B357" s="51">
        <f ca="1">INDIRECT(ADDRESS(2+QUOTIENT(ROW()-2,COUNTA('Form Responses 1'!$1:$1)-4),2,,TRUE,"Form Responses 1"))</f>
        <v>0</v>
      </c>
      <c r="C357" s="51">
        <f ca="1">INDIRECT(ADDRESS(2+QUOTIENT(ROW()-2,COUNTA('Form Responses 1'!$1:$1)-4),3,,TRUE,"Form Responses 1"))</f>
        <v>0</v>
      </c>
      <c r="D357" s="51">
        <f ca="1">INDIRECT(ADDRESS(2+QUOTIENT(ROW()-2,COUNTA('Form Responses 1'!$1:$1)-4),4,,TRUE,"Form Responses 1"))</f>
        <v>0</v>
      </c>
      <c r="E357" s="67">
        <f ca="1" t="shared" si="0"/>
        <v>6</v>
      </c>
      <c r="F357" s="51" t="str">
        <f ca="1">IF(ISBLANK(A357)," ",INDIRECT(ADDRESS(1,5+MOD(ROW()-2,COUNTA('Form Responses 1'!$1:$1)-4),,TRUE,"Form Responses 1")))</f>
        <v>Gedung [Kamar 3]</v>
      </c>
      <c r="G357" s="51" t="e">
        <f ca="1">IF(ISBLANK(A357)," ",INDIRECT(ADDRESS(MATCH(A357,'Form Responses 1'!A:A,0),5+MOD(ROW()-2,COUNTA('Form Responses 1'!$1:$1)-4),,TRUE,"Form Responses 1")))</f>
        <v>#N/A</v>
      </c>
      <c r="H357" s="68" t="str">
        <f ca="1" t="shared" si="1"/>
        <v>Gedung</v>
      </c>
      <c r="I357" s="68" t="str">
        <f ca="1" t="shared" si="2"/>
        <v>CLEANING SERVICE</v>
      </c>
      <c r="J357" s="68" t="str">
        <f ca="1" t="array" ref="J357">IFERROR(INDEX(MASTER!B:B,MATCH(G357,MASTER!A:A,0))/100," ")</f>
        <v> </v>
      </c>
      <c r="K357" s="51">
        <f ca="1" t="shared" si="3"/>
        <v>0</v>
      </c>
      <c r="L357" s="51" t="str">
        <f ca="1" t="shared" si="4"/>
        <v>1900 - WEEK 00</v>
      </c>
      <c r="M357" s="51" t="str">
        <f ca="1" t="shared" si="5"/>
        <v>1900 - MONTH 01</v>
      </c>
      <c r="N357" s="68" t="str">
        <f ca="1" t="shared" ref="N357:O357" si="365">IFERROR(AVERAGEIF(L:L,L357,$J:$J)," ")</f>
        <v> </v>
      </c>
      <c r="O357" s="68" t="str">
        <f ca="1" t="shared" si="365"/>
        <v> </v>
      </c>
      <c r="P357" s="51" t="str">
        <f ca="1">IF(ISBLANK(A357)," ",IF(N357&gt;MASTER!$B$3/100,"SB",IF(N357&gt;MASTER!$B$4/100,"B",IF(N357&gt;MASTER!$B$5/100,"C","K"))))</f>
        <v>SB</v>
      </c>
      <c r="Q357" s="51" t="str">
        <f ca="1">IF(ISBLANK(B357)," ",IF(O357&gt;MASTER!$B$3/100,"SB",IF(O357&gt;MASTER!$B$4/100,"B",IF(O357&gt;MASTER!$B$5/100,"C","K"))))</f>
        <v>SB</v>
      </c>
    </row>
    <row r="358" customHeight="1" spans="1:17">
      <c r="A358" s="51">
        <f ca="1">INDIRECT(ADDRESS(2+QUOTIENT(ROW()-2,COUNTA('Form Responses 1'!$1:$1)-4),1,,TRUE,"Form Responses 1"))</f>
        <v>0</v>
      </c>
      <c r="B358" s="51">
        <f ca="1">INDIRECT(ADDRESS(2+QUOTIENT(ROW()-2,COUNTA('Form Responses 1'!$1:$1)-4),2,,TRUE,"Form Responses 1"))</f>
        <v>0</v>
      </c>
      <c r="C358" s="51">
        <f ca="1">INDIRECT(ADDRESS(2+QUOTIENT(ROW()-2,COUNTA('Form Responses 1'!$1:$1)-4),3,,TRUE,"Form Responses 1"))</f>
        <v>0</v>
      </c>
      <c r="D358" s="51">
        <f ca="1">INDIRECT(ADDRESS(2+QUOTIENT(ROW()-2,COUNTA('Form Responses 1'!$1:$1)-4),4,,TRUE,"Form Responses 1"))</f>
        <v>0</v>
      </c>
      <c r="E358" s="67">
        <f ca="1" t="shared" si="0"/>
        <v>6</v>
      </c>
      <c r="F358" s="51" t="str">
        <f ca="1">IF(ISBLANK(A358)," ",INDIRECT(ADDRESS(1,5+MOD(ROW()-2,COUNTA('Form Responses 1'!$1:$1)-4),,TRUE,"Form Responses 1")))</f>
        <v>Gedung [Kamar 4]</v>
      </c>
      <c r="G358" s="51" t="e">
        <f ca="1">IF(ISBLANK(A358)," ",INDIRECT(ADDRESS(MATCH(A358,'Form Responses 1'!A:A,0),5+MOD(ROW()-2,COUNTA('Form Responses 1'!$1:$1)-4),,TRUE,"Form Responses 1")))</f>
        <v>#N/A</v>
      </c>
      <c r="H358" s="68" t="str">
        <f ca="1" t="shared" si="1"/>
        <v>Gedung</v>
      </c>
      <c r="I358" s="68" t="str">
        <f ca="1" t="shared" si="2"/>
        <v>CLEANING SERVICE</v>
      </c>
      <c r="J358" s="68" t="str">
        <f ca="1" t="array" ref="J358">IFERROR(INDEX(MASTER!B:B,MATCH(G358,MASTER!A:A,0))/100," ")</f>
        <v> </v>
      </c>
      <c r="K358" s="51">
        <f ca="1" t="shared" si="3"/>
        <v>0</v>
      </c>
      <c r="L358" s="51" t="str">
        <f ca="1" t="shared" si="4"/>
        <v>1900 - WEEK 00</v>
      </c>
      <c r="M358" s="51" t="str">
        <f ca="1" t="shared" si="5"/>
        <v>1900 - MONTH 01</v>
      </c>
      <c r="N358" s="68" t="str">
        <f ca="1" t="shared" ref="N358:O358" si="366">IFERROR(AVERAGEIF(L:L,L358,$J:$J)," ")</f>
        <v> </v>
      </c>
      <c r="O358" s="68" t="str">
        <f ca="1" t="shared" si="366"/>
        <v> </v>
      </c>
      <c r="P358" s="51" t="str">
        <f ca="1">IF(ISBLANK(A358)," ",IF(N358&gt;MASTER!$B$3/100,"SB",IF(N358&gt;MASTER!$B$4/100,"B",IF(N358&gt;MASTER!$B$5/100,"C","K"))))</f>
        <v>SB</v>
      </c>
      <c r="Q358" s="51" t="str">
        <f ca="1">IF(ISBLANK(B358)," ",IF(O358&gt;MASTER!$B$3/100,"SB",IF(O358&gt;MASTER!$B$4/100,"B",IF(O358&gt;MASTER!$B$5/100,"C","K"))))</f>
        <v>SB</v>
      </c>
    </row>
    <row r="359" customHeight="1" spans="1:17">
      <c r="A359" s="51">
        <f ca="1">INDIRECT(ADDRESS(2+QUOTIENT(ROW()-2,COUNTA('Form Responses 1'!$1:$1)-4),1,,TRUE,"Form Responses 1"))</f>
        <v>0</v>
      </c>
      <c r="B359" s="51">
        <f ca="1">INDIRECT(ADDRESS(2+QUOTIENT(ROW()-2,COUNTA('Form Responses 1'!$1:$1)-4),2,,TRUE,"Form Responses 1"))</f>
        <v>0</v>
      </c>
      <c r="C359" s="51">
        <f ca="1">INDIRECT(ADDRESS(2+QUOTIENT(ROW()-2,COUNTA('Form Responses 1'!$1:$1)-4),3,,TRUE,"Form Responses 1"))</f>
        <v>0</v>
      </c>
      <c r="D359" s="51">
        <f ca="1">INDIRECT(ADDRESS(2+QUOTIENT(ROW()-2,COUNTA('Form Responses 1'!$1:$1)-4),4,,TRUE,"Form Responses 1"))</f>
        <v>0</v>
      </c>
      <c r="E359" s="67">
        <f ca="1" t="shared" si="0"/>
        <v>6</v>
      </c>
      <c r="F359" s="51" t="str">
        <f ca="1">IF(ISBLANK(A359)," ",INDIRECT(ADDRESS(1,5+MOD(ROW()-2,COUNTA('Form Responses 1'!$1:$1)-4),,TRUE,"Form Responses 1")))</f>
        <v>Gedung [Kolidor]</v>
      </c>
      <c r="G359" s="51" t="e">
        <f ca="1">IF(ISBLANK(A359)," ",INDIRECT(ADDRESS(MATCH(A359,'Form Responses 1'!A:A,0),5+MOD(ROW()-2,COUNTA('Form Responses 1'!$1:$1)-4),,TRUE,"Form Responses 1")))</f>
        <v>#N/A</v>
      </c>
      <c r="H359" s="68" t="str">
        <f ca="1" t="shared" si="1"/>
        <v>Gedung</v>
      </c>
      <c r="I359" s="68" t="str">
        <f ca="1" t="shared" si="2"/>
        <v>CLEANING SERVICE</v>
      </c>
      <c r="J359" s="68" t="str">
        <f ca="1" t="array" ref="J359">IFERROR(INDEX(MASTER!B:B,MATCH(G359,MASTER!A:A,0))/100," ")</f>
        <v> </v>
      </c>
      <c r="K359" s="51">
        <f ca="1" t="shared" si="3"/>
        <v>0</v>
      </c>
      <c r="L359" s="51" t="str">
        <f ca="1" t="shared" si="4"/>
        <v>1900 - WEEK 00</v>
      </c>
      <c r="M359" s="51" t="str">
        <f ca="1" t="shared" si="5"/>
        <v>1900 - MONTH 01</v>
      </c>
      <c r="N359" s="68" t="str">
        <f ca="1" t="shared" ref="N359:O359" si="367">IFERROR(AVERAGEIF(L:L,L359,$J:$J)," ")</f>
        <v> </v>
      </c>
      <c r="O359" s="68" t="str">
        <f ca="1" t="shared" si="367"/>
        <v> </v>
      </c>
      <c r="P359" s="51" t="str">
        <f ca="1">IF(ISBLANK(A359)," ",IF(N359&gt;MASTER!$B$3/100,"SB",IF(N359&gt;MASTER!$B$4/100,"B",IF(N359&gt;MASTER!$B$5/100,"C","K"))))</f>
        <v>SB</v>
      </c>
      <c r="Q359" s="51" t="str">
        <f ca="1">IF(ISBLANK(B359)," ",IF(O359&gt;MASTER!$B$3/100,"SB",IF(O359&gt;MASTER!$B$4/100,"B",IF(O359&gt;MASTER!$B$5/100,"C","K"))))</f>
        <v>SB</v>
      </c>
    </row>
    <row r="360" customHeight="1" spans="1:17">
      <c r="A360" s="51">
        <f ca="1">INDIRECT(ADDRESS(2+QUOTIENT(ROW()-2,COUNTA('Form Responses 1'!$1:$1)-4),1,,TRUE,"Form Responses 1"))</f>
        <v>0</v>
      </c>
      <c r="B360" s="51">
        <f ca="1">INDIRECT(ADDRESS(2+QUOTIENT(ROW()-2,COUNTA('Form Responses 1'!$1:$1)-4),2,,TRUE,"Form Responses 1"))</f>
        <v>0</v>
      </c>
      <c r="C360" s="51">
        <f ca="1">INDIRECT(ADDRESS(2+QUOTIENT(ROW()-2,COUNTA('Form Responses 1'!$1:$1)-4),3,,TRUE,"Form Responses 1"))</f>
        <v>0</v>
      </c>
      <c r="D360" s="51">
        <f ca="1">INDIRECT(ADDRESS(2+QUOTIENT(ROW()-2,COUNTA('Form Responses 1'!$1:$1)-4),4,,TRUE,"Form Responses 1"))</f>
        <v>0</v>
      </c>
      <c r="E360" s="67">
        <f ca="1" t="shared" si="0"/>
        <v>6</v>
      </c>
      <c r="F360" s="51" t="str">
        <f ca="1">IF(ISBLANK(A360)," ",INDIRECT(ADDRESS(1,5+MOD(ROW()-2,COUNTA('Form Responses 1'!$1:$1)-4),,TRUE,"Form Responses 1")))</f>
        <v>Gedung [Pentri]</v>
      </c>
      <c r="G360" s="51" t="e">
        <f ca="1">IF(ISBLANK(A360)," ",INDIRECT(ADDRESS(MATCH(A360,'Form Responses 1'!A:A,0),5+MOD(ROW()-2,COUNTA('Form Responses 1'!$1:$1)-4),,TRUE,"Form Responses 1")))</f>
        <v>#N/A</v>
      </c>
      <c r="H360" s="68" t="str">
        <f ca="1" t="shared" si="1"/>
        <v>Gedung</v>
      </c>
      <c r="I360" s="68" t="str">
        <f ca="1" t="shared" si="2"/>
        <v>CLEANING SERVICE</v>
      </c>
      <c r="J360" s="68" t="str">
        <f ca="1" t="array" ref="J360">IFERROR(INDEX(MASTER!B:B,MATCH(G360,MASTER!A:A,0))/100," ")</f>
        <v> </v>
      </c>
      <c r="K360" s="51">
        <f ca="1" t="shared" si="3"/>
        <v>0</v>
      </c>
      <c r="L360" s="51" t="str">
        <f ca="1" t="shared" si="4"/>
        <v>1900 - WEEK 00</v>
      </c>
      <c r="M360" s="51" t="str">
        <f ca="1" t="shared" si="5"/>
        <v>1900 - MONTH 01</v>
      </c>
      <c r="N360" s="68" t="str">
        <f ca="1" t="shared" ref="N360:O360" si="368">IFERROR(AVERAGEIF(L:L,L360,$J:$J)," ")</f>
        <v> </v>
      </c>
      <c r="O360" s="68" t="str">
        <f ca="1" t="shared" si="368"/>
        <v> </v>
      </c>
      <c r="P360" s="51" t="str">
        <f ca="1">IF(ISBLANK(A360)," ",IF(N360&gt;MASTER!$B$3/100,"SB",IF(N360&gt;MASTER!$B$4/100,"B",IF(N360&gt;MASTER!$B$5/100,"C","K"))))</f>
        <v>SB</v>
      </c>
      <c r="Q360" s="51" t="str">
        <f ca="1">IF(ISBLANK(B360)," ",IF(O360&gt;MASTER!$B$3/100,"SB",IF(O360&gt;MASTER!$B$4/100,"B",IF(O360&gt;MASTER!$B$5/100,"C","K"))))</f>
        <v>SB</v>
      </c>
    </row>
    <row r="361" customHeight="1" spans="1:17">
      <c r="A361" s="51">
        <f ca="1">INDIRECT(ADDRESS(2+QUOTIENT(ROW()-2,COUNTA('Form Responses 1'!$1:$1)-4),1,,TRUE,"Form Responses 1"))</f>
        <v>0</v>
      </c>
      <c r="B361" s="51">
        <f ca="1">INDIRECT(ADDRESS(2+QUOTIENT(ROW()-2,COUNTA('Form Responses 1'!$1:$1)-4),2,,TRUE,"Form Responses 1"))</f>
        <v>0</v>
      </c>
      <c r="C361" s="51">
        <f ca="1">INDIRECT(ADDRESS(2+QUOTIENT(ROW()-2,COUNTA('Form Responses 1'!$1:$1)-4),3,,TRUE,"Form Responses 1"))</f>
        <v>0</v>
      </c>
      <c r="D361" s="51">
        <f ca="1">INDIRECT(ADDRESS(2+QUOTIENT(ROW()-2,COUNTA('Form Responses 1'!$1:$1)-4),4,,TRUE,"Form Responses 1"))</f>
        <v>0</v>
      </c>
      <c r="E361" s="67">
        <f ca="1" t="shared" si="0"/>
        <v>6</v>
      </c>
      <c r="F361" s="51" t="str">
        <f ca="1">IF(ISBLANK(A361)," ",INDIRECT(ADDRESS(1,5+MOD(ROW()-2,COUNTA('Form Responses 1'!$1:$1)-4),,TRUE,"Form Responses 1")))</f>
        <v>Gedung [Toilet]</v>
      </c>
      <c r="G361" s="51" t="e">
        <f ca="1">IF(ISBLANK(A361)," ",INDIRECT(ADDRESS(MATCH(A361,'Form Responses 1'!A:A,0),5+MOD(ROW()-2,COUNTA('Form Responses 1'!$1:$1)-4),,TRUE,"Form Responses 1")))</f>
        <v>#N/A</v>
      </c>
      <c r="H361" s="68" t="str">
        <f ca="1" t="shared" si="1"/>
        <v>Gedung</v>
      </c>
      <c r="I361" s="68" t="str">
        <f ca="1" t="shared" si="2"/>
        <v>CLEANING SERVICE</v>
      </c>
      <c r="J361" s="68" t="str">
        <f ca="1" t="array" ref="J361">IFERROR(INDEX(MASTER!B:B,MATCH(G361,MASTER!A:A,0))/100," ")</f>
        <v> </v>
      </c>
      <c r="K361" s="51">
        <f ca="1" t="shared" si="3"/>
        <v>0</v>
      </c>
      <c r="L361" s="51" t="str">
        <f ca="1" t="shared" si="4"/>
        <v>1900 - WEEK 00</v>
      </c>
      <c r="M361" s="51" t="str">
        <f ca="1" t="shared" si="5"/>
        <v>1900 - MONTH 01</v>
      </c>
      <c r="N361" s="68" t="str">
        <f ca="1" t="shared" ref="N361:O361" si="369">IFERROR(AVERAGEIF(L:L,L361,$J:$J)," ")</f>
        <v> </v>
      </c>
      <c r="O361" s="68" t="str">
        <f ca="1" t="shared" si="369"/>
        <v> </v>
      </c>
      <c r="P361" s="51" t="str">
        <f ca="1">IF(ISBLANK(A361)," ",IF(N361&gt;MASTER!$B$3/100,"SB",IF(N361&gt;MASTER!$B$4/100,"B",IF(N361&gt;MASTER!$B$5/100,"C","K"))))</f>
        <v>SB</v>
      </c>
      <c r="Q361" s="51" t="str">
        <f ca="1">IF(ISBLANK(B361)," ",IF(O361&gt;MASTER!$B$3/100,"SB",IF(O361&gt;MASTER!$B$4/100,"B",IF(O361&gt;MASTER!$B$5/100,"C","K"))))</f>
        <v>SB</v>
      </c>
    </row>
    <row r="362" customHeight="1" spans="1:17">
      <c r="A362" s="51">
        <f ca="1">INDIRECT(ADDRESS(2+QUOTIENT(ROW()-2,COUNTA('Form Responses 1'!$1:$1)-4),1,,TRUE,"Form Responses 1"))</f>
        <v>0</v>
      </c>
      <c r="B362" s="51">
        <f ca="1">INDIRECT(ADDRESS(2+QUOTIENT(ROW()-2,COUNTA('Form Responses 1'!$1:$1)-4),2,,TRUE,"Form Responses 1"))</f>
        <v>0</v>
      </c>
      <c r="C362" s="51">
        <f ca="1">INDIRECT(ADDRESS(2+QUOTIENT(ROW()-2,COUNTA('Form Responses 1'!$1:$1)-4),3,,TRUE,"Form Responses 1"))</f>
        <v>0</v>
      </c>
      <c r="D362" s="51">
        <f ca="1">INDIRECT(ADDRESS(2+QUOTIENT(ROW()-2,COUNTA('Form Responses 1'!$1:$1)-4),4,,TRUE,"Form Responses 1"))</f>
        <v>0</v>
      </c>
      <c r="E362" s="67">
        <f ca="1" t="shared" si="0"/>
        <v>6</v>
      </c>
      <c r="F362" s="51" t="str">
        <f ca="1">IF(ISBLANK(A362)," ",INDIRECT(ADDRESS(1,5+MOD(ROW()-2,COUNTA('Form Responses 1'!$1:$1)-4),,TRUE,"Form Responses 1")))</f>
        <v>Security [Security Functions]</v>
      </c>
      <c r="G362" s="51" t="e">
        <f ca="1">IF(ISBLANK(A362)," ",INDIRECT(ADDRESS(MATCH(A362,'Form Responses 1'!A:A,0),5+MOD(ROW()-2,COUNTA('Form Responses 1'!$1:$1)-4),,TRUE,"Form Responses 1")))</f>
        <v>#N/A</v>
      </c>
      <c r="H362" s="68" t="str">
        <f ca="1" t="shared" si="1"/>
        <v>Security</v>
      </c>
      <c r="I362" s="68" t="str">
        <f ca="1" t="shared" si="2"/>
        <v>SECURITY SERVICE</v>
      </c>
      <c r="J362" s="68" t="str">
        <f ca="1" t="array" ref="J362">IFERROR(INDEX(MASTER!B:B,MATCH(G362,MASTER!A:A,0))/100," ")</f>
        <v> </v>
      </c>
      <c r="K362" s="51">
        <f ca="1" t="shared" si="3"/>
        <v>0</v>
      </c>
      <c r="L362" s="51" t="str">
        <f ca="1" t="shared" si="4"/>
        <v>1900 - WEEK 00</v>
      </c>
      <c r="M362" s="51" t="str">
        <f ca="1" t="shared" si="5"/>
        <v>1900 - MONTH 01</v>
      </c>
      <c r="N362" s="68" t="str">
        <f ca="1" t="shared" ref="N362:O362" si="370">IFERROR(AVERAGEIF(L:L,L362,$J:$J)," ")</f>
        <v> </v>
      </c>
      <c r="O362" s="68" t="str">
        <f ca="1" t="shared" si="370"/>
        <v> </v>
      </c>
      <c r="P362" s="51" t="str">
        <f ca="1">IF(ISBLANK(A362)," ",IF(N362&gt;MASTER!$B$3/100,"SB",IF(N362&gt;MASTER!$B$4/100,"B",IF(N362&gt;MASTER!$B$5/100,"C","K"))))</f>
        <v>SB</v>
      </c>
      <c r="Q362" s="51" t="str">
        <f ca="1">IF(ISBLANK(B362)," ",IF(O362&gt;MASTER!$B$3/100,"SB",IF(O362&gt;MASTER!$B$4/100,"B",IF(O362&gt;MASTER!$B$5/100,"C","K"))))</f>
        <v>SB</v>
      </c>
    </row>
    <row r="363" customHeight="1" spans="1:17">
      <c r="A363" s="51">
        <f ca="1">INDIRECT(ADDRESS(2+QUOTIENT(ROW()-2,COUNTA('Form Responses 1'!$1:$1)-4),1,,TRUE,"Form Responses 1"))</f>
        <v>0</v>
      </c>
      <c r="B363" s="51">
        <f ca="1">INDIRECT(ADDRESS(2+QUOTIENT(ROW()-2,COUNTA('Form Responses 1'!$1:$1)-4),2,,TRUE,"Form Responses 1"))</f>
        <v>0</v>
      </c>
      <c r="C363" s="51">
        <f ca="1">INDIRECT(ADDRESS(2+QUOTIENT(ROW()-2,COUNTA('Form Responses 1'!$1:$1)-4),3,,TRUE,"Form Responses 1"))</f>
        <v>0</v>
      </c>
      <c r="D363" s="51">
        <f ca="1">INDIRECT(ADDRESS(2+QUOTIENT(ROW()-2,COUNTA('Form Responses 1'!$1:$1)-4),4,,TRUE,"Form Responses 1"))</f>
        <v>0</v>
      </c>
      <c r="E363" s="67">
        <f ca="1" t="shared" si="0"/>
        <v>6</v>
      </c>
      <c r="F363" s="51" t="str">
        <f ca="1">IF(ISBLANK(A363)," ",INDIRECT(ADDRESS(1,5+MOD(ROW()-2,COUNTA('Form Responses 1'!$1:$1)-4),,TRUE,"Form Responses 1")))</f>
        <v>Gedung [Halaman]</v>
      </c>
      <c r="G363" s="51" t="e">
        <f ca="1">IF(ISBLANK(A363)," ",INDIRECT(ADDRESS(MATCH(A363,'Form Responses 1'!A:A,0),5+MOD(ROW()-2,COUNTA('Form Responses 1'!$1:$1)-4),,TRUE,"Form Responses 1")))</f>
        <v>#N/A</v>
      </c>
      <c r="H363" s="68" t="str">
        <f ca="1" t="shared" si="1"/>
        <v>Gedung</v>
      </c>
      <c r="I363" s="68" t="str">
        <f ca="1" t="shared" si="2"/>
        <v>CLEANING SERVICE</v>
      </c>
      <c r="J363" s="68" t="str">
        <f ca="1" t="array" ref="J363">IFERROR(INDEX(MASTER!B:B,MATCH(G363,MASTER!A:A,0))/100," ")</f>
        <v> </v>
      </c>
      <c r="K363" s="51">
        <f ca="1" t="shared" si="3"/>
        <v>0</v>
      </c>
      <c r="L363" s="51" t="str">
        <f ca="1" t="shared" si="4"/>
        <v>1900 - WEEK 00</v>
      </c>
      <c r="M363" s="51" t="str">
        <f ca="1" t="shared" si="5"/>
        <v>1900 - MONTH 01</v>
      </c>
      <c r="N363" s="68" t="str">
        <f ca="1" t="shared" ref="N363:O363" si="371">IFERROR(AVERAGEIF(L:L,L363,$J:$J)," ")</f>
        <v> </v>
      </c>
      <c r="O363" s="68" t="str">
        <f ca="1" t="shared" si="371"/>
        <v> </v>
      </c>
      <c r="P363" s="51" t="str">
        <f ca="1">IF(ISBLANK(A363)," ",IF(N363&gt;MASTER!$B$3/100,"SB",IF(N363&gt;MASTER!$B$4/100,"B",IF(N363&gt;MASTER!$B$5/100,"C","K"))))</f>
        <v>SB</v>
      </c>
      <c r="Q363" s="51" t="str">
        <f ca="1">IF(ISBLANK(B363)," ",IF(O363&gt;MASTER!$B$3/100,"SB",IF(O363&gt;MASTER!$B$4/100,"B",IF(O363&gt;MASTER!$B$5/100,"C","K"))))</f>
        <v>SB</v>
      </c>
    </row>
    <row r="364" customHeight="1" spans="1:17">
      <c r="A364" s="51">
        <f ca="1">INDIRECT(ADDRESS(2+QUOTIENT(ROW()-2,COUNTA('Form Responses 1'!$1:$1)-4),1,,TRUE,"Form Responses 1"))</f>
        <v>0</v>
      </c>
      <c r="B364" s="51">
        <f ca="1">INDIRECT(ADDRESS(2+QUOTIENT(ROW()-2,COUNTA('Form Responses 1'!$1:$1)-4),2,,TRUE,"Form Responses 1"))</f>
        <v>0</v>
      </c>
      <c r="C364" s="51">
        <f ca="1">INDIRECT(ADDRESS(2+QUOTIENT(ROW()-2,COUNTA('Form Responses 1'!$1:$1)-4),3,,TRUE,"Form Responses 1"))</f>
        <v>0</v>
      </c>
      <c r="D364" s="51">
        <f ca="1">INDIRECT(ADDRESS(2+QUOTIENT(ROW()-2,COUNTA('Form Responses 1'!$1:$1)-4),4,,TRUE,"Form Responses 1"))</f>
        <v>0</v>
      </c>
      <c r="E364" s="67">
        <f ca="1" t="shared" si="0"/>
        <v>6</v>
      </c>
      <c r="F364" s="51" t="str">
        <f ca="1">IF(ISBLANK(A364)," ",INDIRECT(ADDRESS(1,5+MOD(ROW()-2,COUNTA('Form Responses 1'!$1:$1)-4),,TRUE,"Form Responses 1")))</f>
        <v>Gedung [Kamar 1]</v>
      </c>
      <c r="G364" s="51" t="e">
        <f ca="1">IF(ISBLANK(A364)," ",INDIRECT(ADDRESS(MATCH(A364,'Form Responses 1'!A:A,0),5+MOD(ROW()-2,COUNTA('Form Responses 1'!$1:$1)-4),,TRUE,"Form Responses 1")))</f>
        <v>#N/A</v>
      </c>
      <c r="H364" s="68" t="str">
        <f ca="1" t="shared" si="1"/>
        <v>Gedung</v>
      </c>
      <c r="I364" s="68" t="str">
        <f ca="1" t="shared" si="2"/>
        <v>CLEANING SERVICE</v>
      </c>
      <c r="J364" s="68" t="str">
        <f ca="1" t="array" ref="J364">IFERROR(INDEX(MASTER!B:B,MATCH(G364,MASTER!A:A,0))/100," ")</f>
        <v> </v>
      </c>
      <c r="K364" s="51">
        <f ca="1" t="shared" si="3"/>
        <v>0</v>
      </c>
      <c r="L364" s="51" t="str">
        <f ca="1" t="shared" si="4"/>
        <v>1900 - WEEK 00</v>
      </c>
      <c r="M364" s="51" t="str">
        <f ca="1" t="shared" si="5"/>
        <v>1900 - MONTH 01</v>
      </c>
      <c r="N364" s="68" t="str">
        <f ca="1" t="shared" ref="N364:O364" si="372">IFERROR(AVERAGEIF(L:L,L364,$J:$J)," ")</f>
        <v> </v>
      </c>
      <c r="O364" s="68" t="str">
        <f ca="1" t="shared" si="372"/>
        <v> </v>
      </c>
      <c r="P364" s="51" t="str">
        <f ca="1">IF(ISBLANK(A364)," ",IF(N364&gt;MASTER!$B$3/100,"SB",IF(N364&gt;MASTER!$B$4/100,"B",IF(N364&gt;MASTER!$B$5/100,"C","K"))))</f>
        <v>SB</v>
      </c>
      <c r="Q364" s="51" t="str">
        <f ca="1">IF(ISBLANK(B364)," ",IF(O364&gt;MASTER!$B$3/100,"SB",IF(O364&gt;MASTER!$B$4/100,"B",IF(O364&gt;MASTER!$B$5/100,"C","K"))))</f>
        <v>SB</v>
      </c>
    </row>
    <row r="365" customHeight="1" spans="1:17">
      <c r="A365" s="51">
        <f ca="1">INDIRECT(ADDRESS(2+QUOTIENT(ROW()-2,COUNTA('Form Responses 1'!$1:$1)-4),1,,TRUE,"Form Responses 1"))</f>
        <v>0</v>
      </c>
      <c r="B365" s="51">
        <f ca="1">INDIRECT(ADDRESS(2+QUOTIENT(ROW()-2,COUNTA('Form Responses 1'!$1:$1)-4),2,,TRUE,"Form Responses 1"))</f>
        <v>0</v>
      </c>
      <c r="C365" s="51">
        <f ca="1">INDIRECT(ADDRESS(2+QUOTIENT(ROW()-2,COUNTA('Form Responses 1'!$1:$1)-4),3,,TRUE,"Form Responses 1"))</f>
        <v>0</v>
      </c>
      <c r="D365" s="51">
        <f ca="1">INDIRECT(ADDRESS(2+QUOTIENT(ROW()-2,COUNTA('Form Responses 1'!$1:$1)-4),4,,TRUE,"Form Responses 1"))</f>
        <v>0</v>
      </c>
      <c r="E365" s="67">
        <f ca="1" t="shared" si="0"/>
        <v>6</v>
      </c>
      <c r="F365" s="51" t="str">
        <f ca="1">IF(ISBLANK(A365)," ",INDIRECT(ADDRESS(1,5+MOD(ROW()-2,COUNTA('Form Responses 1'!$1:$1)-4),,TRUE,"Form Responses 1")))</f>
        <v>Gedung [Kamar 2]</v>
      </c>
      <c r="G365" s="51" t="e">
        <f ca="1">IF(ISBLANK(A365)," ",INDIRECT(ADDRESS(MATCH(A365,'Form Responses 1'!A:A,0),5+MOD(ROW()-2,COUNTA('Form Responses 1'!$1:$1)-4),,TRUE,"Form Responses 1")))</f>
        <v>#N/A</v>
      </c>
      <c r="H365" s="68" t="str">
        <f ca="1" t="shared" si="1"/>
        <v>Gedung</v>
      </c>
      <c r="I365" s="68" t="str">
        <f ca="1" t="shared" si="2"/>
        <v>CLEANING SERVICE</v>
      </c>
      <c r="J365" s="68" t="str">
        <f ca="1" t="array" ref="J365">IFERROR(INDEX(MASTER!B:B,MATCH(G365,MASTER!A:A,0))/100," ")</f>
        <v> </v>
      </c>
      <c r="K365" s="51">
        <f ca="1" t="shared" si="3"/>
        <v>0</v>
      </c>
      <c r="L365" s="51" t="str">
        <f ca="1" t="shared" si="4"/>
        <v>1900 - WEEK 00</v>
      </c>
      <c r="M365" s="51" t="str">
        <f ca="1" t="shared" si="5"/>
        <v>1900 - MONTH 01</v>
      </c>
      <c r="N365" s="68" t="str">
        <f ca="1" t="shared" ref="N365:O365" si="373">IFERROR(AVERAGEIF(L:L,L365,$J:$J)," ")</f>
        <v> </v>
      </c>
      <c r="O365" s="68" t="str">
        <f ca="1" t="shared" si="373"/>
        <v> </v>
      </c>
      <c r="P365" s="51" t="str">
        <f ca="1">IF(ISBLANK(A365)," ",IF(N365&gt;MASTER!$B$3/100,"SB",IF(N365&gt;MASTER!$B$4/100,"B",IF(N365&gt;MASTER!$B$5/100,"C","K"))))</f>
        <v>SB</v>
      </c>
      <c r="Q365" s="51" t="str">
        <f ca="1">IF(ISBLANK(B365)," ",IF(O365&gt;MASTER!$B$3/100,"SB",IF(O365&gt;MASTER!$B$4/100,"B",IF(O365&gt;MASTER!$B$5/100,"C","K"))))</f>
        <v>SB</v>
      </c>
    </row>
    <row r="366" customHeight="1" spans="1:17">
      <c r="A366" s="51">
        <f ca="1">INDIRECT(ADDRESS(2+QUOTIENT(ROW()-2,COUNTA('Form Responses 1'!$1:$1)-4),1,,TRUE,"Form Responses 1"))</f>
        <v>0</v>
      </c>
      <c r="B366" s="51">
        <f ca="1">INDIRECT(ADDRESS(2+QUOTIENT(ROW()-2,COUNTA('Form Responses 1'!$1:$1)-4),2,,TRUE,"Form Responses 1"))</f>
        <v>0</v>
      </c>
      <c r="C366" s="51">
        <f ca="1">INDIRECT(ADDRESS(2+QUOTIENT(ROW()-2,COUNTA('Form Responses 1'!$1:$1)-4),3,,TRUE,"Form Responses 1"))</f>
        <v>0</v>
      </c>
      <c r="D366" s="51">
        <f ca="1">INDIRECT(ADDRESS(2+QUOTIENT(ROW()-2,COUNTA('Form Responses 1'!$1:$1)-4),4,,TRUE,"Form Responses 1"))</f>
        <v>0</v>
      </c>
      <c r="E366" s="67">
        <f ca="1" t="shared" si="0"/>
        <v>6</v>
      </c>
      <c r="F366" s="51" t="str">
        <f ca="1">IF(ISBLANK(A366)," ",INDIRECT(ADDRESS(1,5+MOD(ROW()-2,COUNTA('Form Responses 1'!$1:$1)-4),,TRUE,"Form Responses 1")))</f>
        <v>Gedung [Kamar 3]</v>
      </c>
      <c r="G366" s="51" t="e">
        <f ca="1">IF(ISBLANK(A366)," ",INDIRECT(ADDRESS(MATCH(A366,'Form Responses 1'!A:A,0),5+MOD(ROW()-2,COUNTA('Form Responses 1'!$1:$1)-4),,TRUE,"Form Responses 1")))</f>
        <v>#N/A</v>
      </c>
      <c r="H366" s="68" t="str">
        <f ca="1" t="shared" si="1"/>
        <v>Gedung</v>
      </c>
      <c r="I366" s="68" t="str">
        <f ca="1" t="shared" si="2"/>
        <v>CLEANING SERVICE</v>
      </c>
      <c r="J366" s="68" t="str">
        <f ca="1" t="array" ref="J366">IFERROR(INDEX(MASTER!B:B,MATCH(G366,MASTER!A:A,0))/100," ")</f>
        <v> </v>
      </c>
      <c r="K366" s="51">
        <f ca="1" t="shared" si="3"/>
        <v>0</v>
      </c>
      <c r="L366" s="51" t="str">
        <f ca="1" t="shared" si="4"/>
        <v>1900 - WEEK 00</v>
      </c>
      <c r="M366" s="51" t="str">
        <f ca="1" t="shared" si="5"/>
        <v>1900 - MONTH 01</v>
      </c>
      <c r="N366" s="68" t="str">
        <f ca="1" t="shared" ref="N366:O366" si="374">IFERROR(AVERAGEIF(L:L,L366,$J:$J)," ")</f>
        <v> </v>
      </c>
      <c r="O366" s="68" t="str">
        <f ca="1" t="shared" si="374"/>
        <v> </v>
      </c>
      <c r="P366" s="51" t="str">
        <f ca="1">IF(ISBLANK(A366)," ",IF(N366&gt;MASTER!$B$3/100,"SB",IF(N366&gt;MASTER!$B$4/100,"B",IF(N366&gt;MASTER!$B$5/100,"C","K"))))</f>
        <v>SB</v>
      </c>
      <c r="Q366" s="51" t="str">
        <f ca="1">IF(ISBLANK(B366)," ",IF(O366&gt;MASTER!$B$3/100,"SB",IF(O366&gt;MASTER!$B$4/100,"B",IF(O366&gt;MASTER!$B$5/100,"C","K"))))</f>
        <v>SB</v>
      </c>
    </row>
    <row r="367" customHeight="1" spans="1:17">
      <c r="A367" s="51">
        <f ca="1">INDIRECT(ADDRESS(2+QUOTIENT(ROW()-2,COUNTA('Form Responses 1'!$1:$1)-4),1,,TRUE,"Form Responses 1"))</f>
        <v>0</v>
      </c>
      <c r="B367" s="51">
        <f ca="1">INDIRECT(ADDRESS(2+QUOTIENT(ROW()-2,COUNTA('Form Responses 1'!$1:$1)-4),2,,TRUE,"Form Responses 1"))</f>
        <v>0</v>
      </c>
      <c r="C367" s="51">
        <f ca="1">INDIRECT(ADDRESS(2+QUOTIENT(ROW()-2,COUNTA('Form Responses 1'!$1:$1)-4),3,,TRUE,"Form Responses 1"))</f>
        <v>0</v>
      </c>
      <c r="D367" s="51">
        <f ca="1">INDIRECT(ADDRESS(2+QUOTIENT(ROW()-2,COUNTA('Form Responses 1'!$1:$1)-4),4,,TRUE,"Form Responses 1"))</f>
        <v>0</v>
      </c>
      <c r="E367" s="67">
        <f ca="1" t="shared" si="0"/>
        <v>6</v>
      </c>
      <c r="F367" s="51" t="str">
        <f ca="1">IF(ISBLANK(A367)," ",INDIRECT(ADDRESS(1,5+MOD(ROW()-2,COUNTA('Form Responses 1'!$1:$1)-4),,TRUE,"Form Responses 1")))</f>
        <v>Gedung [Kamar 4]</v>
      </c>
      <c r="G367" s="51" t="e">
        <f ca="1">IF(ISBLANK(A367)," ",INDIRECT(ADDRESS(MATCH(A367,'Form Responses 1'!A:A,0),5+MOD(ROW()-2,COUNTA('Form Responses 1'!$1:$1)-4),,TRUE,"Form Responses 1")))</f>
        <v>#N/A</v>
      </c>
      <c r="H367" s="68" t="str">
        <f ca="1" t="shared" si="1"/>
        <v>Gedung</v>
      </c>
      <c r="I367" s="68" t="str">
        <f ca="1" t="shared" si="2"/>
        <v>CLEANING SERVICE</v>
      </c>
      <c r="J367" s="68" t="str">
        <f ca="1" t="array" ref="J367">IFERROR(INDEX(MASTER!B:B,MATCH(G367,MASTER!A:A,0))/100," ")</f>
        <v> </v>
      </c>
      <c r="K367" s="51">
        <f ca="1" t="shared" si="3"/>
        <v>0</v>
      </c>
      <c r="L367" s="51" t="str">
        <f ca="1" t="shared" si="4"/>
        <v>1900 - WEEK 00</v>
      </c>
      <c r="M367" s="51" t="str">
        <f ca="1" t="shared" si="5"/>
        <v>1900 - MONTH 01</v>
      </c>
      <c r="N367" s="68" t="str">
        <f ca="1" t="shared" ref="N367:O367" si="375">IFERROR(AVERAGEIF(L:L,L367,$J:$J)," ")</f>
        <v> </v>
      </c>
      <c r="O367" s="68" t="str">
        <f ca="1" t="shared" si="375"/>
        <v> </v>
      </c>
      <c r="P367" s="51" t="str">
        <f ca="1">IF(ISBLANK(A367)," ",IF(N367&gt;MASTER!$B$3/100,"SB",IF(N367&gt;MASTER!$B$4/100,"B",IF(N367&gt;MASTER!$B$5/100,"C","K"))))</f>
        <v>SB</v>
      </c>
      <c r="Q367" s="51" t="str">
        <f ca="1">IF(ISBLANK(B367)," ",IF(O367&gt;MASTER!$B$3/100,"SB",IF(O367&gt;MASTER!$B$4/100,"B",IF(O367&gt;MASTER!$B$5/100,"C","K"))))</f>
        <v>SB</v>
      </c>
    </row>
    <row r="368" customHeight="1" spans="1:17">
      <c r="A368" s="51">
        <f ca="1">INDIRECT(ADDRESS(2+QUOTIENT(ROW()-2,COUNTA('Form Responses 1'!$1:$1)-4),1,,TRUE,"Form Responses 1"))</f>
        <v>0</v>
      </c>
      <c r="B368" s="51">
        <f ca="1">INDIRECT(ADDRESS(2+QUOTIENT(ROW()-2,COUNTA('Form Responses 1'!$1:$1)-4),2,,TRUE,"Form Responses 1"))</f>
        <v>0</v>
      </c>
      <c r="C368" s="51">
        <f ca="1">INDIRECT(ADDRESS(2+QUOTIENT(ROW()-2,COUNTA('Form Responses 1'!$1:$1)-4),3,,TRUE,"Form Responses 1"))</f>
        <v>0</v>
      </c>
      <c r="D368" s="51">
        <f ca="1">INDIRECT(ADDRESS(2+QUOTIENT(ROW()-2,COUNTA('Form Responses 1'!$1:$1)-4),4,,TRUE,"Form Responses 1"))</f>
        <v>0</v>
      </c>
      <c r="E368" s="67">
        <f ca="1" t="shared" si="0"/>
        <v>6</v>
      </c>
      <c r="F368" s="51" t="str">
        <f ca="1">IF(ISBLANK(A368)," ",INDIRECT(ADDRESS(1,5+MOD(ROW()-2,COUNTA('Form Responses 1'!$1:$1)-4),,TRUE,"Form Responses 1")))</f>
        <v>Gedung [Kolidor]</v>
      </c>
      <c r="G368" s="51" t="e">
        <f ca="1">IF(ISBLANK(A368)," ",INDIRECT(ADDRESS(MATCH(A368,'Form Responses 1'!A:A,0),5+MOD(ROW()-2,COUNTA('Form Responses 1'!$1:$1)-4),,TRUE,"Form Responses 1")))</f>
        <v>#N/A</v>
      </c>
      <c r="H368" s="68" t="str">
        <f ca="1" t="shared" si="1"/>
        <v>Gedung</v>
      </c>
      <c r="I368" s="68" t="str">
        <f ca="1" t="shared" si="2"/>
        <v>CLEANING SERVICE</v>
      </c>
      <c r="J368" s="68" t="str">
        <f ca="1" t="array" ref="J368">IFERROR(INDEX(MASTER!B:B,MATCH(G368,MASTER!A:A,0))/100," ")</f>
        <v> </v>
      </c>
      <c r="K368" s="51">
        <f ca="1" t="shared" si="3"/>
        <v>0</v>
      </c>
      <c r="L368" s="51" t="str">
        <f ca="1" t="shared" si="4"/>
        <v>1900 - WEEK 00</v>
      </c>
      <c r="M368" s="51" t="str">
        <f ca="1" t="shared" si="5"/>
        <v>1900 - MONTH 01</v>
      </c>
      <c r="N368" s="68" t="str">
        <f ca="1" t="shared" ref="N368:O368" si="376">IFERROR(AVERAGEIF(L:L,L368,$J:$J)," ")</f>
        <v> </v>
      </c>
      <c r="O368" s="68" t="str">
        <f ca="1" t="shared" si="376"/>
        <v> </v>
      </c>
      <c r="P368" s="51" t="str">
        <f ca="1">IF(ISBLANK(A368)," ",IF(N368&gt;MASTER!$B$3/100,"SB",IF(N368&gt;MASTER!$B$4/100,"B",IF(N368&gt;MASTER!$B$5/100,"C","K"))))</f>
        <v>SB</v>
      </c>
      <c r="Q368" s="51" t="str">
        <f ca="1">IF(ISBLANK(B368)," ",IF(O368&gt;MASTER!$B$3/100,"SB",IF(O368&gt;MASTER!$B$4/100,"B",IF(O368&gt;MASTER!$B$5/100,"C","K"))))</f>
        <v>SB</v>
      </c>
    </row>
    <row r="369" customHeight="1" spans="1:17">
      <c r="A369" s="51">
        <f ca="1">INDIRECT(ADDRESS(2+QUOTIENT(ROW()-2,COUNTA('Form Responses 1'!$1:$1)-4),1,,TRUE,"Form Responses 1"))</f>
        <v>0</v>
      </c>
      <c r="B369" s="51">
        <f ca="1">INDIRECT(ADDRESS(2+QUOTIENT(ROW()-2,COUNTA('Form Responses 1'!$1:$1)-4),2,,TRUE,"Form Responses 1"))</f>
        <v>0</v>
      </c>
      <c r="C369" s="51">
        <f ca="1">INDIRECT(ADDRESS(2+QUOTIENT(ROW()-2,COUNTA('Form Responses 1'!$1:$1)-4),3,,TRUE,"Form Responses 1"))</f>
        <v>0</v>
      </c>
      <c r="D369" s="51">
        <f ca="1">INDIRECT(ADDRESS(2+QUOTIENT(ROW()-2,COUNTA('Form Responses 1'!$1:$1)-4),4,,TRUE,"Form Responses 1"))</f>
        <v>0</v>
      </c>
      <c r="E369" s="67">
        <f ca="1" t="shared" si="0"/>
        <v>6</v>
      </c>
      <c r="F369" s="51" t="str">
        <f ca="1">IF(ISBLANK(A369)," ",INDIRECT(ADDRESS(1,5+MOD(ROW()-2,COUNTA('Form Responses 1'!$1:$1)-4),,TRUE,"Form Responses 1")))</f>
        <v>Gedung [Pentri]</v>
      </c>
      <c r="G369" s="51" t="e">
        <f ca="1">IF(ISBLANK(A369)," ",INDIRECT(ADDRESS(MATCH(A369,'Form Responses 1'!A:A,0),5+MOD(ROW()-2,COUNTA('Form Responses 1'!$1:$1)-4),,TRUE,"Form Responses 1")))</f>
        <v>#N/A</v>
      </c>
      <c r="H369" s="68" t="str">
        <f ca="1" t="shared" si="1"/>
        <v>Gedung</v>
      </c>
      <c r="I369" s="68" t="str">
        <f ca="1" t="shared" si="2"/>
        <v>CLEANING SERVICE</v>
      </c>
      <c r="J369" s="68" t="str">
        <f ca="1" t="array" ref="J369">IFERROR(INDEX(MASTER!B:B,MATCH(G369,MASTER!A:A,0))/100," ")</f>
        <v> </v>
      </c>
      <c r="K369" s="51">
        <f ca="1" t="shared" si="3"/>
        <v>0</v>
      </c>
      <c r="L369" s="51" t="str">
        <f ca="1" t="shared" si="4"/>
        <v>1900 - WEEK 00</v>
      </c>
      <c r="M369" s="51" t="str">
        <f ca="1" t="shared" si="5"/>
        <v>1900 - MONTH 01</v>
      </c>
      <c r="N369" s="68" t="str">
        <f ca="1" t="shared" ref="N369:O369" si="377">IFERROR(AVERAGEIF(L:L,L369,$J:$J)," ")</f>
        <v> </v>
      </c>
      <c r="O369" s="68" t="str">
        <f ca="1" t="shared" si="377"/>
        <v> </v>
      </c>
      <c r="P369" s="51" t="str">
        <f ca="1">IF(ISBLANK(A369)," ",IF(N369&gt;MASTER!$B$3/100,"SB",IF(N369&gt;MASTER!$B$4/100,"B",IF(N369&gt;MASTER!$B$5/100,"C","K"))))</f>
        <v>SB</v>
      </c>
      <c r="Q369" s="51" t="str">
        <f ca="1">IF(ISBLANK(B369)," ",IF(O369&gt;MASTER!$B$3/100,"SB",IF(O369&gt;MASTER!$B$4/100,"B",IF(O369&gt;MASTER!$B$5/100,"C","K"))))</f>
        <v>SB</v>
      </c>
    </row>
    <row r="370" customHeight="1" spans="1:17">
      <c r="A370" s="51">
        <f ca="1">INDIRECT(ADDRESS(2+QUOTIENT(ROW()-2,COUNTA('Form Responses 1'!$1:$1)-4),1,,TRUE,"Form Responses 1"))</f>
        <v>0</v>
      </c>
      <c r="B370" s="51">
        <f ca="1">INDIRECT(ADDRESS(2+QUOTIENT(ROW()-2,COUNTA('Form Responses 1'!$1:$1)-4),2,,TRUE,"Form Responses 1"))</f>
        <v>0</v>
      </c>
      <c r="C370" s="51">
        <f ca="1">INDIRECT(ADDRESS(2+QUOTIENT(ROW()-2,COUNTA('Form Responses 1'!$1:$1)-4),3,,TRUE,"Form Responses 1"))</f>
        <v>0</v>
      </c>
      <c r="D370" s="51">
        <f ca="1">INDIRECT(ADDRESS(2+QUOTIENT(ROW()-2,COUNTA('Form Responses 1'!$1:$1)-4),4,,TRUE,"Form Responses 1"))</f>
        <v>0</v>
      </c>
      <c r="E370" s="67">
        <f ca="1" t="shared" si="0"/>
        <v>6</v>
      </c>
      <c r="F370" s="51" t="str">
        <f ca="1">IF(ISBLANK(A370)," ",INDIRECT(ADDRESS(1,5+MOD(ROW()-2,COUNTA('Form Responses 1'!$1:$1)-4),,TRUE,"Form Responses 1")))</f>
        <v>Gedung [Toilet]</v>
      </c>
      <c r="G370" s="51" t="e">
        <f ca="1">IF(ISBLANK(A370)," ",INDIRECT(ADDRESS(MATCH(A370,'Form Responses 1'!A:A,0),5+MOD(ROW()-2,COUNTA('Form Responses 1'!$1:$1)-4),,TRUE,"Form Responses 1")))</f>
        <v>#N/A</v>
      </c>
      <c r="H370" s="68" t="str">
        <f ca="1" t="shared" si="1"/>
        <v>Gedung</v>
      </c>
      <c r="I370" s="68" t="str">
        <f ca="1" t="shared" si="2"/>
        <v>CLEANING SERVICE</v>
      </c>
      <c r="J370" s="68" t="str">
        <f ca="1" t="array" ref="J370">IFERROR(INDEX(MASTER!B:B,MATCH(G370,MASTER!A:A,0))/100," ")</f>
        <v> </v>
      </c>
      <c r="K370" s="51">
        <f ca="1" t="shared" si="3"/>
        <v>0</v>
      </c>
      <c r="L370" s="51" t="str">
        <f ca="1" t="shared" si="4"/>
        <v>1900 - WEEK 00</v>
      </c>
      <c r="M370" s="51" t="str">
        <f ca="1" t="shared" si="5"/>
        <v>1900 - MONTH 01</v>
      </c>
      <c r="N370" s="68" t="str">
        <f ca="1" t="shared" ref="N370:O370" si="378">IFERROR(AVERAGEIF(L:L,L370,$J:$J)," ")</f>
        <v> </v>
      </c>
      <c r="O370" s="68" t="str">
        <f ca="1" t="shared" si="378"/>
        <v> </v>
      </c>
      <c r="P370" s="51" t="str">
        <f ca="1">IF(ISBLANK(A370)," ",IF(N370&gt;MASTER!$B$3/100,"SB",IF(N370&gt;MASTER!$B$4/100,"B",IF(N370&gt;MASTER!$B$5/100,"C","K"))))</f>
        <v>SB</v>
      </c>
      <c r="Q370" s="51" t="str">
        <f ca="1">IF(ISBLANK(B370)," ",IF(O370&gt;MASTER!$B$3/100,"SB",IF(O370&gt;MASTER!$B$4/100,"B",IF(O370&gt;MASTER!$B$5/100,"C","K"))))</f>
        <v>SB</v>
      </c>
    </row>
    <row r="371" customHeight="1" spans="1:17">
      <c r="A371" s="51">
        <f ca="1">INDIRECT(ADDRESS(2+QUOTIENT(ROW()-2,COUNTA('Form Responses 1'!$1:$1)-4),1,,TRUE,"Form Responses 1"))</f>
        <v>0</v>
      </c>
      <c r="B371" s="51">
        <f ca="1">INDIRECT(ADDRESS(2+QUOTIENT(ROW()-2,COUNTA('Form Responses 1'!$1:$1)-4),2,,TRUE,"Form Responses 1"))</f>
        <v>0</v>
      </c>
      <c r="C371" s="51">
        <f ca="1">INDIRECT(ADDRESS(2+QUOTIENT(ROW()-2,COUNTA('Form Responses 1'!$1:$1)-4),3,,TRUE,"Form Responses 1"))</f>
        <v>0</v>
      </c>
      <c r="D371" s="51">
        <f ca="1">INDIRECT(ADDRESS(2+QUOTIENT(ROW()-2,COUNTA('Form Responses 1'!$1:$1)-4),4,,TRUE,"Form Responses 1"))</f>
        <v>0</v>
      </c>
      <c r="E371" s="67">
        <f ca="1" t="shared" si="0"/>
        <v>6</v>
      </c>
      <c r="F371" s="51" t="str">
        <f ca="1">IF(ISBLANK(A371)," ",INDIRECT(ADDRESS(1,5+MOD(ROW()-2,COUNTA('Form Responses 1'!$1:$1)-4),,TRUE,"Form Responses 1")))</f>
        <v>Security [Security Functions]</v>
      </c>
      <c r="G371" s="51" t="e">
        <f ca="1">IF(ISBLANK(A371)," ",INDIRECT(ADDRESS(MATCH(A371,'Form Responses 1'!A:A,0),5+MOD(ROW()-2,COUNTA('Form Responses 1'!$1:$1)-4),,TRUE,"Form Responses 1")))</f>
        <v>#N/A</v>
      </c>
      <c r="H371" s="68" t="str">
        <f ca="1" t="shared" si="1"/>
        <v>Security</v>
      </c>
      <c r="I371" s="68" t="str">
        <f ca="1" t="shared" si="2"/>
        <v>SECURITY SERVICE</v>
      </c>
      <c r="J371" s="68" t="str">
        <f ca="1" t="array" ref="J371">IFERROR(INDEX(MASTER!B:B,MATCH(G371,MASTER!A:A,0))/100," ")</f>
        <v> </v>
      </c>
      <c r="K371" s="51">
        <f ca="1" t="shared" si="3"/>
        <v>0</v>
      </c>
      <c r="L371" s="51" t="str">
        <f ca="1" t="shared" si="4"/>
        <v>1900 - WEEK 00</v>
      </c>
      <c r="M371" s="51" t="str">
        <f ca="1" t="shared" si="5"/>
        <v>1900 - MONTH 01</v>
      </c>
      <c r="N371" s="68" t="str">
        <f ca="1" t="shared" ref="N371:O371" si="379">IFERROR(AVERAGEIF(L:L,L371,$J:$J)," ")</f>
        <v> </v>
      </c>
      <c r="O371" s="68" t="str">
        <f ca="1" t="shared" si="379"/>
        <v> </v>
      </c>
      <c r="P371" s="51" t="str">
        <f ca="1">IF(ISBLANK(A371)," ",IF(N371&gt;MASTER!$B$3/100,"SB",IF(N371&gt;MASTER!$B$4/100,"B",IF(N371&gt;MASTER!$B$5/100,"C","K"))))</f>
        <v>SB</v>
      </c>
      <c r="Q371" s="51" t="str">
        <f ca="1">IF(ISBLANK(B371)," ",IF(O371&gt;MASTER!$B$3/100,"SB",IF(O371&gt;MASTER!$B$4/100,"B",IF(O371&gt;MASTER!$B$5/100,"C","K"))))</f>
        <v>SB</v>
      </c>
    </row>
    <row r="372" customHeight="1" spans="1:17">
      <c r="A372" s="51">
        <f ca="1">INDIRECT(ADDRESS(2+QUOTIENT(ROW()-2,COUNTA('Form Responses 1'!$1:$1)-4),1,,TRUE,"Form Responses 1"))</f>
        <v>0</v>
      </c>
      <c r="B372" s="51">
        <f ca="1">INDIRECT(ADDRESS(2+QUOTIENT(ROW()-2,COUNTA('Form Responses 1'!$1:$1)-4),2,,TRUE,"Form Responses 1"))</f>
        <v>0</v>
      </c>
      <c r="C372" s="51">
        <f ca="1">INDIRECT(ADDRESS(2+QUOTIENT(ROW()-2,COUNTA('Form Responses 1'!$1:$1)-4),3,,TRUE,"Form Responses 1"))</f>
        <v>0</v>
      </c>
      <c r="D372" s="51">
        <f ca="1">INDIRECT(ADDRESS(2+QUOTIENT(ROW()-2,COUNTA('Form Responses 1'!$1:$1)-4),4,,TRUE,"Form Responses 1"))</f>
        <v>0</v>
      </c>
      <c r="E372" s="67">
        <f ca="1" t="shared" si="0"/>
        <v>6</v>
      </c>
      <c r="F372" s="51" t="str">
        <f ca="1">IF(ISBLANK(A372)," ",INDIRECT(ADDRESS(1,5+MOD(ROW()-2,COUNTA('Form Responses 1'!$1:$1)-4),,TRUE,"Form Responses 1")))</f>
        <v>Gedung [Halaman]</v>
      </c>
      <c r="G372" s="51" t="e">
        <f ca="1">IF(ISBLANK(A372)," ",INDIRECT(ADDRESS(MATCH(A372,'Form Responses 1'!A:A,0),5+MOD(ROW()-2,COUNTA('Form Responses 1'!$1:$1)-4),,TRUE,"Form Responses 1")))</f>
        <v>#N/A</v>
      </c>
      <c r="H372" s="68" t="str">
        <f ca="1" t="shared" si="1"/>
        <v>Gedung</v>
      </c>
      <c r="I372" s="68" t="str">
        <f ca="1" t="shared" si="2"/>
        <v>CLEANING SERVICE</v>
      </c>
      <c r="J372" s="68" t="str">
        <f ca="1" t="array" ref="J372">IFERROR(INDEX(MASTER!B:B,MATCH(G372,MASTER!A:A,0))/100," ")</f>
        <v> </v>
      </c>
      <c r="K372" s="51">
        <f ca="1" t="shared" si="3"/>
        <v>0</v>
      </c>
      <c r="L372" s="51" t="str">
        <f ca="1" t="shared" si="4"/>
        <v>1900 - WEEK 00</v>
      </c>
      <c r="M372" s="51" t="str">
        <f ca="1" t="shared" si="5"/>
        <v>1900 - MONTH 01</v>
      </c>
      <c r="N372" s="68" t="str">
        <f ca="1" t="shared" ref="N372:O372" si="380">IFERROR(AVERAGEIF(L:L,L372,$J:$J)," ")</f>
        <v> </v>
      </c>
      <c r="O372" s="68" t="str">
        <f ca="1" t="shared" si="380"/>
        <v> </v>
      </c>
      <c r="P372" s="51" t="str">
        <f ca="1">IF(ISBLANK(A372)," ",IF(N372&gt;MASTER!$B$3/100,"SB",IF(N372&gt;MASTER!$B$4/100,"B",IF(N372&gt;MASTER!$B$5/100,"C","K"))))</f>
        <v>SB</v>
      </c>
      <c r="Q372" s="51" t="str">
        <f ca="1">IF(ISBLANK(B372)," ",IF(O372&gt;MASTER!$B$3/100,"SB",IF(O372&gt;MASTER!$B$4/100,"B",IF(O372&gt;MASTER!$B$5/100,"C","K"))))</f>
        <v>SB</v>
      </c>
    </row>
    <row r="373" customHeight="1" spans="1:17">
      <c r="A373" s="51">
        <f ca="1">INDIRECT(ADDRESS(2+QUOTIENT(ROW()-2,COUNTA('Form Responses 1'!$1:$1)-4),1,,TRUE,"Form Responses 1"))</f>
        <v>0</v>
      </c>
      <c r="B373" s="51">
        <f ca="1">INDIRECT(ADDRESS(2+QUOTIENT(ROW()-2,COUNTA('Form Responses 1'!$1:$1)-4),2,,TRUE,"Form Responses 1"))</f>
        <v>0</v>
      </c>
      <c r="C373" s="51">
        <f ca="1">INDIRECT(ADDRESS(2+QUOTIENT(ROW()-2,COUNTA('Form Responses 1'!$1:$1)-4),3,,TRUE,"Form Responses 1"))</f>
        <v>0</v>
      </c>
      <c r="D373" s="51">
        <f ca="1">INDIRECT(ADDRESS(2+QUOTIENT(ROW()-2,COUNTA('Form Responses 1'!$1:$1)-4),4,,TRUE,"Form Responses 1"))</f>
        <v>0</v>
      </c>
      <c r="E373" s="67">
        <f ca="1" t="shared" si="0"/>
        <v>6</v>
      </c>
      <c r="F373" s="51" t="str">
        <f ca="1">IF(ISBLANK(A373)," ",INDIRECT(ADDRESS(1,5+MOD(ROW()-2,COUNTA('Form Responses 1'!$1:$1)-4),,TRUE,"Form Responses 1")))</f>
        <v>Gedung [Kamar 1]</v>
      </c>
      <c r="G373" s="51" t="e">
        <f ca="1">IF(ISBLANK(A373)," ",INDIRECT(ADDRESS(MATCH(A373,'Form Responses 1'!A:A,0),5+MOD(ROW()-2,COUNTA('Form Responses 1'!$1:$1)-4),,TRUE,"Form Responses 1")))</f>
        <v>#N/A</v>
      </c>
      <c r="H373" s="68" t="str">
        <f ca="1" t="shared" si="1"/>
        <v>Gedung</v>
      </c>
      <c r="I373" s="68" t="str">
        <f ca="1" t="shared" si="2"/>
        <v>CLEANING SERVICE</v>
      </c>
      <c r="J373" s="68" t="str">
        <f ca="1" t="array" ref="J373">IFERROR(INDEX(MASTER!B:B,MATCH(G373,MASTER!A:A,0))/100," ")</f>
        <v> </v>
      </c>
      <c r="K373" s="51">
        <f ca="1" t="shared" si="3"/>
        <v>0</v>
      </c>
      <c r="L373" s="51" t="str">
        <f ca="1" t="shared" si="4"/>
        <v>1900 - WEEK 00</v>
      </c>
      <c r="M373" s="51" t="str">
        <f ca="1" t="shared" si="5"/>
        <v>1900 - MONTH 01</v>
      </c>
      <c r="N373" s="68" t="str">
        <f ca="1" t="shared" ref="N373:O373" si="381">IFERROR(AVERAGEIF(L:L,L373,$J:$J)," ")</f>
        <v> </v>
      </c>
      <c r="O373" s="68" t="str">
        <f ca="1" t="shared" si="381"/>
        <v> </v>
      </c>
      <c r="P373" s="51" t="str">
        <f ca="1">IF(ISBLANK(A373)," ",IF(N373&gt;MASTER!$B$3/100,"SB",IF(N373&gt;MASTER!$B$4/100,"B",IF(N373&gt;MASTER!$B$5/100,"C","K"))))</f>
        <v>SB</v>
      </c>
      <c r="Q373" s="51" t="str">
        <f ca="1">IF(ISBLANK(B373)," ",IF(O373&gt;MASTER!$B$3/100,"SB",IF(O373&gt;MASTER!$B$4/100,"B",IF(O373&gt;MASTER!$B$5/100,"C","K"))))</f>
        <v>SB</v>
      </c>
    </row>
    <row r="374" customHeight="1" spans="1:17">
      <c r="A374" s="51">
        <f ca="1">INDIRECT(ADDRESS(2+QUOTIENT(ROW()-2,COUNTA('Form Responses 1'!$1:$1)-4),1,,TRUE,"Form Responses 1"))</f>
        <v>0</v>
      </c>
      <c r="B374" s="51">
        <f ca="1">INDIRECT(ADDRESS(2+QUOTIENT(ROW()-2,COUNTA('Form Responses 1'!$1:$1)-4),2,,TRUE,"Form Responses 1"))</f>
        <v>0</v>
      </c>
      <c r="C374" s="51">
        <f ca="1">INDIRECT(ADDRESS(2+QUOTIENT(ROW()-2,COUNTA('Form Responses 1'!$1:$1)-4),3,,TRUE,"Form Responses 1"))</f>
        <v>0</v>
      </c>
      <c r="D374" s="51">
        <f ca="1">INDIRECT(ADDRESS(2+QUOTIENT(ROW()-2,COUNTA('Form Responses 1'!$1:$1)-4),4,,TRUE,"Form Responses 1"))</f>
        <v>0</v>
      </c>
      <c r="E374" s="67">
        <f ca="1" t="shared" si="0"/>
        <v>6</v>
      </c>
      <c r="F374" s="51" t="str">
        <f ca="1">IF(ISBLANK(A374)," ",INDIRECT(ADDRESS(1,5+MOD(ROW()-2,COUNTA('Form Responses 1'!$1:$1)-4),,TRUE,"Form Responses 1")))</f>
        <v>Gedung [Kamar 2]</v>
      </c>
      <c r="G374" s="51" t="e">
        <f ca="1">IF(ISBLANK(A374)," ",INDIRECT(ADDRESS(MATCH(A374,'Form Responses 1'!A:A,0),5+MOD(ROW()-2,COUNTA('Form Responses 1'!$1:$1)-4),,TRUE,"Form Responses 1")))</f>
        <v>#N/A</v>
      </c>
      <c r="H374" s="68" t="str">
        <f ca="1" t="shared" si="1"/>
        <v>Gedung</v>
      </c>
      <c r="I374" s="68" t="str">
        <f ca="1" t="shared" si="2"/>
        <v>CLEANING SERVICE</v>
      </c>
      <c r="J374" s="68" t="str">
        <f ca="1" t="array" ref="J374">IFERROR(INDEX(MASTER!B:B,MATCH(G374,MASTER!A:A,0))/100," ")</f>
        <v> </v>
      </c>
      <c r="K374" s="51">
        <f ca="1" t="shared" si="3"/>
        <v>0</v>
      </c>
      <c r="L374" s="51" t="str">
        <f ca="1" t="shared" si="4"/>
        <v>1900 - WEEK 00</v>
      </c>
      <c r="M374" s="51" t="str">
        <f ca="1" t="shared" si="5"/>
        <v>1900 - MONTH 01</v>
      </c>
      <c r="N374" s="68" t="str">
        <f ca="1" t="shared" ref="N374:O374" si="382">IFERROR(AVERAGEIF(L:L,L374,$J:$J)," ")</f>
        <v> </v>
      </c>
      <c r="O374" s="68" t="str">
        <f ca="1" t="shared" si="382"/>
        <v> </v>
      </c>
      <c r="P374" s="51" t="str">
        <f ca="1">IF(ISBLANK(A374)," ",IF(N374&gt;MASTER!$B$3/100,"SB",IF(N374&gt;MASTER!$B$4/100,"B",IF(N374&gt;MASTER!$B$5/100,"C","K"))))</f>
        <v>SB</v>
      </c>
      <c r="Q374" s="51" t="str">
        <f ca="1">IF(ISBLANK(B374)," ",IF(O374&gt;MASTER!$B$3/100,"SB",IF(O374&gt;MASTER!$B$4/100,"B",IF(O374&gt;MASTER!$B$5/100,"C","K"))))</f>
        <v>SB</v>
      </c>
    </row>
    <row r="375" customHeight="1" spans="1:17">
      <c r="A375" s="51">
        <f ca="1">INDIRECT(ADDRESS(2+QUOTIENT(ROW()-2,COUNTA('Form Responses 1'!$1:$1)-4),1,,TRUE,"Form Responses 1"))</f>
        <v>0</v>
      </c>
      <c r="B375" s="51">
        <f ca="1">INDIRECT(ADDRESS(2+QUOTIENT(ROW()-2,COUNTA('Form Responses 1'!$1:$1)-4),2,,TRUE,"Form Responses 1"))</f>
        <v>0</v>
      </c>
      <c r="C375" s="51">
        <f ca="1">INDIRECT(ADDRESS(2+QUOTIENT(ROW()-2,COUNTA('Form Responses 1'!$1:$1)-4),3,,TRUE,"Form Responses 1"))</f>
        <v>0</v>
      </c>
      <c r="D375" s="51">
        <f ca="1">INDIRECT(ADDRESS(2+QUOTIENT(ROW()-2,COUNTA('Form Responses 1'!$1:$1)-4),4,,TRUE,"Form Responses 1"))</f>
        <v>0</v>
      </c>
      <c r="E375" s="67">
        <f ca="1" t="shared" si="0"/>
        <v>6</v>
      </c>
      <c r="F375" s="51" t="str">
        <f ca="1">IF(ISBLANK(A375)," ",INDIRECT(ADDRESS(1,5+MOD(ROW()-2,COUNTA('Form Responses 1'!$1:$1)-4),,TRUE,"Form Responses 1")))</f>
        <v>Gedung [Kamar 3]</v>
      </c>
      <c r="G375" s="51" t="e">
        <f ca="1">IF(ISBLANK(A375)," ",INDIRECT(ADDRESS(MATCH(A375,'Form Responses 1'!A:A,0),5+MOD(ROW()-2,COUNTA('Form Responses 1'!$1:$1)-4),,TRUE,"Form Responses 1")))</f>
        <v>#N/A</v>
      </c>
      <c r="H375" s="68" t="str">
        <f ca="1" t="shared" si="1"/>
        <v>Gedung</v>
      </c>
      <c r="I375" s="68" t="str">
        <f ca="1" t="shared" si="2"/>
        <v>CLEANING SERVICE</v>
      </c>
      <c r="J375" s="68" t="str">
        <f ca="1" t="array" ref="J375">IFERROR(INDEX(MASTER!B:B,MATCH(G375,MASTER!A:A,0))/100," ")</f>
        <v> </v>
      </c>
      <c r="K375" s="51">
        <f ca="1" t="shared" si="3"/>
        <v>0</v>
      </c>
      <c r="L375" s="51" t="str">
        <f ca="1" t="shared" si="4"/>
        <v>1900 - WEEK 00</v>
      </c>
      <c r="M375" s="51" t="str">
        <f ca="1" t="shared" si="5"/>
        <v>1900 - MONTH 01</v>
      </c>
      <c r="N375" s="68" t="str">
        <f ca="1" t="shared" ref="N375:O375" si="383">IFERROR(AVERAGEIF(L:L,L375,$J:$J)," ")</f>
        <v> </v>
      </c>
      <c r="O375" s="68" t="str">
        <f ca="1" t="shared" si="383"/>
        <v> </v>
      </c>
      <c r="P375" s="51" t="str">
        <f ca="1">IF(ISBLANK(A375)," ",IF(N375&gt;MASTER!$B$3/100,"SB",IF(N375&gt;MASTER!$B$4/100,"B",IF(N375&gt;MASTER!$B$5/100,"C","K"))))</f>
        <v>SB</v>
      </c>
      <c r="Q375" s="51" t="str">
        <f ca="1">IF(ISBLANK(B375)," ",IF(O375&gt;MASTER!$B$3/100,"SB",IF(O375&gt;MASTER!$B$4/100,"B",IF(O375&gt;MASTER!$B$5/100,"C","K"))))</f>
        <v>SB</v>
      </c>
    </row>
    <row r="376" customHeight="1" spans="1:17">
      <c r="A376" s="51">
        <f ca="1">INDIRECT(ADDRESS(2+QUOTIENT(ROW()-2,COUNTA('Form Responses 1'!$1:$1)-4),1,,TRUE,"Form Responses 1"))</f>
        <v>0</v>
      </c>
      <c r="B376" s="51">
        <f ca="1">INDIRECT(ADDRESS(2+QUOTIENT(ROW()-2,COUNTA('Form Responses 1'!$1:$1)-4),2,,TRUE,"Form Responses 1"))</f>
        <v>0</v>
      </c>
      <c r="C376" s="51">
        <f ca="1">INDIRECT(ADDRESS(2+QUOTIENT(ROW()-2,COUNTA('Form Responses 1'!$1:$1)-4),3,,TRUE,"Form Responses 1"))</f>
        <v>0</v>
      </c>
      <c r="D376" s="51">
        <f ca="1">INDIRECT(ADDRESS(2+QUOTIENT(ROW()-2,COUNTA('Form Responses 1'!$1:$1)-4),4,,TRUE,"Form Responses 1"))</f>
        <v>0</v>
      </c>
      <c r="E376" s="67">
        <f ca="1" t="shared" si="0"/>
        <v>6</v>
      </c>
      <c r="F376" s="51" t="str">
        <f ca="1">IF(ISBLANK(A376)," ",INDIRECT(ADDRESS(1,5+MOD(ROW()-2,COUNTA('Form Responses 1'!$1:$1)-4),,TRUE,"Form Responses 1")))</f>
        <v>Gedung [Kamar 4]</v>
      </c>
      <c r="G376" s="51" t="e">
        <f ca="1">IF(ISBLANK(A376)," ",INDIRECT(ADDRESS(MATCH(A376,'Form Responses 1'!A:A,0),5+MOD(ROW()-2,COUNTA('Form Responses 1'!$1:$1)-4),,TRUE,"Form Responses 1")))</f>
        <v>#N/A</v>
      </c>
      <c r="H376" s="68" t="str">
        <f ca="1" t="shared" si="1"/>
        <v>Gedung</v>
      </c>
      <c r="I376" s="68" t="str">
        <f ca="1" t="shared" si="2"/>
        <v>CLEANING SERVICE</v>
      </c>
      <c r="J376" s="68" t="str">
        <f ca="1" t="array" ref="J376">IFERROR(INDEX(MASTER!B:B,MATCH(G376,MASTER!A:A,0))/100," ")</f>
        <v> </v>
      </c>
      <c r="K376" s="51">
        <f ca="1" t="shared" si="3"/>
        <v>0</v>
      </c>
      <c r="L376" s="51" t="str">
        <f ca="1" t="shared" si="4"/>
        <v>1900 - WEEK 00</v>
      </c>
      <c r="M376" s="51" t="str">
        <f ca="1" t="shared" si="5"/>
        <v>1900 - MONTH 01</v>
      </c>
      <c r="N376" s="68" t="str">
        <f ca="1" t="shared" ref="N376:O376" si="384">IFERROR(AVERAGEIF(L:L,L376,$J:$J)," ")</f>
        <v> </v>
      </c>
      <c r="O376" s="68" t="str">
        <f ca="1" t="shared" si="384"/>
        <v> </v>
      </c>
      <c r="P376" s="51" t="str">
        <f ca="1">IF(ISBLANK(A376)," ",IF(N376&gt;MASTER!$B$3/100,"SB",IF(N376&gt;MASTER!$B$4/100,"B",IF(N376&gt;MASTER!$B$5/100,"C","K"))))</f>
        <v>SB</v>
      </c>
      <c r="Q376" s="51" t="str">
        <f ca="1">IF(ISBLANK(B376)," ",IF(O376&gt;MASTER!$B$3/100,"SB",IF(O376&gt;MASTER!$B$4/100,"B",IF(O376&gt;MASTER!$B$5/100,"C","K"))))</f>
        <v>SB</v>
      </c>
    </row>
    <row r="377" customHeight="1" spans="1:17">
      <c r="A377" s="51">
        <f ca="1">INDIRECT(ADDRESS(2+QUOTIENT(ROW()-2,COUNTA('Form Responses 1'!$1:$1)-4),1,,TRUE,"Form Responses 1"))</f>
        <v>0</v>
      </c>
      <c r="B377" s="51">
        <f ca="1">INDIRECT(ADDRESS(2+QUOTIENT(ROW()-2,COUNTA('Form Responses 1'!$1:$1)-4),2,,TRUE,"Form Responses 1"))</f>
        <v>0</v>
      </c>
      <c r="C377" s="51">
        <f ca="1">INDIRECT(ADDRESS(2+QUOTIENT(ROW()-2,COUNTA('Form Responses 1'!$1:$1)-4),3,,TRUE,"Form Responses 1"))</f>
        <v>0</v>
      </c>
      <c r="D377" s="51">
        <f ca="1">INDIRECT(ADDRESS(2+QUOTIENT(ROW()-2,COUNTA('Form Responses 1'!$1:$1)-4),4,,TRUE,"Form Responses 1"))</f>
        <v>0</v>
      </c>
      <c r="E377" s="67">
        <f ca="1" t="shared" si="0"/>
        <v>6</v>
      </c>
      <c r="F377" s="51" t="str">
        <f ca="1">IF(ISBLANK(A377)," ",INDIRECT(ADDRESS(1,5+MOD(ROW()-2,COUNTA('Form Responses 1'!$1:$1)-4),,TRUE,"Form Responses 1")))</f>
        <v>Gedung [Kolidor]</v>
      </c>
      <c r="G377" s="51" t="e">
        <f ca="1">IF(ISBLANK(A377)," ",INDIRECT(ADDRESS(MATCH(A377,'Form Responses 1'!A:A,0),5+MOD(ROW()-2,COUNTA('Form Responses 1'!$1:$1)-4),,TRUE,"Form Responses 1")))</f>
        <v>#N/A</v>
      </c>
      <c r="H377" s="68" t="str">
        <f ca="1" t="shared" si="1"/>
        <v>Gedung</v>
      </c>
      <c r="I377" s="68" t="str">
        <f ca="1" t="shared" si="2"/>
        <v>CLEANING SERVICE</v>
      </c>
      <c r="J377" s="68" t="str">
        <f ca="1" t="array" ref="J377">IFERROR(INDEX(MASTER!B:B,MATCH(G377,MASTER!A:A,0))/100," ")</f>
        <v> </v>
      </c>
      <c r="K377" s="51">
        <f ca="1" t="shared" si="3"/>
        <v>0</v>
      </c>
      <c r="L377" s="51" t="str">
        <f ca="1" t="shared" si="4"/>
        <v>1900 - WEEK 00</v>
      </c>
      <c r="M377" s="51" t="str">
        <f ca="1" t="shared" si="5"/>
        <v>1900 - MONTH 01</v>
      </c>
      <c r="N377" s="68" t="str">
        <f ca="1" t="shared" ref="N377:O377" si="385">IFERROR(AVERAGEIF(L:L,L377,$J:$J)," ")</f>
        <v> </v>
      </c>
      <c r="O377" s="68" t="str">
        <f ca="1" t="shared" si="385"/>
        <v> </v>
      </c>
      <c r="P377" s="51" t="str">
        <f ca="1">IF(ISBLANK(A377)," ",IF(N377&gt;MASTER!$B$3/100,"SB",IF(N377&gt;MASTER!$B$4/100,"B",IF(N377&gt;MASTER!$B$5/100,"C","K"))))</f>
        <v>SB</v>
      </c>
      <c r="Q377" s="51" t="str">
        <f ca="1">IF(ISBLANK(B377)," ",IF(O377&gt;MASTER!$B$3/100,"SB",IF(O377&gt;MASTER!$B$4/100,"B",IF(O377&gt;MASTER!$B$5/100,"C","K"))))</f>
        <v>SB</v>
      </c>
    </row>
    <row r="378" customHeight="1" spans="1:17">
      <c r="A378" s="51">
        <f ca="1">INDIRECT(ADDRESS(2+QUOTIENT(ROW()-2,COUNTA('Form Responses 1'!$1:$1)-4),1,,TRUE,"Form Responses 1"))</f>
        <v>0</v>
      </c>
      <c r="B378" s="51">
        <f ca="1">INDIRECT(ADDRESS(2+QUOTIENT(ROW()-2,COUNTA('Form Responses 1'!$1:$1)-4),2,,TRUE,"Form Responses 1"))</f>
        <v>0</v>
      </c>
      <c r="C378" s="51">
        <f ca="1">INDIRECT(ADDRESS(2+QUOTIENT(ROW()-2,COUNTA('Form Responses 1'!$1:$1)-4),3,,TRUE,"Form Responses 1"))</f>
        <v>0</v>
      </c>
      <c r="D378" s="51">
        <f ca="1">INDIRECT(ADDRESS(2+QUOTIENT(ROW()-2,COUNTA('Form Responses 1'!$1:$1)-4),4,,TRUE,"Form Responses 1"))</f>
        <v>0</v>
      </c>
      <c r="E378" s="67">
        <f ca="1" t="shared" si="0"/>
        <v>6</v>
      </c>
      <c r="F378" s="51" t="str">
        <f ca="1">IF(ISBLANK(A378)," ",INDIRECT(ADDRESS(1,5+MOD(ROW()-2,COUNTA('Form Responses 1'!$1:$1)-4),,TRUE,"Form Responses 1")))</f>
        <v>Gedung [Pentri]</v>
      </c>
      <c r="G378" s="51" t="e">
        <f ca="1">IF(ISBLANK(A378)," ",INDIRECT(ADDRESS(MATCH(A378,'Form Responses 1'!A:A,0),5+MOD(ROW()-2,COUNTA('Form Responses 1'!$1:$1)-4),,TRUE,"Form Responses 1")))</f>
        <v>#N/A</v>
      </c>
      <c r="H378" s="68" t="str">
        <f ca="1" t="shared" si="1"/>
        <v>Gedung</v>
      </c>
      <c r="I378" s="68" t="str">
        <f ca="1" t="shared" si="2"/>
        <v>CLEANING SERVICE</v>
      </c>
      <c r="J378" s="68" t="str">
        <f ca="1" t="array" ref="J378">IFERROR(INDEX(MASTER!B:B,MATCH(G378,MASTER!A:A,0))/100," ")</f>
        <v> </v>
      </c>
      <c r="K378" s="51">
        <f ca="1" t="shared" si="3"/>
        <v>0</v>
      </c>
      <c r="L378" s="51" t="str">
        <f ca="1" t="shared" si="4"/>
        <v>1900 - WEEK 00</v>
      </c>
      <c r="M378" s="51" t="str">
        <f ca="1" t="shared" si="5"/>
        <v>1900 - MONTH 01</v>
      </c>
      <c r="N378" s="68" t="str">
        <f ca="1" t="shared" ref="N378:O378" si="386">IFERROR(AVERAGEIF(L:L,L378,$J:$J)," ")</f>
        <v> </v>
      </c>
      <c r="O378" s="68" t="str">
        <f ca="1" t="shared" si="386"/>
        <v> </v>
      </c>
      <c r="P378" s="51" t="str">
        <f ca="1">IF(ISBLANK(A378)," ",IF(N378&gt;MASTER!$B$3/100,"SB",IF(N378&gt;MASTER!$B$4/100,"B",IF(N378&gt;MASTER!$B$5/100,"C","K"))))</f>
        <v>SB</v>
      </c>
      <c r="Q378" s="51" t="str">
        <f ca="1">IF(ISBLANK(B378)," ",IF(O378&gt;MASTER!$B$3/100,"SB",IF(O378&gt;MASTER!$B$4/100,"B",IF(O378&gt;MASTER!$B$5/100,"C","K"))))</f>
        <v>SB</v>
      </c>
    </row>
    <row r="379" customHeight="1" spans="1:17">
      <c r="A379" s="51">
        <f ca="1">INDIRECT(ADDRESS(2+QUOTIENT(ROW()-2,COUNTA('Form Responses 1'!$1:$1)-4),1,,TRUE,"Form Responses 1"))</f>
        <v>0</v>
      </c>
      <c r="B379" s="51">
        <f ca="1">INDIRECT(ADDRESS(2+QUOTIENT(ROW()-2,COUNTA('Form Responses 1'!$1:$1)-4),2,,TRUE,"Form Responses 1"))</f>
        <v>0</v>
      </c>
      <c r="C379" s="51">
        <f ca="1">INDIRECT(ADDRESS(2+QUOTIENT(ROW()-2,COUNTA('Form Responses 1'!$1:$1)-4),3,,TRUE,"Form Responses 1"))</f>
        <v>0</v>
      </c>
      <c r="D379" s="51">
        <f ca="1">INDIRECT(ADDRESS(2+QUOTIENT(ROW()-2,COUNTA('Form Responses 1'!$1:$1)-4),4,,TRUE,"Form Responses 1"))</f>
        <v>0</v>
      </c>
      <c r="E379" s="67">
        <f ca="1" t="shared" si="0"/>
        <v>6</v>
      </c>
      <c r="F379" s="51" t="str">
        <f ca="1">IF(ISBLANK(A379)," ",INDIRECT(ADDRESS(1,5+MOD(ROW()-2,COUNTA('Form Responses 1'!$1:$1)-4),,TRUE,"Form Responses 1")))</f>
        <v>Gedung [Toilet]</v>
      </c>
      <c r="G379" s="51" t="e">
        <f ca="1">IF(ISBLANK(A379)," ",INDIRECT(ADDRESS(MATCH(A379,'Form Responses 1'!A:A,0),5+MOD(ROW()-2,COUNTA('Form Responses 1'!$1:$1)-4),,TRUE,"Form Responses 1")))</f>
        <v>#N/A</v>
      </c>
      <c r="H379" s="68" t="str">
        <f ca="1" t="shared" si="1"/>
        <v>Gedung</v>
      </c>
      <c r="I379" s="68" t="str">
        <f ca="1" t="shared" si="2"/>
        <v>CLEANING SERVICE</v>
      </c>
      <c r="J379" s="68" t="str">
        <f ca="1" t="array" ref="J379">IFERROR(INDEX(MASTER!B:B,MATCH(G379,MASTER!A:A,0))/100," ")</f>
        <v> </v>
      </c>
      <c r="K379" s="51">
        <f ca="1" t="shared" si="3"/>
        <v>0</v>
      </c>
      <c r="L379" s="51" t="str">
        <f ca="1" t="shared" si="4"/>
        <v>1900 - WEEK 00</v>
      </c>
      <c r="M379" s="51" t="str">
        <f ca="1" t="shared" si="5"/>
        <v>1900 - MONTH 01</v>
      </c>
      <c r="N379" s="68" t="str">
        <f ca="1" t="shared" ref="N379:O379" si="387">IFERROR(AVERAGEIF(L:L,L379,$J:$J)," ")</f>
        <v> </v>
      </c>
      <c r="O379" s="68" t="str">
        <f ca="1" t="shared" si="387"/>
        <v> </v>
      </c>
      <c r="P379" s="51" t="str">
        <f ca="1">IF(ISBLANK(A379)," ",IF(N379&gt;MASTER!$B$3/100,"SB",IF(N379&gt;MASTER!$B$4/100,"B",IF(N379&gt;MASTER!$B$5/100,"C","K"))))</f>
        <v>SB</v>
      </c>
      <c r="Q379" s="51" t="str">
        <f ca="1">IF(ISBLANK(B379)," ",IF(O379&gt;MASTER!$B$3/100,"SB",IF(O379&gt;MASTER!$B$4/100,"B",IF(O379&gt;MASTER!$B$5/100,"C","K"))))</f>
        <v>SB</v>
      </c>
    </row>
    <row r="380" customHeight="1" spans="1:17">
      <c r="A380" s="51">
        <f ca="1">INDIRECT(ADDRESS(2+QUOTIENT(ROW()-2,COUNTA('Form Responses 1'!$1:$1)-4),1,,TRUE,"Form Responses 1"))</f>
        <v>0</v>
      </c>
      <c r="B380" s="51">
        <f ca="1">INDIRECT(ADDRESS(2+QUOTIENT(ROW()-2,COUNTA('Form Responses 1'!$1:$1)-4),2,,TRUE,"Form Responses 1"))</f>
        <v>0</v>
      </c>
      <c r="C380" s="51">
        <f ca="1">INDIRECT(ADDRESS(2+QUOTIENT(ROW()-2,COUNTA('Form Responses 1'!$1:$1)-4),3,,TRUE,"Form Responses 1"))</f>
        <v>0</v>
      </c>
      <c r="D380" s="51">
        <f ca="1">INDIRECT(ADDRESS(2+QUOTIENT(ROW()-2,COUNTA('Form Responses 1'!$1:$1)-4),4,,TRUE,"Form Responses 1"))</f>
        <v>0</v>
      </c>
      <c r="E380" s="67">
        <f ca="1" t="shared" si="0"/>
        <v>6</v>
      </c>
      <c r="F380" s="51" t="str">
        <f ca="1">IF(ISBLANK(A380)," ",INDIRECT(ADDRESS(1,5+MOD(ROW()-2,COUNTA('Form Responses 1'!$1:$1)-4),,TRUE,"Form Responses 1")))</f>
        <v>Security [Security Functions]</v>
      </c>
      <c r="G380" s="51" t="e">
        <f ca="1">IF(ISBLANK(A380)," ",INDIRECT(ADDRESS(MATCH(A380,'Form Responses 1'!A:A,0),5+MOD(ROW()-2,COUNTA('Form Responses 1'!$1:$1)-4),,TRUE,"Form Responses 1")))</f>
        <v>#N/A</v>
      </c>
      <c r="H380" s="68" t="str">
        <f ca="1" t="shared" si="1"/>
        <v>Security</v>
      </c>
      <c r="I380" s="68" t="str">
        <f ca="1" t="shared" si="2"/>
        <v>SECURITY SERVICE</v>
      </c>
      <c r="J380" s="68" t="str">
        <f ca="1" t="array" ref="J380">IFERROR(INDEX(MASTER!B:B,MATCH(G380,MASTER!A:A,0))/100," ")</f>
        <v> </v>
      </c>
      <c r="K380" s="51">
        <f ca="1" t="shared" si="3"/>
        <v>0</v>
      </c>
      <c r="L380" s="51" t="str">
        <f ca="1" t="shared" si="4"/>
        <v>1900 - WEEK 00</v>
      </c>
      <c r="M380" s="51" t="str">
        <f ca="1" t="shared" si="5"/>
        <v>1900 - MONTH 01</v>
      </c>
      <c r="N380" s="68" t="str">
        <f ca="1" t="shared" ref="N380:O380" si="388">IFERROR(AVERAGEIF(L:L,L380,$J:$J)," ")</f>
        <v> </v>
      </c>
      <c r="O380" s="68" t="str">
        <f ca="1" t="shared" si="388"/>
        <v> </v>
      </c>
      <c r="P380" s="51" t="str">
        <f ca="1">IF(ISBLANK(A380)," ",IF(N380&gt;MASTER!$B$3/100,"SB",IF(N380&gt;MASTER!$B$4/100,"B",IF(N380&gt;MASTER!$B$5/100,"C","K"))))</f>
        <v>SB</v>
      </c>
      <c r="Q380" s="51" t="str">
        <f ca="1">IF(ISBLANK(B380)," ",IF(O380&gt;MASTER!$B$3/100,"SB",IF(O380&gt;MASTER!$B$4/100,"B",IF(O380&gt;MASTER!$B$5/100,"C","K"))))</f>
        <v>SB</v>
      </c>
    </row>
    <row r="381" customHeight="1" spans="1:17">
      <c r="A381" s="51">
        <f ca="1">INDIRECT(ADDRESS(2+QUOTIENT(ROW()-2,COUNTA('Form Responses 1'!$1:$1)-4),1,,TRUE,"Form Responses 1"))</f>
        <v>0</v>
      </c>
      <c r="B381" s="51">
        <f ca="1">INDIRECT(ADDRESS(2+QUOTIENT(ROW()-2,COUNTA('Form Responses 1'!$1:$1)-4),2,,TRUE,"Form Responses 1"))</f>
        <v>0</v>
      </c>
      <c r="C381" s="51">
        <f ca="1">INDIRECT(ADDRESS(2+QUOTIENT(ROW()-2,COUNTA('Form Responses 1'!$1:$1)-4),3,,TRUE,"Form Responses 1"))</f>
        <v>0</v>
      </c>
      <c r="D381" s="51">
        <f ca="1">INDIRECT(ADDRESS(2+QUOTIENT(ROW()-2,COUNTA('Form Responses 1'!$1:$1)-4),4,,TRUE,"Form Responses 1"))</f>
        <v>0</v>
      </c>
      <c r="E381" s="67">
        <f ca="1" t="shared" si="0"/>
        <v>6</v>
      </c>
      <c r="F381" s="51" t="str">
        <f ca="1">IF(ISBLANK(A381)," ",INDIRECT(ADDRESS(1,5+MOD(ROW()-2,COUNTA('Form Responses 1'!$1:$1)-4),,TRUE,"Form Responses 1")))</f>
        <v>Gedung [Halaman]</v>
      </c>
      <c r="G381" s="51" t="e">
        <f ca="1">IF(ISBLANK(A381)," ",INDIRECT(ADDRESS(MATCH(A381,'Form Responses 1'!A:A,0),5+MOD(ROW()-2,COUNTA('Form Responses 1'!$1:$1)-4),,TRUE,"Form Responses 1")))</f>
        <v>#N/A</v>
      </c>
      <c r="H381" s="68" t="str">
        <f ca="1" t="shared" si="1"/>
        <v>Gedung</v>
      </c>
      <c r="I381" s="68" t="str">
        <f ca="1" t="shared" si="2"/>
        <v>CLEANING SERVICE</v>
      </c>
      <c r="J381" s="68" t="str">
        <f ca="1" t="array" ref="J381">IFERROR(INDEX(MASTER!B:B,MATCH(G381,MASTER!A:A,0))/100," ")</f>
        <v> </v>
      </c>
      <c r="K381" s="51">
        <f ca="1" t="shared" si="3"/>
        <v>0</v>
      </c>
      <c r="L381" s="51" t="str">
        <f ca="1" t="shared" si="4"/>
        <v>1900 - WEEK 00</v>
      </c>
      <c r="M381" s="51" t="str">
        <f ca="1" t="shared" si="5"/>
        <v>1900 - MONTH 01</v>
      </c>
      <c r="N381" s="68" t="str">
        <f ca="1" t="shared" ref="N381:O381" si="389">IFERROR(AVERAGEIF(L:L,L381,$J:$J)," ")</f>
        <v> </v>
      </c>
      <c r="O381" s="68" t="str">
        <f ca="1" t="shared" si="389"/>
        <v> </v>
      </c>
      <c r="P381" s="51" t="str">
        <f ca="1">IF(ISBLANK(A381)," ",IF(N381&gt;MASTER!$B$3/100,"SB",IF(N381&gt;MASTER!$B$4/100,"B",IF(N381&gt;MASTER!$B$5/100,"C","K"))))</f>
        <v>SB</v>
      </c>
      <c r="Q381" s="51" t="str">
        <f ca="1">IF(ISBLANK(B381)," ",IF(O381&gt;MASTER!$B$3/100,"SB",IF(O381&gt;MASTER!$B$4/100,"B",IF(O381&gt;MASTER!$B$5/100,"C","K"))))</f>
        <v>SB</v>
      </c>
    </row>
    <row r="382" customHeight="1" spans="1:17">
      <c r="A382" s="51">
        <f ca="1">INDIRECT(ADDRESS(2+QUOTIENT(ROW()-2,COUNTA('Form Responses 1'!$1:$1)-4),1,,TRUE,"Form Responses 1"))</f>
        <v>0</v>
      </c>
      <c r="B382" s="51">
        <f ca="1">INDIRECT(ADDRESS(2+QUOTIENT(ROW()-2,COUNTA('Form Responses 1'!$1:$1)-4),2,,TRUE,"Form Responses 1"))</f>
        <v>0</v>
      </c>
      <c r="C382" s="51">
        <f ca="1">INDIRECT(ADDRESS(2+QUOTIENT(ROW()-2,COUNTA('Form Responses 1'!$1:$1)-4),3,,TRUE,"Form Responses 1"))</f>
        <v>0</v>
      </c>
      <c r="D382" s="51">
        <f ca="1">INDIRECT(ADDRESS(2+QUOTIENT(ROW()-2,COUNTA('Form Responses 1'!$1:$1)-4),4,,TRUE,"Form Responses 1"))</f>
        <v>0</v>
      </c>
      <c r="E382" s="67">
        <f ca="1" t="shared" si="0"/>
        <v>6</v>
      </c>
      <c r="F382" s="51" t="str">
        <f ca="1">IF(ISBLANK(A382)," ",INDIRECT(ADDRESS(1,5+MOD(ROW()-2,COUNTA('Form Responses 1'!$1:$1)-4),,TRUE,"Form Responses 1")))</f>
        <v>Gedung [Kamar 1]</v>
      </c>
      <c r="G382" s="51" t="e">
        <f ca="1">IF(ISBLANK(A382)," ",INDIRECT(ADDRESS(MATCH(A382,'Form Responses 1'!A:A,0),5+MOD(ROW()-2,COUNTA('Form Responses 1'!$1:$1)-4),,TRUE,"Form Responses 1")))</f>
        <v>#N/A</v>
      </c>
      <c r="H382" s="68" t="str">
        <f ca="1" t="shared" si="1"/>
        <v>Gedung</v>
      </c>
      <c r="I382" s="68" t="str">
        <f ca="1" t="shared" si="2"/>
        <v>CLEANING SERVICE</v>
      </c>
      <c r="J382" s="68" t="str">
        <f ca="1" t="array" ref="J382">IFERROR(INDEX(MASTER!B:B,MATCH(G382,MASTER!A:A,0))/100," ")</f>
        <v> </v>
      </c>
      <c r="K382" s="51">
        <f ca="1" t="shared" si="3"/>
        <v>0</v>
      </c>
      <c r="L382" s="51" t="str">
        <f ca="1" t="shared" si="4"/>
        <v>1900 - WEEK 00</v>
      </c>
      <c r="M382" s="51" t="str">
        <f ca="1" t="shared" si="5"/>
        <v>1900 - MONTH 01</v>
      </c>
      <c r="N382" s="68" t="str">
        <f ca="1" t="shared" ref="N382:O382" si="390">IFERROR(AVERAGEIF(L:L,L382,$J:$J)," ")</f>
        <v> </v>
      </c>
      <c r="O382" s="68" t="str">
        <f ca="1" t="shared" si="390"/>
        <v> </v>
      </c>
      <c r="P382" s="51" t="str">
        <f ca="1">IF(ISBLANK(A382)," ",IF(N382&gt;MASTER!$B$3/100,"SB",IF(N382&gt;MASTER!$B$4/100,"B",IF(N382&gt;MASTER!$B$5/100,"C","K"))))</f>
        <v>SB</v>
      </c>
      <c r="Q382" s="51" t="str">
        <f ca="1">IF(ISBLANK(B382)," ",IF(O382&gt;MASTER!$B$3/100,"SB",IF(O382&gt;MASTER!$B$4/100,"B",IF(O382&gt;MASTER!$B$5/100,"C","K"))))</f>
        <v>SB</v>
      </c>
    </row>
    <row r="383" customHeight="1" spans="1:17">
      <c r="A383" s="51">
        <f ca="1">INDIRECT(ADDRESS(2+QUOTIENT(ROW()-2,COUNTA('Form Responses 1'!$1:$1)-4),1,,TRUE,"Form Responses 1"))</f>
        <v>0</v>
      </c>
      <c r="B383" s="51">
        <f ca="1">INDIRECT(ADDRESS(2+QUOTIENT(ROW()-2,COUNTA('Form Responses 1'!$1:$1)-4),2,,TRUE,"Form Responses 1"))</f>
        <v>0</v>
      </c>
      <c r="C383" s="51">
        <f ca="1">INDIRECT(ADDRESS(2+QUOTIENT(ROW()-2,COUNTA('Form Responses 1'!$1:$1)-4),3,,TRUE,"Form Responses 1"))</f>
        <v>0</v>
      </c>
      <c r="D383" s="51">
        <f ca="1">INDIRECT(ADDRESS(2+QUOTIENT(ROW()-2,COUNTA('Form Responses 1'!$1:$1)-4),4,,TRUE,"Form Responses 1"))</f>
        <v>0</v>
      </c>
      <c r="E383" s="67">
        <f ca="1" t="shared" si="0"/>
        <v>6</v>
      </c>
      <c r="F383" s="51" t="str">
        <f ca="1">IF(ISBLANK(A383)," ",INDIRECT(ADDRESS(1,5+MOD(ROW()-2,COUNTA('Form Responses 1'!$1:$1)-4),,TRUE,"Form Responses 1")))</f>
        <v>Gedung [Kamar 2]</v>
      </c>
      <c r="G383" s="51" t="e">
        <f ca="1">IF(ISBLANK(A383)," ",INDIRECT(ADDRESS(MATCH(A383,'Form Responses 1'!A:A,0),5+MOD(ROW()-2,COUNTA('Form Responses 1'!$1:$1)-4),,TRUE,"Form Responses 1")))</f>
        <v>#N/A</v>
      </c>
      <c r="H383" s="68" t="str">
        <f ca="1" t="shared" si="1"/>
        <v>Gedung</v>
      </c>
      <c r="I383" s="68" t="str">
        <f ca="1" t="shared" si="2"/>
        <v>CLEANING SERVICE</v>
      </c>
      <c r="J383" s="68" t="str">
        <f ca="1" t="array" ref="J383">IFERROR(INDEX(MASTER!B:B,MATCH(G383,MASTER!A:A,0))/100," ")</f>
        <v> </v>
      </c>
      <c r="K383" s="51">
        <f ca="1" t="shared" si="3"/>
        <v>0</v>
      </c>
      <c r="L383" s="51" t="str">
        <f ca="1" t="shared" si="4"/>
        <v>1900 - WEEK 00</v>
      </c>
      <c r="M383" s="51" t="str">
        <f ca="1" t="shared" si="5"/>
        <v>1900 - MONTH 01</v>
      </c>
      <c r="N383" s="68" t="str">
        <f ca="1" t="shared" ref="N383:O383" si="391">IFERROR(AVERAGEIF(L:L,L383,$J:$J)," ")</f>
        <v> </v>
      </c>
      <c r="O383" s="68" t="str">
        <f ca="1" t="shared" si="391"/>
        <v> </v>
      </c>
      <c r="P383" s="51" t="str">
        <f ca="1">IF(ISBLANK(A383)," ",IF(N383&gt;MASTER!$B$3/100,"SB",IF(N383&gt;MASTER!$B$4/100,"B",IF(N383&gt;MASTER!$B$5/100,"C","K"))))</f>
        <v>SB</v>
      </c>
      <c r="Q383" s="51" t="str">
        <f ca="1">IF(ISBLANK(B383)," ",IF(O383&gt;MASTER!$B$3/100,"SB",IF(O383&gt;MASTER!$B$4/100,"B",IF(O383&gt;MASTER!$B$5/100,"C","K"))))</f>
        <v>SB</v>
      </c>
    </row>
    <row r="384" customHeight="1" spans="1:17">
      <c r="A384" s="51">
        <f ca="1">INDIRECT(ADDRESS(2+QUOTIENT(ROW()-2,COUNTA('Form Responses 1'!$1:$1)-4),1,,TRUE,"Form Responses 1"))</f>
        <v>0</v>
      </c>
      <c r="B384" s="51">
        <f ca="1">INDIRECT(ADDRESS(2+QUOTIENT(ROW()-2,COUNTA('Form Responses 1'!$1:$1)-4),2,,TRUE,"Form Responses 1"))</f>
        <v>0</v>
      </c>
      <c r="C384" s="51">
        <f ca="1">INDIRECT(ADDRESS(2+QUOTIENT(ROW()-2,COUNTA('Form Responses 1'!$1:$1)-4),3,,TRUE,"Form Responses 1"))</f>
        <v>0</v>
      </c>
      <c r="D384" s="51">
        <f ca="1">INDIRECT(ADDRESS(2+QUOTIENT(ROW()-2,COUNTA('Form Responses 1'!$1:$1)-4),4,,TRUE,"Form Responses 1"))</f>
        <v>0</v>
      </c>
      <c r="E384" s="67">
        <f ca="1" t="shared" si="0"/>
        <v>6</v>
      </c>
      <c r="F384" s="51" t="str">
        <f ca="1">IF(ISBLANK(A384)," ",INDIRECT(ADDRESS(1,5+MOD(ROW()-2,COUNTA('Form Responses 1'!$1:$1)-4),,TRUE,"Form Responses 1")))</f>
        <v>Gedung [Kamar 3]</v>
      </c>
      <c r="G384" s="51" t="e">
        <f ca="1">IF(ISBLANK(A384)," ",INDIRECT(ADDRESS(MATCH(A384,'Form Responses 1'!A:A,0),5+MOD(ROW()-2,COUNTA('Form Responses 1'!$1:$1)-4),,TRUE,"Form Responses 1")))</f>
        <v>#N/A</v>
      </c>
      <c r="H384" s="68" t="str">
        <f ca="1" t="shared" si="1"/>
        <v>Gedung</v>
      </c>
      <c r="I384" s="68" t="str">
        <f ca="1" t="shared" si="2"/>
        <v>CLEANING SERVICE</v>
      </c>
      <c r="J384" s="68" t="str">
        <f ca="1" t="array" ref="J384">IFERROR(INDEX(MASTER!B:B,MATCH(G384,MASTER!A:A,0))/100," ")</f>
        <v> </v>
      </c>
      <c r="K384" s="51">
        <f ca="1" t="shared" si="3"/>
        <v>0</v>
      </c>
      <c r="L384" s="51" t="str">
        <f ca="1" t="shared" si="4"/>
        <v>1900 - WEEK 00</v>
      </c>
      <c r="M384" s="51" t="str">
        <f ca="1" t="shared" si="5"/>
        <v>1900 - MONTH 01</v>
      </c>
      <c r="N384" s="68" t="str">
        <f ca="1" t="shared" ref="N384:O384" si="392">IFERROR(AVERAGEIF(L:L,L384,$J:$J)," ")</f>
        <v> </v>
      </c>
      <c r="O384" s="68" t="str">
        <f ca="1" t="shared" si="392"/>
        <v> </v>
      </c>
      <c r="P384" s="51" t="str">
        <f ca="1">IF(ISBLANK(A384)," ",IF(N384&gt;MASTER!$B$3/100,"SB",IF(N384&gt;MASTER!$B$4/100,"B",IF(N384&gt;MASTER!$B$5/100,"C","K"))))</f>
        <v>SB</v>
      </c>
      <c r="Q384" s="51" t="str">
        <f ca="1">IF(ISBLANK(B384)," ",IF(O384&gt;MASTER!$B$3/100,"SB",IF(O384&gt;MASTER!$B$4/100,"B",IF(O384&gt;MASTER!$B$5/100,"C","K"))))</f>
        <v>SB</v>
      </c>
    </row>
    <row r="385" customHeight="1" spans="1:17">
      <c r="A385" s="51">
        <f ca="1">INDIRECT(ADDRESS(2+QUOTIENT(ROW()-2,COUNTA('Form Responses 1'!$1:$1)-4),1,,TRUE,"Form Responses 1"))</f>
        <v>0</v>
      </c>
      <c r="B385" s="51">
        <f ca="1">INDIRECT(ADDRESS(2+QUOTIENT(ROW()-2,COUNTA('Form Responses 1'!$1:$1)-4),2,,TRUE,"Form Responses 1"))</f>
        <v>0</v>
      </c>
      <c r="C385" s="51">
        <f ca="1">INDIRECT(ADDRESS(2+QUOTIENT(ROW()-2,COUNTA('Form Responses 1'!$1:$1)-4),3,,TRUE,"Form Responses 1"))</f>
        <v>0</v>
      </c>
      <c r="D385" s="51">
        <f ca="1">INDIRECT(ADDRESS(2+QUOTIENT(ROW()-2,COUNTA('Form Responses 1'!$1:$1)-4),4,,TRUE,"Form Responses 1"))</f>
        <v>0</v>
      </c>
      <c r="E385" s="67">
        <f ca="1" t="shared" si="0"/>
        <v>6</v>
      </c>
      <c r="F385" s="51" t="str">
        <f ca="1">IF(ISBLANK(A385)," ",INDIRECT(ADDRESS(1,5+MOD(ROW()-2,COUNTA('Form Responses 1'!$1:$1)-4),,TRUE,"Form Responses 1")))</f>
        <v>Gedung [Kamar 4]</v>
      </c>
      <c r="G385" s="51" t="e">
        <f ca="1">IF(ISBLANK(A385)," ",INDIRECT(ADDRESS(MATCH(A385,'Form Responses 1'!A:A,0),5+MOD(ROW()-2,COUNTA('Form Responses 1'!$1:$1)-4),,TRUE,"Form Responses 1")))</f>
        <v>#N/A</v>
      </c>
      <c r="H385" s="68" t="str">
        <f ca="1" t="shared" si="1"/>
        <v>Gedung</v>
      </c>
      <c r="I385" s="68" t="str">
        <f ca="1" t="shared" si="2"/>
        <v>CLEANING SERVICE</v>
      </c>
      <c r="J385" s="68" t="str">
        <f ca="1" t="array" ref="J385">IFERROR(INDEX(MASTER!B:B,MATCH(G385,MASTER!A:A,0))/100," ")</f>
        <v> </v>
      </c>
      <c r="K385" s="51">
        <f ca="1" t="shared" si="3"/>
        <v>0</v>
      </c>
      <c r="L385" s="51" t="str">
        <f ca="1" t="shared" si="4"/>
        <v>1900 - WEEK 00</v>
      </c>
      <c r="M385" s="51" t="str">
        <f ca="1" t="shared" si="5"/>
        <v>1900 - MONTH 01</v>
      </c>
      <c r="N385" s="68" t="str">
        <f ca="1" t="shared" ref="N385:O385" si="393">IFERROR(AVERAGEIF(L:L,L385,$J:$J)," ")</f>
        <v> </v>
      </c>
      <c r="O385" s="68" t="str">
        <f ca="1" t="shared" si="393"/>
        <v> </v>
      </c>
      <c r="P385" s="51" t="str">
        <f ca="1">IF(ISBLANK(A385)," ",IF(N385&gt;MASTER!$B$3/100,"SB",IF(N385&gt;MASTER!$B$4/100,"B",IF(N385&gt;MASTER!$B$5/100,"C","K"))))</f>
        <v>SB</v>
      </c>
      <c r="Q385" s="51" t="str">
        <f ca="1">IF(ISBLANK(B385)," ",IF(O385&gt;MASTER!$B$3/100,"SB",IF(O385&gt;MASTER!$B$4/100,"B",IF(O385&gt;MASTER!$B$5/100,"C","K"))))</f>
        <v>SB</v>
      </c>
    </row>
    <row r="386" customHeight="1" spans="1:17">
      <c r="A386" s="51">
        <f ca="1">INDIRECT(ADDRESS(2+QUOTIENT(ROW()-2,COUNTA('Form Responses 1'!$1:$1)-4),1,,TRUE,"Form Responses 1"))</f>
        <v>0</v>
      </c>
      <c r="B386" s="51">
        <f ca="1">INDIRECT(ADDRESS(2+QUOTIENT(ROW()-2,COUNTA('Form Responses 1'!$1:$1)-4),2,,TRUE,"Form Responses 1"))</f>
        <v>0</v>
      </c>
      <c r="C386" s="51">
        <f ca="1">INDIRECT(ADDRESS(2+QUOTIENT(ROW()-2,COUNTA('Form Responses 1'!$1:$1)-4),3,,TRUE,"Form Responses 1"))</f>
        <v>0</v>
      </c>
      <c r="D386" s="51">
        <f ca="1">INDIRECT(ADDRESS(2+QUOTIENT(ROW()-2,COUNTA('Form Responses 1'!$1:$1)-4),4,,TRUE,"Form Responses 1"))</f>
        <v>0</v>
      </c>
      <c r="E386" s="67">
        <f ca="1" t="shared" si="0"/>
        <v>6</v>
      </c>
      <c r="F386" s="51" t="str">
        <f ca="1">IF(ISBLANK(A386)," ",INDIRECT(ADDRESS(1,5+MOD(ROW()-2,COUNTA('Form Responses 1'!$1:$1)-4),,TRUE,"Form Responses 1")))</f>
        <v>Gedung [Kolidor]</v>
      </c>
      <c r="G386" s="51" t="e">
        <f ca="1">IF(ISBLANK(A386)," ",INDIRECT(ADDRESS(MATCH(A386,'Form Responses 1'!A:A,0),5+MOD(ROW()-2,COUNTA('Form Responses 1'!$1:$1)-4),,TRUE,"Form Responses 1")))</f>
        <v>#N/A</v>
      </c>
      <c r="H386" s="68" t="str">
        <f ca="1" t="shared" si="1"/>
        <v>Gedung</v>
      </c>
      <c r="I386" s="68" t="str">
        <f ca="1" t="shared" si="2"/>
        <v>CLEANING SERVICE</v>
      </c>
      <c r="J386" s="68" t="str">
        <f ca="1" t="array" ref="J386">IFERROR(INDEX(MASTER!B:B,MATCH(G386,MASTER!A:A,0))/100," ")</f>
        <v> </v>
      </c>
      <c r="K386" s="51">
        <f ca="1" t="shared" si="3"/>
        <v>0</v>
      </c>
      <c r="L386" s="51" t="str">
        <f ca="1" t="shared" si="4"/>
        <v>1900 - WEEK 00</v>
      </c>
      <c r="M386" s="51" t="str">
        <f ca="1" t="shared" si="5"/>
        <v>1900 - MONTH 01</v>
      </c>
      <c r="N386" s="68" t="str">
        <f ca="1" t="shared" ref="N386:O386" si="394">IFERROR(AVERAGEIF(L:L,L386,$J:$J)," ")</f>
        <v> </v>
      </c>
      <c r="O386" s="68" t="str">
        <f ca="1" t="shared" si="394"/>
        <v> </v>
      </c>
      <c r="P386" s="51" t="str">
        <f ca="1">IF(ISBLANK(A386)," ",IF(N386&gt;MASTER!$B$3/100,"SB",IF(N386&gt;MASTER!$B$4/100,"B",IF(N386&gt;MASTER!$B$5/100,"C","K"))))</f>
        <v>SB</v>
      </c>
      <c r="Q386" s="51" t="str">
        <f ca="1">IF(ISBLANK(B386)," ",IF(O386&gt;MASTER!$B$3/100,"SB",IF(O386&gt;MASTER!$B$4/100,"B",IF(O386&gt;MASTER!$B$5/100,"C","K"))))</f>
        <v>SB</v>
      </c>
    </row>
    <row r="387" customHeight="1" spans="1:17">
      <c r="A387" s="51">
        <f ca="1">INDIRECT(ADDRESS(2+QUOTIENT(ROW()-2,COUNTA('Form Responses 1'!$1:$1)-4),1,,TRUE,"Form Responses 1"))</f>
        <v>0</v>
      </c>
      <c r="B387" s="51">
        <f ca="1">INDIRECT(ADDRESS(2+QUOTIENT(ROW()-2,COUNTA('Form Responses 1'!$1:$1)-4),2,,TRUE,"Form Responses 1"))</f>
        <v>0</v>
      </c>
      <c r="C387" s="51">
        <f ca="1">INDIRECT(ADDRESS(2+QUOTIENT(ROW()-2,COUNTA('Form Responses 1'!$1:$1)-4),3,,TRUE,"Form Responses 1"))</f>
        <v>0</v>
      </c>
      <c r="D387" s="51">
        <f ca="1">INDIRECT(ADDRESS(2+QUOTIENT(ROW()-2,COUNTA('Form Responses 1'!$1:$1)-4),4,,TRUE,"Form Responses 1"))</f>
        <v>0</v>
      </c>
      <c r="E387" s="67">
        <f ca="1" t="shared" si="0"/>
        <v>6</v>
      </c>
      <c r="F387" s="51" t="str">
        <f ca="1">IF(ISBLANK(A387)," ",INDIRECT(ADDRESS(1,5+MOD(ROW()-2,COUNTA('Form Responses 1'!$1:$1)-4),,TRUE,"Form Responses 1")))</f>
        <v>Gedung [Pentri]</v>
      </c>
      <c r="G387" s="51" t="e">
        <f ca="1">IF(ISBLANK(A387)," ",INDIRECT(ADDRESS(MATCH(A387,'Form Responses 1'!A:A,0),5+MOD(ROW()-2,COUNTA('Form Responses 1'!$1:$1)-4),,TRUE,"Form Responses 1")))</f>
        <v>#N/A</v>
      </c>
      <c r="H387" s="68" t="str">
        <f ca="1" t="shared" si="1"/>
        <v>Gedung</v>
      </c>
      <c r="I387" s="68" t="str">
        <f ca="1" t="shared" si="2"/>
        <v>CLEANING SERVICE</v>
      </c>
      <c r="J387" s="68" t="str">
        <f ca="1" t="array" ref="J387">IFERROR(INDEX(MASTER!B:B,MATCH(G387,MASTER!A:A,0))/100," ")</f>
        <v> </v>
      </c>
      <c r="K387" s="51">
        <f ca="1" t="shared" si="3"/>
        <v>0</v>
      </c>
      <c r="L387" s="51" t="str">
        <f ca="1" t="shared" si="4"/>
        <v>1900 - WEEK 00</v>
      </c>
      <c r="M387" s="51" t="str">
        <f ca="1" t="shared" si="5"/>
        <v>1900 - MONTH 01</v>
      </c>
      <c r="N387" s="68" t="str">
        <f ca="1" t="shared" ref="N387:O387" si="395">IFERROR(AVERAGEIF(L:L,L387,$J:$J)," ")</f>
        <v> </v>
      </c>
      <c r="O387" s="68" t="str">
        <f ca="1" t="shared" si="395"/>
        <v> </v>
      </c>
      <c r="P387" s="51" t="str">
        <f ca="1">IF(ISBLANK(A387)," ",IF(N387&gt;MASTER!$B$3/100,"SB",IF(N387&gt;MASTER!$B$4/100,"B",IF(N387&gt;MASTER!$B$5/100,"C","K"))))</f>
        <v>SB</v>
      </c>
      <c r="Q387" s="51" t="str">
        <f ca="1">IF(ISBLANK(B387)," ",IF(O387&gt;MASTER!$B$3/100,"SB",IF(O387&gt;MASTER!$B$4/100,"B",IF(O387&gt;MASTER!$B$5/100,"C","K"))))</f>
        <v>SB</v>
      </c>
    </row>
    <row r="388" customHeight="1" spans="1:17">
      <c r="A388" s="51">
        <f ca="1">INDIRECT(ADDRESS(2+QUOTIENT(ROW()-2,COUNTA('Form Responses 1'!$1:$1)-4),1,,TRUE,"Form Responses 1"))</f>
        <v>0</v>
      </c>
      <c r="B388" s="51">
        <f ca="1">INDIRECT(ADDRESS(2+QUOTIENT(ROW()-2,COUNTA('Form Responses 1'!$1:$1)-4),2,,TRUE,"Form Responses 1"))</f>
        <v>0</v>
      </c>
      <c r="C388" s="51">
        <f ca="1">INDIRECT(ADDRESS(2+QUOTIENT(ROW()-2,COUNTA('Form Responses 1'!$1:$1)-4),3,,TRUE,"Form Responses 1"))</f>
        <v>0</v>
      </c>
      <c r="D388" s="51">
        <f ca="1">INDIRECT(ADDRESS(2+QUOTIENT(ROW()-2,COUNTA('Form Responses 1'!$1:$1)-4),4,,TRUE,"Form Responses 1"))</f>
        <v>0</v>
      </c>
      <c r="E388" s="67">
        <f ca="1" t="shared" si="0"/>
        <v>6</v>
      </c>
      <c r="F388" s="51" t="str">
        <f ca="1">IF(ISBLANK(A388)," ",INDIRECT(ADDRESS(1,5+MOD(ROW()-2,COUNTA('Form Responses 1'!$1:$1)-4),,TRUE,"Form Responses 1")))</f>
        <v>Gedung [Toilet]</v>
      </c>
      <c r="G388" s="51" t="e">
        <f ca="1">IF(ISBLANK(A388)," ",INDIRECT(ADDRESS(MATCH(A388,'Form Responses 1'!A:A,0),5+MOD(ROW()-2,COUNTA('Form Responses 1'!$1:$1)-4),,TRUE,"Form Responses 1")))</f>
        <v>#N/A</v>
      </c>
      <c r="H388" s="68" t="str">
        <f ca="1" t="shared" si="1"/>
        <v>Gedung</v>
      </c>
      <c r="I388" s="68" t="str">
        <f ca="1" t="shared" si="2"/>
        <v>CLEANING SERVICE</v>
      </c>
      <c r="J388" s="68" t="str">
        <f ca="1" t="array" ref="J388">IFERROR(INDEX(MASTER!B:B,MATCH(G388,MASTER!A:A,0))/100," ")</f>
        <v> </v>
      </c>
      <c r="K388" s="51">
        <f ca="1" t="shared" si="3"/>
        <v>0</v>
      </c>
      <c r="L388" s="51" t="str">
        <f ca="1" t="shared" si="4"/>
        <v>1900 - WEEK 00</v>
      </c>
      <c r="M388" s="51" t="str">
        <f ca="1" t="shared" si="5"/>
        <v>1900 - MONTH 01</v>
      </c>
      <c r="N388" s="68" t="str">
        <f ca="1" t="shared" ref="N388:O388" si="396">IFERROR(AVERAGEIF(L:L,L388,$J:$J)," ")</f>
        <v> </v>
      </c>
      <c r="O388" s="68" t="str">
        <f ca="1" t="shared" si="396"/>
        <v> </v>
      </c>
      <c r="P388" s="51" t="str">
        <f ca="1">IF(ISBLANK(A388)," ",IF(N388&gt;MASTER!$B$3/100,"SB",IF(N388&gt;MASTER!$B$4/100,"B",IF(N388&gt;MASTER!$B$5/100,"C","K"))))</f>
        <v>SB</v>
      </c>
      <c r="Q388" s="51" t="str">
        <f ca="1">IF(ISBLANK(B388)," ",IF(O388&gt;MASTER!$B$3/100,"SB",IF(O388&gt;MASTER!$B$4/100,"B",IF(O388&gt;MASTER!$B$5/100,"C","K"))))</f>
        <v>SB</v>
      </c>
    </row>
    <row r="389" customHeight="1" spans="1:17">
      <c r="A389" s="51">
        <f ca="1">INDIRECT(ADDRESS(2+QUOTIENT(ROW()-2,COUNTA('Form Responses 1'!$1:$1)-4),1,,TRUE,"Form Responses 1"))</f>
        <v>0</v>
      </c>
      <c r="B389" s="51">
        <f ca="1">INDIRECT(ADDRESS(2+QUOTIENT(ROW()-2,COUNTA('Form Responses 1'!$1:$1)-4),2,,TRUE,"Form Responses 1"))</f>
        <v>0</v>
      </c>
      <c r="C389" s="51">
        <f ca="1">INDIRECT(ADDRESS(2+QUOTIENT(ROW()-2,COUNTA('Form Responses 1'!$1:$1)-4),3,,TRUE,"Form Responses 1"))</f>
        <v>0</v>
      </c>
      <c r="D389" s="51">
        <f ca="1">INDIRECT(ADDRESS(2+QUOTIENT(ROW()-2,COUNTA('Form Responses 1'!$1:$1)-4),4,,TRUE,"Form Responses 1"))</f>
        <v>0</v>
      </c>
      <c r="E389" s="67">
        <f ca="1" t="shared" si="0"/>
        <v>6</v>
      </c>
      <c r="F389" s="51" t="str">
        <f ca="1">IF(ISBLANK(A389)," ",INDIRECT(ADDRESS(1,5+MOD(ROW()-2,COUNTA('Form Responses 1'!$1:$1)-4),,TRUE,"Form Responses 1")))</f>
        <v>Security [Security Functions]</v>
      </c>
      <c r="G389" s="51" t="e">
        <f ca="1">IF(ISBLANK(A389)," ",INDIRECT(ADDRESS(MATCH(A389,'Form Responses 1'!A:A,0),5+MOD(ROW()-2,COUNTA('Form Responses 1'!$1:$1)-4),,TRUE,"Form Responses 1")))</f>
        <v>#N/A</v>
      </c>
      <c r="H389" s="68" t="str">
        <f ca="1" t="shared" si="1"/>
        <v>Security</v>
      </c>
      <c r="I389" s="68" t="str">
        <f ca="1" t="shared" si="2"/>
        <v>SECURITY SERVICE</v>
      </c>
      <c r="J389" s="68" t="str">
        <f ca="1" t="array" ref="J389">IFERROR(INDEX(MASTER!B:B,MATCH(G389,MASTER!A:A,0))/100," ")</f>
        <v> </v>
      </c>
      <c r="K389" s="51">
        <f ca="1" t="shared" si="3"/>
        <v>0</v>
      </c>
      <c r="L389" s="51" t="str">
        <f ca="1" t="shared" si="4"/>
        <v>1900 - WEEK 00</v>
      </c>
      <c r="M389" s="51" t="str">
        <f ca="1" t="shared" si="5"/>
        <v>1900 - MONTH 01</v>
      </c>
      <c r="N389" s="68" t="str">
        <f ca="1" t="shared" ref="N389:O389" si="397">IFERROR(AVERAGEIF(L:L,L389,$J:$J)," ")</f>
        <v> </v>
      </c>
      <c r="O389" s="68" t="str">
        <f ca="1" t="shared" si="397"/>
        <v> </v>
      </c>
      <c r="P389" s="51" t="str">
        <f ca="1">IF(ISBLANK(A389)," ",IF(N389&gt;MASTER!$B$3/100,"SB",IF(N389&gt;MASTER!$B$4/100,"B",IF(N389&gt;MASTER!$B$5/100,"C","K"))))</f>
        <v>SB</v>
      </c>
      <c r="Q389" s="51" t="str">
        <f ca="1">IF(ISBLANK(B389)," ",IF(O389&gt;MASTER!$B$3/100,"SB",IF(O389&gt;MASTER!$B$4/100,"B",IF(O389&gt;MASTER!$B$5/100,"C","K"))))</f>
        <v>SB</v>
      </c>
    </row>
    <row r="390" customHeight="1" spans="1:17">
      <c r="A390" s="51">
        <f ca="1">INDIRECT(ADDRESS(2+QUOTIENT(ROW()-2,COUNTA('Form Responses 1'!$1:$1)-4),1,,TRUE,"Form Responses 1"))</f>
        <v>0</v>
      </c>
      <c r="B390" s="51">
        <f ca="1">INDIRECT(ADDRESS(2+QUOTIENT(ROW()-2,COUNTA('Form Responses 1'!$1:$1)-4),2,,TRUE,"Form Responses 1"))</f>
        <v>0</v>
      </c>
      <c r="C390" s="51">
        <f ca="1">INDIRECT(ADDRESS(2+QUOTIENT(ROW()-2,COUNTA('Form Responses 1'!$1:$1)-4),3,,TRUE,"Form Responses 1"))</f>
        <v>0</v>
      </c>
      <c r="D390" s="51">
        <f ca="1">INDIRECT(ADDRESS(2+QUOTIENT(ROW()-2,COUNTA('Form Responses 1'!$1:$1)-4),4,,TRUE,"Form Responses 1"))</f>
        <v>0</v>
      </c>
      <c r="E390" s="67">
        <f ca="1" t="shared" si="0"/>
        <v>6</v>
      </c>
      <c r="F390" s="51" t="str">
        <f ca="1">IF(ISBLANK(A390)," ",INDIRECT(ADDRESS(1,5+MOD(ROW()-2,COUNTA('Form Responses 1'!$1:$1)-4),,TRUE,"Form Responses 1")))</f>
        <v>Gedung [Halaman]</v>
      </c>
      <c r="G390" s="51" t="e">
        <f ca="1">IF(ISBLANK(A390)," ",INDIRECT(ADDRESS(MATCH(A390,'Form Responses 1'!A:A,0),5+MOD(ROW()-2,COUNTA('Form Responses 1'!$1:$1)-4),,TRUE,"Form Responses 1")))</f>
        <v>#N/A</v>
      </c>
      <c r="H390" s="68" t="str">
        <f ca="1" t="shared" si="1"/>
        <v>Gedung</v>
      </c>
      <c r="I390" s="68" t="str">
        <f ca="1" t="shared" si="2"/>
        <v>CLEANING SERVICE</v>
      </c>
      <c r="J390" s="68" t="str">
        <f ca="1" t="array" ref="J390">IFERROR(INDEX(MASTER!B:B,MATCH(G390,MASTER!A:A,0))/100," ")</f>
        <v> </v>
      </c>
      <c r="K390" s="51">
        <f ca="1" t="shared" si="3"/>
        <v>0</v>
      </c>
      <c r="L390" s="51" t="str">
        <f ca="1" t="shared" si="4"/>
        <v>1900 - WEEK 00</v>
      </c>
      <c r="M390" s="51" t="str">
        <f ca="1" t="shared" si="5"/>
        <v>1900 - MONTH 01</v>
      </c>
      <c r="N390" s="68" t="str">
        <f ca="1" t="shared" ref="N390:O390" si="398">IFERROR(AVERAGEIF(L:L,L390,$J:$J)," ")</f>
        <v> </v>
      </c>
      <c r="O390" s="68" t="str">
        <f ca="1" t="shared" si="398"/>
        <v> </v>
      </c>
      <c r="P390" s="51" t="str">
        <f ca="1">IF(ISBLANK(A390)," ",IF(N390&gt;MASTER!$B$3/100,"SB",IF(N390&gt;MASTER!$B$4/100,"B",IF(N390&gt;MASTER!$B$5/100,"C","K"))))</f>
        <v>SB</v>
      </c>
      <c r="Q390" s="51" t="str">
        <f ca="1">IF(ISBLANK(B390)," ",IF(O390&gt;MASTER!$B$3/100,"SB",IF(O390&gt;MASTER!$B$4/100,"B",IF(O390&gt;MASTER!$B$5/100,"C","K"))))</f>
        <v>SB</v>
      </c>
    </row>
    <row r="391" customHeight="1" spans="1:17">
      <c r="A391" s="51">
        <f ca="1">INDIRECT(ADDRESS(2+QUOTIENT(ROW()-2,COUNTA('Form Responses 1'!$1:$1)-4),1,,TRUE,"Form Responses 1"))</f>
        <v>0</v>
      </c>
      <c r="B391" s="51">
        <f ca="1">INDIRECT(ADDRESS(2+QUOTIENT(ROW()-2,COUNTA('Form Responses 1'!$1:$1)-4),2,,TRUE,"Form Responses 1"))</f>
        <v>0</v>
      </c>
      <c r="C391" s="51">
        <f ca="1">INDIRECT(ADDRESS(2+QUOTIENT(ROW()-2,COUNTA('Form Responses 1'!$1:$1)-4),3,,TRUE,"Form Responses 1"))</f>
        <v>0</v>
      </c>
      <c r="D391" s="51">
        <f ca="1">INDIRECT(ADDRESS(2+QUOTIENT(ROW()-2,COUNTA('Form Responses 1'!$1:$1)-4),4,,TRUE,"Form Responses 1"))</f>
        <v>0</v>
      </c>
      <c r="E391" s="67">
        <f ca="1" t="shared" si="0"/>
        <v>6</v>
      </c>
      <c r="F391" s="51" t="str">
        <f ca="1">IF(ISBLANK(A391)," ",INDIRECT(ADDRESS(1,5+MOD(ROW()-2,COUNTA('Form Responses 1'!$1:$1)-4),,TRUE,"Form Responses 1")))</f>
        <v>Gedung [Kamar 1]</v>
      </c>
      <c r="G391" s="51" t="e">
        <f ca="1">IF(ISBLANK(A391)," ",INDIRECT(ADDRESS(MATCH(A391,'Form Responses 1'!A:A,0),5+MOD(ROW()-2,COUNTA('Form Responses 1'!$1:$1)-4),,TRUE,"Form Responses 1")))</f>
        <v>#N/A</v>
      </c>
      <c r="H391" s="68" t="str">
        <f ca="1" t="shared" si="1"/>
        <v>Gedung</v>
      </c>
      <c r="I391" s="68" t="str">
        <f ca="1" t="shared" si="2"/>
        <v>CLEANING SERVICE</v>
      </c>
      <c r="J391" s="68" t="str">
        <f ca="1" t="array" ref="J391">IFERROR(INDEX(MASTER!B:B,MATCH(G391,MASTER!A:A,0))/100," ")</f>
        <v> </v>
      </c>
      <c r="K391" s="51">
        <f ca="1" t="shared" si="3"/>
        <v>0</v>
      </c>
      <c r="L391" s="51" t="str">
        <f ca="1" t="shared" si="4"/>
        <v>1900 - WEEK 00</v>
      </c>
      <c r="M391" s="51" t="str">
        <f ca="1" t="shared" si="5"/>
        <v>1900 - MONTH 01</v>
      </c>
      <c r="N391" s="68" t="str">
        <f ca="1" t="shared" ref="N391:O391" si="399">IFERROR(AVERAGEIF(L:L,L391,$J:$J)," ")</f>
        <v> </v>
      </c>
      <c r="O391" s="68" t="str">
        <f ca="1" t="shared" si="399"/>
        <v> </v>
      </c>
      <c r="P391" s="51" t="str">
        <f ca="1">IF(ISBLANK(A391)," ",IF(N391&gt;MASTER!$B$3/100,"SB",IF(N391&gt;MASTER!$B$4/100,"B",IF(N391&gt;MASTER!$B$5/100,"C","K"))))</f>
        <v>SB</v>
      </c>
      <c r="Q391" s="51" t="str">
        <f ca="1">IF(ISBLANK(B391)," ",IF(O391&gt;MASTER!$B$3/100,"SB",IF(O391&gt;MASTER!$B$4/100,"B",IF(O391&gt;MASTER!$B$5/100,"C","K"))))</f>
        <v>SB</v>
      </c>
    </row>
    <row r="392" customHeight="1" spans="1:17">
      <c r="A392" s="51">
        <f ca="1">INDIRECT(ADDRESS(2+QUOTIENT(ROW()-2,COUNTA('Form Responses 1'!$1:$1)-4),1,,TRUE,"Form Responses 1"))</f>
        <v>0</v>
      </c>
      <c r="B392" s="51">
        <f ca="1">INDIRECT(ADDRESS(2+QUOTIENT(ROW()-2,COUNTA('Form Responses 1'!$1:$1)-4),2,,TRUE,"Form Responses 1"))</f>
        <v>0</v>
      </c>
      <c r="C392" s="51">
        <f ca="1">INDIRECT(ADDRESS(2+QUOTIENT(ROW()-2,COUNTA('Form Responses 1'!$1:$1)-4),3,,TRUE,"Form Responses 1"))</f>
        <v>0</v>
      </c>
      <c r="D392" s="51">
        <f ca="1">INDIRECT(ADDRESS(2+QUOTIENT(ROW()-2,COUNTA('Form Responses 1'!$1:$1)-4),4,,TRUE,"Form Responses 1"))</f>
        <v>0</v>
      </c>
      <c r="E392" s="67">
        <f ca="1" t="shared" si="0"/>
        <v>6</v>
      </c>
      <c r="F392" s="51" t="str">
        <f ca="1">IF(ISBLANK(A392)," ",INDIRECT(ADDRESS(1,5+MOD(ROW()-2,COUNTA('Form Responses 1'!$1:$1)-4),,TRUE,"Form Responses 1")))</f>
        <v>Gedung [Kamar 2]</v>
      </c>
      <c r="G392" s="51" t="e">
        <f ca="1">IF(ISBLANK(A392)," ",INDIRECT(ADDRESS(MATCH(A392,'Form Responses 1'!A:A,0),5+MOD(ROW()-2,COUNTA('Form Responses 1'!$1:$1)-4),,TRUE,"Form Responses 1")))</f>
        <v>#N/A</v>
      </c>
      <c r="H392" s="68" t="str">
        <f ca="1" t="shared" si="1"/>
        <v>Gedung</v>
      </c>
      <c r="I392" s="68" t="str">
        <f ca="1" t="shared" si="2"/>
        <v>CLEANING SERVICE</v>
      </c>
      <c r="J392" s="68" t="str">
        <f ca="1" t="array" ref="J392">IFERROR(INDEX(MASTER!B:B,MATCH(G392,MASTER!A:A,0))/100," ")</f>
        <v> </v>
      </c>
      <c r="K392" s="51">
        <f ca="1" t="shared" si="3"/>
        <v>0</v>
      </c>
      <c r="L392" s="51" t="str">
        <f ca="1" t="shared" si="4"/>
        <v>1900 - WEEK 00</v>
      </c>
      <c r="M392" s="51" t="str">
        <f ca="1" t="shared" si="5"/>
        <v>1900 - MONTH 01</v>
      </c>
      <c r="N392" s="68" t="str">
        <f ca="1" t="shared" ref="N392:O392" si="400">IFERROR(AVERAGEIF(L:L,L392,$J:$J)," ")</f>
        <v> </v>
      </c>
      <c r="O392" s="68" t="str">
        <f ca="1" t="shared" si="400"/>
        <v> </v>
      </c>
      <c r="P392" s="51" t="str">
        <f ca="1">IF(ISBLANK(A392)," ",IF(N392&gt;MASTER!$B$3/100,"SB",IF(N392&gt;MASTER!$B$4/100,"B",IF(N392&gt;MASTER!$B$5/100,"C","K"))))</f>
        <v>SB</v>
      </c>
      <c r="Q392" s="51" t="str">
        <f ca="1">IF(ISBLANK(B392)," ",IF(O392&gt;MASTER!$B$3/100,"SB",IF(O392&gt;MASTER!$B$4/100,"B",IF(O392&gt;MASTER!$B$5/100,"C","K"))))</f>
        <v>SB</v>
      </c>
    </row>
    <row r="393" customHeight="1" spans="1:17">
      <c r="A393" s="51">
        <f ca="1">INDIRECT(ADDRESS(2+QUOTIENT(ROW()-2,COUNTA('Form Responses 1'!$1:$1)-4),1,,TRUE,"Form Responses 1"))</f>
        <v>0</v>
      </c>
      <c r="B393" s="51">
        <f ca="1">INDIRECT(ADDRESS(2+QUOTIENT(ROW()-2,COUNTA('Form Responses 1'!$1:$1)-4),2,,TRUE,"Form Responses 1"))</f>
        <v>0</v>
      </c>
      <c r="C393" s="51">
        <f ca="1">INDIRECT(ADDRESS(2+QUOTIENT(ROW()-2,COUNTA('Form Responses 1'!$1:$1)-4),3,,TRUE,"Form Responses 1"))</f>
        <v>0</v>
      </c>
      <c r="D393" s="51">
        <f ca="1">INDIRECT(ADDRESS(2+QUOTIENT(ROW()-2,COUNTA('Form Responses 1'!$1:$1)-4),4,,TRUE,"Form Responses 1"))</f>
        <v>0</v>
      </c>
      <c r="E393" s="67">
        <f ca="1" t="shared" si="0"/>
        <v>6</v>
      </c>
      <c r="F393" s="51" t="str">
        <f ca="1">IF(ISBLANK(A393)," ",INDIRECT(ADDRESS(1,5+MOD(ROW()-2,COUNTA('Form Responses 1'!$1:$1)-4),,TRUE,"Form Responses 1")))</f>
        <v>Gedung [Kamar 3]</v>
      </c>
      <c r="G393" s="51" t="e">
        <f ca="1">IF(ISBLANK(A393)," ",INDIRECT(ADDRESS(MATCH(A393,'Form Responses 1'!A:A,0),5+MOD(ROW()-2,COUNTA('Form Responses 1'!$1:$1)-4),,TRUE,"Form Responses 1")))</f>
        <v>#N/A</v>
      </c>
      <c r="H393" s="68" t="str">
        <f ca="1" t="shared" si="1"/>
        <v>Gedung</v>
      </c>
      <c r="I393" s="68" t="str">
        <f ca="1" t="shared" si="2"/>
        <v>CLEANING SERVICE</v>
      </c>
      <c r="J393" s="68" t="str">
        <f ca="1" t="array" ref="J393">IFERROR(INDEX(MASTER!B:B,MATCH(G393,MASTER!A:A,0))/100," ")</f>
        <v> </v>
      </c>
      <c r="K393" s="51">
        <f ca="1" t="shared" si="3"/>
        <v>0</v>
      </c>
      <c r="L393" s="51" t="str">
        <f ca="1" t="shared" si="4"/>
        <v>1900 - WEEK 00</v>
      </c>
      <c r="M393" s="51" t="str">
        <f ca="1" t="shared" si="5"/>
        <v>1900 - MONTH 01</v>
      </c>
      <c r="N393" s="68" t="str">
        <f ca="1" t="shared" ref="N393:O393" si="401">IFERROR(AVERAGEIF(L:L,L393,$J:$J)," ")</f>
        <v> </v>
      </c>
      <c r="O393" s="68" t="str">
        <f ca="1" t="shared" si="401"/>
        <v> </v>
      </c>
      <c r="P393" s="51" t="str">
        <f ca="1">IF(ISBLANK(A393)," ",IF(N393&gt;MASTER!$B$3/100,"SB",IF(N393&gt;MASTER!$B$4/100,"B",IF(N393&gt;MASTER!$B$5/100,"C","K"))))</f>
        <v>SB</v>
      </c>
      <c r="Q393" s="51" t="str">
        <f ca="1">IF(ISBLANK(B393)," ",IF(O393&gt;MASTER!$B$3/100,"SB",IF(O393&gt;MASTER!$B$4/100,"B",IF(O393&gt;MASTER!$B$5/100,"C","K"))))</f>
        <v>SB</v>
      </c>
    </row>
    <row r="394" customHeight="1" spans="1:17">
      <c r="A394" s="51">
        <f ca="1">INDIRECT(ADDRESS(2+QUOTIENT(ROW()-2,COUNTA('Form Responses 1'!$1:$1)-4),1,,TRUE,"Form Responses 1"))</f>
        <v>0</v>
      </c>
      <c r="B394" s="51">
        <f ca="1">INDIRECT(ADDRESS(2+QUOTIENT(ROW()-2,COUNTA('Form Responses 1'!$1:$1)-4),2,,TRUE,"Form Responses 1"))</f>
        <v>0</v>
      </c>
      <c r="C394" s="51">
        <f ca="1">INDIRECT(ADDRESS(2+QUOTIENT(ROW()-2,COUNTA('Form Responses 1'!$1:$1)-4),3,,TRUE,"Form Responses 1"))</f>
        <v>0</v>
      </c>
      <c r="D394" s="51">
        <f ca="1">INDIRECT(ADDRESS(2+QUOTIENT(ROW()-2,COUNTA('Form Responses 1'!$1:$1)-4),4,,TRUE,"Form Responses 1"))</f>
        <v>0</v>
      </c>
      <c r="E394" s="67">
        <f ca="1" t="shared" si="0"/>
        <v>6</v>
      </c>
      <c r="F394" s="51" t="str">
        <f ca="1">IF(ISBLANK(A394)," ",INDIRECT(ADDRESS(1,5+MOD(ROW()-2,COUNTA('Form Responses 1'!$1:$1)-4),,TRUE,"Form Responses 1")))</f>
        <v>Gedung [Kamar 4]</v>
      </c>
      <c r="G394" s="51" t="e">
        <f ca="1">IF(ISBLANK(A394)," ",INDIRECT(ADDRESS(MATCH(A394,'Form Responses 1'!A:A,0),5+MOD(ROW()-2,COUNTA('Form Responses 1'!$1:$1)-4),,TRUE,"Form Responses 1")))</f>
        <v>#N/A</v>
      </c>
      <c r="H394" s="68" t="str">
        <f ca="1" t="shared" si="1"/>
        <v>Gedung</v>
      </c>
      <c r="I394" s="68" t="str">
        <f ca="1" t="shared" si="2"/>
        <v>CLEANING SERVICE</v>
      </c>
      <c r="J394" s="68" t="str">
        <f ca="1" t="array" ref="J394">IFERROR(INDEX(MASTER!B:B,MATCH(G394,MASTER!A:A,0))/100," ")</f>
        <v> </v>
      </c>
      <c r="K394" s="51">
        <f ca="1" t="shared" si="3"/>
        <v>0</v>
      </c>
      <c r="L394" s="51" t="str">
        <f ca="1" t="shared" si="4"/>
        <v>1900 - WEEK 00</v>
      </c>
      <c r="M394" s="51" t="str">
        <f ca="1" t="shared" si="5"/>
        <v>1900 - MONTH 01</v>
      </c>
      <c r="N394" s="68" t="str">
        <f ca="1" t="shared" ref="N394:O394" si="402">IFERROR(AVERAGEIF(L:L,L394,$J:$J)," ")</f>
        <v> </v>
      </c>
      <c r="O394" s="68" t="str">
        <f ca="1" t="shared" si="402"/>
        <v> </v>
      </c>
      <c r="P394" s="51" t="str">
        <f ca="1">IF(ISBLANK(A394)," ",IF(N394&gt;MASTER!$B$3/100,"SB",IF(N394&gt;MASTER!$B$4/100,"B",IF(N394&gt;MASTER!$B$5/100,"C","K"))))</f>
        <v>SB</v>
      </c>
      <c r="Q394" s="51" t="str">
        <f ca="1">IF(ISBLANK(B394)," ",IF(O394&gt;MASTER!$B$3/100,"SB",IF(O394&gt;MASTER!$B$4/100,"B",IF(O394&gt;MASTER!$B$5/100,"C","K"))))</f>
        <v>SB</v>
      </c>
    </row>
    <row r="395" customHeight="1" spans="1:17">
      <c r="A395" s="51">
        <f ca="1">INDIRECT(ADDRESS(2+QUOTIENT(ROW()-2,COUNTA('Form Responses 1'!$1:$1)-4),1,,TRUE,"Form Responses 1"))</f>
        <v>0</v>
      </c>
      <c r="B395" s="51">
        <f ca="1">INDIRECT(ADDRESS(2+QUOTIENT(ROW()-2,COUNTA('Form Responses 1'!$1:$1)-4),2,,TRUE,"Form Responses 1"))</f>
        <v>0</v>
      </c>
      <c r="C395" s="51">
        <f ca="1">INDIRECT(ADDRESS(2+QUOTIENT(ROW()-2,COUNTA('Form Responses 1'!$1:$1)-4),3,,TRUE,"Form Responses 1"))</f>
        <v>0</v>
      </c>
      <c r="D395" s="51">
        <f ca="1">INDIRECT(ADDRESS(2+QUOTIENT(ROW()-2,COUNTA('Form Responses 1'!$1:$1)-4),4,,TRUE,"Form Responses 1"))</f>
        <v>0</v>
      </c>
      <c r="E395" s="67">
        <f ca="1" t="shared" si="0"/>
        <v>6</v>
      </c>
      <c r="F395" s="51" t="str">
        <f ca="1">IF(ISBLANK(A395)," ",INDIRECT(ADDRESS(1,5+MOD(ROW()-2,COUNTA('Form Responses 1'!$1:$1)-4),,TRUE,"Form Responses 1")))</f>
        <v>Gedung [Kolidor]</v>
      </c>
      <c r="G395" s="51" t="e">
        <f ca="1">IF(ISBLANK(A395)," ",INDIRECT(ADDRESS(MATCH(A395,'Form Responses 1'!A:A,0),5+MOD(ROW()-2,COUNTA('Form Responses 1'!$1:$1)-4),,TRUE,"Form Responses 1")))</f>
        <v>#N/A</v>
      </c>
      <c r="H395" s="68" t="str">
        <f ca="1" t="shared" si="1"/>
        <v>Gedung</v>
      </c>
      <c r="I395" s="68" t="str">
        <f ca="1" t="shared" si="2"/>
        <v>CLEANING SERVICE</v>
      </c>
      <c r="J395" s="68" t="str">
        <f ca="1" t="array" ref="J395">IFERROR(INDEX(MASTER!B:B,MATCH(G395,MASTER!A:A,0))/100," ")</f>
        <v> </v>
      </c>
      <c r="K395" s="51">
        <f ca="1" t="shared" si="3"/>
        <v>0</v>
      </c>
      <c r="L395" s="51" t="str">
        <f ca="1" t="shared" si="4"/>
        <v>1900 - WEEK 00</v>
      </c>
      <c r="M395" s="51" t="str">
        <f ca="1" t="shared" si="5"/>
        <v>1900 - MONTH 01</v>
      </c>
      <c r="N395" s="68" t="str">
        <f ca="1" t="shared" ref="N395:O395" si="403">IFERROR(AVERAGEIF(L:L,L395,$J:$J)," ")</f>
        <v> </v>
      </c>
      <c r="O395" s="68" t="str">
        <f ca="1" t="shared" si="403"/>
        <v> </v>
      </c>
      <c r="P395" s="51" t="str">
        <f ca="1">IF(ISBLANK(A395)," ",IF(N395&gt;MASTER!$B$3/100,"SB",IF(N395&gt;MASTER!$B$4/100,"B",IF(N395&gt;MASTER!$B$5/100,"C","K"))))</f>
        <v>SB</v>
      </c>
      <c r="Q395" s="51" t="str">
        <f ca="1">IF(ISBLANK(B395)," ",IF(O395&gt;MASTER!$B$3/100,"SB",IF(O395&gt;MASTER!$B$4/100,"B",IF(O395&gt;MASTER!$B$5/100,"C","K"))))</f>
        <v>SB</v>
      </c>
    </row>
    <row r="396" customHeight="1" spans="1:17">
      <c r="A396" s="51">
        <f ca="1">INDIRECT(ADDRESS(2+QUOTIENT(ROW()-2,COUNTA('Form Responses 1'!$1:$1)-4),1,,TRUE,"Form Responses 1"))</f>
        <v>0</v>
      </c>
      <c r="B396" s="51">
        <f ca="1">INDIRECT(ADDRESS(2+QUOTIENT(ROW()-2,COUNTA('Form Responses 1'!$1:$1)-4),2,,TRUE,"Form Responses 1"))</f>
        <v>0</v>
      </c>
      <c r="C396" s="51">
        <f ca="1">INDIRECT(ADDRESS(2+QUOTIENT(ROW()-2,COUNTA('Form Responses 1'!$1:$1)-4),3,,TRUE,"Form Responses 1"))</f>
        <v>0</v>
      </c>
      <c r="D396" s="51">
        <f ca="1">INDIRECT(ADDRESS(2+QUOTIENT(ROW()-2,COUNTA('Form Responses 1'!$1:$1)-4),4,,TRUE,"Form Responses 1"))</f>
        <v>0</v>
      </c>
      <c r="E396" s="67">
        <f ca="1" t="shared" si="0"/>
        <v>6</v>
      </c>
      <c r="F396" s="51" t="str">
        <f ca="1">IF(ISBLANK(A396)," ",INDIRECT(ADDRESS(1,5+MOD(ROW()-2,COUNTA('Form Responses 1'!$1:$1)-4),,TRUE,"Form Responses 1")))</f>
        <v>Gedung [Pentri]</v>
      </c>
      <c r="G396" s="51" t="e">
        <f ca="1">IF(ISBLANK(A396)," ",INDIRECT(ADDRESS(MATCH(A396,'Form Responses 1'!A:A,0),5+MOD(ROW()-2,COUNTA('Form Responses 1'!$1:$1)-4),,TRUE,"Form Responses 1")))</f>
        <v>#N/A</v>
      </c>
      <c r="H396" s="68" t="str">
        <f ca="1" t="shared" si="1"/>
        <v>Gedung</v>
      </c>
      <c r="I396" s="68" t="str">
        <f ca="1" t="shared" si="2"/>
        <v>CLEANING SERVICE</v>
      </c>
      <c r="J396" s="68" t="str">
        <f ca="1" t="array" ref="J396">IFERROR(INDEX(MASTER!B:B,MATCH(G396,MASTER!A:A,0))/100," ")</f>
        <v> </v>
      </c>
      <c r="K396" s="51">
        <f ca="1" t="shared" si="3"/>
        <v>0</v>
      </c>
      <c r="L396" s="51" t="str">
        <f ca="1" t="shared" si="4"/>
        <v>1900 - WEEK 00</v>
      </c>
      <c r="M396" s="51" t="str">
        <f ca="1" t="shared" si="5"/>
        <v>1900 - MONTH 01</v>
      </c>
      <c r="N396" s="68" t="str">
        <f ca="1" t="shared" ref="N396:O396" si="404">IFERROR(AVERAGEIF(L:L,L396,$J:$J)," ")</f>
        <v> </v>
      </c>
      <c r="O396" s="68" t="str">
        <f ca="1" t="shared" si="404"/>
        <v> </v>
      </c>
      <c r="P396" s="51" t="str">
        <f ca="1">IF(ISBLANK(A396)," ",IF(N396&gt;MASTER!$B$3/100,"SB",IF(N396&gt;MASTER!$B$4/100,"B",IF(N396&gt;MASTER!$B$5/100,"C","K"))))</f>
        <v>SB</v>
      </c>
      <c r="Q396" s="51" t="str">
        <f ca="1">IF(ISBLANK(B396)," ",IF(O396&gt;MASTER!$B$3/100,"SB",IF(O396&gt;MASTER!$B$4/100,"B",IF(O396&gt;MASTER!$B$5/100,"C","K"))))</f>
        <v>SB</v>
      </c>
    </row>
    <row r="397" customHeight="1" spans="1:17">
      <c r="A397" s="51">
        <f ca="1">INDIRECT(ADDRESS(2+QUOTIENT(ROW()-2,COUNTA('Form Responses 1'!$1:$1)-4),1,,TRUE,"Form Responses 1"))</f>
        <v>0</v>
      </c>
      <c r="B397" s="51">
        <f ca="1">INDIRECT(ADDRESS(2+QUOTIENT(ROW()-2,COUNTA('Form Responses 1'!$1:$1)-4),2,,TRUE,"Form Responses 1"))</f>
        <v>0</v>
      </c>
      <c r="C397" s="51">
        <f ca="1">INDIRECT(ADDRESS(2+QUOTIENT(ROW()-2,COUNTA('Form Responses 1'!$1:$1)-4),3,,TRUE,"Form Responses 1"))</f>
        <v>0</v>
      </c>
      <c r="D397" s="51">
        <f ca="1">INDIRECT(ADDRESS(2+QUOTIENT(ROW()-2,COUNTA('Form Responses 1'!$1:$1)-4),4,,TRUE,"Form Responses 1"))</f>
        <v>0</v>
      </c>
      <c r="E397" s="67">
        <f ca="1" t="shared" si="0"/>
        <v>6</v>
      </c>
      <c r="F397" s="51" t="str">
        <f ca="1">IF(ISBLANK(A397)," ",INDIRECT(ADDRESS(1,5+MOD(ROW()-2,COUNTA('Form Responses 1'!$1:$1)-4),,TRUE,"Form Responses 1")))</f>
        <v>Gedung [Toilet]</v>
      </c>
      <c r="G397" s="51" t="e">
        <f ca="1">IF(ISBLANK(A397)," ",INDIRECT(ADDRESS(MATCH(A397,'Form Responses 1'!A:A,0),5+MOD(ROW()-2,COUNTA('Form Responses 1'!$1:$1)-4),,TRUE,"Form Responses 1")))</f>
        <v>#N/A</v>
      </c>
      <c r="H397" s="68" t="str">
        <f ca="1" t="shared" si="1"/>
        <v>Gedung</v>
      </c>
      <c r="I397" s="68" t="str">
        <f ca="1" t="shared" si="2"/>
        <v>CLEANING SERVICE</v>
      </c>
      <c r="J397" s="68" t="str">
        <f ca="1" t="array" ref="J397">IFERROR(INDEX(MASTER!B:B,MATCH(G397,MASTER!A:A,0))/100," ")</f>
        <v> </v>
      </c>
      <c r="K397" s="51">
        <f ca="1" t="shared" si="3"/>
        <v>0</v>
      </c>
      <c r="L397" s="51" t="str">
        <f ca="1" t="shared" si="4"/>
        <v>1900 - WEEK 00</v>
      </c>
      <c r="M397" s="51" t="str">
        <f ca="1" t="shared" si="5"/>
        <v>1900 - MONTH 01</v>
      </c>
      <c r="N397" s="68" t="str">
        <f ca="1" t="shared" ref="N397:O397" si="405">IFERROR(AVERAGEIF(L:L,L397,$J:$J)," ")</f>
        <v> </v>
      </c>
      <c r="O397" s="68" t="str">
        <f ca="1" t="shared" si="405"/>
        <v> </v>
      </c>
      <c r="P397" s="51" t="str">
        <f ca="1">IF(ISBLANK(A397)," ",IF(N397&gt;MASTER!$B$3/100,"SB",IF(N397&gt;MASTER!$B$4/100,"B",IF(N397&gt;MASTER!$B$5/100,"C","K"))))</f>
        <v>SB</v>
      </c>
      <c r="Q397" s="51" t="str">
        <f ca="1">IF(ISBLANK(B397)," ",IF(O397&gt;MASTER!$B$3/100,"SB",IF(O397&gt;MASTER!$B$4/100,"B",IF(O397&gt;MASTER!$B$5/100,"C","K"))))</f>
        <v>SB</v>
      </c>
    </row>
    <row r="398" customHeight="1" spans="1:17">
      <c r="A398" s="51">
        <f ca="1">INDIRECT(ADDRESS(2+QUOTIENT(ROW()-2,COUNTA('Form Responses 1'!$1:$1)-4),1,,TRUE,"Form Responses 1"))</f>
        <v>0</v>
      </c>
      <c r="B398" s="51">
        <f ca="1">INDIRECT(ADDRESS(2+QUOTIENT(ROW()-2,COUNTA('Form Responses 1'!$1:$1)-4),2,,TRUE,"Form Responses 1"))</f>
        <v>0</v>
      </c>
      <c r="C398" s="51">
        <f ca="1">INDIRECT(ADDRESS(2+QUOTIENT(ROW()-2,COUNTA('Form Responses 1'!$1:$1)-4),3,,TRUE,"Form Responses 1"))</f>
        <v>0</v>
      </c>
      <c r="D398" s="51">
        <f ca="1">INDIRECT(ADDRESS(2+QUOTIENT(ROW()-2,COUNTA('Form Responses 1'!$1:$1)-4),4,,TRUE,"Form Responses 1"))</f>
        <v>0</v>
      </c>
      <c r="E398" s="67">
        <f ca="1" t="shared" si="0"/>
        <v>6</v>
      </c>
      <c r="F398" s="51" t="str">
        <f ca="1">IF(ISBLANK(A398)," ",INDIRECT(ADDRESS(1,5+MOD(ROW()-2,COUNTA('Form Responses 1'!$1:$1)-4),,TRUE,"Form Responses 1")))</f>
        <v>Security [Security Functions]</v>
      </c>
      <c r="G398" s="51" t="e">
        <f ca="1">IF(ISBLANK(A398)," ",INDIRECT(ADDRESS(MATCH(A398,'Form Responses 1'!A:A,0),5+MOD(ROW()-2,COUNTA('Form Responses 1'!$1:$1)-4),,TRUE,"Form Responses 1")))</f>
        <v>#N/A</v>
      </c>
      <c r="H398" s="68" t="str">
        <f ca="1" t="shared" si="1"/>
        <v>Security</v>
      </c>
      <c r="I398" s="68" t="str">
        <f ca="1" t="shared" si="2"/>
        <v>SECURITY SERVICE</v>
      </c>
      <c r="J398" s="68" t="str">
        <f ca="1" t="array" ref="J398">IFERROR(INDEX(MASTER!B:B,MATCH(G398,MASTER!A:A,0))/100," ")</f>
        <v> </v>
      </c>
      <c r="K398" s="51">
        <f ca="1" t="shared" si="3"/>
        <v>0</v>
      </c>
      <c r="L398" s="51" t="str">
        <f ca="1" t="shared" si="4"/>
        <v>1900 - WEEK 00</v>
      </c>
      <c r="M398" s="51" t="str">
        <f ca="1" t="shared" si="5"/>
        <v>1900 - MONTH 01</v>
      </c>
      <c r="N398" s="68" t="str">
        <f ca="1" t="shared" ref="N398:O398" si="406">IFERROR(AVERAGEIF(L:L,L398,$J:$J)," ")</f>
        <v> </v>
      </c>
      <c r="O398" s="68" t="str">
        <f ca="1" t="shared" si="406"/>
        <v> </v>
      </c>
      <c r="P398" s="51" t="str">
        <f ca="1">IF(ISBLANK(A398)," ",IF(N398&gt;MASTER!$B$3/100,"SB",IF(N398&gt;MASTER!$B$4/100,"B",IF(N398&gt;MASTER!$B$5/100,"C","K"))))</f>
        <v>SB</v>
      </c>
      <c r="Q398" s="51" t="str">
        <f ca="1">IF(ISBLANK(B398)," ",IF(O398&gt;MASTER!$B$3/100,"SB",IF(O398&gt;MASTER!$B$4/100,"B",IF(O398&gt;MASTER!$B$5/100,"C","K"))))</f>
        <v>SB</v>
      </c>
    </row>
    <row r="399" customHeight="1" spans="1:17">
      <c r="A399" s="51">
        <f ca="1">INDIRECT(ADDRESS(2+QUOTIENT(ROW()-2,COUNTA('Form Responses 1'!$1:$1)-4),1,,TRUE,"Form Responses 1"))</f>
        <v>0</v>
      </c>
      <c r="B399" s="51">
        <f ca="1">INDIRECT(ADDRESS(2+QUOTIENT(ROW()-2,COUNTA('Form Responses 1'!$1:$1)-4),2,,TRUE,"Form Responses 1"))</f>
        <v>0</v>
      </c>
      <c r="C399" s="51">
        <f ca="1">INDIRECT(ADDRESS(2+QUOTIENT(ROW()-2,COUNTA('Form Responses 1'!$1:$1)-4),3,,TRUE,"Form Responses 1"))</f>
        <v>0</v>
      </c>
      <c r="D399" s="51">
        <f ca="1">INDIRECT(ADDRESS(2+QUOTIENT(ROW()-2,COUNTA('Form Responses 1'!$1:$1)-4),4,,TRUE,"Form Responses 1"))</f>
        <v>0</v>
      </c>
      <c r="E399" s="67">
        <f ca="1" t="shared" si="0"/>
        <v>6</v>
      </c>
      <c r="F399" s="51" t="str">
        <f ca="1">IF(ISBLANK(A399)," ",INDIRECT(ADDRESS(1,5+MOD(ROW()-2,COUNTA('Form Responses 1'!$1:$1)-4),,TRUE,"Form Responses 1")))</f>
        <v>Gedung [Halaman]</v>
      </c>
      <c r="G399" s="51" t="e">
        <f ca="1">IF(ISBLANK(A399)," ",INDIRECT(ADDRESS(MATCH(A399,'Form Responses 1'!A:A,0),5+MOD(ROW()-2,COUNTA('Form Responses 1'!$1:$1)-4),,TRUE,"Form Responses 1")))</f>
        <v>#N/A</v>
      </c>
      <c r="H399" s="68" t="str">
        <f ca="1" t="shared" si="1"/>
        <v>Gedung</v>
      </c>
      <c r="I399" s="68" t="str">
        <f ca="1" t="shared" si="2"/>
        <v>CLEANING SERVICE</v>
      </c>
      <c r="J399" s="68" t="str">
        <f ca="1" t="array" ref="J399">IFERROR(INDEX(MASTER!B:B,MATCH(G399,MASTER!A:A,0))/100," ")</f>
        <v> </v>
      </c>
      <c r="K399" s="51">
        <f ca="1" t="shared" si="3"/>
        <v>0</v>
      </c>
      <c r="L399" s="51" t="str">
        <f ca="1" t="shared" si="4"/>
        <v>1900 - WEEK 00</v>
      </c>
      <c r="M399" s="51" t="str">
        <f ca="1" t="shared" si="5"/>
        <v>1900 - MONTH 01</v>
      </c>
      <c r="N399" s="68" t="str">
        <f ca="1" t="shared" ref="N399:O399" si="407">IFERROR(AVERAGEIF(L:L,L399,$J:$J)," ")</f>
        <v> </v>
      </c>
      <c r="O399" s="68" t="str">
        <f ca="1" t="shared" si="407"/>
        <v> </v>
      </c>
      <c r="P399" s="51" t="str">
        <f ca="1">IF(ISBLANK(A399)," ",IF(N399&gt;MASTER!$B$3/100,"SB",IF(N399&gt;MASTER!$B$4/100,"B",IF(N399&gt;MASTER!$B$5/100,"C","K"))))</f>
        <v>SB</v>
      </c>
      <c r="Q399" s="51" t="str">
        <f ca="1">IF(ISBLANK(B399)," ",IF(O399&gt;MASTER!$B$3/100,"SB",IF(O399&gt;MASTER!$B$4/100,"B",IF(O399&gt;MASTER!$B$5/100,"C","K"))))</f>
        <v>SB</v>
      </c>
    </row>
    <row r="400" customHeight="1" spans="1:17">
      <c r="A400" s="51">
        <f ca="1">INDIRECT(ADDRESS(2+QUOTIENT(ROW()-2,COUNTA('Form Responses 1'!$1:$1)-4),1,,TRUE,"Form Responses 1"))</f>
        <v>0</v>
      </c>
      <c r="B400" s="51">
        <f ca="1">INDIRECT(ADDRESS(2+QUOTIENT(ROW()-2,COUNTA('Form Responses 1'!$1:$1)-4),2,,TRUE,"Form Responses 1"))</f>
        <v>0</v>
      </c>
      <c r="C400" s="51">
        <f ca="1">INDIRECT(ADDRESS(2+QUOTIENT(ROW()-2,COUNTA('Form Responses 1'!$1:$1)-4),3,,TRUE,"Form Responses 1"))</f>
        <v>0</v>
      </c>
      <c r="D400" s="51">
        <f ca="1">INDIRECT(ADDRESS(2+QUOTIENT(ROW()-2,COUNTA('Form Responses 1'!$1:$1)-4),4,,TRUE,"Form Responses 1"))</f>
        <v>0</v>
      </c>
      <c r="E400" s="67">
        <f ca="1" t="shared" si="0"/>
        <v>6</v>
      </c>
      <c r="F400" s="51" t="str">
        <f ca="1">IF(ISBLANK(A400)," ",INDIRECT(ADDRESS(1,5+MOD(ROW()-2,COUNTA('Form Responses 1'!$1:$1)-4),,TRUE,"Form Responses 1")))</f>
        <v>Gedung [Kamar 1]</v>
      </c>
      <c r="G400" s="51" t="e">
        <f ca="1">IF(ISBLANK(A400)," ",INDIRECT(ADDRESS(MATCH(A400,'Form Responses 1'!A:A,0),5+MOD(ROW()-2,COUNTA('Form Responses 1'!$1:$1)-4),,TRUE,"Form Responses 1")))</f>
        <v>#N/A</v>
      </c>
      <c r="H400" s="68" t="str">
        <f ca="1" t="shared" si="1"/>
        <v>Gedung</v>
      </c>
      <c r="I400" s="68" t="str">
        <f ca="1" t="shared" si="2"/>
        <v>CLEANING SERVICE</v>
      </c>
      <c r="J400" s="68" t="str">
        <f ca="1" t="array" ref="J400">IFERROR(INDEX(MASTER!B:B,MATCH(G400,MASTER!A:A,0))/100," ")</f>
        <v> </v>
      </c>
      <c r="K400" s="51">
        <f ca="1" t="shared" si="3"/>
        <v>0</v>
      </c>
      <c r="L400" s="51" t="str">
        <f ca="1" t="shared" si="4"/>
        <v>1900 - WEEK 00</v>
      </c>
      <c r="M400" s="51" t="str">
        <f ca="1" t="shared" si="5"/>
        <v>1900 - MONTH 01</v>
      </c>
      <c r="N400" s="68" t="str">
        <f ca="1" t="shared" ref="N400:O400" si="408">IFERROR(AVERAGEIF(L:L,L400,$J:$J)," ")</f>
        <v> </v>
      </c>
      <c r="O400" s="68" t="str">
        <f ca="1" t="shared" si="408"/>
        <v> </v>
      </c>
      <c r="P400" s="51" t="str">
        <f ca="1">IF(ISBLANK(A400)," ",IF(N400&gt;MASTER!$B$3/100,"SB",IF(N400&gt;MASTER!$B$4/100,"B",IF(N400&gt;MASTER!$B$5/100,"C","K"))))</f>
        <v>SB</v>
      </c>
      <c r="Q400" s="51" t="str">
        <f ca="1">IF(ISBLANK(B400)," ",IF(O400&gt;MASTER!$B$3/100,"SB",IF(O400&gt;MASTER!$B$4/100,"B",IF(O400&gt;MASTER!$B$5/100,"C","K"))))</f>
        <v>SB</v>
      </c>
    </row>
    <row r="401" customHeight="1" spans="1:17">
      <c r="A401" s="51">
        <f ca="1">INDIRECT(ADDRESS(2+QUOTIENT(ROW()-2,COUNTA('Form Responses 1'!$1:$1)-4),1,,TRUE,"Form Responses 1"))</f>
        <v>0</v>
      </c>
      <c r="B401" s="51">
        <f ca="1">INDIRECT(ADDRESS(2+QUOTIENT(ROW()-2,COUNTA('Form Responses 1'!$1:$1)-4),2,,TRUE,"Form Responses 1"))</f>
        <v>0</v>
      </c>
      <c r="C401" s="51">
        <f ca="1">INDIRECT(ADDRESS(2+QUOTIENT(ROW()-2,COUNTA('Form Responses 1'!$1:$1)-4),3,,TRUE,"Form Responses 1"))</f>
        <v>0</v>
      </c>
      <c r="D401" s="51">
        <f ca="1">INDIRECT(ADDRESS(2+QUOTIENT(ROW()-2,COUNTA('Form Responses 1'!$1:$1)-4),4,,TRUE,"Form Responses 1"))</f>
        <v>0</v>
      </c>
      <c r="E401" s="67">
        <f ca="1" t="shared" si="0"/>
        <v>6</v>
      </c>
      <c r="F401" s="51" t="str">
        <f ca="1">IF(ISBLANK(A401)," ",INDIRECT(ADDRESS(1,5+MOD(ROW()-2,COUNTA('Form Responses 1'!$1:$1)-4),,TRUE,"Form Responses 1")))</f>
        <v>Gedung [Kamar 2]</v>
      </c>
      <c r="G401" s="51" t="e">
        <f ca="1">IF(ISBLANK(A401)," ",INDIRECT(ADDRESS(MATCH(A401,'Form Responses 1'!A:A,0),5+MOD(ROW()-2,COUNTA('Form Responses 1'!$1:$1)-4),,TRUE,"Form Responses 1")))</f>
        <v>#N/A</v>
      </c>
      <c r="H401" s="68" t="str">
        <f ca="1" t="shared" si="1"/>
        <v>Gedung</v>
      </c>
      <c r="I401" s="68" t="str">
        <f ca="1" t="shared" si="2"/>
        <v>CLEANING SERVICE</v>
      </c>
      <c r="J401" s="68" t="str">
        <f ca="1" t="array" ref="J401">IFERROR(INDEX(MASTER!B:B,MATCH(G401,MASTER!A:A,0))/100," ")</f>
        <v> </v>
      </c>
      <c r="K401" s="51">
        <f ca="1" t="shared" si="3"/>
        <v>0</v>
      </c>
      <c r="L401" s="51" t="str">
        <f ca="1" t="shared" si="4"/>
        <v>1900 - WEEK 00</v>
      </c>
      <c r="M401" s="51" t="str">
        <f ca="1" t="shared" si="5"/>
        <v>1900 - MONTH 01</v>
      </c>
      <c r="N401" s="68" t="str">
        <f ca="1" t="shared" ref="N401:O401" si="409">IFERROR(AVERAGEIF(L:L,L401,$J:$J)," ")</f>
        <v> </v>
      </c>
      <c r="O401" s="68" t="str">
        <f ca="1" t="shared" si="409"/>
        <v> </v>
      </c>
      <c r="P401" s="51" t="str">
        <f ca="1">IF(ISBLANK(A401)," ",IF(N401&gt;MASTER!$B$3/100,"SB",IF(N401&gt;MASTER!$B$4/100,"B",IF(N401&gt;MASTER!$B$5/100,"C","K"))))</f>
        <v>SB</v>
      </c>
      <c r="Q401" s="51" t="str">
        <f ca="1">IF(ISBLANK(B401)," ",IF(O401&gt;MASTER!$B$3/100,"SB",IF(O401&gt;MASTER!$B$4/100,"B",IF(O401&gt;MASTER!$B$5/100,"C","K"))))</f>
        <v>SB</v>
      </c>
    </row>
    <row r="402" customHeight="1" spans="1:17">
      <c r="A402" s="51">
        <f ca="1">INDIRECT(ADDRESS(2+QUOTIENT(ROW()-2,COUNTA('Form Responses 1'!$1:$1)-4),1,,TRUE,"Form Responses 1"))</f>
        <v>0</v>
      </c>
      <c r="B402" s="51">
        <f ca="1">INDIRECT(ADDRESS(2+QUOTIENT(ROW()-2,COUNTA('Form Responses 1'!$1:$1)-4),2,,TRUE,"Form Responses 1"))</f>
        <v>0</v>
      </c>
      <c r="C402" s="51">
        <f ca="1">INDIRECT(ADDRESS(2+QUOTIENT(ROW()-2,COUNTA('Form Responses 1'!$1:$1)-4),3,,TRUE,"Form Responses 1"))</f>
        <v>0</v>
      </c>
      <c r="D402" s="51">
        <f ca="1">INDIRECT(ADDRESS(2+QUOTIENT(ROW()-2,COUNTA('Form Responses 1'!$1:$1)-4),4,,TRUE,"Form Responses 1"))</f>
        <v>0</v>
      </c>
      <c r="E402" s="67">
        <f ca="1" t="shared" si="0"/>
        <v>6</v>
      </c>
      <c r="F402" s="51" t="str">
        <f ca="1">IF(ISBLANK(A402)," ",INDIRECT(ADDRESS(1,5+MOD(ROW()-2,COUNTA('Form Responses 1'!$1:$1)-4),,TRUE,"Form Responses 1")))</f>
        <v>Gedung [Kamar 3]</v>
      </c>
      <c r="G402" s="51" t="e">
        <f ca="1">IF(ISBLANK(A402)," ",INDIRECT(ADDRESS(MATCH(A402,'Form Responses 1'!A:A,0),5+MOD(ROW()-2,COUNTA('Form Responses 1'!$1:$1)-4),,TRUE,"Form Responses 1")))</f>
        <v>#N/A</v>
      </c>
      <c r="H402" s="68" t="str">
        <f ca="1" t="shared" si="1"/>
        <v>Gedung</v>
      </c>
      <c r="I402" s="68" t="str">
        <f ca="1" t="shared" si="2"/>
        <v>CLEANING SERVICE</v>
      </c>
      <c r="J402" s="68" t="str">
        <f ca="1" t="array" ref="J402">IFERROR(INDEX(MASTER!B:B,MATCH(G402,MASTER!A:A,0))/100," ")</f>
        <v> </v>
      </c>
      <c r="K402" s="51">
        <f ca="1" t="shared" si="3"/>
        <v>0</v>
      </c>
      <c r="L402" s="51" t="str">
        <f ca="1" t="shared" si="4"/>
        <v>1900 - WEEK 00</v>
      </c>
      <c r="M402" s="51" t="str">
        <f ca="1" t="shared" si="5"/>
        <v>1900 - MONTH 01</v>
      </c>
      <c r="N402" s="68" t="str">
        <f ca="1" t="shared" ref="N402:O402" si="410">IFERROR(AVERAGEIF(L:L,L402,$J:$J)," ")</f>
        <v> </v>
      </c>
      <c r="O402" s="68" t="str">
        <f ca="1" t="shared" si="410"/>
        <v> </v>
      </c>
      <c r="P402" s="51" t="str">
        <f ca="1">IF(ISBLANK(A402)," ",IF(N402&gt;MASTER!$B$3/100,"SB",IF(N402&gt;MASTER!$B$4/100,"B",IF(N402&gt;MASTER!$B$5/100,"C","K"))))</f>
        <v>SB</v>
      </c>
      <c r="Q402" s="51" t="str">
        <f ca="1">IF(ISBLANK(B402)," ",IF(O402&gt;MASTER!$B$3/100,"SB",IF(O402&gt;MASTER!$B$4/100,"B",IF(O402&gt;MASTER!$B$5/100,"C","K"))))</f>
        <v>SB</v>
      </c>
    </row>
    <row r="403" customHeight="1" spans="1:17">
      <c r="A403" s="51">
        <f ca="1">INDIRECT(ADDRESS(2+QUOTIENT(ROW()-2,COUNTA('Form Responses 1'!$1:$1)-4),1,,TRUE,"Form Responses 1"))</f>
        <v>0</v>
      </c>
      <c r="B403" s="51">
        <f ca="1">INDIRECT(ADDRESS(2+QUOTIENT(ROW()-2,COUNTA('Form Responses 1'!$1:$1)-4),2,,TRUE,"Form Responses 1"))</f>
        <v>0</v>
      </c>
      <c r="C403" s="51">
        <f ca="1">INDIRECT(ADDRESS(2+QUOTIENT(ROW()-2,COUNTA('Form Responses 1'!$1:$1)-4),3,,TRUE,"Form Responses 1"))</f>
        <v>0</v>
      </c>
      <c r="D403" s="51">
        <f ca="1">INDIRECT(ADDRESS(2+QUOTIENT(ROW()-2,COUNTA('Form Responses 1'!$1:$1)-4),4,,TRUE,"Form Responses 1"))</f>
        <v>0</v>
      </c>
      <c r="E403" s="67">
        <f ca="1" t="shared" si="0"/>
        <v>6</v>
      </c>
      <c r="F403" s="51" t="str">
        <f ca="1">IF(ISBLANK(A403)," ",INDIRECT(ADDRESS(1,5+MOD(ROW()-2,COUNTA('Form Responses 1'!$1:$1)-4),,TRUE,"Form Responses 1")))</f>
        <v>Gedung [Kamar 4]</v>
      </c>
      <c r="G403" s="51" t="e">
        <f ca="1">IF(ISBLANK(A403)," ",INDIRECT(ADDRESS(MATCH(A403,'Form Responses 1'!A:A,0),5+MOD(ROW()-2,COUNTA('Form Responses 1'!$1:$1)-4),,TRUE,"Form Responses 1")))</f>
        <v>#N/A</v>
      </c>
      <c r="H403" s="68" t="str">
        <f ca="1" t="shared" si="1"/>
        <v>Gedung</v>
      </c>
      <c r="I403" s="68" t="str">
        <f ca="1" t="shared" si="2"/>
        <v>CLEANING SERVICE</v>
      </c>
      <c r="J403" s="68" t="str">
        <f ca="1" t="array" ref="J403">IFERROR(INDEX(MASTER!B:B,MATCH(G403,MASTER!A:A,0))/100," ")</f>
        <v> </v>
      </c>
      <c r="K403" s="51">
        <f ca="1" t="shared" si="3"/>
        <v>0</v>
      </c>
      <c r="L403" s="51" t="str">
        <f ca="1" t="shared" si="4"/>
        <v>1900 - WEEK 00</v>
      </c>
      <c r="M403" s="51" t="str">
        <f ca="1" t="shared" si="5"/>
        <v>1900 - MONTH 01</v>
      </c>
      <c r="N403" s="68" t="str">
        <f ca="1" t="shared" ref="N403:O403" si="411">IFERROR(AVERAGEIF(L:L,L403,$J:$J)," ")</f>
        <v> </v>
      </c>
      <c r="O403" s="68" t="str">
        <f ca="1" t="shared" si="411"/>
        <v> </v>
      </c>
      <c r="P403" s="51" t="str">
        <f ca="1">IF(ISBLANK(A403)," ",IF(N403&gt;MASTER!$B$3/100,"SB",IF(N403&gt;MASTER!$B$4/100,"B",IF(N403&gt;MASTER!$B$5/100,"C","K"))))</f>
        <v>SB</v>
      </c>
      <c r="Q403" s="51" t="str">
        <f ca="1">IF(ISBLANK(B403)," ",IF(O403&gt;MASTER!$B$3/100,"SB",IF(O403&gt;MASTER!$B$4/100,"B",IF(O403&gt;MASTER!$B$5/100,"C","K"))))</f>
        <v>SB</v>
      </c>
    </row>
    <row r="404" customHeight="1" spans="1:17">
      <c r="A404" s="51">
        <f ca="1">INDIRECT(ADDRESS(2+QUOTIENT(ROW()-2,COUNTA('Form Responses 1'!$1:$1)-4),1,,TRUE,"Form Responses 1"))</f>
        <v>0</v>
      </c>
      <c r="B404" s="51">
        <f ca="1">INDIRECT(ADDRESS(2+QUOTIENT(ROW()-2,COUNTA('Form Responses 1'!$1:$1)-4),2,,TRUE,"Form Responses 1"))</f>
        <v>0</v>
      </c>
      <c r="C404" s="51">
        <f ca="1">INDIRECT(ADDRESS(2+QUOTIENT(ROW()-2,COUNTA('Form Responses 1'!$1:$1)-4),3,,TRUE,"Form Responses 1"))</f>
        <v>0</v>
      </c>
      <c r="D404" s="51">
        <f ca="1">INDIRECT(ADDRESS(2+QUOTIENT(ROW()-2,COUNTA('Form Responses 1'!$1:$1)-4),4,,TRUE,"Form Responses 1"))</f>
        <v>0</v>
      </c>
      <c r="E404" s="67">
        <f ca="1" t="shared" si="0"/>
        <v>6</v>
      </c>
      <c r="F404" s="51" t="str">
        <f ca="1">IF(ISBLANK(A404)," ",INDIRECT(ADDRESS(1,5+MOD(ROW()-2,COUNTA('Form Responses 1'!$1:$1)-4),,TRUE,"Form Responses 1")))</f>
        <v>Gedung [Kolidor]</v>
      </c>
      <c r="G404" s="51" t="e">
        <f ca="1">IF(ISBLANK(A404)," ",INDIRECT(ADDRESS(MATCH(A404,'Form Responses 1'!A:A,0),5+MOD(ROW()-2,COUNTA('Form Responses 1'!$1:$1)-4),,TRUE,"Form Responses 1")))</f>
        <v>#N/A</v>
      </c>
      <c r="H404" s="68" t="str">
        <f ca="1" t="shared" si="1"/>
        <v>Gedung</v>
      </c>
      <c r="I404" s="68" t="str">
        <f ca="1" t="shared" si="2"/>
        <v>CLEANING SERVICE</v>
      </c>
      <c r="J404" s="68" t="str">
        <f ca="1" t="array" ref="J404">IFERROR(INDEX(MASTER!B:B,MATCH(G404,MASTER!A:A,0))/100," ")</f>
        <v> </v>
      </c>
      <c r="K404" s="51">
        <f ca="1" t="shared" si="3"/>
        <v>0</v>
      </c>
      <c r="L404" s="51" t="str">
        <f ca="1" t="shared" si="4"/>
        <v>1900 - WEEK 00</v>
      </c>
      <c r="M404" s="51" t="str">
        <f ca="1" t="shared" si="5"/>
        <v>1900 - MONTH 01</v>
      </c>
      <c r="N404" s="68" t="str">
        <f ca="1" t="shared" ref="N404:O404" si="412">IFERROR(AVERAGEIF(L:L,L404,$J:$J)," ")</f>
        <v> </v>
      </c>
      <c r="O404" s="68" t="str">
        <f ca="1" t="shared" si="412"/>
        <v> </v>
      </c>
      <c r="P404" s="51" t="str">
        <f ca="1">IF(ISBLANK(A404)," ",IF(N404&gt;MASTER!$B$3/100,"SB",IF(N404&gt;MASTER!$B$4/100,"B",IF(N404&gt;MASTER!$B$5/100,"C","K"))))</f>
        <v>SB</v>
      </c>
      <c r="Q404" s="51" t="str">
        <f ca="1">IF(ISBLANK(B404)," ",IF(O404&gt;MASTER!$B$3/100,"SB",IF(O404&gt;MASTER!$B$4/100,"B",IF(O404&gt;MASTER!$B$5/100,"C","K"))))</f>
        <v>SB</v>
      </c>
    </row>
    <row r="405" customHeight="1" spans="1:17">
      <c r="A405" s="51">
        <f ca="1">INDIRECT(ADDRESS(2+QUOTIENT(ROW()-2,COUNTA('Form Responses 1'!$1:$1)-4),1,,TRUE,"Form Responses 1"))</f>
        <v>0</v>
      </c>
      <c r="B405" s="51">
        <f ca="1">INDIRECT(ADDRESS(2+QUOTIENT(ROW()-2,COUNTA('Form Responses 1'!$1:$1)-4),2,,TRUE,"Form Responses 1"))</f>
        <v>0</v>
      </c>
      <c r="C405" s="51">
        <f ca="1">INDIRECT(ADDRESS(2+QUOTIENT(ROW()-2,COUNTA('Form Responses 1'!$1:$1)-4),3,,TRUE,"Form Responses 1"))</f>
        <v>0</v>
      </c>
      <c r="D405" s="51">
        <f ca="1">INDIRECT(ADDRESS(2+QUOTIENT(ROW()-2,COUNTA('Form Responses 1'!$1:$1)-4),4,,TRUE,"Form Responses 1"))</f>
        <v>0</v>
      </c>
      <c r="E405" s="67">
        <f ca="1" t="shared" si="0"/>
        <v>6</v>
      </c>
      <c r="F405" s="51" t="str">
        <f ca="1">IF(ISBLANK(A405)," ",INDIRECT(ADDRESS(1,5+MOD(ROW()-2,COUNTA('Form Responses 1'!$1:$1)-4),,TRUE,"Form Responses 1")))</f>
        <v>Gedung [Pentri]</v>
      </c>
      <c r="G405" s="51" t="e">
        <f ca="1">IF(ISBLANK(A405)," ",INDIRECT(ADDRESS(MATCH(A405,'Form Responses 1'!A:A,0),5+MOD(ROW()-2,COUNTA('Form Responses 1'!$1:$1)-4),,TRUE,"Form Responses 1")))</f>
        <v>#N/A</v>
      </c>
      <c r="H405" s="68" t="str">
        <f ca="1" t="shared" si="1"/>
        <v>Gedung</v>
      </c>
      <c r="I405" s="68" t="str">
        <f ca="1" t="shared" si="2"/>
        <v>CLEANING SERVICE</v>
      </c>
      <c r="J405" s="68" t="str">
        <f ca="1" t="array" ref="J405">IFERROR(INDEX(MASTER!B:B,MATCH(G405,MASTER!A:A,0))/100," ")</f>
        <v> </v>
      </c>
      <c r="K405" s="51">
        <f ca="1" t="shared" si="3"/>
        <v>0</v>
      </c>
      <c r="L405" s="51" t="str">
        <f ca="1" t="shared" si="4"/>
        <v>1900 - WEEK 00</v>
      </c>
      <c r="M405" s="51" t="str">
        <f ca="1" t="shared" si="5"/>
        <v>1900 - MONTH 01</v>
      </c>
      <c r="N405" s="68" t="str">
        <f ca="1" t="shared" ref="N405:O405" si="413">IFERROR(AVERAGEIF(L:L,L405,$J:$J)," ")</f>
        <v> </v>
      </c>
      <c r="O405" s="68" t="str">
        <f ca="1" t="shared" si="413"/>
        <v> </v>
      </c>
      <c r="P405" s="51" t="str">
        <f ca="1">IF(ISBLANK(A405)," ",IF(N405&gt;MASTER!$B$3/100,"SB",IF(N405&gt;MASTER!$B$4/100,"B",IF(N405&gt;MASTER!$B$5/100,"C","K"))))</f>
        <v>SB</v>
      </c>
      <c r="Q405" s="51" t="str">
        <f ca="1">IF(ISBLANK(B405)," ",IF(O405&gt;MASTER!$B$3/100,"SB",IF(O405&gt;MASTER!$B$4/100,"B",IF(O405&gt;MASTER!$B$5/100,"C","K"))))</f>
        <v>SB</v>
      </c>
    </row>
    <row r="406" customHeight="1" spans="1:17">
      <c r="A406" s="51">
        <f ca="1">INDIRECT(ADDRESS(2+QUOTIENT(ROW()-2,COUNTA('Form Responses 1'!$1:$1)-4),1,,TRUE,"Form Responses 1"))</f>
        <v>0</v>
      </c>
      <c r="B406" s="51">
        <f ca="1">INDIRECT(ADDRESS(2+QUOTIENT(ROW()-2,COUNTA('Form Responses 1'!$1:$1)-4),2,,TRUE,"Form Responses 1"))</f>
        <v>0</v>
      </c>
      <c r="C406" s="51">
        <f ca="1">INDIRECT(ADDRESS(2+QUOTIENT(ROW()-2,COUNTA('Form Responses 1'!$1:$1)-4),3,,TRUE,"Form Responses 1"))</f>
        <v>0</v>
      </c>
      <c r="D406" s="51">
        <f ca="1">INDIRECT(ADDRESS(2+QUOTIENT(ROW()-2,COUNTA('Form Responses 1'!$1:$1)-4),4,,TRUE,"Form Responses 1"))</f>
        <v>0</v>
      </c>
      <c r="E406" s="67">
        <f ca="1" t="shared" si="0"/>
        <v>6</v>
      </c>
      <c r="F406" s="51" t="str">
        <f ca="1">IF(ISBLANK(A406)," ",INDIRECT(ADDRESS(1,5+MOD(ROW()-2,COUNTA('Form Responses 1'!$1:$1)-4),,TRUE,"Form Responses 1")))</f>
        <v>Gedung [Toilet]</v>
      </c>
      <c r="G406" s="51" t="e">
        <f ca="1">IF(ISBLANK(A406)," ",INDIRECT(ADDRESS(MATCH(A406,'Form Responses 1'!A:A,0),5+MOD(ROW()-2,COUNTA('Form Responses 1'!$1:$1)-4),,TRUE,"Form Responses 1")))</f>
        <v>#N/A</v>
      </c>
      <c r="H406" s="68" t="str">
        <f ca="1" t="shared" si="1"/>
        <v>Gedung</v>
      </c>
      <c r="I406" s="68" t="str">
        <f ca="1" t="shared" si="2"/>
        <v>CLEANING SERVICE</v>
      </c>
      <c r="J406" s="68" t="str">
        <f ca="1" t="array" ref="J406">IFERROR(INDEX(MASTER!B:B,MATCH(G406,MASTER!A:A,0))/100," ")</f>
        <v> </v>
      </c>
      <c r="K406" s="51">
        <f ca="1" t="shared" si="3"/>
        <v>0</v>
      </c>
      <c r="L406" s="51" t="str">
        <f ca="1" t="shared" si="4"/>
        <v>1900 - WEEK 00</v>
      </c>
      <c r="M406" s="51" t="str">
        <f ca="1" t="shared" si="5"/>
        <v>1900 - MONTH 01</v>
      </c>
      <c r="N406" s="68" t="str">
        <f ca="1" t="shared" ref="N406:O406" si="414">IFERROR(AVERAGEIF(L:L,L406,$J:$J)," ")</f>
        <v> </v>
      </c>
      <c r="O406" s="68" t="str">
        <f ca="1" t="shared" si="414"/>
        <v> </v>
      </c>
      <c r="P406" s="51" t="str">
        <f ca="1">IF(ISBLANK(A406)," ",IF(N406&gt;MASTER!$B$3/100,"SB",IF(N406&gt;MASTER!$B$4/100,"B",IF(N406&gt;MASTER!$B$5/100,"C","K"))))</f>
        <v>SB</v>
      </c>
      <c r="Q406" s="51" t="str">
        <f ca="1">IF(ISBLANK(B406)," ",IF(O406&gt;MASTER!$B$3/100,"SB",IF(O406&gt;MASTER!$B$4/100,"B",IF(O406&gt;MASTER!$B$5/100,"C","K"))))</f>
        <v>SB</v>
      </c>
    </row>
    <row r="407" customHeight="1" spans="1:17">
      <c r="A407" s="51">
        <f ca="1">INDIRECT(ADDRESS(2+QUOTIENT(ROW()-2,COUNTA('Form Responses 1'!$1:$1)-4),1,,TRUE,"Form Responses 1"))</f>
        <v>0</v>
      </c>
      <c r="B407" s="51">
        <f ca="1">INDIRECT(ADDRESS(2+QUOTIENT(ROW()-2,COUNTA('Form Responses 1'!$1:$1)-4),2,,TRUE,"Form Responses 1"))</f>
        <v>0</v>
      </c>
      <c r="C407" s="51">
        <f ca="1">INDIRECT(ADDRESS(2+QUOTIENT(ROW()-2,COUNTA('Form Responses 1'!$1:$1)-4),3,,TRUE,"Form Responses 1"))</f>
        <v>0</v>
      </c>
      <c r="D407" s="51">
        <f ca="1">INDIRECT(ADDRESS(2+QUOTIENT(ROW()-2,COUNTA('Form Responses 1'!$1:$1)-4),4,,TRUE,"Form Responses 1"))</f>
        <v>0</v>
      </c>
      <c r="E407" s="67">
        <f ca="1" t="shared" si="0"/>
        <v>6</v>
      </c>
      <c r="F407" s="51" t="str">
        <f ca="1">IF(ISBLANK(A407)," ",INDIRECT(ADDRESS(1,5+MOD(ROW()-2,COUNTA('Form Responses 1'!$1:$1)-4),,TRUE,"Form Responses 1")))</f>
        <v>Security [Security Functions]</v>
      </c>
      <c r="G407" s="51" t="e">
        <f ca="1">IF(ISBLANK(A407)," ",INDIRECT(ADDRESS(MATCH(A407,'Form Responses 1'!A:A,0),5+MOD(ROW()-2,COUNTA('Form Responses 1'!$1:$1)-4),,TRUE,"Form Responses 1")))</f>
        <v>#N/A</v>
      </c>
      <c r="H407" s="68" t="str">
        <f ca="1" t="shared" si="1"/>
        <v>Security</v>
      </c>
      <c r="I407" s="68" t="str">
        <f ca="1" t="shared" si="2"/>
        <v>SECURITY SERVICE</v>
      </c>
      <c r="J407" s="68" t="str">
        <f ca="1" t="array" ref="J407">IFERROR(INDEX(MASTER!B:B,MATCH(G407,MASTER!A:A,0))/100," ")</f>
        <v> </v>
      </c>
      <c r="K407" s="51">
        <f ca="1" t="shared" si="3"/>
        <v>0</v>
      </c>
      <c r="L407" s="51" t="str">
        <f ca="1" t="shared" si="4"/>
        <v>1900 - WEEK 00</v>
      </c>
      <c r="M407" s="51" t="str">
        <f ca="1" t="shared" si="5"/>
        <v>1900 - MONTH 01</v>
      </c>
      <c r="N407" s="68" t="str">
        <f ca="1" t="shared" ref="N407:O407" si="415">IFERROR(AVERAGEIF(L:L,L407,$J:$J)," ")</f>
        <v> </v>
      </c>
      <c r="O407" s="68" t="str">
        <f ca="1" t="shared" si="415"/>
        <v> </v>
      </c>
      <c r="P407" s="51" t="str">
        <f ca="1">IF(ISBLANK(A407)," ",IF(N407&gt;MASTER!$B$3/100,"SB",IF(N407&gt;MASTER!$B$4/100,"B",IF(N407&gt;MASTER!$B$5/100,"C","K"))))</f>
        <v>SB</v>
      </c>
      <c r="Q407" s="51" t="str">
        <f ca="1">IF(ISBLANK(B407)," ",IF(O407&gt;MASTER!$B$3/100,"SB",IF(O407&gt;MASTER!$B$4/100,"B",IF(O407&gt;MASTER!$B$5/100,"C","K"))))</f>
        <v>SB</v>
      </c>
    </row>
    <row r="408" customHeight="1" spans="1:17">
      <c r="A408" s="51">
        <f ca="1">INDIRECT(ADDRESS(2+QUOTIENT(ROW()-2,COUNTA('Form Responses 1'!$1:$1)-4),1,,TRUE,"Form Responses 1"))</f>
        <v>0</v>
      </c>
      <c r="B408" s="51">
        <f ca="1">INDIRECT(ADDRESS(2+QUOTIENT(ROW()-2,COUNTA('Form Responses 1'!$1:$1)-4),2,,TRUE,"Form Responses 1"))</f>
        <v>0</v>
      </c>
      <c r="C408" s="51">
        <f ca="1">INDIRECT(ADDRESS(2+QUOTIENT(ROW()-2,COUNTA('Form Responses 1'!$1:$1)-4),3,,TRUE,"Form Responses 1"))</f>
        <v>0</v>
      </c>
      <c r="D408" s="51">
        <f ca="1">INDIRECT(ADDRESS(2+QUOTIENT(ROW()-2,COUNTA('Form Responses 1'!$1:$1)-4),4,,TRUE,"Form Responses 1"))</f>
        <v>0</v>
      </c>
      <c r="E408" s="67">
        <f ca="1" t="shared" si="0"/>
        <v>6</v>
      </c>
      <c r="F408" s="51" t="str">
        <f ca="1">IF(ISBLANK(A408)," ",INDIRECT(ADDRESS(1,5+MOD(ROW()-2,COUNTA('Form Responses 1'!$1:$1)-4),,TRUE,"Form Responses 1")))</f>
        <v>Gedung [Halaman]</v>
      </c>
      <c r="G408" s="51" t="e">
        <f ca="1">IF(ISBLANK(A408)," ",INDIRECT(ADDRESS(MATCH(A408,'Form Responses 1'!A:A,0),5+MOD(ROW()-2,COUNTA('Form Responses 1'!$1:$1)-4),,TRUE,"Form Responses 1")))</f>
        <v>#N/A</v>
      </c>
      <c r="H408" s="68" t="str">
        <f ca="1" t="shared" si="1"/>
        <v>Gedung</v>
      </c>
      <c r="I408" s="68" t="str">
        <f ca="1" t="shared" si="2"/>
        <v>CLEANING SERVICE</v>
      </c>
      <c r="J408" s="68" t="str">
        <f ca="1" t="array" ref="J408">IFERROR(INDEX(MASTER!B:B,MATCH(G408,MASTER!A:A,0))/100," ")</f>
        <v> </v>
      </c>
      <c r="K408" s="51">
        <f ca="1" t="shared" si="3"/>
        <v>0</v>
      </c>
      <c r="L408" s="51" t="str">
        <f ca="1" t="shared" si="4"/>
        <v>1900 - WEEK 00</v>
      </c>
      <c r="M408" s="51" t="str">
        <f ca="1" t="shared" si="5"/>
        <v>1900 - MONTH 01</v>
      </c>
      <c r="N408" s="68" t="str">
        <f ca="1" t="shared" ref="N408:O408" si="416">IFERROR(AVERAGEIF(L:L,L408,$J:$J)," ")</f>
        <v> </v>
      </c>
      <c r="O408" s="68" t="str">
        <f ca="1" t="shared" si="416"/>
        <v> </v>
      </c>
      <c r="P408" s="51" t="str">
        <f ca="1">IF(ISBLANK(A408)," ",IF(N408&gt;MASTER!$B$3/100,"SB",IF(N408&gt;MASTER!$B$4/100,"B",IF(N408&gt;MASTER!$B$5/100,"C","K"))))</f>
        <v>SB</v>
      </c>
      <c r="Q408" s="51" t="str">
        <f ca="1">IF(ISBLANK(B408)," ",IF(O408&gt;MASTER!$B$3/100,"SB",IF(O408&gt;MASTER!$B$4/100,"B",IF(O408&gt;MASTER!$B$5/100,"C","K"))))</f>
        <v>SB</v>
      </c>
    </row>
    <row r="409" customHeight="1" spans="1:17">
      <c r="A409" s="51">
        <f ca="1">INDIRECT(ADDRESS(2+QUOTIENT(ROW()-2,COUNTA('Form Responses 1'!$1:$1)-4),1,,TRUE,"Form Responses 1"))</f>
        <v>0</v>
      </c>
      <c r="B409" s="51">
        <f ca="1">INDIRECT(ADDRESS(2+QUOTIENT(ROW()-2,COUNTA('Form Responses 1'!$1:$1)-4),2,,TRUE,"Form Responses 1"))</f>
        <v>0</v>
      </c>
      <c r="C409" s="51">
        <f ca="1">INDIRECT(ADDRESS(2+QUOTIENT(ROW()-2,COUNTA('Form Responses 1'!$1:$1)-4),3,,TRUE,"Form Responses 1"))</f>
        <v>0</v>
      </c>
      <c r="D409" s="51">
        <f ca="1">INDIRECT(ADDRESS(2+QUOTIENT(ROW()-2,COUNTA('Form Responses 1'!$1:$1)-4),4,,TRUE,"Form Responses 1"))</f>
        <v>0</v>
      </c>
      <c r="E409" s="67">
        <f ca="1" t="shared" si="0"/>
        <v>6</v>
      </c>
      <c r="F409" s="51" t="str">
        <f ca="1">IF(ISBLANK(A409)," ",INDIRECT(ADDRESS(1,5+MOD(ROW()-2,COUNTA('Form Responses 1'!$1:$1)-4),,TRUE,"Form Responses 1")))</f>
        <v>Gedung [Kamar 1]</v>
      </c>
      <c r="G409" s="51" t="e">
        <f ca="1">IF(ISBLANK(A409)," ",INDIRECT(ADDRESS(MATCH(A409,'Form Responses 1'!A:A,0),5+MOD(ROW()-2,COUNTA('Form Responses 1'!$1:$1)-4),,TRUE,"Form Responses 1")))</f>
        <v>#N/A</v>
      </c>
      <c r="H409" s="68" t="str">
        <f ca="1" t="shared" si="1"/>
        <v>Gedung</v>
      </c>
      <c r="I409" s="68" t="str">
        <f ca="1" t="shared" si="2"/>
        <v>CLEANING SERVICE</v>
      </c>
      <c r="J409" s="68" t="str">
        <f ca="1" t="array" ref="J409">IFERROR(INDEX(MASTER!B:B,MATCH(G409,MASTER!A:A,0))/100," ")</f>
        <v> </v>
      </c>
      <c r="K409" s="51">
        <f ca="1" t="shared" si="3"/>
        <v>0</v>
      </c>
      <c r="L409" s="51" t="str">
        <f ca="1" t="shared" si="4"/>
        <v>1900 - WEEK 00</v>
      </c>
      <c r="M409" s="51" t="str">
        <f ca="1" t="shared" si="5"/>
        <v>1900 - MONTH 01</v>
      </c>
      <c r="N409" s="68" t="str">
        <f ca="1" t="shared" ref="N409:O409" si="417">IFERROR(AVERAGEIF(L:L,L409,$J:$J)," ")</f>
        <v> </v>
      </c>
      <c r="O409" s="68" t="str">
        <f ca="1" t="shared" si="417"/>
        <v> </v>
      </c>
      <c r="P409" s="51" t="str">
        <f ca="1">IF(ISBLANK(A409)," ",IF(N409&gt;MASTER!$B$3/100,"SB",IF(N409&gt;MASTER!$B$4/100,"B",IF(N409&gt;MASTER!$B$5/100,"C","K"))))</f>
        <v>SB</v>
      </c>
      <c r="Q409" s="51" t="str">
        <f ca="1">IF(ISBLANK(B409)," ",IF(O409&gt;MASTER!$B$3/100,"SB",IF(O409&gt;MASTER!$B$4/100,"B",IF(O409&gt;MASTER!$B$5/100,"C","K"))))</f>
        <v>SB</v>
      </c>
    </row>
    <row r="410" customHeight="1" spans="1:17">
      <c r="A410" s="51">
        <f ca="1">INDIRECT(ADDRESS(2+QUOTIENT(ROW()-2,COUNTA('Form Responses 1'!$1:$1)-4),1,,TRUE,"Form Responses 1"))</f>
        <v>0</v>
      </c>
      <c r="B410" s="51">
        <f ca="1">INDIRECT(ADDRESS(2+QUOTIENT(ROW()-2,COUNTA('Form Responses 1'!$1:$1)-4),2,,TRUE,"Form Responses 1"))</f>
        <v>0</v>
      </c>
      <c r="C410" s="51">
        <f ca="1">INDIRECT(ADDRESS(2+QUOTIENT(ROW()-2,COUNTA('Form Responses 1'!$1:$1)-4),3,,TRUE,"Form Responses 1"))</f>
        <v>0</v>
      </c>
      <c r="D410" s="51">
        <f ca="1">INDIRECT(ADDRESS(2+QUOTIENT(ROW()-2,COUNTA('Form Responses 1'!$1:$1)-4),4,,TRUE,"Form Responses 1"))</f>
        <v>0</v>
      </c>
      <c r="E410" s="67">
        <f ca="1" t="shared" si="0"/>
        <v>6</v>
      </c>
      <c r="F410" s="51" t="str">
        <f ca="1">IF(ISBLANK(A410)," ",INDIRECT(ADDRESS(1,5+MOD(ROW()-2,COUNTA('Form Responses 1'!$1:$1)-4),,TRUE,"Form Responses 1")))</f>
        <v>Gedung [Kamar 2]</v>
      </c>
      <c r="G410" s="51" t="e">
        <f ca="1">IF(ISBLANK(A410)," ",INDIRECT(ADDRESS(MATCH(A410,'Form Responses 1'!A:A,0),5+MOD(ROW()-2,COUNTA('Form Responses 1'!$1:$1)-4),,TRUE,"Form Responses 1")))</f>
        <v>#N/A</v>
      </c>
      <c r="H410" s="68" t="str">
        <f ca="1" t="shared" si="1"/>
        <v>Gedung</v>
      </c>
      <c r="I410" s="68" t="str">
        <f ca="1" t="shared" si="2"/>
        <v>CLEANING SERVICE</v>
      </c>
      <c r="J410" s="68" t="str">
        <f ca="1" t="array" ref="J410">IFERROR(INDEX(MASTER!B:B,MATCH(G410,MASTER!A:A,0))/100," ")</f>
        <v> </v>
      </c>
      <c r="K410" s="51">
        <f ca="1" t="shared" si="3"/>
        <v>0</v>
      </c>
      <c r="L410" s="51" t="str">
        <f ca="1" t="shared" si="4"/>
        <v>1900 - WEEK 00</v>
      </c>
      <c r="M410" s="51" t="str">
        <f ca="1" t="shared" si="5"/>
        <v>1900 - MONTH 01</v>
      </c>
      <c r="N410" s="68" t="str">
        <f ca="1" t="shared" ref="N410:O410" si="418">IFERROR(AVERAGEIF(L:L,L410,$J:$J)," ")</f>
        <v> </v>
      </c>
      <c r="O410" s="68" t="str">
        <f ca="1" t="shared" si="418"/>
        <v> </v>
      </c>
      <c r="P410" s="51" t="str">
        <f ca="1">IF(ISBLANK(A410)," ",IF(N410&gt;MASTER!$B$3/100,"SB",IF(N410&gt;MASTER!$B$4/100,"B",IF(N410&gt;MASTER!$B$5/100,"C","K"))))</f>
        <v>SB</v>
      </c>
      <c r="Q410" s="51" t="str">
        <f ca="1">IF(ISBLANK(B410)," ",IF(O410&gt;MASTER!$B$3/100,"SB",IF(O410&gt;MASTER!$B$4/100,"B",IF(O410&gt;MASTER!$B$5/100,"C","K"))))</f>
        <v>SB</v>
      </c>
    </row>
    <row r="411" customHeight="1" spans="1:17">
      <c r="A411" s="51">
        <f ca="1">INDIRECT(ADDRESS(2+QUOTIENT(ROW()-2,COUNTA('Form Responses 1'!$1:$1)-4),1,,TRUE,"Form Responses 1"))</f>
        <v>0</v>
      </c>
      <c r="B411" s="51">
        <f ca="1">INDIRECT(ADDRESS(2+QUOTIENT(ROW()-2,COUNTA('Form Responses 1'!$1:$1)-4),2,,TRUE,"Form Responses 1"))</f>
        <v>0</v>
      </c>
      <c r="C411" s="51">
        <f ca="1">INDIRECT(ADDRESS(2+QUOTIENT(ROW()-2,COUNTA('Form Responses 1'!$1:$1)-4),3,,TRUE,"Form Responses 1"))</f>
        <v>0</v>
      </c>
      <c r="D411" s="51">
        <f ca="1">INDIRECT(ADDRESS(2+QUOTIENT(ROW()-2,COUNTA('Form Responses 1'!$1:$1)-4),4,,TRUE,"Form Responses 1"))</f>
        <v>0</v>
      </c>
      <c r="E411" s="67">
        <f ca="1" t="shared" si="0"/>
        <v>6</v>
      </c>
      <c r="F411" s="51" t="str">
        <f ca="1">IF(ISBLANK(A411)," ",INDIRECT(ADDRESS(1,5+MOD(ROW()-2,COUNTA('Form Responses 1'!$1:$1)-4),,TRUE,"Form Responses 1")))</f>
        <v>Gedung [Kamar 3]</v>
      </c>
      <c r="G411" s="51" t="e">
        <f ca="1">IF(ISBLANK(A411)," ",INDIRECT(ADDRESS(MATCH(A411,'Form Responses 1'!A:A,0),5+MOD(ROW()-2,COUNTA('Form Responses 1'!$1:$1)-4),,TRUE,"Form Responses 1")))</f>
        <v>#N/A</v>
      </c>
      <c r="H411" s="68" t="str">
        <f ca="1" t="shared" si="1"/>
        <v>Gedung</v>
      </c>
      <c r="I411" s="68" t="str">
        <f ca="1" t="shared" si="2"/>
        <v>CLEANING SERVICE</v>
      </c>
      <c r="J411" s="68" t="str">
        <f ca="1" t="array" ref="J411">IFERROR(INDEX(MASTER!B:B,MATCH(G411,MASTER!A:A,0))/100," ")</f>
        <v> </v>
      </c>
      <c r="K411" s="51">
        <f ca="1" t="shared" si="3"/>
        <v>0</v>
      </c>
      <c r="L411" s="51" t="str">
        <f ca="1" t="shared" si="4"/>
        <v>1900 - WEEK 00</v>
      </c>
      <c r="M411" s="51" t="str">
        <f ca="1" t="shared" si="5"/>
        <v>1900 - MONTH 01</v>
      </c>
      <c r="N411" s="68" t="str">
        <f ca="1" t="shared" ref="N411:O411" si="419">IFERROR(AVERAGEIF(L:L,L411,$J:$J)," ")</f>
        <v> </v>
      </c>
      <c r="O411" s="68" t="str">
        <f ca="1" t="shared" si="419"/>
        <v> </v>
      </c>
      <c r="P411" s="51" t="str">
        <f ca="1">IF(ISBLANK(A411)," ",IF(N411&gt;MASTER!$B$3/100,"SB",IF(N411&gt;MASTER!$B$4/100,"B",IF(N411&gt;MASTER!$B$5/100,"C","K"))))</f>
        <v>SB</v>
      </c>
      <c r="Q411" s="51" t="str">
        <f ca="1">IF(ISBLANK(B411)," ",IF(O411&gt;MASTER!$B$3/100,"SB",IF(O411&gt;MASTER!$B$4/100,"B",IF(O411&gt;MASTER!$B$5/100,"C","K"))))</f>
        <v>SB</v>
      </c>
    </row>
    <row r="412" customHeight="1" spans="1:17">
      <c r="A412" s="51">
        <f ca="1">INDIRECT(ADDRESS(2+QUOTIENT(ROW()-2,COUNTA('Form Responses 1'!$1:$1)-4),1,,TRUE,"Form Responses 1"))</f>
        <v>0</v>
      </c>
      <c r="B412" s="51">
        <f ca="1">INDIRECT(ADDRESS(2+QUOTIENT(ROW()-2,COUNTA('Form Responses 1'!$1:$1)-4),2,,TRUE,"Form Responses 1"))</f>
        <v>0</v>
      </c>
      <c r="C412" s="51">
        <f ca="1">INDIRECT(ADDRESS(2+QUOTIENT(ROW()-2,COUNTA('Form Responses 1'!$1:$1)-4),3,,TRUE,"Form Responses 1"))</f>
        <v>0</v>
      </c>
      <c r="D412" s="51">
        <f ca="1">INDIRECT(ADDRESS(2+QUOTIENT(ROW()-2,COUNTA('Form Responses 1'!$1:$1)-4),4,,TRUE,"Form Responses 1"))</f>
        <v>0</v>
      </c>
      <c r="E412" s="67">
        <f ca="1" t="shared" si="0"/>
        <v>6</v>
      </c>
      <c r="F412" s="51" t="str">
        <f ca="1">IF(ISBLANK(A412)," ",INDIRECT(ADDRESS(1,5+MOD(ROW()-2,COUNTA('Form Responses 1'!$1:$1)-4),,TRUE,"Form Responses 1")))</f>
        <v>Gedung [Kamar 4]</v>
      </c>
      <c r="G412" s="51" t="e">
        <f ca="1">IF(ISBLANK(A412)," ",INDIRECT(ADDRESS(MATCH(A412,'Form Responses 1'!A:A,0),5+MOD(ROW()-2,COUNTA('Form Responses 1'!$1:$1)-4),,TRUE,"Form Responses 1")))</f>
        <v>#N/A</v>
      </c>
      <c r="H412" s="68" t="str">
        <f ca="1" t="shared" si="1"/>
        <v>Gedung</v>
      </c>
      <c r="I412" s="68" t="str">
        <f ca="1" t="shared" si="2"/>
        <v>CLEANING SERVICE</v>
      </c>
      <c r="J412" s="68" t="str">
        <f ca="1" t="array" ref="J412">IFERROR(INDEX(MASTER!B:B,MATCH(G412,MASTER!A:A,0))/100," ")</f>
        <v> </v>
      </c>
      <c r="K412" s="51">
        <f ca="1" t="shared" si="3"/>
        <v>0</v>
      </c>
      <c r="L412" s="51" t="str">
        <f ca="1" t="shared" si="4"/>
        <v>1900 - WEEK 00</v>
      </c>
      <c r="M412" s="51" t="str">
        <f ca="1" t="shared" si="5"/>
        <v>1900 - MONTH 01</v>
      </c>
      <c r="N412" s="68" t="str">
        <f ca="1" t="shared" ref="N412:O412" si="420">IFERROR(AVERAGEIF(L:L,L412,$J:$J)," ")</f>
        <v> </v>
      </c>
      <c r="O412" s="68" t="str">
        <f ca="1" t="shared" si="420"/>
        <v> </v>
      </c>
      <c r="P412" s="51" t="str">
        <f ca="1">IF(ISBLANK(A412)," ",IF(N412&gt;MASTER!$B$3/100,"SB",IF(N412&gt;MASTER!$B$4/100,"B",IF(N412&gt;MASTER!$B$5/100,"C","K"))))</f>
        <v>SB</v>
      </c>
      <c r="Q412" s="51" t="str">
        <f ca="1">IF(ISBLANK(B412)," ",IF(O412&gt;MASTER!$B$3/100,"SB",IF(O412&gt;MASTER!$B$4/100,"B",IF(O412&gt;MASTER!$B$5/100,"C","K"))))</f>
        <v>SB</v>
      </c>
    </row>
    <row r="413" customHeight="1" spans="1:17">
      <c r="A413" s="51">
        <f ca="1">INDIRECT(ADDRESS(2+QUOTIENT(ROW()-2,COUNTA('Form Responses 1'!$1:$1)-4),1,,TRUE,"Form Responses 1"))</f>
        <v>0</v>
      </c>
      <c r="B413" s="51">
        <f ca="1">INDIRECT(ADDRESS(2+QUOTIENT(ROW()-2,COUNTA('Form Responses 1'!$1:$1)-4),2,,TRUE,"Form Responses 1"))</f>
        <v>0</v>
      </c>
      <c r="C413" s="51">
        <f ca="1">INDIRECT(ADDRESS(2+QUOTIENT(ROW()-2,COUNTA('Form Responses 1'!$1:$1)-4),3,,TRUE,"Form Responses 1"))</f>
        <v>0</v>
      </c>
      <c r="D413" s="51">
        <f ca="1">INDIRECT(ADDRESS(2+QUOTIENT(ROW()-2,COUNTA('Form Responses 1'!$1:$1)-4),4,,TRUE,"Form Responses 1"))</f>
        <v>0</v>
      </c>
      <c r="E413" s="67">
        <f ca="1" t="shared" si="0"/>
        <v>6</v>
      </c>
      <c r="F413" s="51" t="str">
        <f ca="1">IF(ISBLANK(A413)," ",INDIRECT(ADDRESS(1,5+MOD(ROW()-2,COUNTA('Form Responses 1'!$1:$1)-4),,TRUE,"Form Responses 1")))</f>
        <v>Gedung [Kolidor]</v>
      </c>
      <c r="G413" s="51" t="e">
        <f ca="1">IF(ISBLANK(A413)," ",INDIRECT(ADDRESS(MATCH(A413,'Form Responses 1'!A:A,0),5+MOD(ROW()-2,COUNTA('Form Responses 1'!$1:$1)-4),,TRUE,"Form Responses 1")))</f>
        <v>#N/A</v>
      </c>
      <c r="H413" s="68" t="str">
        <f ca="1" t="shared" si="1"/>
        <v>Gedung</v>
      </c>
      <c r="I413" s="68" t="str">
        <f ca="1" t="shared" si="2"/>
        <v>CLEANING SERVICE</v>
      </c>
      <c r="J413" s="68" t="str">
        <f ca="1" t="array" ref="J413">IFERROR(INDEX(MASTER!B:B,MATCH(G413,MASTER!A:A,0))/100," ")</f>
        <v> </v>
      </c>
      <c r="K413" s="51">
        <f ca="1" t="shared" si="3"/>
        <v>0</v>
      </c>
      <c r="L413" s="51" t="str">
        <f ca="1" t="shared" si="4"/>
        <v>1900 - WEEK 00</v>
      </c>
      <c r="M413" s="51" t="str">
        <f ca="1" t="shared" si="5"/>
        <v>1900 - MONTH 01</v>
      </c>
      <c r="N413" s="68" t="str">
        <f ca="1" t="shared" ref="N413:O413" si="421">IFERROR(AVERAGEIF(L:L,L413,$J:$J)," ")</f>
        <v> </v>
      </c>
      <c r="O413" s="68" t="str">
        <f ca="1" t="shared" si="421"/>
        <v> </v>
      </c>
      <c r="P413" s="51" t="str">
        <f ca="1">IF(ISBLANK(A413)," ",IF(N413&gt;MASTER!$B$3/100,"SB",IF(N413&gt;MASTER!$B$4/100,"B",IF(N413&gt;MASTER!$B$5/100,"C","K"))))</f>
        <v>SB</v>
      </c>
      <c r="Q413" s="51" t="str">
        <f ca="1">IF(ISBLANK(B413)," ",IF(O413&gt;MASTER!$B$3/100,"SB",IF(O413&gt;MASTER!$B$4/100,"B",IF(O413&gt;MASTER!$B$5/100,"C","K"))))</f>
        <v>SB</v>
      </c>
    </row>
    <row r="414" customHeight="1" spans="1:17">
      <c r="A414" s="51">
        <f ca="1">INDIRECT(ADDRESS(2+QUOTIENT(ROW()-2,COUNTA('Form Responses 1'!$1:$1)-4),1,,TRUE,"Form Responses 1"))</f>
        <v>0</v>
      </c>
      <c r="B414" s="51">
        <f ca="1">INDIRECT(ADDRESS(2+QUOTIENT(ROW()-2,COUNTA('Form Responses 1'!$1:$1)-4),2,,TRUE,"Form Responses 1"))</f>
        <v>0</v>
      </c>
      <c r="C414" s="51">
        <f ca="1">INDIRECT(ADDRESS(2+QUOTIENT(ROW()-2,COUNTA('Form Responses 1'!$1:$1)-4),3,,TRUE,"Form Responses 1"))</f>
        <v>0</v>
      </c>
      <c r="D414" s="51">
        <f ca="1">INDIRECT(ADDRESS(2+QUOTIENT(ROW()-2,COUNTA('Form Responses 1'!$1:$1)-4),4,,TRUE,"Form Responses 1"))</f>
        <v>0</v>
      </c>
      <c r="E414" s="67">
        <f ca="1" t="shared" si="0"/>
        <v>6</v>
      </c>
      <c r="F414" s="51" t="str">
        <f ca="1">IF(ISBLANK(A414)," ",INDIRECT(ADDRESS(1,5+MOD(ROW()-2,COUNTA('Form Responses 1'!$1:$1)-4),,TRUE,"Form Responses 1")))</f>
        <v>Gedung [Pentri]</v>
      </c>
      <c r="G414" s="51" t="e">
        <f ca="1">IF(ISBLANK(A414)," ",INDIRECT(ADDRESS(MATCH(A414,'Form Responses 1'!A:A,0),5+MOD(ROW()-2,COUNTA('Form Responses 1'!$1:$1)-4),,TRUE,"Form Responses 1")))</f>
        <v>#N/A</v>
      </c>
      <c r="H414" s="68" t="str">
        <f ca="1" t="shared" si="1"/>
        <v>Gedung</v>
      </c>
      <c r="I414" s="68" t="str">
        <f ca="1" t="shared" si="2"/>
        <v>CLEANING SERVICE</v>
      </c>
      <c r="J414" s="68" t="str">
        <f ca="1" t="array" ref="J414">IFERROR(INDEX(MASTER!B:B,MATCH(G414,MASTER!A:A,0))/100," ")</f>
        <v> </v>
      </c>
      <c r="K414" s="51">
        <f ca="1" t="shared" si="3"/>
        <v>0</v>
      </c>
      <c r="L414" s="51" t="str">
        <f ca="1" t="shared" si="4"/>
        <v>1900 - WEEK 00</v>
      </c>
      <c r="M414" s="51" t="str">
        <f ca="1" t="shared" si="5"/>
        <v>1900 - MONTH 01</v>
      </c>
      <c r="N414" s="68" t="str">
        <f ca="1" t="shared" ref="N414:O414" si="422">IFERROR(AVERAGEIF(L:L,L414,$J:$J)," ")</f>
        <v> </v>
      </c>
      <c r="O414" s="68" t="str">
        <f ca="1" t="shared" si="422"/>
        <v> </v>
      </c>
      <c r="P414" s="51" t="str">
        <f ca="1">IF(ISBLANK(A414)," ",IF(N414&gt;MASTER!$B$3/100,"SB",IF(N414&gt;MASTER!$B$4/100,"B",IF(N414&gt;MASTER!$B$5/100,"C","K"))))</f>
        <v>SB</v>
      </c>
      <c r="Q414" s="51" t="str">
        <f ca="1">IF(ISBLANK(B414)," ",IF(O414&gt;MASTER!$B$3/100,"SB",IF(O414&gt;MASTER!$B$4/100,"B",IF(O414&gt;MASTER!$B$5/100,"C","K"))))</f>
        <v>SB</v>
      </c>
    </row>
    <row r="415" customHeight="1" spans="1:17">
      <c r="A415" s="51">
        <f ca="1">INDIRECT(ADDRESS(2+QUOTIENT(ROW()-2,COUNTA('Form Responses 1'!$1:$1)-4),1,,TRUE,"Form Responses 1"))</f>
        <v>0</v>
      </c>
      <c r="B415" s="51">
        <f ca="1">INDIRECT(ADDRESS(2+QUOTIENT(ROW()-2,COUNTA('Form Responses 1'!$1:$1)-4),2,,TRUE,"Form Responses 1"))</f>
        <v>0</v>
      </c>
      <c r="C415" s="51">
        <f ca="1">INDIRECT(ADDRESS(2+QUOTIENT(ROW()-2,COUNTA('Form Responses 1'!$1:$1)-4),3,,TRUE,"Form Responses 1"))</f>
        <v>0</v>
      </c>
      <c r="D415" s="51">
        <f ca="1">INDIRECT(ADDRESS(2+QUOTIENT(ROW()-2,COUNTA('Form Responses 1'!$1:$1)-4),4,,TRUE,"Form Responses 1"))</f>
        <v>0</v>
      </c>
      <c r="E415" s="67">
        <f ca="1" t="shared" si="0"/>
        <v>6</v>
      </c>
      <c r="F415" s="51" t="str">
        <f ca="1">IF(ISBLANK(A415)," ",INDIRECT(ADDRESS(1,5+MOD(ROW()-2,COUNTA('Form Responses 1'!$1:$1)-4),,TRUE,"Form Responses 1")))</f>
        <v>Gedung [Toilet]</v>
      </c>
      <c r="G415" s="51" t="e">
        <f ca="1">IF(ISBLANK(A415)," ",INDIRECT(ADDRESS(MATCH(A415,'Form Responses 1'!A:A,0),5+MOD(ROW()-2,COUNTA('Form Responses 1'!$1:$1)-4),,TRUE,"Form Responses 1")))</f>
        <v>#N/A</v>
      </c>
      <c r="H415" s="68" t="str">
        <f ca="1" t="shared" si="1"/>
        <v>Gedung</v>
      </c>
      <c r="I415" s="68" t="str">
        <f ca="1" t="shared" si="2"/>
        <v>CLEANING SERVICE</v>
      </c>
      <c r="J415" s="68" t="str">
        <f ca="1" t="array" ref="J415">IFERROR(INDEX(MASTER!B:B,MATCH(G415,MASTER!A:A,0))/100," ")</f>
        <v> </v>
      </c>
      <c r="K415" s="51">
        <f ca="1" t="shared" si="3"/>
        <v>0</v>
      </c>
      <c r="L415" s="51" t="str">
        <f ca="1" t="shared" si="4"/>
        <v>1900 - WEEK 00</v>
      </c>
      <c r="M415" s="51" t="str">
        <f ca="1" t="shared" si="5"/>
        <v>1900 - MONTH 01</v>
      </c>
      <c r="N415" s="68" t="str">
        <f ca="1" t="shared" ref="N415:O415" si="423">IFERROR(AVERAGEIF(L:L,L415,$J:$J)," ")</f>
        <v> </v>
      </c>
      <c r="O415" s="68" t="str">
        <f ca="1" t="shared" si="423"/>
        <v> </v>
      </c>
      <c r="P415" s="51" t="str">
        <f ca="1">IF(ISBLANK(A415)," ",IF(N415&gt;MASTER!$B$3/100,"SB",IF(N415&gt;MASTER!$B$4/100,"B",IF(N415&gt;MASTER!$B$5/100,"C","K"))))</f>
        <v>SB</v>
      </c>
      <c r="Q415" s="51" t="str">
        <f ca="1">IF(ISBLANK(B415)," ",IF(O415&gt;MASTER!$B$3/100,"SB",IF(O415&gt;MASTER!$B$4/100,"B",IF(O415&gt;MASTER!$B$5/100,"C","K"))))</f>
        <v>SB</v>
      </c>
    </row>
    <row r="416" customHeight="1" spans="1:17">
      <c r="A416" s="51">
        <f ca="1">INDIRECT(ADDRESS(2+QUOTIENT(ROW()-2,COUNTA('Form Responses 1'!$1:$1)-4),1,,TRUE,"Form Responses 1"))</f>
        <v>0</v>
      </c>
      <c r="B416" s="51">
        <f ca="1">INDIRECT(ADDRESS(2+QUOTIENT(ROW()-2,COUNTA('Form Responses 1'!$1:$1)-4),2,,TRUE,"Form Responses 1"))</f>
        <v>0</v>
      </c>
      <c r="C416" s="51">
        <f ca="1">INDIRECT(ADDRESS(2+QUOTIENT(ROW()-2,COUNTA('Form Responses 1'!$1:$1)-4),3,,TRUE,"Form Responses 1"))</f>
        <v>0</v>
      </c>
      <c r="D416" s="51">
        <f ca="1">INDIRECT(ADDRESS(2+QUOTIENT(ROW()-2,COUNTA('Form Responses 1'!$1:$1)-4),4,,TRUE,"Form Responses 1"))</f>
        <v>0</v>
      </c>
      <c r="E416" s="67">
        <f ca="1" t="shared" si="0"/>
        <v>6</v>
      </c>
      <c r="F416" s="51" t="str">
        <f ca="1">IF(ISBLANK(A416)," ",INDIRECT(ADDRESS(1,5+MOD(ROW()-2,COUNTA('Form Responses 1'!$1:$1)-4),,TRUE,"Form Responses 1")))</f>
        <v>Security [Security Functions]</v>
      </c>
      <c r="G416" s="51" t="e">
        <f ca="1">IF(ISBLANK(A416)," ",INDIRECT(ADDRESS(MATCH(A416,'Form Responses 1'!A:A,0),5+MOD(ROW()-2,COUNTA('Form Responses 1'!$1:$1)-4),,TRUE,"Form Responses 1")))</f>
        <v>#N/A</v>
      </c>
      <c r="H416" s="68" t="str">
        <f ca="1" t="shared" si="1"/>
        <v>Security</v>
      </c>
      <c r="I416" s="68" t="str">
        <f ca="1" t="shared" si="2"/>
        <v>SECURITY SERVICE</v>
      </c>
      <c r="J416" s="68" t="str">
        <f ca="1" t="array" ref="J416">IFERROR(INDEX(MASTER!B:B,MATCH(G416,MASTER!A:A,0))/100," ")</f>
        <v> </v>
      </c>
      <c r="K416" s="51">
        <f ca="1" t="shared" si="3"/>
        <v>0</v>
      </c>
      <c r="L416" s="51" t="str">
        <f ca="1" t="shared" si="4"/>
        <v>1900 - WEEK 00</v>
      </c>
      <c r="M416" s="51" t="str">
        <f ca="1" t="shared" si="5"/>
        <v>1900 - MONTH 01</v>
      </c>
      <c r="N416" s="68" t="str">
        <f ca="1" t="shared" ref="N416:O416" si="424">IFERROR(AVERAGEIF(L:L,L416,$J:$J)," ")</f>
        <v> </v>
      </c>
      <c r="O416" s="68" t="str">
        <f ca="1" t="shared" si="424"/>
        <v> </v>
      </c>
      <c r="P416" s="51" t="str">
        <f ca="1">IF(ISBLANK(A416)," ",IF(N416&gt;MASTER!$B$3/100,"SB",IF(N416&gt;MASTER!$B$4/100,"B",IF(N416&gt;MASTER!$B$5/100,"C","K"))))</f>
        <v>SB</v>
      </c>
      <c r="Q416" s="51" t="str">
        <f ca="1">IF(ISBLANK(B416)," ",IF(O416&gt;MASTER!$B$3/100,"SB",IF(O416&gt;MASTER!$B$4/100,"B",IF(O416&gt;MASTER!$B$5/100,"C","K"))))</f>
        <v>SB</v>
      </c>
    </row>
    <row r="417" customHeight="1" spans="1:17">
      <c r="A417" s="51">
        <f ca="1">INDIRECT(ADDRESS(2+QUOTIENT(ROW()-2,COUNTA('Form Responses 1'!$1:$1)-4),1,,TRUE,"Form Responses 1"))</f>
        <v>0</v>
      </c>
      <c r="B417" s="51">
        <f ca="1">INDIRECT(ADDRESS(2+QUOTIENT(ROW()-2,COUNTA('Form Responses 1'!$1:$1)-4),2,,TRUE,"Form Responses 1"))</f>
        <v>0</v>
      </c>
      <c r="C417" s="51">
        <f ca="1">INDIRECT(ADDRESS(2+QUOTIENT(ROW()-2,COUNTA('Form Responses 1'!$1:$1)-4),3,,TRUE,"Form Responses 1"))</f>
        <v>0</v>
      </c>
      <c r="D417" s="51">
        <f ca="1">INDIRECT(ADDRESS(2+QUOTIENT(ROW()-2,COUNTA('Form Responses 1'!$1:$1)-4),4,,TRUE,"Form Responses 1"))</f>
        <v>0</v>
      </c>
      <c r="E417" s="67">
        <f ca="1" t="shared" si="0"/>
        <v>6</v>
      </c>
      <c r="F417" s="51" t="str">
        <f ca="1">IF(ISBLANK(A417)," ",INDIRECT(ADDRESS(1,5+MOD(ROW()-2,COUNTA('Form Responses 1'!$1:$1)-4),,TRUE,"Form Responses 1")))</f>
        <v>Gedung [Halaman]</v>
      </c>
      <c r="G417" s="51" t="e">
        <f ca="1">IF(ISBLANK(A417)," ",INDIRECT(ADDRESS(MATCH(A417,'Form Responses 1'!A:A,0),5+MOD(ROW()-2,COUNTA('Form Responses 1'!$1:$1)-4),,TRUE,"Form Responses 1")))</f>
        <v>#N/A</v>
      </c>
      <c r="H417" s="68" t="str">
        <f ca="1" t="shared" si="1"/>
        <v>Gedung</v>
      </c>
      <c r="I417" s="68" t="str">
        <f ca="1" t="shared" si="2"/>
        <v>CLEANING SERVICE</v>
      </c>
      <c r="J417" s="68" t="str">
        <f ca="1" t="array" ref="J417">IFERROR(INDEX(MASTER!B:B,MATCH(G417,MASTER!A:A,0))/100," ")</f>
        <v> </v>
      </c>
      <c r="K417" s="51">
        <f ca="1" t="shared" si="3"/>
        <v>0</v>
      </c>
      <c r="L417" s="51" t="str">
        <f ca="1" t="shared" si="4"/>
        <v>1900 - WEEK 00</v>
      </c>
      <c r="M417" s="51" t="str">
        <f ca="1" t="shared" si="5"/>
        <v>1900 - MONTH 01</v>
      </c>
      <c r="N417" s="68" t="str">
        <f ca="1" t="shared" ref="N417:O417" si="425">IFERROR(AVERAGEIF(L:L,L417,$J:$J)," ")</f>
        <v> </v>
      </c>
      <c r="O417" s="68" t="str">
        <f ca="1" t="shared" si="425"/>
        <v> </v>
      </c>
      <c r="P417" s="51" t="str">
        <f ca="1">IF(ISBLANK(A417)," ",IF(N417&gt;MASTER!$B$3/100,"SB",IF(N417&gt;MASTER!$B$4/100,"B",IF(N417&gt;MASTER!$B$5/100,"C","K"))))</f>
        <v>SB</v>
      </c>
      <c r="Q417" s="51" t="str">
        <f ca="1">IF(ISBLANK(B417)," ",IF(O417&gt;MASTER!$B$3/100,"SB",IF(O417&gt;MASTER!$B$4/100,"B",IF(O417&gt;MASTER!$B$5/100,"C","K"))))</f>
        <v>SB</v>
      </c>
    </row>
    <row r="418" customHeight="1" spans="1:17">
      <c r="A418" s="51">
        <f ca="1">INDIRECT(ADDRESS(2+QUOTIENT(ROW()-2,COUNTA('Form Responses 1'!$1:$1)-4),1,,TRUE,"Form Responses 1"))</f>
        <v>0</v>
      </c>
      <c r="B418" s="51">
        <f ca="1">INDIRECT(ADDRESS(2+QUOTIENT(ROW()-2,COUNTA('Form Responses 1'!$1:$1)-4),2,,TRUE,"Form Responses 1"))</f>
        <v>0</v>
      </c>
      <c r="C418" s="51">
        <f ca="1">INDIRECT(ADDRESS(2+QUOTIENT(ROW()-2,COUNTA('Form Responses 1'!$1:$1)-4),3,,TRUE,"Form Responses 1"))</f>
        <v>0</v>
      </c>
      <c r="D418" s="51">
        <f ca="1">INDIRECT(ADDRESS(2+QUOTIENT(ROW()-2,COUNTA('Form Responses 1'!$1:$1)-4),4,,TRUE,"Form Responses 1"))</f>
        <v>0</v>
      </c>
      <c r="E418" s="67">
        <f ca="1" t="shared" si="0"/>
        <v>6</v>
      </c>
      <c r="F418" s="51" t="str">
        <f ca="1">IF(ISBLANK(A418)," ",INDIRECT(ADDRESS(1,5+MOD(ROW()-2,COUNTA('Form Responses 1'!$1:$1)-4),,TRUE,"Form Responses 1")))</f>
        <v>Gedung [Kamar 1]</v>
      </c>
      <c r="G418" s="51" t="e">
        <f ca="1">IF(ISBLANK(A418)," ",INDIRECT(ADDRESS(MATCH(A418,'Form Responses 1'!A:A,0),5+MOD(ROW()-2,COUNTA('Form Responses 1'!$1:$1)-4),,TRUE,"Form Responses 1")))</f>
        <v>#N/A</v>
      </c>
      <c r="H418" s="68" t="str">
        <f ca="1" t="shared" si="1"/>
        <v>Gedung</v>
      </c>
      <c r="I418" s="68" t="str">
        <f ca="1" t="shared" si="2"/>
        <v>CLEANING SERVICE</v>
      </c>
      <c r="J418" s="68" t="str">
        <f ca="1" t="array" ref="J418">IFERROR(INDEX(MASTER!B:B,MATCH(G418,MASTER!A:A,0))/100," ")</f>
        <v> </v>
      </c>
      <c r="K418" s="51">
        <f ca="1" t="shared" si="3"/>
        <v>0</v>
      </c>
      <c r="L418" s="51" t="str">
        <f ca="1" t="shared" si="4"/>
        <v>1900 - WEEK 00</v>
      </c>
      <c r="M418" s="51" t="str">
        <f ca="1" t="shared" si="5"/>
        <v>1900 - MONTH 01</v>
      </c>
      <c r="N418" s="68" t="str">
        <f ca="1" t="shared" ref="N418:O418" si="426">IFERROR(AVERAGEIF(L:L,L418,$J:$J)," ")</f>
        <v> </v>
      </c>
      <c r="O418" s="68" t="str">
        <f ca="1" t="shared" si="426"/>
        <v> </v>
      </c>
      <c r="P418" s="51" t="str">
        <f ca="1">IF(ISBLANK(A418)," ",IF(N418&gt;MASTER!$B$3/100,"SB",IF(N418&gt;MASTER!$B$4/100,"B",IF(N418&gt;MASTER!$B$5/100,"C","K"))))</f>
        <v>SB</v>
      </c>
      <c r="Q418" s="51" t="str">
        <f ca="1">IF(ISBLANK(B418)," ",IF(O418&gt;MASTER!$B$3/100,"SB",IF(O418&gt;MASTER!$B$4/100,"B",IF(O418&gt;MASTER!$B$5/100,"C","K"))))</f>
        <v>SB</v>
      </c>
    </row>
    <row r="419" customHeight="1" spans="1:17">
      <c r="A419" s="51">
        <f ca="1">INDIRECT(ADDRESS(2+QUOTIENT(ROW()-2,COUNTA('Form Responses 1'!$1:$1)-4),1,,TRUE,"Form Responses 1"))</f>
        <v>0</v>
      </c>
      <c r="B419" s="51">
        <f ca="1">INDIRECT(ADDRESS(2+QUOTIENT(ROW()-2,COUNTA('Form Responses 1'!$1:$1)-4),2,,TRUE,"Form Responses 1"))</f>
        <v>0</v>
      </c>
      <c r="C419" s="51">
        <f ca="1">INDIRECT(ADDRESS(2+QUOTIENT(ROW()-2,COUNTA('Form Responses 1'!$1:$1)-4),3,,TRUE,"Form Responses 1"))</f>
        <v>0</v>
      </c>
      <c r="D419" s="51">
        <f ca="1">INDIRECT(ADDRESS(2+QUOTIENT(ROW()-2,COUNTA('Form Responses 1'!$1:$1)-4),4,,TRUE,"Form Responses 1"))</f>
        <v>0</v>
      </c>
      <c r="E419" s="67">
        <f ca="1" t="shared" si="0"/>
        <v>6</v>
      </c>
      <c r="F419" s="51" t="str">
        <f ca="1">IF(ISBLANK(A419)," ",INDIRECT(ADDRESS(1,5+MOD(ROW()-2,COUNTA('Form Responses 1'!$1:$1)-4),,TRUE,"Form Responses 1")))</f>
        <v>Gedung [Kamar 2]</v>
      </c>
      <c r="G419" s="51" t="e">
        <f ca="1">IF(ISBLANK(A419)," ",INDIRECT(ADDRESS(MATCH(A419,'Form Responses 1'!A:A,0),5+MOD(ROW()-2,COUNTA('Form Responses 1'!$1:$1)-4),,TRUE,"Form Responses 1")))</f>
        <v>#N/A</v>
      </c>
      <c r="H419" s="68" t="str">
        <f ca="1" t="shared" si="1"/>
        <v>Gedung</v>
      </c>
      <c r="I419" s="68" t="str">
        <f ca="1" t="shared" si="2"/>
        <v>CLEANING SERVICE</v>
      </c>
      <c r="J419" s="68" t="str">
        <f ca="1" t="array" ref="J419">IFERROR(INDEX(MASTER!B:B,MATCH(G419,MASTER!A:A,0))/100," ")</f>
        <v> </v>
      </c>
      <c r="K419" s="51">
        <f ca="1" t="shared" si="3"/>
        <v>0</v>
      </c>
      <c r="L419" s="51" t="str">
        <f ca="1" t="shared" si="4"/>
        <v>1900 - WEEK 00</v>
      </c>
      <c r="M419" s="51" t="str">
        <f ca="1" t="shared" si="5"/>
        <v>1900 - MONTH 01</v>
      </c>
      <c r="N419" s="68" t="str">
        <f ca="1" t="shared" ref="N419:O419" si="427">IFERROR(AVERAGEIF(L:L,L419,$J:$J)," ")</f>
        <v> </v>
      </c>
      <c r="O419" s="68" t="str">
        <f ca="1" t="shared" si="427"/>
        <v> </v>
      </c>
      <c r="P419" s="51" t="str">
        <f ca="1">IF(ISBLANK(A419)," ",IF(N419&gt;MASTER!$B$3/100,"SB",IF(N419&gt;MASTER!$B$4/100,"B",IF(N419&gt;MASTER!$B$5/100,"C","K"))))</f>
        <v>SB</v>
      </c>
      <c r="Q419" s="51" t="str">
        <f ca="1">IF(ISBLANK(B419)," ",IF(O419&gt;MASTER!$B$3/100,"SB",IF(O419&gt;MASTER!$B$4/100,"B",IF(O419&gt;MASTER!$B$5/100,"C","K"))))</f>
        <v>SB</v>
      </c>
    </row>
    <row r="420" customHeight="1" spans="1:17">
      <c r="A420" s="51">
        <f ca="1">INDIRECT(ADDRESS(2+QUOTIENT(ROW()-2,COUNTA('Form Responses 1'!$1:$1)-4),1,,TRUE,"Form Responses 1"))</f>
        <v>0</v>
      </c>
      <c r="B420" s="51">
        <f ca="1">INDIRECT(ADDRESS(2+QUOTIENT(ROW()-2,COUNTA('Form Responses 1'!$1:$1)-4),2,,TRUE,"Form Responses 1"))</f>
        <v>0</v>
      </c>
      <c r="C420" s="51">
        <f ca="1">INDIRECT(ADDRESS(2+QUOTIENT(ROW()-2,COUNTA('Form Responses 1'!$1:$1)-4),3,,TRUE,"Form Responses 1"))</f>
        <v>0</v>
      </c>
      <c r="D420" s="51">
        <f ca="1">INDIRECT(ADDRESS(2+QUOTIENT(ROW()-2,COUNTA('Form Responses 1'!$1:$1)-4),4,,TRUE,"Form Responses 1"))</f>
        <v>0</v>
      </c>
      <c r="E420" s="67">
        <f ca="1" t="shared" si="0"/>
        <v>6</v>
      </c>
      <c r="F420" s="51" t="str">
        <f ca="1">IF(ISBLANK(A420)," ",INDIRECT(ADDRESS(1,5+MOD(ROW()-2,COUNTA('Form Responses 1'!$1:$1)-4),,TRUE,"Form Responses 1")))</f>
        <v>Gedung [Kamar 3]</v>
      </c>
      <c r="G420" s="51" t="e">
        <f ca="1">IF(ISBLANK(A420)," ",INDIRECT(ADDRESS(MATCH(A420,'Form Responses 1'!A:A,0),5+MOD(ROW()-2,COUNTA('Form Responses 1'!$1:$1)-4),,TRUE,"Form Responses 1")))</f>
        <v>#N/A</v>
      </c>
      <c r="H420" s="68" t="str">
        <f ca="1" t="shared" si="1"/>
        <v>Gedung</v>
      </c>
      <c r="I420" s="68" t="str">
        <f ca="1" t="shared" si="2"/>
        <v>CLEANING SERVICE</v>
      </c>
      <c r="J420" s="68" t="str">
        <f ca="1" t="array" ref="J420">IFERROR(INDEX(MASTER!B:B,MATCH(G420,MASTER!A:A,0))/100," ")</f>
        <v> </v>
      </c>
      <c r="K420" s="51">
        <f ca="1" t="shared" si="3"/>
        <v>0</v>
      </c>
      <c r="L420" s="51" t="str">
        <f ca="1" t="shared" si="4"/>
        <v>1900 - WEEK 00</v>
      </c>
      <c r="M420" s="51" t="str">
        <f ca="1" t="shared" si="5"/>
        <v>1900 - MONTH 01</v>
      </c>
      <c r="N420" s="68" t="str">
        <f ca="1" t="shared" ref="N420:O420" si="428">IFERROR(AVERAGEIF(L:L,L420,$J:$J)," ")</f>
        <v> </v>
      </c>
      <c r="O420" s="68" t="str">
        <f ca="1" t="shared" si="428"/>
        <v> </v>
      </c>
      <c r="P420" s="51" t="str">
        <f ca="1">IF(ISBLANK(A420)," ",IF(N420&gt;MASTER!$B$3/100,"SB",IF(N420&gt;MASTER!$B$4/100,"B",IF(N420&gt;MASTER!$B$5/100,"C","K"))))</f>
        <v>SB</v>
      </c>
      <c r="Q420" s="51" t="str">
        <f ca="1">IF(ISBLANK(B420)," ",IF(O420&gt;MASTER!$B$3/100,"SB",IF(O420&gt;MASTER!$B$4/100,"B",IF(O420&gt;MASTER!$B$5/100,"C","K"))))</f>
        <v>SB</v>
      </c>
    </row>
    <row r="421" customHeight="1" spans="1:17">
      <c r="A421" s="51">
        <f ca="1">INDIRECT(ADDRESS(2+QUOTIENT(ROW()-2,COUNTA('Form Responses 1'!$1:$1)-4),1,,TRUE,"Form Responses 1"))</f>
        <v>0</v>
      </c>
      <c r="B421" s="51">
        <f ca="1">INDIRECT(ADDRESS(2+QUOTIENT(ROW()-2,COUNTA('Form Responses 1'!$1:$1)-4),2,,TRUE,"Form Responses 1"))</f>
        <v>0</v>
      </c>
      <c r="C421" s="51">
        <f ca="1">INDIRECT(ADDRESS(2+QUOTIENT(ROW()-2,COUNTA('Form Responses 1'!$1:$1)-4),3,,TRUE,"Form Responses 1"))</f>
        <v>0</v>
      </c>
      <c r="D421" s="51">
        <f ca="1">INDIRECT(ADDRESS(2+QUOTIENT(ROW()-2,COUNTA('Form Responses 1'!$1:$1)-4),4,,TRUE,"Form Responses 1"))</f>
        <v>0</v>
      </c>
      <c r="E421" s="67">
        <f ca="1" t="shared" si="0"/>
        <v>6</v>
      </c>
      <c r="F421" s="51" t="str">
        <f ca="1">IF(ISBLANK(A421)," ",INDIRECT(ADDRESS(1,5+MOD(ROW()-2,COUNTA('Form Responses 1'!$1:$1)-4),,TRUE,"Form Responses 1")))</f>
        <v>Gedung [Kamar 4]</v>
      </c>
      <c r="G421" s="51" t="e">
        <f ca="1">IF(ISBLANK(A421)," ",INDIRECT(ADDRESS(MATCH(A421,'Form Responses 1'!A:A,0),5+MOD(ROW()-2,COUNTA('Form Responses 1'!$1:$1)-4),,TRUE,"Form Responses 1")))</f>
        <v>#N/A</v>
      </c>
      <c r="H421" s="68" t="str">
        <f ca="1" t="shared" si="1"/>
        <v>Gedung</v>
      </c>
      <c r="I421" s="68" t="str">
        <f ca="1" t="shared" si="2"/>
        <v>CLEANING SERVICE</v>
      </c>
      <c r="J421" s="68" t="str">
        <f ca="1" t="array" ref="J421">IFERROR(INDEX(MASTER!B:B,MATCH(G421,MASTER!A:A,0))/100," ")</f>
        <v> </v>
      </c>
      <c r="K421" s="51">
        <f ca="1" t="shared" si="3"/>
        <v>0</v>
      </c>
      <c r="L421" s="51" t="str">
        <f ca="1" t="shared" si="4"/>
        <v>1900 - WEEK 00</v>
      </c>
      <c r="M421" s="51" t="str">
        <f ca="1" t="shared" si="5"/>
        <v>1900 - MONTH 01</v>
      </c>
      <c r="N421" s="68" t="str">
        <f ca="1" t="shared" ref="N421:O421" si="429">IFERROR(AVERAGEIF(L:L,L421,$J:$J)," ")</f>
        <v> </v>
      </c>
      <c r="O421" s="68" t="str">
        <f ca="1" t="shared" si="429"/>
        <v> </v>
      </c>
      <c r="P421" s="51" t="str">
        <f ca="1">IF(ISBLANK(A421)," ",IF(N421&gt;MASTER!$B$3/100,"SB",IF(N421&gt;MASTER!$B$4/100,"B",IF(N421&gt;MASTER!$B$5/100,"C","K"))))</f>
        <v>SB</v>
      </c>
      <c r="Q421" s="51" t="str">
        <f ca="1">IF(ISBLANK(B421)," ",IF(O421&gt;MASTER!$B$3/100,"SB",IF(O421&gt;MASTER!$B$4/100,"B",IF(O421&gt;MASTER!$B$5/100,"C","K"))))</f>
        <v>SB</v>
      </c>
    </row>
    <row r="422" customHeight="1" spans="1:17">
      <c r="A422" s="51">
        <f ca="1">INDIRECT(ADDRESS(2+QUOTIENT(ROW()-2,COUNTA('Form Responses 1'!$1:$1)-4),1,,TRUE,"Form Responses 1"))</f>
        <v>0</v>
      </c>
      <c r="B422" s="51">
        <f ca="1">INDIRECT(ADDRESS(2+QUOTIENT(ROW()-2,COUNTA('Form Responses 1'!$1:$1)-4),2,,TRUE,"Form Responses 1"))</f>
        <v>0</v>
      </c>
      <c r="C422" s="51">
        <f ca="1">INDIRECT(ADDRESS(2+QUOTIENT(ROW()-2,COUNTA('Form Responses 1'!$1:$1)-4),3,,TRUE,"Form Responses 1"))</f>
        <v>0</v>
      </c>
      <c r="D422" s="51">
        <f ca="1">INDIRECT(ADDRESS(2+QUOTIENT(ROW()-2,COUNTA('Form Responses 1'!$1:$1)-4),4,,TRUE,"Form Responses 1"))</f>
        <v>0</v>
      </c>
      <c r="E422" s="67">
        <f ca="1" t="shared" si="0"/>
        <v>6</v>
      </c>
      <c r="F422" s="51" t="str">
        <f ca="1">IF(ISBLANK(A422)," ",INDIRECT(ADDRESS(1,5+MOD(ROW()-2,COUNTA('Form Responses 1'!$1:$1)-4),,TRUE,"Form Responses 1")))</f>
        <v>Gedung [Kolidor]</v>
      </c>
      <c r="G422" s="51" t="e">
        <f ca="1">IF(ISBLANK(A422)," ",INDIRECT(ADDRESS(MATCH(A422,'Form Responses 1'!A:A,0),5+MOD(ROW()-2,COUNTA('Form Responses 1'!$1:$1)-4),,TRUE,"Form Responses 1")))</f>
        <v>#N/A</v>
      </c>
      <c r="H422" s="68" t="str">
        <f ca="1" t="shared" si="1"/>
        <v>Gedung</v>
      </c>
      <c r="I422" s="68" t="str">
        <f ca="1" t="shared" si="2"/>
        <v>CLEANING SERVICE</v>
      </c>
      <c r="J422" s="68" t="str">
        <f ca="1" t="array" ref="J422">IFERROR(INDEX(MASTER!B:B,MATCH(G422,MASTER!A:A,0))/100," ")</f>
        <v> </v>
      </c>
      <c r="K422" s="51">
        <f ca="1" t="shared" si="3"/>
        <v>0</v>
      </c>
      <c r="L422" s="51" t="str">
        <f ca="1" t="shared" si="4"/>
        <v>1900 - WEEK 00</v>
      </c>
      <c r="M422" s="51" t="str">
        <f ca="1" t="shared" si="5"/>
        <v>1900 - MONTH 01</v>
      </c>
      <c r="N422" s="68" t="str">
        <f ca="1" t="shared" ref="N422:O422" si="430">IFERROR(AVERAGEIF(L:L,L422,$J:$J)," ")</f>
        <v> </v>
      </c>
      <c r="O422" s="68" t="str">
        <f ca="1" t="shared" si="430"/>
        <v> </v>
      </c>
      <c r="P422" s="51" t="str">
        <f ca="1">IF(ISBLANK(A422)," ",IF(N422&gt;MASTER!$B$3/100,"SB",IF(N422&gt;MASTER!$B$4/100,"B",IF(N422&gt;MASTER!$B$5/100,"C","K"))))</f>
        <v>SB</v>
      </c>
      <c r="Q422" s="51" t="str">
        <f ca="1">IF(ISBLANK(B422)," ",IF(O422&gt;MASTER!$B$3/100,"SB",IF(O422&gt;MASTER!$B$4/100,"B",IF(O422&gt;MASTER!$B$5/100,"C","K"))))</f>
        <v>SB</v>
      </c>
    </row>
    <row r="423" customHeight="1" spans="1:17">
      <c r="A423" s="51">
        <f ca="1">INDIRECT(ADDRESS(2+QUOTIENT(ROW()-2,COUNTA('Form Responses 1'!$1:$1)-4),1,,TRUE,"Form Responses 1"))</f>
        <v>0</v>
      </c>
      <c r="B423" s="51">
        <f ca="1">INDIRECT(ADDRESS(2+QUOTIENT(ROW()-2,COUNTA('Form Responses 1'!$1:$1)-4),2,,TRUE,"Form Responses 1"))</f>
        <v>0</v>
      </c>
      <c r="C423" s="51">
        <f ca="1">INDIRECT(ADDRESS(2+QUOTIENT(ROW()-2,COUNTA('Form Responses 1'!$1:$1)-4),3,,TRUE,"Form Responses 1"))</f>
        <v>0</v>
      </c>
      <c r="D423" s="51">
        <f ca="1">INDIRECT(ADDRESS(2+QUOTIENT(ROW()-2,COUNTA('Form Responses 1'!$1:$1)-4),4,,TRUE,"Form Responses 1"))</f>
        <v>0</v>
      </c>
      <c r="E423" s="67">
        <f ca="1" t="shared" si="0"/>
        <v>6</v>
      </c>
      <c r="F423" s="51" t="str">
        <f ca="1">IF(ISBLANK(A423)," ",INDIRECT(ADDRESS(1,5+MOD(ROW()-2,COUNTA('Form Responses 1'!$1:$1)-4),,TRUE,"Form Responses 1")))</f>
        <v>Gedung [Pentri]</v>
      </c>
      <c r="G423" s="51" t="e">
        <f ca="1">IF(ISBLANK(A423)," ",INDIRECT(ADDRESS(MATCH(A423,'Form Responses 1'!A:A,0),5+MOD(ROW()-2,COUNTA('Form Responses 1'!$1:$1)-4),,TRUE,"Form Responses 1")))</f>
        <v>#N/A</v>
      </c>
      <c r="H423" s="68" t="str">
        <f ca="1" t="shared" si="1"/>
        <v>Gedung</v>
      </c>
      <c r="I423" s="68" t="str">
        <f ca="1" t="shared" si="2"/>
        <v>CLEANING SERVICE</v>
      </c>
      <c r="J423" s="68" t="str">
        <f ca="1" t="array" ref="J423">IFERROR(INDEX(MASTER!B:B,MATCH(G423,MASTER!A:A,0))/100," ")</f>
        <v> </v>
      </c>
      <c r="K423" s="51">
        <f ca="1" t="shared" si="3"/>
        <v>0</v>
      </c>
      <c r="L423" s="51" t="str">
        <f ca="1" t="shared" si="4"/>
        <v>1900 - WEEK 00</v>
      </c>
      <c r="M423" s="51" t="str">
        <f ca="1" t="shared" si="5"/>
        <v>1900 - MONTH 01</v>
      </c>
      <c r="N423" s="68" t="str">
        <f ca="1" t="shared" ref="N423:O423" si="431">IFERROR(AVERAGEIF(L:L,L423,$J:$J)," ")</f>
        <v> </v>
      </c>
      <c r="O423" s="68" t="str">
        <f ca="1" t="shared" si="431"/>
        <v> </v>
      </c>
      <c r="P423" s="51" t="str">
        <f ca="1">IF(ISBLANK(A423)," ",IF(N423&gt;MASTER!$B$3/100,"SB",IF(N423&gt;MASTER!$B$4/100,"B",IF(N423&gt;MASTER!$B$5/100,"C","K"))))</f>
        <v>SB</v>
      </c>
      <c r="Q423" s="51" t="str">
        <f ca="1">IF(ISBLANK(B423)," ",IF(O423&gt;MASTER!$B$3/100,"SB",IF(O423&gt;MASTER!$B$4/100,"B",IF(O423&gt;MASTER!$B$5/100,"C","K"))))</f>
        <v>SB</v>
      </c>
    </row>
    <row r="424" customHeight="1" spans="1:17">
      <c r="A424" s="51">
        <f ca="1">INDIRECT(ADDRESS(2+QUOTIENT(ROW()-2,COUNTA('Form Responses 1'!$1:$1)-4),1,,TRUE,"Form Responses 1"))</f>
        <v>0</v>
      </c>
      <c r="B424" s="51">
        <f ca="1">INDIRECT(ADDRESS(2+QUOTIENT(ROW()-2,COUNTA('Form Responses 1'!$1:$1)-4),2,,TRUE,"Form Responses 1"))</f>
        <v>0</v>
      </c>
      <c r="C424" s="51">
        <f ca="1">INDIRECT(ADDRESS(2+QUOTIENT(ROW()-2,COUNTA('Form Responses 1'!$1:$1)-4),3,,TRUE,"Form Responses 1"))</f>
        <v>0</v>
      </c>
      <c r="D424" s="51">
        <f ca="1">INDIRECT(ADDRESS(2+QUOTIENT(ROW()-2,COUNTA('Form Responses 1'!$1:$1)-4),4,,TRUE,"Form Responses 1"))</f>
        <v>0</v>
      </c>
      <c r="E424" s="67">
        <f ca="1" t="shared" si="0"/>
        <v>6</v>
      </c>
      <c r="F424" s="51" t="str">
        <f ca="1">IF(ISBLANK(A424)," ",INDIRECT(ADDRESS(1,5+MOD(ROW()-2,COUNTA('Form Responses 1'!$1:$1)-4),,TRUE,"Form Responses 1")))</f>
        <v>Gedung [Toilet]</v>
      </c>
      <c r="G424" s="51" t="e">
        <f ca="1">IF(ISBLANK(A424)," ",INDIRECT(ADDRESS(MATCH(A424,'Form Responses 1'!A:A,0),5+MOD(ROW()-2,COUNTA('Form Responses 1'!$1:$1)-4),,TRUE,"Form Responses 1")))</f>
        <v>#N/A</v>
      </c>
      <c r="H424" s="68" t="str">
        <f ca="1" t="shared" si="1"/>
        <v>Gedung</v>
      </c>
      <c r="I424" s="68" t="str">
        <f ca="1" t="shared" si="2"/>
        <v>CLEANING SERVICE</v>
      </c>
      <c r="J424" s="68" t="str">
        <f ca="1" t="array" ref="J424">IFERROR(INDEX(MASTER!B:B,MATCH(G424,MASTER!A:A,0))/100," ")</f>
        <v> </v>
      </c>
      <c r="K424" s="51">
        <f ca="1" t="shared" si="3"/>
        <v>0</v>
      </c>
      <c r="L424" s="51" t="str">
        <f ca="1" t="shared" si="4"/>
        <v>1900 - WEEK 00</v>
      </c>
      <c r="M424" s="51" t="str">
        <f ca="1" t="shared" si="5"/>
        <v>1900 - MONTH 01</v>
      </c>
      <c r="N424" s="68" t="str">
        <f ca="1" t="shared" ref="N424:O424" si="432">IFERROR(AVERAGEIF(L:L,L424,$J:$J)," ")</f>
        <v> </v>
      </c>
      <c r="O424" s="68" t="str">
        <f ca="1" t="shared" si="432"/>
        <v> </v>
      </c>
      <c r="P424" s="51" t="str">
        <f ca="1">IF(ISBLANK(A424)," ",IF(N424&gt;MASTER!$B$3/100,"SB",IF(N424&gt;MASTER!$B$4/100,"B",IF(N424&gt;MASTER!$B$5/100,"C","K"))))</f>
        <v>SB</v>
      </c>
      <c r="Q424" s="51" t="str">
        <f ca="1">IF(ISBLANK(B424)," ",IF(O424&gt;MASTER!$B$3/100,"SB",IF(O424&gt;MASTER!$B$4/100,"B",IF(O424&gt;MASTER!$B$5/100,"C","K"))))</f>
        <v>SB</v>
      </c>
    </row>
    <row r="425" customHeight="1" spans="1:17">
      <c r="A425" s="51">
        <f ca="1">INDIRECT(ADDRESS(2+QUOTIENT(ROW()-2,COUNTA('Form Responses 1'!$1:$1)-4),1,,TRUE,"Form Responses 1"))</f>
        <v>0</v>
      </c>
      <c r="B425" s="51">
        <f ca="1">INDIRECT(ADDRESS(2+QUOTIENT(ROW()-2,COUNTA('Form Responses 1'!$1:$1)-4),2,,TRUE,"Form Responses 1"))</f>
        <v>0</v>
      </c>
      <c r="C425" s="51">
        <f ca="1">INDIRECT(ADDRESS(2+QUOTIENT(ROW()-2,COUNTA('Form Responses 1'!$1:$1)-4),3,,TRUE,"Form Responses 1"))</f>
        <v>0</v>
      </c>
      <c r="D425" s="51">
        <f ca="1">INDIRECT(ADDRESS(2+QUOTIENT(ROW()-2,COUNTA('Form Responses 1'!$1:$1)-4),4,,TRUE,"Form Responses 1"))</f>
        <v>0</v>
      </c>
      <c r="E425" s="67">
        <f ca="1" t="shared" si="0"/>
        <v>6</v>
      </c>
      <c r="F425" s="51" t="str">
        <f ca="1">IF(ISBLANK(A425)," ",INDIRECT(ADDRESS(1,5+MOD(ROW()-2,COUNTA('Form Responses 1'!$1:$1)-4),,TRUE,"Form Responses 1")))</f>
        <v>Security [Security Functions]</v>
      </c>
      <c r="G425" s="51" t="e">
        <f ca="1">IF(ISBLANK(A425)," ",INDIRECT(ADDRESS(MATCH(A425,'Form Responses 1'!A:A,0),5+MOD(ROW()-2,COUNTA('Form Responses 1'!$1:$1)-4),,TRUE,"Form Responses 1")))</f>
        <v>#N/A</v>
      </c>
      <c r="H425" s="68" t="str">
        <f ca="1" t="shared" si="1"/>
        <v>Security</v>
      </c>
      <c r="I425" s="68" t="str">
        <f ca="1" t="shared" si="2"/>
        <v>SECURITY SERVICE</v>
      </c>
      <c r="J425" s="68" t="str">
        <f ca="1" t="array" ref="J425">IFERROR(INDEX(MASTER!B:B,MATCH(G425,MASTER!A:A,0))/100," ")</f>
        <v> </v>
      </c>
      <c r="K425" s="51">
        <f ca="1" t="shared" si="3"/>
        <v>0</v>
      </c>
      <c r="L425" s="51" t="str">
        <f ca="1" t="shared" si="4"/>
        <v>1900 - WEEK 00</v>
      </c>
      <c r="M425" s="51" t="str">
        <f ca="1" t="shared" si="5"/>
        <v>1900 - MONTH 01</v>
      </c>
      <c r="N425" s="68" t="str">
        <f ca="1" t="shared" ref="N425:O425" si="433">IFERROR(AVERAGEIF(L:L,L425,$J:$J)," ")</f>
        <v> </v>
      </c>
      <c r="O425" s="68" t="str">
        <f ca="1" t="shared" si="433"/>
        <v> </v>
      </c>
      <c r="P425" s="51" t="str">
        <f ca="1">IF(ISBLANK(A425)," ",IF(N425&gt;MASTER!$B$3/100,"SB",IF(N425&gt;MASTER!$B$4/100,"B",IF(N425&gt;MASTER!$B$5/100,"C","K"))))</f>
        <v>SB</v>
      </c>
      <c r="Q425" s="51" t="str">
        <f ca="1">IF(ISBLANK(B425)," ",IF(O425&gt;MASTER!$B$3/100,"SB",IF(O425&gt;MASTER!$B$4/100,"B",IF(O425&gt;MASTER!$B$5/100,"C","K"))))</f>
        <v>SB</v>
      </c>
    </row>
    <row r="426" customHeight="1" spans="1:17">
      <c r="A426" s="51">
        <f ca="1">INDIRECT(ADDRESS(2+QUOTIENT(ROW()-2,COUNTA('Form Responses 1'!$1:$1)-4),1,,TRUE,"Form Responses 1"))</f>
        <v>0</v>
      </c>
      <c r="B426" s="51">
        <f ca="1">INDIRECT(ADDRESS(2+QUOTIENT(ROW()-2,COUNTA('Form Responses 1'!$1:$1)-4),2,,TRUE,"Form Responses 1"))</f>
        <v>0</v>
      </c>
      <c r="C426" s="51">
        <f ca="1">INDIRECT(ADDRESS(2+QUOTIENT(ROW()-2,COUNTA('Form Responses 1'!$1:$1)-4),3,,TRUE,"Form Responses 1"))</f>
        <v>0</v>
      </c>
      <c r="D426" s="51">
        <f ca="1">INDIRECT(ADDRESS(2+QUOTIENT(ROW()-2,COUNTA('Form Responses 1'!$1:$1)-4),4,,TRUE,"Form Responses 1"))</f>
        <v>0</v>
      </c>
      <c r="E426" s="67">
        <f ca="1" t="shared" si="0"/>
        <v>6</v>
      </c>
      <c r="F426" s="51" t="str">
        <f ca="1">IF(ISBLANK(A426)," ",INDIRECT(ADDRESS(1,5+MOD(ROW()-2,COUNTA('Form Responses 1'!$1:$1)-4),,TRUE,"Form Responses 1")))</f>
        <v>Gedung [Halaman]</v>
      </c>
      <c r="G426" s="51" t="e">
        <f ca="1">IF(ISBLANK(A426)," ",INDIRECT(ADDRESS(MATCH(A426,'Form Responses 1'!A:A,0),5+MOD(ROW()-2,COUNTA('Form Responses 1'!$1:$1)-4),,TRUE,"Form Responses 1")))</f>
        <v>#N/A</v>
      </c>
      <c r="H426" s="68" t="str">
        <f ca="1" t="shared" si="1"/>
        <v>Gedung</v>
      </c>
      <c r="I426" s="68" t="str">
        <f ca="1" t="shared" si="2"/>
        <v>CLEANING SERVICE</v>
      </c>
      <c r="J426" s="68" t="str">
        <f ca="1" t="array" ref="J426">IFERROR(INDEX(MASTER!B:B,MATCH(G426,MASTER!A:A,0))/100," ")</f>
        <v> </v>
      </c>
      <c r="K426" s="51">
        <f ca="1" t="shared" si="3"/>
        <v>0</v>
      </c>
      <c r="L426" s="51" t="str">
        <f ca="1" t="shared" si="4"/>
        <v>1900 - WEEK 00</v>
      </c>
      <c r="M426" s="51" t="str">
        <f ca="1" t="shared" si="5"/>
        <v>1900 - MONTH 01</v>
      </c>
      <c r="N426" s="68" t="str">
        <f ca="1" t="shared" ref="N426:O426" si="434">IFERROR(AVERAGEIF(L:L,L426,$J:$J)," ")</f>
        <v> </v>
      </c>
      <c r="O426" s="68" t="str">
        <f ca="1" t="shared" si="434"/>
        <v> </v>
      </c>
      <c r="P426" s="51" t="str">
        <f ca="1">IF(ISBLANK(A426)," ",IF(N426&gt;MASTER!$B$3/100,"SB",IF(N426&gt;MASTER!$B$4/100,"B",IF(N426&gt;MASTER!$B$5/100,"C","K"))))</f>
        <v>SB</v>
      </c>
      <c r="Q426" s="51" t="str">
        <f ca="1">IF(ISBLANK(B426)," ",IF(O426&gt;MASTER!$B$3/100,"SB",IF(O426&gt;MASTER!$B$4/100,"B",IF(O426&gt;MASTER!$B$5/100,"C","K"))))</f>
        <v>SB</v>
      </c>
    </row>
    <row r="427" customHeight="1" spans="1:17">
      <c r="A427" s="51">
        <f ca="1">INDIRECT(ADDRESS(2+QUOTIENT(ROW()-2,COUNTA('Form Responses 1'!$1:$1)-4),1,,TRUE,"Form Responses 1"))</f>
        <v>0</v>
      </c>
      <c r="B427" s="51">
        <f ca="1">INDIRECT(ADDRESS(2+QUOTIENT(ROW()-2,COUNTA('Form Responses 1'!$1:$1)-4),2,,TRUE,"Form Responses 1"))</f>
        <v>0</v>
      </c>
      <c r="C427" s="51">
        <f ca="1">INDIRECT(ADDRESS(2+QUOTIENT(ROW()-2,COUNTA('Form Responses 1'!$1:$1)-4),3,,TRUE,"Form Responses 1"))</f>
        <v>0</v>
      </c>
      <c r="D427" s="51">
        <f ca="1">INDIRECT(ADDRESS(2+QUOTIENT(ROW()-2,COUNTA('Form Responses 1'!$1:$1)-4),4,,TRUE,"Form Responses 1"))</f>
        <v>0</v>
      </c>
      <c r="E427" s="67">
        <f ca="1" t="shared" si="0"/>
        <v>6</v>
      </c>
      <c r="F427" s="51" t="str">
        <f ca="1">IF(ISBLANK(A427)," ",INDIRECT(ADDRESS(1,5+MOD(ROW()-2,COUNTA('Form Responses 1'!$1:$1)-4),,TRUE,"Form Responses 1")))</f>
        <v>Gedung [Kamar 1]</v>
      </c>
      <c r="G427" s="51" t="e">
        <f ca="1">IF(ISBLANK(A427)," ",INDIRECT(ADDRESS(MATCH(A427,'Form Responses 1'!A:A,0),5+MOD(ROW()-2,COUNTA('Form Responses 1'!$1:$1)-4),,TRUE,"Form Responses 1")))</f>
        <v>#N/A</v>
      </c>
      <c r="H427" s="68" t="str">
        <f ca="1" t="shared" si="1"/>
        <v>Gedung</v>
      </c>
      <c r="I427" s="68" t="str">
        <f ca="1" t="shared" si="2"/>
        <v>CLEANING SERVICE</v>
      </c>
      <c r="J427" s="68" t="str">
        <f ca="1" t="array" ref="J427">IFERROR(INDEX(MASTER!B:B,MATCH(G427,MASTER!A:A,0))/100," ")</f>
        <v> </v>
      </c>
      <c r="K427" s="51">
        <f ca="1" t="shared" si="3"/>
        <v>0</v>
      </c>
      <c r="L427" s="51" t="str">
        <f ca="1" t="shared" si="4"/>
        <v>1900 - WEEK 00</v>
      </c>
      <c r="M427" s="51" t="str">
        <f ca="1" t="shared" si="5"/>
        <v>1900 - MONTH 01</v>
      </c>
      <c r="N427" s="68" t="str">
        <f ca="1" t="shared" ref="N427:O427" si="435">IFERROR(AVERAGEIF(L:L,L427,$J:$J)," ")</f>
        <v> </v>
      </c>
      <c r="O427" s="68" t="str">
        <f ca="1" t="shared" si="435"/>
        <v> </v>
      </c>
      <c r="P427" s="51" t="str">
        <f ca="1">IF(ISBLANK(A427)," ",IF(N427&gt;MASTER!$B$3/100,"SB",IF(N427&gt;MASTER!$B$4/100,"B",IF(N427&gt;MASTER!$B$5/100,"C","K"))))</f>
        <v>SB</v>
      </c>
      <c r="Q427" s="51" t="str">
        <f ca="1">IF(ISBLANK(B427)," ",IF(O427&gt;MASTER!$B$3/100,"SB",IF(O427&gt;MASTER!$B$4/100,"B",IF(O427&gt;MASTER!$B$5/100,"C","K"))))</f>
        <v>SB</v>
      </c>
    </row>
    <row r="428" customHeight="1" spans="1:17">
      <c r="A428" s="51">
        <f ca="1">INDIRECT(ADDRESS(2+QUOTIENT(ROW()-2,COUNTA('Form Responses 1'!$1:$1)-4),1,,TRUE,"Form Responses 1"))</f>
        <v>0</v>
      </c>
      <c r="B428" s="51">
        <f ca="1">INDIRECT(ADDRESS(2+QUOTIENT(ROW()-2,COUNTA('Form Responses 1'!$1:$1)-4),2,,TRUE,"Form Responses 1"))</f>
        <v>0</v>
      </c>
      <c r="C428" s="51">
        <f ca="1">INDIRECT(ADDRESS(2+QUOTIENT(ROW()-2,COUNTA('Form Responses 1'!$1:$1)-4),3,,TRUE,"Form Responses 1"))</f>
        <v>0</v>
      </c>
      <c r="D428" s="51">
        <f ca="1">INDIRECT(ADDRESS(2+QUOTIENT(ROW()-2,COUNTA('Form Responses 1'!$1:$1)-4),4,,TRUE,"Form Responses 1"))</f>
        <v>0</v>
      </c>
      <c r="E428" s="67">
        <f ca="1" t="shared" si="0"/>
        <v>6</v>
      </c>
      <c r="F428" s="51" t="str">
        <f ca="1">IF(ISBLANK(A428)," ",INDIRECT(ADDRESS(1,5+MOD(ROW()-2,COUNTA('Form Responses 1'!$1:$1)-4),,TRUE,"Form Responses 1")))</f>
        <v>Gedung [Kamar 2]</v>
      </c>
      <c r="G428" s="51" t="e">
        <f ca="1">IF(ISBLANK(A428)," ",INDIRECT(ADDRESS(MATCH(A428,'Form Responses 1'!A:A,0),5+MOD(ROW()-2,COUNTA('Form Responses 1'!$1:$1)-4),,TRUE,"Form Responses 1")))</f>
        <v>#N/A</v>
      </c>
      <c r="H428" s="68" t="str">
        <f ca="1" t="shared" si="1"/>
        <v>Gedung</v>
      </c>
      <c r="I428" s="68" t="str">
        <f ca="1" t="shared" si="2"/>
        <v>CLEANING SERVICE</v>
      </c>
      <c r="J428" s="68" t="str">
        <f ca="1" t="array" ref="J428">IFERROR(INDEX(MASTER!B:B,MATCH(G428,MASTER!A:A,0))/100," ")</f>
        <v> </v>
      </c>
      <c r="K428" s="51">
        <f ca="1" t="shared" si="3"/>
        <v>0</v>
      </c>
      <c r="L428" s="51" t="str">
        <f ca="1" t="shared" si="4"/>
        <v>1900 - WEEK 00</v>
      </c>
      <c r="M428" s="51" t="str">
        <f ca="1" t="shared" si="5"/>
        <v>1900 - MONTH 01</v>
      </c>
      <c r="N428" s="68" t="str">
        <f ca="1" t="shared" ref="N428:O428" si="436">IFERROR(AVERAGEIF(L:L,L428,$J:$J)," ")</f>
        <v> </v>
      </c>
      <c r="O428" s="68" t="str">
        <f ca="1" t="shared" si="436"/>
        <v> </v>
      </c>
      <c r="P428" s="51" t="str">
        <f ca="1">IF(ISBLANK(A428)," ",IF(N428&gt;MASTER!$B$3/100,"SB",IF(N428&gt;MASTER!$B$4/100,"B",IF(N428&gt;MASTER!$B$5/100,"C","K"))))</f>
        <v>SB</v>
      </c>
      <c r="Q428" s="51" t="str">
        <f ca="1">IF(ISBLANK(B428)," ",IF(O428&gt;MASTER!$B$3/100,"SB",IF(O428&gt;MASTER!$B$4/100,"B",IF(O428&gt;MASTER!$B$5/100,"C","K"))))</f>
        <v>SB</v>
      </c>
    </row>
    <row r="429" customHeight="1" spans="1:17">
      <c r="A429" s="51">
        <f ca="1">INDIRECT(ADDRESS(2+QUOTIENT(ROW()-2,COUNTA('Form Responses 1'!$1:$1)-4),1,,TRUE,"Form Responses 1"))</f>
        <v>0</v>
      </c>
      <c r="B429" s="51">
        <f ca="1">INDIRECT(ADDRESS(2+QUOTIENT(ROW()-2,COUNTA('Form Responses 1'!$1:$1)-4),2,,TRUE,"Form Responses 1"))</f>
        <v>0</v>
      </c>
      <c r="C429" s="51">
        <f ca="1">INDIRECT(ADDRESS(2+QUOTIENT(ROW()-2,COUNTA('Form Responses 1'!$1:$1)-4),3,,TRUE,"Form Responses 1"))</f>
        <v>0</v>
      </c>
      <c r="D429" s="51">
        <f ca="1">INDIRECT(ADDRESS(2+QUOTIENT(ROW()-2,COUNTA('Form Responses 1'!$1:$1)-4),4,,TRUE,"Form Responses 1"))</f>
        <v>0</v>
      </c>
      <c r="E429" s="67">
        <f ca="1" t="shared" si="0"/>
        <v>6</v>
      </c>
      <c r="F429" s="51" t="str">
        <f ca="1">IF(ISBLANK(A429)," ",INDIRECT(ADDRESS(1,5+MOD(ROW()-2,COUNTA('Form Responses 1'!$1:$1)-4),,TRUE,"Form Responses 1")))</f>
        <v>Gedung [Kamar 3]</v>
      </c>
      <c r="G429" s="51" t="e">
        <f ca="1">IF(ISBLANK(A429)," ",INDIRECT(ADDRESS(MATCH(A429,'Form Responses 1'!A:A,0),5+MOD(ROW()-2,COUNTA('Form Responses 1'!$1:$1)-4),,TRUE,"Form Responses 1")))</f>
        <v>#N/A</v>
      </c>
      <c r="H429" s="68" t="str">
        <f ca="1" t="shared" si="1"/>
        <v>Gedung</v>
      </c>
      <c r="I429" s="68" t="str">
        <f ca="1" t="shared" si="2"/>
        <v>CLEANING SERVICE</v>
      </c>
      <c r="J429" s="68" t="str">
        <f ca="1" t="array" ref="J429">IFERROR(INDEX(MASTER!B:B,MATCH(G429,MASTER!A:A,0))/100," ")</f>
        <v> </v>
      </c>
      <c r="K429" s="51">
        <f ca="1" t="shared" si="3"/>
        <v>0</v>
      </c>
      <c r="L429" s="51" t="str">
        <f ca="1" t="shared" si="4"/>
        <v>1900 - WEEK 00</v>
      </c>
      <c r="M429" s="51" t="str">
        <f ca="1" t="shared" si="5"/>
        <v>1900 - MONTH 01</v>
      </c>
      <c r="N429" s="68" t="str">
        <f ca="1" t="shared" ref="N429:O429" si="437">IFERROR(AVERAGEIF(L:L,L429,$J:$J)," ")</f>
        <v> </v>
      </c>
      <c r="O429" s="68" t="str">
        <f ca="1" t="shared" si="437"/>
        <v> </v>
      </c>
      <c r="P429" s="51" t="str">
        <f ca="1">IF(ISBLANK(A429)," ",IF(N429&gt;MASTER!$B$3/100,"SB",IF(N429&gt;MASTER!$B$4/100,"B",IF(N429&gt;MASTER!$B$5/100,"C","K"))))</f>
        <v>SB</v>
      </c>
      <c r="Q429" s="51" t="str">
        <f ca="1">IF(ISBLANK(B429)," ",IF(O429&gt;MASTER!$B$3/100,"SB",IF(O429&gt;MASTER!$B$4/100,"B",IF(O429&gt;MASTER!$B$5/100,"C","K"))))</f>
        <v>SB</v>
      </c>
    </row>
    <row r="430" customHeight="1" spans="1:17">
      <c r="A430" s="51">
        <f ca="1">INDIRECT(ADDRESS(2+QUOTIENT(ROW()-2,COUNTA('Form Responses 1'!$1:$1)-4),1,,TRUE,"Form Responses 1"))</f>
        <v>0</v>
      </c>
      <c r="B430" s="51">
        <f ca="1">INDIRECT(ADDRESS(2+QUOTIENT(ROW()-2,COUNTA('Form Responses 1'!$1:$1)-4),2,,TRUE,"Form Responses 1"))</f>
        <v>0</v>
      </c>
      <c r="C430" s="51">
        <f ca="1">INDIRECT(ADDRESS(2+QUOTIENT(ROW()-2,COUNTA('Form Responses 1'!$1:$1)-4),3,,TRUE,"Form Responses 1"))</f>
        <v>0</v>
      </c>
      <c r="D430" s="51">
        <f ca="1">INDIRECT(ADDRESS(2+QUOTIENT(ROW()-2,COUNTA('Form Responses 1'!$1:$1)-4),4,,TRUE,"Form Responses 1"))</f>
        <v>0</v>
      </c>
      <c r="E430" s="67">
        <f ca="1" t="shared" si="0"/>
        <v>6</v>
      </c>
      <c r="F430" s="51" t="str">
        <f ca="1">IF(ISBLANK(A430)," ",INDIRECT(ADDRESS(1,5+MOD(ROW()-2,COUNTA('Form Responses 1'!$1:$1)-4),,TRUE,"Form Responses 1")))</f>
        <v>Gedung [Kamar 4]</v>
      </c>
      <c r="G430" s="51" t="e">
        <f ca="1">IF(ISBLANK(A430)," ",INDIRECT(ADDRESS(MATCH(A430,'Form Responses 1'!A:A,0),5+MOD(ROW()-2,COUNTA('Form Responses 1'!$1:$1)-4),,TRUE,"Form Responses 1")))</f>
        <v>#N/A</v>
      </c>
      <c r="H430" s="68" t="str">
        <f ca="1" t="shared" si="1"/>
        <v>Gedung</v>
      </c>
      <c r="I430" s="68" t="str">
        <f ca="1" t="shared" si="2"/>
        <v>CLEANING SERVICE</v>
      </c>
      <c r="J430" s="68" t="str">
        <f ca="1" t="array" ref="J430">IFERROR(INDEX(MASTER!B:B,MATCH(G430,MASTER!A:A,0))/100," ")</f>
        <v> </v>
      </c>
      <c r="K430" s="51">
        <f ca="1" t="shared" si="3"/>
        <v>0</v>
      </c>
      <c r="L430" s="51" t="str">
        <f ca="1" t="shared" si="4"/>
        <v>1900 - WEEK 00</v>
      </c>
      <c r="M430" s="51" t="str">
        <f ca="1" t="shared" si="5"/>
        <v>1900 - MONTH 01</v>
      </c>
      <c r="N430" s="68" t="str">
        <f ca="1" t="shared" ref="N430:O430" si="438">IFERROR(AVERAGEIF(L:L,L430,$J:$J)," ")</f>
        <v> </v>
      </c>
      <c r="O430" s="68" t="str">
        <f ca="1" t="shared" si="438"/>
        <v> </v>
      </c>
      <c r="P430" s="51" t="str">
        <f ca="1">IF(ISBLANK(A430)," ",IF(N430&gt;MASTER!$B$3/100,"SB",IF(N430&gt;MASTER!$B$4/100,"B",IF(N430&gt;MASTER!$B$5/100,"C","K"))))</f>
        <v>SB</v>
      </c>
      <c r="Q430" s="51" t="str">
        <f ca="1">IF(ISBLANK(B430)," ",IF(O430&gt;MASTER!$B$3/100,"SB",IF(O430&gt;MASTER!$B$4/100,"B",IF(O430&gt;MASTER!$B$5/100,"C","K"))))</f>
        <v>SB</v>
      </c>
    </row>
    <row r="431" customHeight="1" spans="1:17">
      <c r="A431" s="51">
        <f ca="1">INDIRECT(ADDRESS(2+QUOTIENT(ROW()-2,COUNTA('Form Responses 1'!$1:$1)-4),1,,TRUE,"Form Responses 1"))</f>
        <v>0</v>
      </c>
      <c r="B431" s="51">
        <f ca="1">INDIRECT(ADDRESS(2+QUOTIENT(ROW()-2,COUNTA('Form Responses 1'!$1:$1)-4),2,,TRUE,"Form Responses 1"))</f>
        <v>0</v>
      </c>
      <c r="C431" s="51">
        <f ca="1">INDIRECT(ADDRESS(2+QUOTIENT(ROW()-2,COUNTA('Form Responses 1'!$1:$1)-4),3,,TRUE,"Form Responses 1"))</f>
        <v>0</v>
      </c>
      <c r="D431" s="51">
        <f ca="1">INDIRECT(ADDRESS(2+QUOTIENT(ROW()-2,COUNTA('Form Responses 1'!$1:$1)-4),4,,TRUE,"Form Responses 1"))</f>
        <v>0</v>
      </c>
      <c r="E431" s="67">
        <f ca="1" t="shared" si="0"/>
        <v>6</v>
      </c>
      <c r="F431" s="51" t="str">
        <f ca="1">IF(ISBLANK(A431)," ",INDIRECT(ADDRESS(1,5+MOD(ROW()-2,COUNTA('Form Responses 1'!$1:$1)-4),,TRUE,"Form Responses 1")))</f>
        <v>Gedung [Kolidor]</v>
      </c>
      <c r="G431" s="51" t="e">
        <f ca="1">IF(ISBLANK(A431)," ",INDIRECT(ADDRESS(MATCH(A431,'Form Responses 1'!A:A,0),5+MOD(ROW()-2,COUNTA('Form Responses 1'!$1:$1)-4),,TRUE,"Form Responses 1")))</f>
        <v>#N/A</v>
      </c>
      <c r="H431" s="68" t="str">
        <f ca="1" t="shared" si="1"/>
        <v>Gedung</v>
      </c>
      <c r="I431" s="68" t="str">
        <f ca="1" t="shared" si="2"/>
        <v>CLEANING SERVICE</v>
      </c>
      <c r="J431" s="68" t="str">
        <f ca="1" t="array" ref="J431">IFERROR(INDEX(MASTER!B:B,MATCH(G431,MASTER!A:A,0))/100," ")</f>
        <v> </v>
      </c>
      <c r="K431" s="51">
        <f ca="1" t="shared" si="3"/>
        <v>0</v>
      </c>
      <c r="L431" s="51" t="str">
        <f ca="1" t="shared" si="4"/>
        <v>1900 - WEEK 00</v>
      </c>
      <c r="M431" s="51" t="str">
        <f ca="1" t="shared" si="5"/>
        <v>1900 - MONTH 01</v>
      </c>
      <c r="N431" s="68" t="str">
        <f ca="1" t="shared" ref="N431:O431" si="439">IFERROR(AVERAGEIF(L:L,L431,$J:$J)," ")</f>
        <v> </v>
      </c>
      <c r="O431" s="68" t="str">
        <f ca="1" t="shared" si="439"/>
        <v> </v>
      </c>
      <c r="P431" s="51" t="str">
        <f ca="1">IF(ISBLANK(A431)," ",IF(N431&gt;MASTER!$B$3/100,"SB",IF(N431&gt;MASTER!$B$4/100,"B",IF(N431&gt;MASTER!$B$5/100,"C","K"))))</f>
        <v>SB</v>
      </c>
      <c r="Q431" s="51" t="str">
        <f ca="1">IF(ISBLANK(B431)," ",IF(O431&gt;MASTER!$B$3/100,"SB",IF(O431&gt;MASTER!$B$4/100,"B",IF(O431&gt;MASTER!$B$5/100,"C","K"))))</f>
        <v>SB</v>
      </c>
    </row>
    <row r="432" customHeight="1" spans="1:17">
      <c r="A432" s="51">
        <f ca="1">INDIRECT(ADDRESS(2+QUOTIENT(ROW()-2,COUNTA('Form Responses 1'!$1:$1)-4),1,,TRUE,"Form Responses 1"))</f>
        <v>0</v>
      </c>
      <c r="B432" s="51">
        <f ca="1">INDIRECT(ADDRESS(2+QUOTIENT(ROW()-2,COUNTA('Form Responses 1'!$1:$1)-4),2,,TRUE,"Form Responses 1"))</f>
        <v>0</v>
      </c>
      <c r="C432" s="51">
        <f ca="1">INDIRECT(ADDRESS(2+QUOTIENT(ROW()-2,COUNTA('Form Responses 1'!$1:$1)-4),3,,TRUE,"Form Responses 1"))</f>
        <v>0</v>
      </c>
      <c r="D432" s="51">
        <f ca="1">INDIRECT(ADDRESS(2+QUOTIENT(ROW()-2,COUNTA('Form Responses 1'!$1:$1)-4),4,,TRUE,"Form Responses 1"))</f>
        <v>0</v>
      </c>
      <c r="E432" s="67">
        <f ca="1" t="shared" si="0"/>
        <v>6</v>
      </c>
      <c r="F432" s="51" t="str">
        <f ca="1">IF(ISBLANK(A432)," ",INDIRECT(ADDRESS(1,5+MOD(ROW()-2,COUNTA('Form Responses 1'!$1:$1)-4),,TRUE,"Form Responses 1")))</f>
        <v>Gedung [Pentri]</v>
      </c>
      <c r="G432" s="51" t="e">
        <f ca="1">IF(ISBLANK(A432)," ",INDIRECT(ADDRESS(MATCH(A432,'Form Responses 1'!A:A,0),5+MOD(ROW()-2,COUNTA('Form Responses 1'!$1:$1)-4),,TRUE,"Form Responses 1")))</f>
        <v>#N/A</v>
      </c>
      <c r="H432" s="68" t="str">
        <f ca="1" t="shared" si="1"/>
        <v>Gedung</v>
      </c>
      <c r="I432" s="68" t="str">
        <f ca="1" t="shared" si="2"/>
        <v>CLEANING SERVICE</v>
      </c>
      <c r="J432" s="68" t="str">
        <f ca="1" t="array" ref="J432">IFERROR(INDEX(MASTER!B:B,MATCH(G432,MASTER!A:A,0))/100," ")</f>
        <v> </v>
      </c>
      <c r="K432" s="51">
        <f ca="1" t="shared" si="3"/>
        <v>0</v>
      </c>
      <c r="L432" s="51" t="str">
        <f ca="1" t="shared" si="4"/>
        <v>1900 - WEEK 00</v>
      </c>
      <c r="M432" s="51" t="str">
        <f ca="1" t="shared" si="5"/>
        <v>1900 - MONTH 01</v>
      </c>
      <c r="N432" s="68" t="str">
        <f ca="1" t="shared" ref="N432:O432" si="440">IFERROR(AVERAGEIF(L:L,L432,$J:$J)," ")</f>
        <v> </v>
      </c>
      <c r="O432" s="68" t="str">
        <f ca="1" t="shared" si="440"/>
        <v> </v>
      </c>
      <c r="P432" s="51" t="str">
        <f ca="1">IF(ISBLANK(A432)," ",IF(N432&gt;MASTER!$B$3/100,"SB",IF(N432&gt;MASTER!$B$4/100,"B",IF(N432&gt;MASTER!$B$5/100,"C","K"))))</f>
        <v>SB</v>
      </c>
      <c r="Q432" s="51" t="str">
        <f ca="1">IF(ISBLANK(B432)," ",IF(O432&gt;MASTER!$B$3/100,"SB",IF(O432&gt;MASTER!$B$4/100,"B",IF(O432&gt;MASTER!$B$5/100,"C","K"))))</f>
        <v>SB</v>
      </c>
    </row>
    <row r="433" customHeight="1" spans="1:17">
      <c r="A433" s="51">
        <f ca="1">INDIRECT(ADDRESS(2+QUOTIENT(ROW()-2,COUNTA('Form Responses 1'!$1:$1)-4),1,,TRUE,"Form Responses 1"))</f>
        <v>0</v>
      </c>
      <c r="B433" s="51">
        <f ca="1">INDIRECT(ADDRESS(2+QUOTIENT(ROW()-2,COUNTA('Form Responses 1'!$1:$1)-4),2,,TRUE,"Form Responses 1"))</f>
        <v>0</v>
      </c>
      <c r="C433" s="51">
        <f ca="1">INDIRECT(ADDRESS(2+QUOTIENT(ROW()-2,COUNTA('Form Responses 1'!$1:$1)-4),3,,TRUE,"Form Responses 1"))</f>
        <v>0</v>
      </c>
      <c r="D433" s="51">
        <f ca="1">INDIRECT(ADDRESS(2+QUOTIENT(ROW()-2,COUNTA('Form Responses 1'!$1:$1)-4),4,,TRUE,"Form Responses 1"))</f>
        <v>0</v>
      </c>
      <c r="E433" s="67">
        <f ca="1" t="shared" si="0"/>
        <v>6</v>
      </c>
      <c r="F433" s="51" t="str">
        <f ca="1">IF(ISBLANK(A433)," ",INDIRECT(ADDRESS(1,5+MOD(ROW()-2,COUNTA('Form Responses 1'!$1:$1)-4),,TRUE,"Form Responses 1")))</f>
        <v>Gedung [Toilet]</v>
      </c>
      <c r="G433" s="51" t="e">
        <f ca="1">IF(ISBLANK(A433)," ",INDIRECT(ADDRESS(MATCH(A433,'Form Responses 1'!A:A,0),5+MOD(ROW()-2,COUNTA('Form Responses 1'!$1:$1)-4),,TRUE,"Form Responses 1")))</f>
        <v>#N/A</v>
      </c>
      <c r="H433" s="68" t="str">
        <f ca="1" t="shared" si="1"/>
        <v>Gedung</v>
      </c>
      <c r="I433" s="68" t="str">
        <f ca="1" t="shared" si="2"/>
        <v>CLEANING SERVICE</v>
      </c>
      <c r="J433" s="68" t="str">
        <f ca="1" t="array" ref="J433">IFERROR(INDEX(MASTER!B:B,MATCH(G433,MASTER!A:A,0))/100," ")</f>
        <v> </v>
      </c>
      <c r="K433" s="51">
        <f ca="1" t="shared" si="3"/>
        <v>0</v>
      </c>
      <c r="L433" s="51" t="str">
        <f ca="1" t="shared" si="4"/>
        <v>1900 - WEEK 00</v>
      </c>
      <c r="M433" s="51" t="str">
        <f ca="1" t="shared" si="5"/>
        <v>1900 - MONTH 01</v>
      </c>
      <c r="N433" s="68" t="str">
        <f ca="1" t="shared" ref="N433:O433" si="441">IFERROR(AVERAGEIF(L:L,L433,$J:$J)," ")</f>
        <v> </v>
      </c>
      <c r="O433" s="68" t="str">
        <f ca="1" t="shared" si="441"/>
        <v> </v>
      </c>
      <c r="P433" s="51" t="str">
        <f ca="1">IF(ISBLANK(A433)," ",IF(N433&gt;MASTER!$B$3/100,"SB",IF(N433&gt;MASTER!$B$4/100,"B",IF(N433&gt;MASTER!$B$5/100,"C","K"))))</f>
        <v>SB</v>
      </c>
      <c r="Q433" s="51" t="str">
        <f ca="1">IF(ISBLANK(B433)," ",IF(O433&gt;MASTER!$B$3/100,"SB",IF(O433&gt;MASTER!$B$4/100,"B",IF(O433&gt;MASTER!$B$5/100,"C","K"))))</f>
        <v>SB</v>
      </c>
    </row>
    <row r="434" customHeight="1" spans="1:17">
      <c r="A434" s="51">
        <f ca="1">INDIRECT(ADDRESS(2+QUOTIENT(ROW()-2,COUNTA('Form Responses 1'!$1:$1)-4),1,,TRUE,"Form Responses 1"))</f>
        <v>0</v>
      </c>
      <c r="B434" s="51">
        <f ca="1">INDIRECT(ADDRESS(2+QUOTIENT(ROW()-2,COUNTA('Form Responses 1'!$1:$1)-4),2,,TRUE,"Form Responses 1"))</f>
        <v>0</v>
      </c>
      <c r="C434" s="51">
        <f ca="1">INDIRECT(ADDRESS(2+QUOTIENT(ROW()-2,COUNTA('Form Responses 1'!$1:$1)-4),3,,TRUE,"Form Responses 1"))</f>
        <v>0</v>
      </c>
      <c r="D434" s="51">
        <f ca="1">INDIRECT(ADDRESS(2+QUOTIENT(ROW()-2,COUNTA('Form Responses 1'!$1:$1)-4),4,,TRUE,"Form Responses 1"))</f>
        <v>0</v>
      </c>
      <c r="E434" s="67">
        <f ca="1" t="shared" si="0"/>
        <v>6</v>
      </c>
      <c r="F434" s="51" t="str">
        <f ca="1">IF(ISBLANK(A434)," ",INDIRECT(ADDRESS(1,5+MOD(ROW()-2,COUNTA('Form Responses 1'!$1:$1)-4),,TRUE,"Form Responses 1")))</f>
        <v>Security [Security Functions]</v>
      </c>
      <c r="G434" s="51" t="e">
        <f ca="1">IF(ISBLANK(A434)," ",INDIRECT(ADDRESS(MATCH(A434,'Form Responses 1'!A:A,0),5+MOD(ROW()-2,COUNTA('Form Responses 1'!$1:$1)-4),,TRUE,"Form Responses 1")))</f>
        <v>#N/A</v>
      </c>
      <c r="H434" s="68" t="str">
        <f ca="1" t="shared" si="1"/>
        <v>Security</v>
      </c>
      <c r="I434" s="68" t="str">
        <f ca="1" t="shared" si="2"/>
        <v>SECURITY SERVICE</v>
      </c>
      <c r="J434" s="68" t="str">
        <f ca="1" t="array" ref="J434">IFERROR(INDEX(MASTER!B:B,MATCH(G434,MASTER!A:A,0))/100," ")</f>
        <v> </v>
      </c>
      <c r="K434" s="51">
        <f ca="1" t="shared" si="3"/>
        <v>0</v>
      </c>
      <c r="L434" s="51" t="str">
        <f ca="1" t="shared" si="4"/>
        <v>1900 - WEEK 00</v>
      </c>
      <c r="M434" s="51" t="str">
        <f ca="1" t="shared" si="5"/>
        <v>1900 - MONTH 01</v>
      </c>
      <c r="N434" s="68" t="str">
        <f ca="1" t="shared" ref="N434:O434" si="442">IFERROR(AVERAGEIF(L:L,L434,$J:$J)," ")</f>
        <v> </v>
      </c>
      <c r="O434" s="68" t="str">
        <f ca="1" t="shared" si="442"/>
        <v> </v>
      </c>
      <c r="P434" s="51" t="str">
        <f ca="1">IF(ISBLANK(A434)," ",IF(N434&gt;MASTER!$B$3/100,"SB",IF(N434&gt;MASTER!$B$4/100,"B",IF(N434&gt;MASTER!$B$5/100,"C","K"))))</f>
        <v>SB</v>
      </c>
      <c r="Q434" s="51" t="str">
        <f ca="1">IF(ISBLANK(B434)," ",IF(O434&gt;MASTER!$B$3/100,"SB",IF(O434&gt;MASTER!$B$4/100,"B",IF(O434&gt;MASTER!$B$5/100,"C","K"))))</f>
        <v>SB</v>
      </c>
    </row>
    <row r="435" customHeight="1" spans="1:17">
      <c r="A435" s="51">
        <f ca="1">INDIRECT(ADDRESS(2+QUOTIENT(ROW()-2,COUNTA('Form Responses 1'!$1:$1)-4),1,,TRUE,"Form Responses 1"))</f>
        <v>0</v>
      </c>
      <c r="B435" s="51">
        <f ca="1">INDIRECT(ADDRESS(2+QUOTIENT(ROW()-2,COUNTA('Form Responses 1'!$1:$1)-4),2,,TRUE,"Form Responses 1"))</f>
        <v>0</v>
      </c>
      <c r="C435" s="51">
        <f ca="1">INDIRECT(ADDRESS(2+QUOTIENT(ROW()-2,COUNTA('Form Responses 1'!$1:$1)-4),3,,TRUE,"Form Responses 1"))</f>
        <v>0</v>
      </c>
      <c r="D435" s="51">
        <f ca="1">INDIRECT(ADDRESS(2+QUOTIENT(ROW()-2,COUNTA('Form Responses 1'!$1:$1)-4),4,,TRUE,"Form Responses 1"))</f>
        <v>0</v>
      </c>
      <c r="E435" s="67">
        <f ca="1" t="shared" si="0"/>
        <v>6</v>
      </c>
      <c r="F435" s="51" t="str">
        <f ca="1">IF(ISBLANK(A435)," ",INDIRECT(ADDRESS(1,5+MOD(ROW()-2,COUNTA('Form Responses 1'!$1:$1)-4),,TRUE,"Form Responses 1")))</f>
        <v>Gedung [Halaman]</v>
      </c>
      <c r="G435" s="51" t="e">
        <f ca="1">IF(ISBLANK(A435)," ",INDIRECT(ADDRESS(MATCH(A435,'Form Responses 1'!A:A,0),5+MOD(ROW()-2,COUNTA('Form Responses 1'!$1:$1)-4),,TRUE,"Form Responses 1")))</f>
        <v>#N/A</v>
      </c>
      <c r="H435" s="68" t="str">
        <f ca="1" t="shared" si="1"/>
        <v>Gedung</v>
      </c>
      <c r="I435" s="68" t="str">
        <f ca="1" t="shared" si="2"/>
        <v>CLEANING SERVICE</v>
      </c>
      <c r="J435" s="68" t="str">
        <f ca="1" t="array" ref="J435">IFERROR(INDEX(MASTER!B:B,MATCH(G435,MASTER!A:A,0))/100," ")</f>
        <v> </v>
      </c>
      <c r="K435" s="51">
        <f ca="1" t="shared" si="3"/>
        <v>0</v>
      </c>
      <c r="L435" s="51" t="str">
        <f ca="1" t="shared" si="4"/>
        <v>1900 - WEEK 00</v>
      </c>
      <c r="M435" s="51" t="str">
        <f ca="1" t="shared" si="5"/>
        <v>1900 - MONTH 01</v>
      </c>
      <c r="N435" s="68" t="str">
        <f ca="1" t="shared" ref="N435:O435" si="443">IFERROR(AVERAGEIF(L:L,L435,$J:$J)," ")</f>
        <v> </v>
      </c>
      <c r="O435" s="68" t="str">
        <f ca="1" t="shared" si="443"/>
        <v> </v>
      </c>
      <c r="P435" s="51" t="str">
        <f ca="1">IF(ISBLANK(A435)," ",IF(N435&gt;MASTER!$B$3/100,"SB",IF(N435&gt;MASTER!$B$4/100,"B",IF(N435&gt;MASTER!$B$5/100,"C","K"))))</f>
        <v>SB</v>
      </c>
      <c r="Q435" s="51" t="str">
        <f ca="1">IF(ISBLANK(B435)," ",IF(O435&gt;MASTER!$B$3/100,"SB",IF(O435&gt;MASTER!$B$4/100,"B",IF(O435&gt;MASTER!$B$5/100,"C","K"))))</f>
        <v>SB</v>
      </c>
    </row>
    <row r="436" customHeight="1" spans="1:17">
      <c r="A436" s="51">
        <f ca="1">INDIRECT(ADDRESS(2+QUOTIENT(ROW()-2,COUNTA('Form Responses 1'!$1:$1)-4),1,,TRUE,"Form Responses 1"))</f>
        <v>0</v>
      </c>
      <c r="B436" s="51">
        <f ca="1">INDIRECT(ADDRESS(2+QUOTIENT(ROW()-2,COUNTA('Form Responses 1'!$1:$1)-4),2,,TRUE,"Form Responses 1"))</f>
        <v>0</v>
      </c>
      <c r="C436" s="51">
        <f ca="1">INDIRECT(ADDRESS(2+QUOTIENT(ROW()-2,COUNTA('Form Responses 1'!$1:$1)-4),3,,TRUE,"Form Responses 1"))</f>
        <v>0</v>
      </c>
      <c r="D436" s="51">
        <f ca="1">INDIRECT(ADDRESS(2+QUOTIENT(ROW()-2,COUNTA('Form Responses 1'!$1:$1)-4),4,,TRUE,"Form Responses 1"))</f>
        <v>0</v>
      </c>
      <c r="E436" s="67">
        <f ca="1" t="shared" si="0"/>
        <v>6</v>
      </c>
      <c r="F436" s="51" t="str">
        <f ca="1">IF(ISBLANK(A436)," ",INDIRECT(ADDRESS(1,5+MOD(ROW()-2,COUNTA('Form Responses 1'!$1:$1)-4),,TRUE,"Form Responses 1")))</f>
        <v>Gedung [Kamar 1]</v>
      </c>
      <c r="G436" s="51" t="e">
        <f ca="1">IF(ISBLANK(A436)," ",INDIRECT(ADDRESS(MATCH(A436,'Form Responses 1'!A:A,0),5+MOD(ROW()-2,COUNTA('Form Responses 1'!$1:$1)-4),,TRUE,"Form Responses 1")))</f>
        <v>#N/A</v>
      </c>
      <c r="H436" s="68" t="str">
        <f ca="1" t="shared" si="1"/>
        <v>Gedung</v>
      </c>
      <c r="I436" s="68" t="str">
        <f ca="1" t="shared" si="2"/>
        <v>CLEANING SERVICE</v>
      </c>
      <c r="J436" s="68" t="str">
        <f ca="1" t="array" ref="J436">IFERROR(INDEX(MASTER!B:B,MATCH(G436,MASTER!A:A,0))/100," ")</f>
        <v> </v>
      </c>
      <c r="K436" s="51">
        <f ca="1" t="shared" si="3"/>
        <v>0</v>
      </c>
      <c r="L436" s="51" t="str">
        <f ca="1" t="shared" si="4"/>
        <v>1900 - WEEK 00</v>
      </c>
      <c r="M436" s="51" t="str">
        <f ca="1" t="shared" si="5"/>
        <v>1900 - MONTH 01</v>
      </c>
      <c r="N436" s="68" t="str">
        <f ca="1" t="shared" ref="N436:O436" si="444">IFERROR(AVERAGEIF(L:L,L436,$J:$J)," ")</f>
        <v> </v>
      </c>
      <c r="O436" s="68" t="str">
        <f ca="1" t="shared" si="444"/>
        <v> </v>
      </c>
      <c r="P436" s="51" t="str">
        <f ca="1">IF(ISBLANK(A436)," ",IF(N436&gt;MASTER!$B$3/100,"SB",IF(N436&gt;MASTER!$B$4/100,"B",IF(N436&gt;MASTER!$B$5/100,"C","K"))))</f>
        <v>SB</v>
      </c>
      <c r="Q436" s="51" t="str">
        <f ca="1">IF(ISBLANK(B436)," ",IF(O436&gt;MASTER!$B$3/100,"SB",IF(O436&gt;MASTER!$B$4/100,"B",IF(O436&gt;MASTER!$B$5/100,"C","K"))))</f>
        <v>SB</v>
      </c>
    </row>
    <row r="437" customHeight="1" spans="1:17">
      <c r="A437" s="51">
        <f ca="1">INDIRECT(ADDRESS(2+QUOTIENT(ROW()-2,COUNTA('Form Responses 1'!$1:$1)-4),1,,TRUE,"Form Responses 1"))</f>
        <v>0</v>
      </c>
      <c r="B437" s="51">
        <f ca="1">INDIRECT(ADDRESS(2+QUOTIENT(ROW()-2,COUNTA('Form Responses 1'!$1:$1)-4),2,,TRUE,"Form Responses 1"))</f>
        <v>0</v>
      </c>
      <c r="C437" s="51">
        <f ca="1">INDIRECT(ADDRESS(2+QUOTIENT(ROW()-2,COUNTA('Form Responses 1'!$1:$1)-4),3,,TRUE,"Form Responses 1"))</f>
        <v>0</v>
      </c>
      <c r="D437" s="51">
        <f ca="1">INDIRECT(ADDRESS(2+QUOTIENT(ROW()-2,COUNTA('Form Responses 1'!$1:$1)-4),4,,TRUE,"Form Responses 1"))</f>
        <v>0</v>
      </c>
      <c r="E437" s="67">
        <f ca="1" t="shared" si="0"/>
        <v>6</v>
      </c>
      <c r="F437" s="51" t="str">
        <f ca="1">IF(ISBLANK(A437)," ",INDIRECT(ADDRESS(1,5+MOD(ROW()-2,COUNTA('Form Responses 1'!$1:$1)-4),,TRUE,"Form Responses 1")))</f>
        <v>Gedung [Kamar 2]</v>
      </c>
      <c r="G437" s="51" t="e">
        <f ca="1">IF(ISBLANK(A437)," ",INDIRECT(ADDRESS(MATCH(A437,'Form Responses 1'!A:A,0),5+MOD(ROW()-2,COUNTA('Form Responses 1'!$1:$1)-4),,TRUE,"Form Responses 1")))</f>
        <v>#N/A</v>
      </c>
      <c r="H437" s="68" t="str">
        <f ca="1" t="shared" si="1"/>
        <v>Gedung</v>
      </c>
      <c r="I437" s="68" t="str">
        <f ca="1" t="shared" si="2"/>
        <v>CLEANING SERVICE</v>
      </c>
      <c r="J437" s="68" t="str">
        <f ca="1" t="array" ref="J437">IFERROR(INDEX(MASTER!B:B,MATCH(G437,MASTER!A:A,0))/100," ")</f>
        <v> </v>
      </c>
      <c r="K437" s="51">
        <f ca="1" t="shared" si="3"/>
        <v>0</v>
      </c>
      <c r="L437" s="51" t="str">
        <f ca="1" t="shared" si="4"/>
        <v>1900 - WEEK 00</v>
      </c>
      <c r="M437" s="51" t="str">
        <f ca="1" t="shared" si="5"/>
        <v>1900 - MONTH 01</v>
      </c>
      <c r="N437" s="68" t="str">
        <f ca="1" t="shared" ref="N437:O437" si="445">IFERROR(AVERAGEIF(L:L,L437,$J:$J)," ")</f>
        <v> </v>
      </c>
      <c r="O437" s="68" t="str">
        <f ca="1" t="shared" si="445"/>
        <v> </v>
      </c>
      <c r="P437" s="51" t="str">
        <f ca="1">IF(ISBLANK(A437)," ",IF(N437&gt;MASTER!$B$3/100,"SB",IF(N437&gt;MASTER!$B$4/100,"B",IF(N437&gt;MASTER!$B$5/100,"C","K"))))</f>
        <v>SB</v>
      </c>
      <c r="Q437" s="51" t="str">
        <f ca="1">IF(ISBLANK(B437)," ",IF(O437&gt;MASTER!$B$3/100,"SB",IF(O437&gt;MASTER!$B$4/100,"B",IF(O437&gt;MASTER!$B$5/100,"C","K"))))</f>
        <v>SB</v>
      </c>
    </row>
    <row r="438" customHeight="1" spans="1:17">
      <c r="A438" s="51">
        <f ca="1">INDIRECT(ADDRESS(2+QUOTIENT(ROW()-2,COUNTA('Form Responses 1'!$1:$1)-4),1,,TRUE,"Form Responses 1"))</f>
        <v>0</v>
      </c>
      <c r="B438" s="51">
        <f ca="1">INDIRECT(ADDRESS(2+QUOTIENT(ROW()-2,COUNTA('Form Responses 1'!$1:$1)-4),2,,TRUE,"Form Responses 1"))</f>
        <v>0</v>
      </c>
      <c r="C438" s="51">
        <f ca="1">INDIRECT(ADDRESS(2+QUOTIENT(ROW()-2,COUNTA('Form Responses 1'!$1:$1)-4),3,,TRUE,"Form Responses 1"))</f>
        <v>0</v>
      </c>
      <c r="D438" s="51">
        <f ca="1">INDIRECT(ADDRESS(2+QUOTIENT(ROW()-2,COUNTA('Form Responses 1'!$1:$1)-4),4,,TRUE,"Form Responses 1"))</f>
        <v>0</v>
      </c>
      <c r="E438" s="67">
        <f ca="1" t="shared" si="0"/>
        <v>6</v>
      </c>
      <c r="F438" s="51" t="str">
        <f ca="1">IF(ISBLANK(A438)," ",INDIRECT(ADDRESS(1,5+MOD(ROW()-2,COUNTA('Form Responses 1'!$1:$1)-4),,TRUE,"Form Responses 1")))</f>
        <v>Gedung [Kamar 3]</v>
      </c>
      <c r="G438" s="51" t="e">
        <f ca="1">IF(ISBLANK(A438)," ",INDIRECT(ADDRESS(MATCH(A438,'Form Responses 1'!A:A,0),5+MOD(ROW()-2,COUNTA('Form Responses 1'!$1:$1)-4),,TRUE,"Form Responses 1")))</f>
        <v>#N/A</v>
      </c>
      <c r="H438" s="68" t="str">
        <f ca="1" t="shared" si="1"/>
        <v>Gedung</v>
      </c>
      <c r="I438" s="68" t="str">
        <f ca="1" t="shared" si="2"/>
        <v>CLEANING SERVICE</v>
      </c>
      <c r="J438" s="68" t="str">
        <f ca="1" t="array" ref="J438">IFERROR(INDEX(MASTER!B:B,MATCH(G438,MASTER!A:A,0))/100," ")</f>
        <v> </v>
      </c>
      <c r="K438" s="51">
        <f ca="1" t="shared" si="3"/>
        <v>0</v>
      </c>
      <c r="L438" s="51" t="str">
        <f ca="1" t="shared" si="4"/>
        <v>1900 - WEEK 00</v>
      </c>
      <c r="M438" s="51" t="str">
        <f ca="1" t="shared" si="5"/>
        <v>1900 - MONTH 01</v>
      </c>
      <c r="N438" s="68" t="str">
        <f ca="1" t="shared" ref="N438:O438" si="446">IFERROR(AVERAGEIF(L:L,L438,$J:$J)," ")</f>
        <v> </v>
      </c>
      <c r="O438" s="68" t="str">
        <f ca="1" t="shared" si="446"/>
        <v> </v>
      </c>
      <c r="P438" s="51" t="str">
        <f ca="1">IF(ISBLANK(A438)," ",IF(N438&gt;MASTER!$B$3/100,"SB",IF(N438&gt;MASTER!$B$4/100,"B",IF(N438&gt;MASTER!$B$5/100,"C","K"))))</f>
        <v>SB</v>
      </c>
      <c r="Q438" s="51" t="str">
        <f ca="1">IF(ISBLANK(B438)," ",IF(O438&gt;MASTER!$B$3/100,"SB",IF(O438&gt;MASTER!$B$4/100,"B",IF(O438&gt;MASTER!$B$5/100,"C","K"))))</f>
        <v>SB</v>
      </c>
    </row>
    <row r="439" customHeight="1" spans="1:17">
      <c r="A439" s="51">
        <f ca="1">INDIRECT(ADDRESS(2+QUOTIENT(ROW()-2,COUNTA('Form Responses 1'!$1:$1)-4),1,,TRUE,"Form Responses 1"))</f>
        <v>0</v>
      </c>
      <c r="B439" s="51">
        <f ca="1">INDIRECT(ADDRESS(2+QUOTIENT(ROW()-2,COUNTA('Form Responses 1'!$1:$1)-4),2,,TRUE,"Form Responses 1"))</f>
        <v>0</v>
      </c>
      <c r="C439" s="51">
        <f ca="1">INDIRECT(ADDRESS(2+QUOTIENT(ROW()-2,COUNTA('Form Responses 1'!$1:$1)-4),3,,TRUE,"Form Responses 1"))</f>
        <v>0</v>
      </c>
      <c r="D439" s="51">
        <f ca="1">INDIRECT(ADDRESS(2+QUOTIENT(ROW()-2,COUNTA('Form Responses 1'!$1:$1)-4),4,,TRUE,"Form Responses 1"))</f>
        <v>0</v>
      </c>
      <c r="E439" s="67">
        <f ca="1" t="shared" si="0"/>
        <v>6</v>
      </c>
      <c r="F439" s="51" t="str">
        <f ca="1">IF(ISBLANK(A439)," ",INDIRECT(ADDRESS(1,5+MOD(ROW()-2,COUNTA('Form Responses 1'!$1:$1)-4),,TRUE,"Form Responses 1")))</f>
        <v>Gedung [Kamar 4]</v>
      </c>
      <c r="G439" s="51" t="e">
        <f ca="1">IF(ISBLANK(A439)," ",INDIRECT(ADDRESS(MATCH(A439,'Form Responses 1'!A:A,0),5+MOD(ROW()-2,COUNTA('Form Responses 1'!$1:$1)-4),,TRUE,"Form Responses 1")))</f>
        <v>#N/A</v>
      </c>
      <c r="H439" s="68" t="str">
        <f ca="1" t="shared" si="1"/>
        <v>Gedung</v>
      </c>
      <c r="I439" s="68" t="str">
        <f ca="1" t="shared" si="2"/>
        <v>CLEANING SERVICE</v>
      </c>
      <c r="J439" s="68" t="str">
        <f ca="1" t="array" ref="J439">IFERROR(INDEX(MASTER!B:B,MATCH(G439,MASTER!A:A,0))/100," ")</f>
        <v> </v>
      </c>
      <c r="K439" s="51">
        <f ca="1" t="shared" si="3"/>
        <v>0</v>
      </c>
      <c r="L439" s="51" t="str">
        <f ca="1" t="shared" si="4"/>
        <v>1900 - WEEK 00</v>
      </c>
      <c r="M439" s="51" t="str">
        <f ca="1" t="shared" si="5"/>
        <v>1900 - MONTH 01</v>
      </c>
      <c r="N439" s="68" t="str">
        <f ca="1" t="shared" ref="N439:O439" si="447">IFERROR(AVERAGEIF(L:L,L439,$J:$J)," ")</f>
        <v> </v>
      </c>
      <c r="O439" s="68" t="str">
        <f ca="1" t="shared" si="447"/>
        <v> </v>
      </c>
      <c r="P439" s="51" t="str">
        <f ca="1">IF(ISBLANK(A439)," ",IF(N439&gt;MASTER!$B$3/100,"SB",IF(N439&gt;MASTER!$B$4/100,"B",IF(N439&gt;MASTER!$B$5/100,"C","K"))))</f>
        <v>SB</v>
      </c>
      <c r="Q439" s="51" t="str">
        <f ca="1">IF(ISBLANK(B439)," ",IF(O439&gt;MASTER!$B$3/100,"SB",IF(O439&gt;MASTER!$B$4/100,"B",IF(O439&gt;MASTER!$B$5/100,"C","K"))))</f>
        <v>SB</v>
      </c>
    </row>
    <row r="440" customHeight="1" spans="1:17">
      <c r="A440" s="51">
        <f ca="1">INDIRECT(ADDRESS(2+QUOTIENT(ROW()-2,COUNTA('Form Responses 1'!$1:$1)-4),1,,TRUE,"Form Responses 1"))</f>
        <v>0</v>
      </c>
      <c r="B440" s="51">
        <f ca="1">INDIRECT(ADDRESS(2+QUOTIENT(ROW()-2,COUNTA('Form Responses 1'!$1:$1)-4),2,,TRUE,"Form Responses 1"))</f>
        <v>0</v>
      </c>
      <c r="C440" s="51">
        <f ca="1">INDIRECT(ADDRESS(2+QUOTIENT(ROW()-2,COUNTA('Form Responses 1'!$1:$1)-4),3,,TRUE,"Form Responses 1"))</f>
        <v>0</v>
      </c>
      <c r="D440" s="51">
        <f ca="1">INDIRECT(ADDRESS(2+QUOTIENT(ROW()-2,COUNTA('Form Responses 1'!$1:$1)-4),4,,TRUE,"Form Responses 1"))</f>
        <v>0</v>
      </c>
      <c r="E440" s="67">
        <f ca="1" t="shared" si="0"/>
        <v>6</v>
      </c>
      <c r="F440" s="51" t="str">
        <f ca="1">IF(ISBLANK(A440)," ",INDIRECT(ADDRESS(1,5+MOD(ROW()-2,COUNTA('Form Responses 1'!$1:$1)-4),,TRUE,"Form Responses 1")))</f>
        <v>Gedung [Kolidor]</v>
      </c>
      <c r="G440" s="51" t="e">
        <f ca="1">IF(ISBLANK(A440)," ",INDIRECT(ADDRESS(MATCH(A440,'Form Responses 1'!A:A,0),5+MOD(ROW()-2,COUNTA('Form Responses 1'!$1:$1)-4),,TRUE,"Form Responses 1")))</f>
        <v>#N/A</v>
      </c>
      <c r="H440" s="68" t="str">
        <f ca="1" t="shared" si="1"/>
        <v>Gedung</v>
      </c>
      <c r="I440" s="68" t="str">
        <f ca="1" t="shared" si="2"/>
        <v>CLEANING SERVICE</v>
      </c>
      <c r="J440" s="68" t="str">
        <f ca="1" t="array" ref="J440">IFERROR(INDEX(MASTER!B:B,MATCH(G440,MASTER!A:A,0))/100," ")</f>
        <v> </v>
      </c>
      <c r="K440" s="51">
        <f ca="1" t="shared" si="3"/>
        <v>0</v>
      </c>
      <c r="L440" s="51" t="str">
        <f ca="1" t="shared" si="4"/>
        <v>1900 - WEEK 00</v>
      </c>
      <c r="M440" s="51" t="str">
        <f ca="1" t="shared" si="5"/>
        <v>1900 - MONTH 01</v>
      </c>
      <c r="N440" s="68" t="str">
        <f ca="1" t="shared" ref="N440:O440" si="448">IFERROR(AVERAGEIF(L:L,L440,$J:$J)," ")</f>
        <v> </v>
      </c>
      <c r="O440" s="68" t="str">
        <f ca="1" t="shared" si="448"/>
        <v> </v>
      </c>
      <c r="P440" s="51" t="str">
        <f ca="1">IF(ISBLANK(A440)," ",IF(N440&gt;MASTER!$B$3/100,"SB",IF(N440&gt;MASTER!$B$4/100,"B",IF(N440&gt;MASTER!$B$5/100,"C","K"))))</f>
        <v>SB</v>
      </c>
      <c r="Q440" s="51" t="str">
        <f ca="1">IF(ISBLANK(B440)," ",IF(O440&gt;MASTER!$B$3/100,"SB",IF(O440&gt;MASTER!$B$4/100,"B",IF(O440&gt;MASTER!$B$5/100,"C","K"))))</f>
        <v>SB</v>
      </c>
    </row>
    <row r="441" customHeight="1" spans="1:17">
      <c r="A441" s="51">
        <f ca="1">INDIRECT(ADDRESS(2+QUOTIENT(ROW()-2,COUNTA('Form Responses 1'!$1:$1)-4),1,,TRUE,"Form Responses 1"))</f>
        <v>0</v>
      </c>
      <c r="B441" s="51">
        <f ca="1">INDIRECT(ADDRESS(2+QUOTIENT(ROW()-2,COUNTA('Form Responses 1'!$1:$1)-4),2,,TRUE,"Form Responses 1"))</f>
        <v>0</v>
      </c>
      <c r="C441" s="51">
        <f ca="1">INDIRECT(ADDRESS(2+QUOTIENT(ROW()-2,COUNTA('Form Responses 1'!$1:$1)-4),3,,TRUE,"Form Responses 1"))</f>
        <v>0</v>
      </c>
      <c r="D441" s="51">
        <f ca="1">INDIRECT(ADDRESS(2+QUOTIENT(ROW()-2,COUNTA('Form Responses 1'!$1:$1)-4),4,,TRUE,"Form Responses 1"))</f>
        <v>0</v>
      </c>
      <c r="E441" s="67">
        <f ca="1" t="shared" si="0"/>
        <v>6</v>
      </c>
      <c r="F441" s="51" t="str">
        <f ca="1">IF(ISBLANK(A441)," ",INDIRECT(ADDRESS(1,5+MOD(ROW()-2,COUNTA('Form Responses 1'!$1:$1)-4),,TRUE,"Form Responses 1")))</f>
        <v>Gedung [Pentri]</v>
      </c>
      <c r="G441" s="51" t="e">
        <f ca="1">IF(ISBLANK(A441)," ",INDIRECT(ADDRESS(MATCH(A441,'Form Responses 1'!A:A,0),5+MOD(ROW()-2,COUNTA('Form Responses 1'!$1:$1)-4),,TRUE,"Form Responses 1")))</f>
        <v>#N/A</v>
      </c>
      <c r="H441" s="68" t="str">
        <f ca="1" t="shared" si="1"/>
        <v>Gedung</v>
      </c>
      <c r="I441" s="68" t="str">
        <f ca="1" t="shared" si="2"/>
        <v>CLEANING SERVICE</v>
      </c>
      <c r="J441" s="68" t="str">
        <f ca="1" t="array" ref="J441">IFERROR(INDEX(MASTER!B:B,MATCH(G441,MASTER!A:A,0))/100," ")</f>
        <v> </v>
      </c>
      <c r="K441" s="51">
        <f ca="1" t="shared" si="3"/>
        <v>0</v>
      </c>
      <c r="L441" s="51" t="str">
        <f ca="1" t="shared" si="4"/>
        <v>1900 - WEEK 00</v>
      </c>
      <c r="M441" s="51" t="str">
        <f ca="1" t="shared" si="5"/>
        <v>1900 - MONTH 01</v>
      </c>
      <c r="N441" s="68" t="str">
        <f ca="1" t="shared" ref="N441:O441" si="449">IFERROR(AVERAGEIF(L:L,L441,$J:$J)," ")</f>
        <v> </v>
      </c>
      <c r="O441" s="68" t="str">
        <f ca="1" t="shared" si="449"/>
        <v> </v>
      </c>
      <c r="P441" s="51" t="str">
        <f ca="1">IF(ISBLANK(A441)," ",IF(N441&gt;MASTER!$B$3/100,"SB",IF(N441&gt;MASTER!$B$4/100,"B",IF(N441&gt;MASTER!$B$5/100,"C","K"))))</f>
        <v>SB</v>
      </c>
      <c r="Q441" s="51" t="str">
        <f ca="1">IF(ISBLANK(B441)," ",IF(O441&gt;MASTER!$B$3/100,"SB",IF(O441&gt;MASTER!$B$4/100,"B",IF(O441&gt;MASTER!$B$5/100,"C","K"))))</f>
        <v>SB</v>
      </c>
    </row>
    <row r="442" customHeight="1" spans="1:17">
      <c r="A442" s="51">
        <f ca="1">INDIRECT(ADDRESS(2+QUOTIENT(ROW()-2,COUNTA('Form Responses 1'!$1:$1)-4),1,,TRUE,"Form Responses 1"))</f>
        <v>0</v>
      </c>
      <c r="B442" s="51">
        <f ca="1">INDIRECT(ADDRESS(2+QUOTIENT(ROW()-2,COUNTA('Form Responses 1'!$1:$1)-4),2,,TRUE,"Form Responses 1"))</f>
        <v>0</v>
      </c>
      <c r="C442" s="51">
        <f ca="1">INDIRECT(ADDRESS(2+QUOTIENT(ROW()-2,COUNTA('Form Responses 1'!$1:$1)-4),3,,TRUE,"Form Responses 1"))</f>
        <v>0</v>
      </c>
      <c r="D442" s="51">
        <f ca="1">INDIRECT(ADDRESS(2+QUOTIENT(ROW()-2,COUNTA('Form Responses 1'!$1:$1)-4),4,,TRUE,"Form Responses 1"))</f>
        <v>0</v>
      </c>
      <c r="E442" s="67">
        <f ca="1" t="shared" si="0"/>
        <v>6</v>
      </c>
      <c r="F442" s="51" t="str">
        <f ca="1">IF(ISBLANK(A442)," ",INDIRECT(ADDRESS(1,5+MOD(ROW()-2,COUNTA('Form Responses 1'!$1:$1)-4),,TRUE,"Form Responses 1")))</f>
        <v>Gedung [Toilet]</v>
      </c>
      <c r="G442" s="51" t="e">
        <f ca="1">IF(ISBLANK(A442)," ",INDIRECT(ADDRESS(MATCH(A442,'Form Responses 1'!A:A,0),5+MOD(ROW()-2,COUNTA('Form Responses 1'!$1:$1)-4),,TRUE,"Form Responses 1")))</f>
        <v>#N/A</v>
      </c>
      <c r="H442" s="68" t="str">
        <f ca="1" t="shared" si="1"/>
        <v>Gedung</v>
      </c>
      <c r="I442" s="68" t="str">
        <f ca="1" t="shared" si="2"/>
        <v>CLEANING SERVICE</v>
      </c>
      <c r="J442" s="68" t="str">
        <f ca="1" t="array" ref="J442">IFERROR(INDEX(MASTER!B:B,MATCH(G442,MASTER!A:A,0))/100," ")</f>
        <v> </v>
      </c>
      <c r="K442" s="51">
        <f ca="1" t="shared" si="3"/>
        <v>0</v>
      </c>
      <c r="L442" s="51" t="str">
        <f ca="1" t="shared" si="4"/>
        <v>1900 - WEEK 00</v>
      </c>
      <c r="M442" s="51" t="str">
        <f ca="1" t="shared" si="5"/>
        <v>1900 - MONTH 01</v>
      </c>
      <c r="N442" s="68" t="str">
        <f ca="1" t="shared" ref="N442:O442" si="450">IFERROR(AVERAGEIF(L:L,L442,$J:$J)," ")</f>
        <v> </v>
      </c>
      <c r="O442" s="68" t="str">
        <f ca="1" t="shared" si="450"/>
        <v> </v>
      </c>
      <c r="P442" s="51" t="str">
        <f ca="1">IF(ISBLANK(A442)," ",IF(N442&gt;MASTER!$B$3/100,"SB",IF(N442&gt;MASTER!$B$4/100,"B",IF(N442&gt;MASTER!$B$5/100,"C","K"))))</f>
        <v>SB</v>
      </c>
      <c r="Q442" s="51" t="str">
        <f ca="1">IF(ISBLANK(B442)," ",IF(O442&gt;MASTER!$B$3/100,"SB",IF(O442&gt;MASTER!$B$4/100,"B",IF(O442&gt;MASTER!$B$5/100,"C","K"))))</f>
        <v>SB</v>
      </c>
    </row>
    <row r="443" customHeight="1" spans="1:17">
      <c r="A443" s="51">
        <f ca="1">INDIRECT(ADDRESS(2+QUOTIENT(ROW()-2,COUNTA('Form Responses 1'!$1:$1)-4),1,,TRUE,"Form Responses 1"))</f>
        <v>0</v>
      </c>
      <c r="B443" s="51">
        <f ca="1">INDIRECT(ADDRESS(2+QUOTIENT(ROW()-2,COUNTA('Form Responses 1'!$1:$1)-4),2,,TRUE,"Form Responses 1"))</f>
        <v>0</v>
      </c>
      <c r="C443" s="51">
        <f ca="1">INDIRECT(ADDRESS(2+QUOTIENT(ROW()-2,COUNTA('Form Responses 1'!$1:$1)-4),3,,TRUE,"Form Responses 1"))</f>
        <v>0</v>
      </c>
      <c r="D443" s="51">
        <f ca="1">INDIRECT(ADDRESS(2+QUOTIENT(ROW()-2,COUNTA('Form Responses 1'!$1:$1)-4),4,,TRUE,"Form Responses 1"))</f>
        <v>0</v>
      </c>
      <c r="E443" s="67">
        <f ca="1" t="shared" si="0"/>
        <v>6</v>
      </c>
      <c r="F443" s="51" t="str">
        <f ca="1">IF(ISBLANK(A443)," ",INDIRECT(ADDRESS(1,5+MOD(ROW()-2,COUNTA('Form Responses 1'!$1:$1)-4),,TRUE,"Form Responses 1")))</f>
        <v>Security [Security Functions]</v>
      </c>
      <c r="G443" s="51" t="e">
        <f ca="1">IF(ISBLANK(A443)," ",INDIRECT(ADDRESS(MATCH(A443,'Form Responses 1'!A:A,0),5+MOD(ROW()-2,COUNTA('Form Responses 1'!$1:$1)-4),,TRUE,"Form Responses 1")))</f>
        <v>#N/A</v>
      </c>
      <c r="H443" s="68" t="str">
        <f ca="1" t="shared" si="1"/>
        <v>Security</v>
      </c>
      <c r="I443" s="68" t="str">
        <f ca="1" t="shared" si="2"/>
        <v>SECURITY SERVICE</v>
      </c>
      <c r="J443" s="68" t="str">
        <f ca="1" t="array" ref="J443">IFERROR(INDEX(MASTER!B:B,MATCH(G443,MASTER!A:A,0))/100," ")</f>
        <v> </v>
      </c>
      <c r="K443" s="51">
        <f ca="1" t="shared" si="3"/>
        <v>0</v>
      </c>
      <c r="L443" s="51" t="str">
        <f ca="1" t="shared" si="4"/>
        <v>1900 - WEEK 00</v>
      </c>
      <c r="M443" s="51" t="str">
        <f ca="1" t="shared" si="5"/>
        <v>1900 - MONTH 01</v>
      </c>
      <c r="N443" s="68" t="str">
        <f ca="1" t="shared" ref="N443:O443" si="451">IFERROR(AVERAGEIF(L:L,L443,$J:$J)," ")</f>
        <v> </v>
      </c>
      <c r="O443" s="68" t="str">
        <f ca="1" t="shared" si="451"/>
        <v> </v>
      </c>
      <c r="P443" s="51" t="str">
        <f ca="1">IF(ISBLANK(A443)," ",IF(N443&gt;MASTER!$B$3/100,"SB",IF(N443&gt;MASTER!$B$4/100,"B",IF(N443&gt;MASTER!$B$5/100,"C","K"))))</f>
        <v>SB</v>
      </c>
      <c r="Q443" s="51" t="str">
        <f ca="1">IF(ISBLANK(B443)," ",IF(O443&gt;MASTER!$B$3/100,"SB",IF(O443&gt;MASTER!$B$4/100,"B",IF(O443&gt;MASTER!$B$5/100,"C","K"))))</f>
        <v>SB</v>
      </c>
    </row>
    <row r="444" customHeight="1" spans="1:17">
      <c r="A444" s="51">
        <f ca="1">INDIRECT(ADDRESS(2+QUOTIENT(ROW()-2,COUNTA('Form Responses 1'!$1:$1)-4),1,,TRUE,"Form Responses 1"))</f>
        <v>0</v>
      </c>
      <c r="B444" s="51">
        <f ca="1">INDIRECT(ADDRESS(2+QUOTIENT(ROW()-2,COUNTA('Form Responses 1'!$1:$1)-4),2,,TRUE,"Form Responses 1"))</f>
        <v>0</v>
      </c>
      <c r="C444" s="51">
        <f ca="1">INDIRECT(ADDRESS(2+QUOTIENT(ROW()-2,COUNTA('Form Responses 1'!$1:$1)-4),3,,TRUE,"Form Responses 1"))</f>
        <v>0</v>
      </c>
      <c r="D444" s="51">
        <f ca="1">INDIRECT(ADDRESS(2+QUOTIENT(ROW()-2,COUNTA('Form Responses 1'!$1:$1)-4),4,,TRUE,"Form Responses 1"))</f>
        <v>0</v>
      </c>
      <c r="E444" s="67">
        <f ca="1" t="shared" si="0"/>
        <v>6</v>
      </c>
      <c r="F444" s="51" t="str">
        <f ca="1">IF(ISBLANK(A444)," ",INDIRECT(ADDRESS(1,5+MOD(ROW()-2,COUNTA('Form Responses 1'!$1:$1)-4),,TRUE,"Form Responses 1")))</f>
        <v>Gedung [Halaman]</v>
      </c>
      <c r="G444" s="51" t="e">
        <f ca="1">IF(ISBLANK(A444)," ",INDIRECT(ADDRESS(MATCH(A444,'Form Responses 1'!A:A,0),5+MOD(ROW()-2,COUNTA('Form Responses 1'!$1:$1)-4),,TRUE,"Form Responses 1")))</f>
        <v>#N/A</v>
      </c>
      <c r="H444" s="68" t="str">
        <f ca="1" t="shared" si="1"/>
        <v>Gedung</v>
      </c>
      <c r="I444" s="68" t="str">
        <f ca="1" t="shared" si="2"/>
        <v>CLEANING SERVICE</v>
      </c>
      <c r="J444" s="68" t="str">
        <f ca="1" t="array" ref="J444">IFERROR(INDEX(MASTER!B:B,MATCH(G444,MASTER!A:A,0))/100," ")</f>
        <v> </v>
      </c>
      <c r="K444" s="51">
        <f ca="1" t="shared" si="3"/>
        <v>0</v>
      </c>
      <c r="L444" s="51" t="str">
        <f ca="1" t="shared" si="4"/>
        <v>1900 - WEEK 00</v>
      </c>
      <c r="M444" s="51" t="str">
        <f ca="1" t="shared" si="5"/>
        <v>1900 - MONTH 01</v>
      </c>
      <c r="N444" s="68" t="str">
        <f ca="1" t="shared" ref="N444:O444" si="452">IFERROR(AVERAGEIF(L:L,L444,$J:$J)," ")</f>
        <v> </v>
      </c>
      <c r="O444" s="68" t="str">
        <f ca="1" t="shared" si="452"/>
        <v> </v>
      </c>
      <c r="P444" s="51" t="str">
        <f ca="1">IF(ISBLANK(A444)," ",IF(N444&gt;MASTER!$B$3/100,"SB",IF(N444&gt;MASTER!$B$4/100,"B",IF(N444&gt;MASTER!$B$5/100,"C","K"))))</f>
        <v>SB</v>
      </c>
      <c r="Q444" s="51" t="str">
        <f ca="1">IF(ISBLANK(B444)," ",IF(O444&gt;MASTER!$B$3/100,"SB",IF(O444&gt;MASTER!$B$4/100,"B",IF(O444&gt;MASTER!$B$5/100,"C","K"))))</f>
        <v>SB</v>
      </c>
    </row>
    <row r="445" customHeight="1" spans="1:17">
      <c r="A445" s="51">
        <f ca="1">INDIRECT(ADDRESS(2+QUOTIENT(ROW()-2,COUNTA('Form Responses 1'!$1:$1)-4),1,,TRUE,"Form Responses 1"))</f>
        <v>0</v>
      </c>
      <c r="B445" s="51">
        <f ca="1">INDIRECT(ADDRESS(2+QUOTIENT(ROW()-2,COUNTA('Form Responses 1'!$1:$1)-4),2,,TRUE,"Form Responses 1"))</f>
        <v>0</v>
      </c>
      <c r="C445" s="51">
        <f ca="1">INDIRECT(ADDRESS(2+QUOTIENT(ROW()-2,COUNTA('Form Responses 1'!$1:$1)-4),3,,TRUE,"Form Responses 1"))</f>
        <v>0</v>
      </c>
      <c r="D445" s="51">
        <f ca="1">INDIRECT(ADDRESS(2+QUOTIENT(ROW()-2,COUNTA('Form Responses 1'!$1:$1)-4),4,,TRUE,"Form Responses 1"))</f>
        <v>0</v>
      </c>
      <c r="E445" s="67">
        <f ca="1" t="shared" si="0"/>
        <v>6</v>
      </c>
      <c r="F445" s="51" t="str">
        <f ca="1">IF(ISBLANK(A445)," ",INDIRECT(ADDRESS(1,5+MOD(ROW()-2,COUNTA('Form Responses 1'!$1:$1)-4),,TRUE,"Form Responses 1")))</f>
        <v>Gedung [Kamar 1]</v>
      </c>
      <c r="G445" s="51" t="e">
        <f ca="1">IF(ISBLANK(A445)," ",INDIRECT(ADDRESS(MATCH(A445,'Form Responses 1'!A:A,0),5+MOD(ROW()-2,COUNTA('Form Responses 1'!$1:$1)-4),,TRUE,"Form Responses 1")))</f>
        <v>#N/A</v>
      </c>
      <c r="H445" s="68" t="str">
        <f ca="1" t="shared" si="1"/>
        <v>Gedung</v>
      </c>
      <c r="I445" s="68" t="str">
        <f ca="1" t="shared" si="2"/>
        <v>CLEANING SERVICE</v>
      </c>
      <c r="J445" s="68" t="str">
        <f ca="1" t="array" ref="J445">IFERROR(INDEX(MASTER!B:B,MATCH(G445,MASTER!A:A,0))/100," ")</f>
        <v> </v>
      </c>
      <c r="K445" s="51">
        <f ca="1" t="shared" si="3"/>
        <v>0</v>
      </c>
      <c r="L445" s="51" t="str">
        <f ca="1" t="shared" si="4"/>
        <v>1900 - WEEK 00</v>
      </c>
      <c r="M445" s="51" t="str">
        <f ca="1" t="shared" si="5"/>
        <v>1900 - MONTH 01</v>
      </c>
      <c r="N445" s="68" t="str">
        <f ca="1" t="shared" ref="N445:O445" si="453">IFERROR(AVERAGEIF(L:L,L445,$J:$J)," ")</f>
        <v> </v>
      </c>
      <c r="O445" s="68" t="str">
        <f ca="1" t="shared" si="453"/>
        <v> </v>
      </c>
      <c r="P445" s="51" t="str">
        <f ca="1">IF(ISBLANK(A445)," ",IF(N445&gt;MASTER!$B$3/100,"SB",IF(N445&gt;MASTER!$B$4/100,"B",IF(N445&gt;MASTER!$B$5/100,"C","K"))))</f>
        <v>SB</v>
      </c>
      <c r="Q445" s="51" t="str">
        <f ca="1">IF(ISBLANK(B445)," ",IF(O445&gt;MASTER!$B$3/100,"SB",IF(O445&gt;MASTER!$B$4/100,"B",IF(O445&gt;MASTER!$B$5/100,"C","K"))))</f>
        <v>SB</v>
      </c>
    </row>
    <row r="446" customHeight="1" spans="1:17">
      <c r="A446" s="51">
        <f ca="1">INDIRECT(ADDRESS(2+QUOTIENT(ROW()-2,COUNTA('Form Responses 1'!$1:$1)-4),1,,TRUE,"Form Responses 1"))</f>
        <v>0</v>
      </c>
      <c r="B446" s="51">
        <f ca="1">INDIRECT(ADDRESS(2+QUOTIENT(ROW()-2,COUNTA('Form Responses 1'!$1:$1)-4),2,,TRUE,"Form Responses 1"))</f>
        <v>0</v>
      </c>
      <c r="C446" s="51">
        <f ca="1">INDIRECT(ADDRESS(2+QUOTIENT(ROW()-2,COUNTA('Form Responses 1'!$1:$1)-4),3,,TRUE,"Form Responses 1"))</f>
        <v>0</v>
      </c>
      <c r="D446" s="51">
        <f ca="1">INDIRECT(ADDRESS(2+QUOTIENT(ROW()-2,COUNTA('Form Responses 1'!$1:$1)-4),4,,TRUE,"Form Responses 1"))</f>
        <v>0</v>
      </c>
      <c r="E446" s="67">
        <f ca="1" t="shared" si="0"/>
        <v>6</v>
      </c>
      <c r="F446" s="51" t="str">
        <f ca="1">IF(ISBLANK(A446)," ",INDIRECT(ADDRESS(1,5+MOD(ROW()-2,COUNTA('Form Responses 1'!$1:$1)-4),,TRUE,"Form Responses 1")))</f>
        <v>Gedung [Kamar 2]</v>
      </c>
      <c r="G446" s="51" t="e">
        <f ca="1">IF(ISBLANK(A446)," ",INDIRECT(ADDRESS(MATCH(A446,'Form Responses 1'!A:A,0),5+MOD(ROW()-2,COUNTA('Form Responses 1'!$1:$1)-4),,TRUE,"Form Responses 1")))</f>
        <v>#N/A</v>
      </c>
      <c r="H446" s="68" t="str">
        <f ca="1" t="shared" si="1"/>
        <v>Gedung</v>
      </c>
      <c r="I446" s="68" t="str">
        <f ca="1" t="shared" si="2"/>
        <v>CLEANING SERVICE</v>
      </c>
      <c r="J446" s="68" t="str">
        <f ca="1" t="array" ref="J446">IFERROR(INDEX(MASTER!B:B,MATCH(G446,MASTER!A:A,0))/100," ")</f>
        <v> </v>
      </c>
      <c r="K446" s="51">
        <f ca="1" t="shared" si="3"/>
        <v>0</v>
      </c>
      <c r="L446" s="51" t="str">
        <f ca="1" t="shared" si="4"/>
        <v>1900 - WEEK 00</v>
      </c>
      <c r="M446" s="51" t="str">
        <f ca="1" t="shared" si="5"/>
        <v>1900 - MONTH 01</v>
      </c>
      <c r="N446" s="68" t="str">
        <f ca="1" t="shared" ref="N446:O446" si="454">IFERROR(AVERAGEIF(L:L,L446,$J:$J)," ")</f>
        <v> </v>
      </c>
      <c r="O446" s="68" t="str">
        <f ca="1" t="shared" si="454"/>
        <v> </v>
      </c>
      <c r="P446" s="51" t="str">
        <f ca="1">IF(ISBLANK(A446)," ",IF(N446&gt;MASTER!$B$3/100,"SB",IF(N446&gt;MASTER!$B$4/100,"B",IF(N446&gt;MASTER!$B$5/100,"C","K"))))</f>
        <v>SB</v>
      </c>
      <c r="Q446" s="51" t="str">
        <f ca="1">IF(ISBLANK(B446)," ",IF(O446&gt;MASTER!$B$3/100,"SB",IF(O446&gt;MASTER!$B$4/100,"B",IF(O446&gt;MASTER!$B$5/100,"C","K"))))</f>
        <v>SB</v>
      </c>
    </row>
    <row r="447" customHeight="1" spans="1:17">
      <c r="A447" s="51">
        <f ca="1">INDIRECT(ADDRESS(2+QUOTIENT(ROW()-2,COUNTA('Form Responses 1'!$1:$1)-4),1,,TRUE,"Form Responses 1"))</f>
        <v>0</v>
      </c>
      <c r="B447" s="51">
        <f ca="1">INDIRECT(ADDRESS(2+QUOTIENT(ROW()-2,COUNTA('Form Responses 1'!$1:$1)-4),2,,TRUE,"Form Responses 1"))</f>
        <v>0</v>
      </c>
      <c r="C447" s="51">
        <f ca="1">INDIRECT(ADDRESS(2+QUOTIENT(ROW()-2,COUNTA('Form Responses 1'!$1:$1)-4),3,,TRUE,"Form Responses 1"))</f>
        <v>0</v>
      </c>
      <c r="D447" s="51">
        <f ca="1">INDIRECT(ADDRESS(2+QUOTIENT(ROW()-2,COUNTA('Form Responses 1'!$1:$1)-4),4,,TRUE,"Form Responses 1"))</f>
        <v>0</v>
      </c>
      <c r="E447" s="67">
        <f ca="1" t="shared" si="0"/>
        <v>6</v>
      </c>
      <c r="F447" s="51" t="str">
        <f ca="1">IF(ISBLANK(A447)," ",INDIRECT(ADDRESS(1,5+MOD(ROW()-2,COUNTA('Form Responses 1'!$1:$1)-4),,TRUE,"Form Responses 1")))</f>
        <v>Gedung [Kamar 3]</v>
      </c>
      <c r="G447" s="51" t="e">
        <f ca="1">IF(ISBLANK(A447)," ",INDIRECT(ADDRESS(MATCH(A447,'Form Responses 1'!A:A,0),5+MOD(ROW()-2,COUNTA('Form Responses 1'!$1:$1)-4),,TRUE,"Form Responses 1")))</f>
        <v>#N/A</v>
      </c>
      <c r="H447" s="68" t="str">
        <f ca="1" t="shared" si="1"/>
        <v>Gedung</v>
      </c>
      <c r="I447" s="68" t="str">
        <f ca="1" t="shared" si="2"/>
        <v>CLEANING SERVICE</v>
      </c>
      <c r="J447" s="68" t="str">
        <f ca="1" t="array" ref="J447">IFERROR(INDEX(MASTER!B:B,MATCH(G447,MASTER!A:A,0))/100," ")</f>
        <v> </v>
      </c>
      <c r="K447" s="51">
        <f ca="1" t="shared" si="3"/>
        <v>0</v>
      </c>
      <c r="L447" s="51" t="str">
        <f ca="1" t="shared" si="4"/>
        <v>1900 - WEEK 00</v>
      </c>
      <c r="M447" s="51" t="str">
        <f ca="1" t="shared" si="5"/>
        <v>1900 - MONTH 01</v>
      </c>
      <c r="N447" s="68" t="str">
        <f ca="1" t="shared" ref="N447:O447" si="455">IFERROR(AVERAGEIF(L:L,L447,$J:$J)," ")</f>
        <v> </v>
      </c>
      <c r="O447" s="68" t="str">
        <f ca="1" t="shared" si="455"/>
        <v> </v>
      </c>
      <c r="P447" s="51" t="str">
        <f ca="1">IF(ISBLANK(A447)," ",IF(N447&gt;MASTER!$B$3/100,"SB",IF(N447&gt;MASTER!$B$4/100,"B",IF(N447&gt;MASTER!$B$5/100,"C","K"))))</f>
        <v>SB</v>
      </c>
      <c r="Q447" s="51" t="str">
        <f ca="1">IF(ISBLANK(B447)," ",IF(O447&gt;MASTER!$B$3/100,"SB",IF(O447&gt;MASTER!$B$4/100,"B",IF(O447&gt;MASTER!$B$5/100,"C","K"))))</f>
        <v>SB</v>
      </c>
    </row>
    <row r="448" customHeight="1" spans="1:17">
      <c r="A448" s="51">
        <f ca="1">INDIRECT(ADDRESS(2+QUOTIENT(ROW()-2,COUNTA('Form Responses 1'!$1:$1)-4),1,,TRUE,"Form Responses 1"))</f>
        <v>0</v>
      </c>
      <c r="B448" s="51">
        <f ca="1">INDIRECT(ADDRESS(2+QUOTIENT(ROW()-2,COUNTA('Form Responses 1'!$1:$1)-4),2,,TRUE,"Form Responses 1"))</f>
        <v>0</v>
      </c>
      <c r="C448" s="51">
        <f ca="1">INDIRECT(ADDRESS(2+QUOTIENT(ROW()-2,COUNTA('Form Responses 1'!$1:$1)-4),3,,TRUE,"Form Responses 1"))</f>
        <v>0</v>
      </c>
      <c r="D448" s="51">
        <f ca="1">INDIRECT(ADDRESS(2+QUOTIENT(ROW()-2,COUNTA('Form Responses 1'!$1:$1)-4),4,,TRUE,"Form Responses 1"))</f>
        <v>0</v>
      </c>
      <c r="E448" s="67">
        <f ca="1" t="shared" si="0"/>
        <v>6</v>
      </c>
      <c r="F448" s="51" t="str">
        <f ca="1">IF(ISBLANK(A448)," ",INDIRECT(ADDRESS(1,5+MOD(ROW()-2,COUNTA('Form Responses 1'!$1:$1)-4),,TRUE,"Form Responses 1")))</f>
        <v>Gedung [Kamar 4]</v>
      </c>
      <c r="G448" s="51" t="e">
        <f ca="1">IF(ISBLANK(A448)," ",INDIRECT(ADDRESS(MATCH(A448,'Form Responses 1'!A:A,0),5+MOD(ROW()-2,COUNTA('Form Responses 1'!$1:$1)-4),,TRUE,"Form Responses 1")))</f>
        <v>#N/A</v>
      </c>
      <c r="H448" s="68" t="str">
        <f ca="1" t="shared" si="1"/>
        <v>Gedung</v>
      </c>
      <c r="I448" s="68" t="str">
        <f ca="1" t="shared" si="2"/>
        <v>CLEANING SERVICE</v>
      </c>
      <c r="J448" s="68" t="str">
        <f ca="1" t="array" ref="J448">IFERROR(INDEX(MASTER!B:B,MATCH(G448,MASTER!A:A,0))/100," ")</f>
        <v> </v>
      </c>
      <c r="K448" s="51">
        <f ca="1" t="shared" si="3"/>
        <v>0</v>
      </c>
      <c r="L448" s="51" t="str">
        <f ca="1" t="shared" si="4"/>
        <v>1900 - WEEK 00</v>
      </c>
      <c r="M448" s="51" t="str">
        <f ca="1" t="shared" si="5"/>
        <v>1900 - MONTH 01</v>
      </c>
      <c r="N448" s="68" t="str">
        <f ca="1" t="shared" ref="N448:O448" si="456">IFERROR(AVERAGEIF(L:L,L448,$J:$J)," ")</f>
        <v> </v>
      </c>
      <c r="O448" s="68" t="str">
        <f ca="1" t="shared" si="456"/>
        <v> </v>
      </c>
      <c r="P448" s="51" t="str">
        <f ca="1">IF(ISBLANK(A448)," ",IF(N448&gt;MASTER!$B$3/100,"SB",IF(N448&gt;MASTER!$B$4/100,"B",IF(N448&gt;MASTER!$B$5/100,"C","K"))))</f>
        <v>SB</v>
      </c>
      <c r="Q448" s="51" t="str">
        <f ca="1">IF(ISBLANK(B448)," ",IF(O448&gt;MASTER!$B$3/100,"SB",IF(O448&gt;MASTER!$B$4/100,"B",IF(O448&gt;MASTER!$B$5/100,"C","K"))))</f>
        <v>SB</v>
      </c>
    </row>
    <row r="449" customHeight="1" spans="1:17">
      <c r="A449" s="51">
        <f ca="1">INDIRECT(ADDRESS(2+QUOTIENT(ROW()-2,COUNTA('Form Responses 1'!$1:$1)-4),1,,TRUE,"Form Responses 1"))</f>
        <v>0</v>
      </c>
      <c r="B449" s="51">
        <f ca="1">INDIRECT(ADDRESS(2+QUOTIENT(ROW()-2,COUNTA('Form Responses 1'!$1:$1)-4),2,,TRUE,"Form Responses 1"))</f>
        <v>0</v>
      </c>
      <c r="C449" s="51">
        <f ca="1">INDIRECT(ADDRESS(2+QUOTIENT(ROW()-2,COUNTA('Form Responses 1'!$1:$1)-4),3,,TRUE,"Form Responses 1"))</f>
        <v>0</v>
      </c>
      <c r="D449" s="51">
        <f ca="1">INDIRECT(ADDRESS(2+QUOTIENT(ROW()-2,COUNTA('Form Responses 1'!$1:$1)-4),4,,TRUE,"Form Responses 1"))</f>
        <v>0</v>
      </c>
      <c r="E449" s="67">
        <f ca="1" t="shared" si="0"/>
        <v>6</v>
      </c>
      <c r="F449" s="51" t="str">
        <f ca="1">IF(ISBLANK(A449)," ",INDIRECT(ADDRESS(1,5+MOD(ROW()-2,COUNTA('Form Responses 1'!$1:$1)-4),,TRUE,"Form Responses 1")))</f>
        <v>Gedung [Kolidor]</v>
      </c>
      <c r="G449" s="51" t="e">
        <f ca="1">IF(ISBLANK(A449)," ",INDIRECT(ADDRESS(MATCH(A449,'Form Responses 1'!A:A,0),5+MOD(ROW()-2,COUNTA('Form Responses 1'!$1:$1)-4),,TRUE,"Form Responses 1")))</f>
        <v>#N/A</v>
      </c>
      <c r="H449" s="68" t="str">
        <f ca="1" t="shared" si="1"/>
        <v>Gedung</v>
      </c>
      <c r="I449" s="68" t="str">
        <f ca="1" t="shared" si="2"/>
        <v>CLEANING SERVICE</v>
      </c>
      <c r="J449" s="68" t="str">
        <f ca="1" t="array" ref="J449">IFERROR(INDEX(MASTER!B:B,MATCH(G449,MASTER!A:A,0))/100," ")</f>
        <v> </v>
      </c>
      <c r="K449" s="51">
        <f ca="1" t="shared" si="3"/>
        <v>0</v>
      </c>
      <c r="L449" s="51" t="str">
        <f ca="1" t="shared" si="4"/>
        <v>1900 - WEEK 00</v>
      </c>
      <c r="M449" s="51" t="str">
        <f ca="1" t="shared" si="5"/>
        <v>1900 - MONTH 01</v>
      </c>
      <c r="N449" s="68" t="str">
        <f ca="1" t="shared" ref="N449:O449" si="457">IFERROR(AVERAGEIF(L:L,L449,$J:$J)," ")</f>
        <v> </v>
      </c>
      <c r="O449" s="68" t="str">
        <f ca="1" t="shared" si="457"/>
        <v> </v>
      </c>
      <c r="P449" s="51" t="str">
        <f ca="1">IF(ISBLANK(A449)," ",IF(N449&gt;MASTER!$B$3/100,"SB",IF(N449&gt;MASTER!$B$4/100,"B",IF(N449&gt;MASTER!$B$5/100,"C","K"))))</f>
        <v>SB</v>
      </c>
      <c r="Q449" s="51" t="str">
        <f ca="1">IF(ISBLANK(B449)," ",IF(O449&gt;MASTER!$B$3/100,"SB",IF(O449&gt;MASTER!$B$4/100,"B",IF(O449&gt;MASTER!$B$5/100,"C","K"))))</f>
        <v>SB</v>
      </c>
    </row>
    <row r="450" customHeight="1" spans="1:17">
      <c r="A450" s="51">
        <f ca="1">INDIRECT(ADDRESS(2+QUOTIENT(ROW()-2,COUNTA('Form Responses 1'!$1:$1)-4),1,,TRUE,"Form Responses 1"))</f>
        <v>0</v>
      </c>
      <c r="B450" s="51">
        <f ca="1">INDIRECT(ADDRESS(2+QUOTIENT(ROW()-2,COUNTA('Form Responses 1'!$1:$1)-4),2,,TRUE,"Form Responses 1"))</f>
        <v>0</v>
      </c>
      <c r="C450" s="51">
        <f ca="1">INDIRECT(ADDRESS(2+QUOTIENT(ROW()-2,COUNTA('Form Responses 1'!$1:$1)-4),3,,TRUE,"Form Responses 1"))</f>
        <v>0</v>
      </c>
      <c r="D450" s="51">
        <f ca="1">INDIRECT(ADDRESS(2+QUOTIENT(ROW()-2,COUNTA('Form Responses 1'!$1:$1)-4),4,,TRUE,"Form Responses 1"))</f>
        <v>0</v>
      </c>
      <c r="E450" s="67">
        <f ca="1" t="shared" si="0"/>
        <v>6</v>
      </c>
      <c r="F450" s="51" t="str">
        <f ca="1">IF(ISBLANK(A450)," ",INDIRECT(ADDRESS(1,5+MOD(ROW()-2,COUNTA('Form Responses 1'!$1:$1)-4),,TRUE,"Form Responses 1")))</f>
        <v>Gedung [Pentri]</v>
      </c>
      <c r="G450" s="51" t="e">
        <f ca="1">IF(ISBLANK(A450)," ",INDIRECT(ADDRESS(MATCH(A450,'Form Responses 1'!A:A,0),5+MOD(ROW()-2,COUNTA('Form Responses 1'!$1:$1)-4),,TRUE,"Form Responses 1")))</f>
        <v>#N/A</v>
      </c>
      <c r="H450" s="68" t="str">
        <f ca="1" t="shared" si="1"/>
        <v>Gedung</v>
      </c>
      <c r="I450" s="68" t="str">
        <f ca="1" t="shared" si="2"/>
        <v>CLEANING SERVICE</v>
      </c>
      <c r="J450" s="68" t="str">
        <f ca="1" t="array" ref="J450">IFERROR(INDEX(MASTER!B:B,MATCH(G450,MASTER!A:A,0))/100," ")</f>
        <v> </v>
      </c>
      <c r="K450" s="51">
        <f ca="1" t="shared" si="3"/>
        <v>0</v>
      </c>
      <c r="L450" s="51" t="str">
        <f ca="1" t="shared" si="4"/>
        <v>1900 - WEEK 00</v>
      </c>
      <c r="M450" s="51" t="str">
        <f ca="1" t="shared" si="5"/>
        <v>1900 - MONTH 01</v>
      </c>
      <c r="N450" s="68" t="str">
        <f ca="1" t="shared" ref="N450:O450" si="458">IFERROR(AVERAGEIF(L:L,L450,$J:$J)," ")</f>
        <v> </v>
      </c>
      <c r="O450" s="68" t="str">
        <f ca="1" t="shared" si="458"/>
        <v> </v>
      </c>
      <c r="P450" s="51" t="str">
        <f ca="1">IF(ISBLANK(A450)," ",IF(N450&gt;MASTER!$B$3/100,"SB",IF(N450&gt;MASTER!$B$4/100,"B",IF(N450&gt;MASTER!$B$5/100,"C","K"))))</f>
        <v>SB</v>
      </c>
      <c r="Q450" s="51" t="str">
        <f ca="1">IF(ISBLANK(B450)," ",IF(O450&gt;MASTER!$B$3/100,"SB",IF(O450&gt;MASTER!$B$4/100,"B",IF(O450&gt;MASTER!$B$5/100,"C","K"))))</f>
        <v>SB</v>
      </c>
    </row>
    <row r="451" customHeight="1" spans="1:17">
      <c r="A451" s="51">
        <f ca="1">INDIRECT(ADDRESS(2+QUOTIENT(ROW()-2,COUNTA('Form Responses 1'!$1:$1)-4),1,,TRUE,"Form Responses 1"))</f>
        <v>0</v>
      </c>
      <c r="B451" s="51">
        <f ca="1">INDIRECT(ADDRESS(2+QUOTIENT(ROW()-2,COUNTA('Form Responses 1'!$1:$1)-4),2,,TRUE,"Form Responses 1"))</f>
        <v>0</v>
      </c>
      <c r="C451" s="51">
        <f ca="1">INDIRECT(ADDRESS(2+QUOTIENT(ROW()-2,COUNTA('Form Responses 1'!$1:$1)-4),3,,TRUE,"Form Responses 1"))</f>
        <v>0</v>
      </c>
      <c r="D451" s="51">
        <f ca="1">INDIRECT(ADDRESS(2+QUOTIENT(ROW()-2,COUNTA('Form Responses 1'!$1:$1)-4),4,,TRUE,"Form Responses 1"))</f>
        <v>0</v>
      </c>
      <c r="E451" s="67">
        <f ca="1" t="shared" si="0"/>
        <v>6</v>
      </c>
      <c r="F451" s="51" t="str">
        <f ca="1">IF(ISBLANK(A451)," ",INDIRECT(ADDRESS(1,5+MOD(ROW()-2,COUNTA('Form Responses 1'!$1:$1)-4),,TRUE,"Form Responses 1")))</f>
        <v>Gedung [Toilet]</v>
      </c>
      <c r="G451" s="51" t="e">
        <f ca="1">IF(ISBLANK(A451)," ",INDIRECT(ADDRESS(MATCH(A451,'Form Responses 1'!A:A,0),5+MOD(ROW()-2,COUNTA('Form Responses 1'!$1:$1)-4),,TRUE,"Form Responses 1")))</f>
        <v>#N/A</v>
      </c>
      <c r="H451" s="68" t="str">
        <f ca="1" t="shared" si="1"/>
        <v>Gedung</v>
      </c>
      <c r="I451" s="68" t="str">
        <f ca="1" t="shared" si="2"/>
        <v>CLEANING SERVICE</v>
      </c>
      <c r="J451" s="68" t="str">
        <f ca="1" t="array" ref="J451">IFERROR(INDEX(MASTER!B:B,MATCH(G451,MASTER!A:A,0))/100," ")</f>
        <v> </v>
      </c>
      <c r="K451" s="51">
        <f ca="1" t="shared" si="3"/>
        <v>0</v>
      </c>
      <c r="L451" s="51" t="str">
        <f ca="1" t="shared" si="4"/>
        <v>1900 - WEEK 00</v>
      </c>
      <c r="M451" s="51" t="str">
        <f ca="1" t="shared" si="5"/>
        <v>1900 - MONTH 01</v>
      </c>
      <c r="N451" s="68" t="str">
        <f ca="1" t="shared" ref="N451:O451" si="459">IFERROR(AVERAGEIF(L:L,L451,$J:$J)," ")</f>
        <v> </v>
      </c>
      <c r="O451" s="68" t="str">
        <f ca="1" t="shared" si="459"/>
        <v> </v>
      </c>
      <c r="P451" s="51" t="str">
        <f ca="1">IF(ISBLANK(A451)," ",IF(N451&gt;MASTER!$B$3/100,"SB",IF(N451&gt;MASTER!$B$4/100,"B",IF(N451&gt;MASTER!$B$5/100,"C","K"))))</f>
        <v>SB</v>
      </c>
      <c r="Q451" s="51" t="str">
        <f ca="1">IF(ISBLANK(B451)," ",IF(O451&gt;MASTER!$B$3/100,"SB",IF(O451&gt;MASTER!$B$4/100,"B",IF(O451&gt;MASTER!$B$5/100,"C","K"))))</f>
        <v>SB</v>
      </c>
    </row>
    <row r="452" customHeight="1" spans="1:17">
      <c r="A452" s="51">
        <f ca="1">INDIRECT(ADDRESS(2+QUOTIENT(ROW()-2,COUNTA('Form Responses 1'!$1:$1)-4),1,,TRUE,"Form Responses 1"))</f>
        <v>0</v>
      </c>
      <c r="B452" s="51">
        <f ca="1">INDIRECT(ADDRESS(2+QUOTIENT(ROW()-2,COUNTA('Form Responses 1'!$1:$1)-4),2,,TRUE,"Form Responses 1"))</f>
        <v>0</v>
      </c>
      <c r="C452" s="51">
        <f ca="1">INDIRECT(ADDRESS(2+QUOTIENT(ROW()-2,COUNTA('Form Responses 1'!$1:$1)-4),3,,TRUE,"Form Responses 1"))</f>
        <v>0</v>
      </c>
      <c r="D452" s="51">
        <f ca="1">INDIRECT(ADDRESS(2+QUOTIENT(ROW()-2,COUNTA('Form Responses 1'!$1:$1)-4),4,,TRUE,"Form Responses 1"))</f>
        <v>0</v>
      </c>
      <c r="E452" s="67">
        <f ca="1" t="shared" si="0"/>
        <v>6</v>
      </c>
      <c r="F452" s="51" t="str">
        <f ca="1">IF(ISBLANK(A452)," ",INDIRECT(ADDRESS(1,5+MOD(ROW()-2,COUNTA('Form Responses 1'!$1:$1)-4),,TRUE,"Form Responses 1")))</f>
        <v>Security [Security Functions]</v>
      </c>
      <c r="G452" s="51" t="e">
        <f ca="1">IF(ISBLANK(A452)," ",INDIRECT(ADDRESS(MATCH(A452,'Form Responses 1'!A:A,0),5+MOD(ROW()-2,COUNTA('Form Responses 1'!$1:$1)-4),,TRUE,"Form Responses 1")))</f>
        <v>#N/A</v>
      </c>
      <c r="H452" s="68" t="str">
        <f ca="1" t="shared" si="1"/>
        <v>Security</v>
      </c>
      <c r="I452" s="68" t="str">
        <f ca="1" t="shared" si="2"/>
        <v>SECURITY SERVICE</v>
      </c>
      <c r="J452" s="68" t="str">
        <f ca="1" t="array" ref="J452">IFERROR(INDEX(MASTER!B:B,MATCH(G452,MASTER!A:A,0))/100," ")</f>
        <v> </v>
      </c>
      <c r="K452" s="51">
        <f ca="1" t="shared" si="3"/>
        <v>0</v>
      </c>
      <c r="L452" s="51" t="str">
        <f ca="1" t="shared" si="4"/>
        <v>1900 - WEEK 00</v>
      </c>
      <c r="M452" s="51" t="str">
        <f ca="1" t="shared" si="5"/>
        <v>1900 - MONTH 01</v>
      </c>
      <c r="N452" s="68" t="str">
        <f ca="1" t="shared" ref="N452:O452" si="460">IFERROR(AVERAGEIF(L:L,L452,$J:$J)," ")</f>
        <v> </v>
      </c>
      <c r="O452" s="68" t="str">
        <f ca="1" t="shared" si="460"/>
        <v> </v>
      </c>
      <c r="P452" s="51" t="str">
        <f ca="1">IF(ISBLANK(A452)," ",IF(N452&gt;MASTER!$B$3/100,"SB",IF(N452&gt;MASTER!$B$4/100,"B",IF(N452&gt;MASTER!$B$5/100,"C","K"))))</f>
        <v>SB</v>
      </c>
      <c r="Q452" s="51" t="str">
        <f ca="1">IF(ISBLANK(B452)," ",IF(O452&gt;MASTER!$B$3/100,"SB",IF(O452&gt;MASTER!$B$4/100,"B",IF(O452&gt;MASTER!$B$5/100,"C","K"))))</f>
        <v>SB</v>
      </c>
    </row>
    <row r="453" customHeight="1" spans="1:17">
      <c r="A453" s="51">
        <f ca="1">INDIRECT(ADDRESS(2+QUOTIENT(ROW()-2,COUNTA('Form Responses 1'!$1:$1)-4),1,,TRUE,"Form Responses 1"))</f>
        <v>0</v>
      </c>
      <c r="B453" s="51">
        <f ca="1">INDIRECT(ADDRESS(2+QUOTIENT(ROW()-2,COUNTA('Form Responses 1'!$1:$1)-4),2,,TRUE,"Form Responses 1"))</f>
        <v>0</v>
      </c>
      <c r="C453" s="51">
        <f ca="1">INDIRECT(ADDRESS(2+QUOTIENT(ROW()-2,COUNTA('Form Responses 1'!$1:$1)-4),3,,TRUE,"Form Responses 1"))</f>
        <v>0</v>
      </c>
      <c r="D453" s="51">
        <f ca="1">INDIRECT(ADDRESS(2+QUOTIENT(ROW()-2,COUNTA('Form Responses 1'!$1:$1)-4),4,,TRUE,"Form Responses 1"))</f>
        <v>0</v>
      </c>
      <c r="E453" s="67">
        <f ca="1" t="shared" si="0"/>
        <v>6</v>
      </c>
      <c r="F453" s="51" t="str">
        <f ca="1">IF(ISBLANK(A453)," ",INDIRECT(ADDRESS(1,5+MOD(ROW()-2,COUNTA('Form Responses 1'!$1:$1)-4),,TRUE,"Form Responses 1")))</f>
        <v>Gedung [Halaman]</v>
      </c>
      <c r="G453" s="51" t="e">
        <f ca="1">IF(ISBLANK(A453)," ",INDIRECT(ADDRESS(MATCH(A453,'Form Responses 1'!A:A,0),5+MOD(ROW()-2,COUNTA('Form Responses 1'!$1:$1)-4),,TRUE,"Form Responses 1")))</f>
        <v>#N/A</v>
      </c>
      <c r="H453" s="68" t="str">
        <f ca="1" t="shared" si="1"/>
        <v>Gedung</v>
      </c>
      <c r="I453" s="68" t="str">
        <f ca="1" t="shared" si="2"/>
        <v>CLEANING SERVICE</v>
      </c>
      <c r="J453" s="68" t="str">
        <f ca="1" t="array" ref="J453">IFERROR(INDEX(MASTER!B:B,MATCH(G453,MASTER!A:A,0))/100," ")</f>
        <v> </v>
      </c>
      <c r="K453" s="51">
        <f ca="1" t="shared" si="3"/>
        <v>0</v>
      </c>
      <c r="L453" s="51" t="str">
        <f ca="1" t="shared" si="4"/>
        <v>1900 - WEEK 00</v>
      </c>
      <c r="M453" s="51" t="str">
        <f ca="1" t="shared" si="5"/>
        <v>1900 - MONTH 01</v>
      </c>
      <c r="N453" s="68" t="str">
        <f ca="1" t="shared" ref="N453:O453" si="461">IFERROR(AVERAGEIF(L:L,L453,$J:$J)," ")</f>
        <v> </v>
      </c>
      <c r="O453" s="68" t="str">
        <f ca="1" t="shared" si="461"/>
        <v> </v>
      </c>
      <c r="P453" s="51" t="str">
        <f ca="1">IF(ISBLANK(A453)," ",IF(N453&gt;MASTER!$B$3/100,"SB",IF(N453&gt;MASTER!$B$4/100,"B",IF(N453&gt;MASTER!$B$5/100,"C","K"))))</f>
        <v>SB</v>
      </c>
      <c r="Q453" s="51" t="str">
        <f ca="1">IF(ISBLANK(B453)," ",IF(O453&gt;MASTER!$B$3/100,"SB",IF(O453&gt;MASTER!$B$4/100,"B",IF(O453&gt;MASTER!$B$5/100,"C","K"))))</f>
        <v>SB</v>
      </c>
    </row>
    <row r="454" customHeight="1" spans="1:17">
      <c r="A454" s="51">
        <f ca="1">INDIRECT(ADDRESS(2+QUOTIENT(ROW()-2,COUNTA('Form Responses 1'!$1:$1)-4),1,,TRUE,"Form Responses 1"))</f>
        <v>0</v>
      </c>
      <c r="B454" s="51">
        <f ca="1">INDIRECT(ADDRESS(2+QUOTIENT(ROW()-2,COUNTA('Form Responses 1'!$1:$1)-4),2,,TRUE,"Form Responses 1"))</f>
        <v>0</v>
      </c>
      <c r="C454" s="51">
        <f ca="1">INDIRECT(ADDRESS(2+QUOTIENT(ROW()-2,COUNTA('Form Responses 1'!$1:$1)-4),3,,TRUE,"Form Responses 1"))</f>
        <v>0</v>
      </c>
      <c r="D454" s="51">
        <f ca="1">INDIRECT(ADDRESS(2+QUOTIENT(ROW()-2,COUNTA('Form Responses 1'!$1:$1)-4),4,,TRUE,"Form Responses 1"))</f>
        <v>0</v>
      </c>
      <c r="E454" s="67">
        <f ca="1" t="shared" si="0"/>
        <v>6</v>
      </c>
      <c r="F454" s="51" t="str">
        <f ca="1">IF(ISBLANK(A454)," ",INDIRECT(ADDRESS(1,5+MOD(ROW()-2,COUNTA('Form Responses 1'!$1:$1)-4),,TRUE,"Form Responses 1")))</f>
        <v>Gedung [Kamar 1]</v>
      </c>
      <c r="G454" s="51" t="e">
        <f ca="1">IF(ISBLANK(A454)," ",INDIRECT(ADDRESS(MATCH(A454,'Form Responses 1'!A:A,0),5+MOD(ROW()-2,COUNTA('Form Responses 1'!$1:$1)-4),,TRUE,"Form Responses 1")))</f>
        <v>#N/A</v>
      </c>
      <c r="H454" s="68" t="str">
        <f ca="1" t="shared" si="1"/>
        <v>Gedung</v>
      </c>
      <c r="I454" s="68" t="str">
        <f ca="1" t="shared" si="2"/>
        <v>CLEANING SERVICE</v>
      </c>
      <c r="J454" s="68" t="str">
        <f ca="1" t="array" ref="J454">IFERROR(INDEX(MASTER!B:B,MATCH(G454,MASTER!A:A,0))/100," ")</f>
        <v> </v>
      </c>
      <c r="K454" s="51">
        <f ca="1" t="shared" si="3"/>
        <v>0</v>
      </c>
      <c r="L454" s="51" t="str">
        <f ca="1" t="shared" si="4"/>
        <v>1900 - WEEK 00</v>
      </c>
      <c r="M454" s="51" t="str">
        <f ca="1" t="shared" si="5"/>
        <v>1900 - MONTH 01</v>
      </c>
      <c r="N454" s="68" t="str">
        <f ca="1" t="shared" ref="N454:O454" si="462">IFERROR(AVERAGEIF(L:L,L454,$J:$J)," ")</f>
        <v> </v>
      </c>
      <c r="O454" s="68" t="str">
        <f ca="1" t="shared" si="462"/>
        <v> </v>
      </c>
      <c r="P454" s="51" t="str">
        <f ca="1">IF(ISBLANK(A454)," ",IF(N454&gt;MASTER!$B$3/100,"SB",IF(N454&gt;MASTER!$B$4/100,"B",IF(N454&gt;MASTER!$B$5/100,"C","K"))))</f>
        <v>SB</v>
      </c>
      <c r="Q454" s="51" t="str">
        <f ca="1">IF(ISBLANK(B454)," ",IF(O454&gt;MASTER!$B$3/100,"SB",IF(O454&gt;MASTER!$B$4/100,"B",IF(O454&gt;MASTER!$B$5/100,"C","K"))))</f>
        <v>SB</v>
      </c>
    </row>
    <row r="455" customHeight="1" spans="1:17">
      <c r="A455" s="51">
        <f ca="1">INDIRECT(ADDRESS(2+QUOTIENT(ROW()-2,COUNTA('Form Responses 1'!$1:$1)-4),1,,TRUE,"Form Responses 1"))</f>
        <v>0</v>
      </c>
      <c r="B455" s="51">
        <f ca="1">INDIRECT(ADDRESS(2+QUOTIENT(ROW()-2,COUNTA('Form Responses 1'!$1:$1)-4),2,,TRUE,"Form Responses 1"))</f>
        <v>0</v>
      </c>
      <c r="C455" s="51">
        <f ca="1">INDIRECT(ADDRESS(2+QUOTIENT(ROW()-2,COUNTA('Form Responses 1'!$1:$1)-4),3,,TRUE,"Form Responses 1"))</f>
        <v>0</v>
      </c>
      <c r="D455" s="51">
        <f ca="1">INDIRECT(ADDRESS(2+QUOTIENT(ROW()-2,COUNTA('Form Responses 1'!$1:$1)-4),4,,TRUE,"Form Responses 1"))</f>
        <v>0</v>
      </c>
      <c r="E455" s="67">
        <f ca="1" t="shared" si="0"/>
        <v>6</v>
      </c>
      <c r="F455" s="51" t="str">
        <f ca="1">IF(ISBLANK(A455)," ",INDIRECT(ADDRESS(1,5+MOD(ROW()-2,COUNTA('Form Responses 1'!$1:$1)-4),,TRUE,"Form Responses 1")))</f>
        <v>Gedung [Kamar 2]</v>
      </c>
      <c r="G455" s="51" t="e">
        <f ca="1">IF(ISBLANK(A455)," ",INDIRECT(ADDRESS(MATCH(A455,'Form Responses 1'!A:A,0),5+MOD(ROW()-2,COUNTA('Form Responses 1'!$1:$1)-4),,TRUE,"Form Responses 1")))</f>
        <v>#N/A</v>
      </c>
      <c r="H455" s="68" t="str">
        <f ca="1" t="shared" si="1"/>
        <v>Gedung</v>
      </c>
      <c r="I455" s="68" t="str">
        <f ca="1" t="shared" si="2"/>
        <v>CLEANING SERVICE</v>
      </c>
      <c r="J455" s="68" t="str">
        <f ca="1" t="array" ref="J455">IFERROR(INDEX(MASTER!B:B,MATCH(G455,MASTER!A:A,0))/100," ")</f>
        <v> </v>
      </c>
      <c r="K455" s="51">
        <f ca="1" t="shared" si="3"/>
        <v>0</v>
      </c>
      <c r="L455" s="51" t="str">
        <f ca="1" t="shared" si="4"/>
        <v>1900 - WEEK 00</v>
      </c>
      <c r="M455" s="51" t="str">
        <f ca="1" t="shared" si="5"/>
        <v>1900 - MONTH 01</v>
      </c>
      <c r="N455" s="68" t="str">
        <f ca="1" t="shared" ref="N455:O455" si="463">IFERROR(AVERAGEIF(L:L,L455,$J:$J)," ")</f>
        <v> </v>
      </c>
      <c r="O455" s="68" t="str">
        <f ca="1" t="shared" si="463"/>
        <v> </v>
      </c>
      <c r="P455" s="51" t="str">
        <f ca="1">IF(ISBLANK(A455)," ",IF(N455&gt;MASTER!$B$3/100,"SB",IF(N455&gt;MASTER!$B$4/100,"B",IF(N455&gt;MASTER!$B$5/100,"C","K"))))</f>
        <v>SB</v>
      </c>
      <c r="Q455" s="51" t="str">
        <f ca="1">IF(ISBLANK(B455)," ",IF(O455&gt;MASTER!$B$3/100,"SB",IF(O455&gt;MASTER!$B$4/100,"B",IF(O455&gt;MASTER!$B$5/100,"C","K"))))</f>
        <v>SB</v>
      </c>
    </row>
    <row r="456" customHeight="1" spans="1:17">
      <c r="A456" s="51">
        <f ca="1">INDIRECT(ADDRESS(2+QUOTIENT(ROW()-2,COUNTA('Form Responses 1'!$1:$1)-4),1,,TRUE,"Form Responses 1"))</f>
        <v>0</v>
      </c>
      <c r="B456" s="51">
        <f ca="1">INDIRECT(ADDRESS(2+QUOTIENT(ROW()-2,COUNTA('Form Responses 1'!$1:$1)-4),2,,TRUE,"Form Responses 1"))</f>
        <v>0</v>
      </c>
      <c r="C456" s="51">
        <f ca="1">INDIRECT(ADDRESS(2+QUOTIENT(ROW()-2,COUNTA('Form Responses 1'!$1:$1)-4),3,,TRUE,"Form Responses 1"))</f>
        <v>0</v>
      </c>
      <c r="D456" s="51">
        <f ca="1">INDIRECT(ADDRESS(2+QUOTIENT(ROW()-2,COUNTA('Form Responses 1'!$1:$1)-4),4,,TRUE,"Form Responses 1"))</f>
        <v>0</v>
      </c>
      <c r="E456" s="67">
        <f ca="1" t="shared" si="0"/>
        <v>6</v>
      </c>
      <c r="F456" s="51" t="str">
        <f ca="1">IF(ISBLANK(A456)," ",INDIRECT(ADDRESS(1,5+MOD(ROW()-2,COUNTA('Form Responses 1'!$1:$1)-4),,TRUE,"Form Responses 1")))</f>
        <v>Gedung [Kamar 3]</v>
      </c>
      <c r="G456" s="51" t="e">
        <f ca="1">IF(ISBLANK(A456)," ",INDIRECT(ADDRESS(MATCH(A456,'Form Responses 1'!A:A,0),5+MOD(ROW()-2,COUNTA('Form Responses 1'!$1:$1)-4),,TRUE,"Form Responses 1")))</f>
        <v>#N/A</v>
      </c>
      <c r="H456" s="68" t="str">
        <f ca="1" t="shared" si="1"/>
        <v>Gedung</v>
      </c>
      <c r="I456" s="68" t="str">
        <f ca="1" t="shared" si="2"/>
        <v>CLEANING SERVICE</v>
      </c>
      <c r="J456" s="68" t="str">
        <f ca="1" t="array" ref="J456">IFERROR(INDEX(MASTER!B:B,MATCH(G456,MASTER!A:A,0))/100," ")</f>
        <v> </v>
      </c>
      <c r="K456" s="51">
        <f ca="1" t="shared" si="3"/>
        <v>0</v>
      </c>
      <c r="L456" s="51" t="str">
        <f ca="1" t="shared" si="4"/>
        <v>1900 - WEEK 00</v>
      </c>
      <c r="M456" s="51" t="str">
        <f ca="1" t="shared" si="5"/>
        <v>1900 - MONTH 01</v>
      </c>
      <c r="N456" s="68" t="str">
        <f ca="1" t="shared" ref="N456:O456" si="464">IFERROR(AVERAGEIF(L:L,L456,$J:$J)," ")</f>
        <v> </v>
      </c>
      <c r="O456" s="68" t="str">
        <f ca="1" t="shared" si="464"/>
        <v> </v>
      </c>
      <c r="P456" s="51" t="str">
        <f ca="1">IF(ISBLANK(A456)," ",IF(N456&gt;MASTER!$B$3/100,"SB",IF(N456&gt;MASTER!$B$4/100,"B",IF(N456&gt;MASTER!$B$5/100,"C","K"))))</f>
        <v>SB</v>
      </c>
      <c r="Q456" s="51" t="str">
        <f ca="1">IF(ISBLANK(B456)," ",IF(O456&gt;MASTER!$B$3/100,"SB",IF(O456&gt;MASTER!$B$4/100,"B",IF(O456&gt;MASTER!$B$5/100,"C","K"))))</f>
        <v>SB</v>
      </c>
    </row>
    <row r="457" customHeight="1" spans="1:17">
      <c r="A457" s="51">
        <f ca="1">INDIRECT(ADDRESS(2+QUOTIENT(ROW()-2,COUNTA('Form Responses 1'!$1:$1)-4),1,,TRUE,"Form Responses 1"))</f>
        <v>0</v>
      </c>
      <c r="B457" s="51">
        <f ca="1">INDIRECT(ADDRESS(2+QUOTIENT(ROW()-2,COUNTA('Form Responses 1'!$1:$1)-4),2,,TRUE,"Form Responses 1"))</f>
        <v>0</v>
      </c>
      <c r="C457" s="51">
        <f ca="1">INDIRECT(ADDRESS(2+QUOTIENT(ROW()-2,COUNTA('Form Responses 1'!$1:$1)-4),3,,TRUE,"Form Responses 1"))</f>
        <v>0</v>
      </c>
      <c r="D457" s="51">
        <f ca="1">INDIRECT(ADDRESS(2+QUOTIENT(ROW()-2,COUNTA('Form Responses 1'!$1:$1)-4),4,,TRUE,"Form Responses 1"))</f>
        <v>0</v>
      </c>
      <c r="E457" s="67">
        <f ca="1" t="shared" si="0"/>
        <v>6</v>
      </c>
      <c r="F457" s="51" t="str">
        <f ca="1">IF(ISBLANK(A457)," ",INDIRECT(ADDRESS(1,5+MOD(ROW()-2,COUNTA('Form Responses 1'!$1:$1)-4),,TRUE,"Form Responses 1")))</f>
        <v>Gedung [Kamar 4]</v>
      </c>
      <c r="G457" s="51" t="e">
        <f ca="1">IF(ISBLANK(A457)," ",INDIRECT(ADDRESS(MATCH(A457,'Form Responses 1'!A:A,0),5+MOD(ROW()-2,COUNTA('Form Responses 1'!$1:$1)-4),,TRUE,"Form Responses 1")))</f>
        <v>#N/A</v>
      </c>
      <c r="H457" s="68" t="str">
        <f ca="1" t="shared" si="1"/>
        <v>Gedung</v>
      </c>
      <c r="I457" s="68" t="str">
        <f ca="1" t="shared" si="2"/>
        <v>CLEANING SERVICE</v>
      </c>
      <c r="J457" s="68" t="str">
        <f ca="1" t="array" ref="J457">IFERROR(INDEX(MASTER!B:B,MATCH(G457,MASTER!A:A,0))/100," ")</f>
        <v> </v>
      </c>
      <c r="K457" s="51">
        <f ca="1" t="shared" si="3"/>
        <v>0</v>
      </c>
      <c r="L457" s="51" t="str">
        <f ca="1" t="shared" si="4"/>
        <v>1900 - WEEK 00</v>
      </c>
      <c r="M457" s="51" t="str">
        <f ca="1" t="shared" si="5"/>
        <v>1900 - MONTH 01</v>
      </c>
      <c r="N457" s="68" t="str">
        <f ca="1" t="shared" ref="N457:O457" si="465">IFERROR(AVERAGEIF(L:L,L457,$J:$J)," ")</f>
        <v> </v>
      </c>
      <c r="O457" s="68" t="str">
        <f ca="1" t="shared" si="465"/>
        <v> </v>
      </c>
      <c r="P457" s="51" t="str">
        <f ca="1">IF(ISBLANK(A457)," ",IF(N457&gt;MASTER!$B$3/100,"SB",IF(N457&gt;MASTER!$B$4/100,"B",IF(N457&gt;MASTER!$B$5/100,"C","K"))))</f>
        <v>SB</v>
      </c>
      <c r="Q457" s="51" t="str">
        <f ca="1">IF(ISBLANK(B457)," ",IF(O457&gt;MASTER!$B$3/100,"SB",IF(O457&gt;MASTER!$B$4/100,"B",IF(O457&gt;MASTER!$B$5/100,"C","K"))))</f>
        <v>SB</v>
      </c>
    </row>
    <row r="458" customHeight="1" spans="1:17">
      <c r="A458" s="51">
        <f ca="1">INDIRECT(ADDRESS(2+QUOTIENT(ROW()-2,COUNTA('Form Responses 1'!$1:$1)-4),1,,TRUE,"Form Responses 1"))</f>
        <v>0</v>
      </c>
      <c r="B458" s="51">
        <f ca="1">INDIRECT(ADDRESS(2+QUOTIENT(ROW()-2,COUNTA('Form Responses 1'!$1:$1)-4),2,,TRUE,"Form Responses 1"))</f>
        <v>0</v>
      </c>
      <c r="C458" s="51">
        <f ca="1">INDIRECT(ADDRESS(2+QUOTIENT(ROW()-2,COUNTA('Form Responses 1'!$1:$1)-4),3,,TRUE,"Form Responses 1"))</f>
        <v>0</v>
      </c>
      <c r="D458" s="51">
        <f ca="1">INDIRECT(ADDRESS(2+QUOTIENT(ROW()-2,COUNTA('Form Responses 1'!$1:$1)-4),4,,TRUE,"Form Responses 1"))</f>
        <v>0</v>
      </c>
      <c r="E458" s="67">
        <f ca="1" t="shared" si="0"/>
        <v>6</v>
      </c>
      <c r="F458" s="51" t="str">
        <f ca="1">IF(ISBLANK(A458)," ",INDIRECT(ADDRESS(1,5+MOD(ROW()-2,COUNTA('Form Responses 1'!$1:$1)-4),,TRUE,"Form Responses 1")))</f>
        <v>Gedung [Kolidor]</v>
      </c>
      <c r="G458" s="51" t="e">
        <f ca="1">IF(ISBLANK(A458)," ",INDIRECT(ADDRESS(MATCH(A458,'Form Responses 1'!A:A,0),5+MOD(ROW()-2,COUNTA('Form Responses 1'!$1:$1)-4),,TRUE,"Form Responses 1")))</f>
        <v>#N/A</v>
      </c>
      <c r="H458" s="68" t="str">
        <f ca="1" t="shared" si="1"/>
        <v>Gedung</v>
      </c>
      <c r="I458" s="68" t="str">
        <f ca="1" t="shared" si="2"/>
        <v>CLEANING SERVICE</v>
      </c>
      <c r="J458" s="68" t="str">
        <f ca="1" t="array" ref="J458">IFERROR(INDEX(MASTER!B:B,MATCH(G458,MASTER!A:A,0))/100," ")</f>
        <v> </v>
      </c>
      <c r="K458" s="51">
        <f ca="1" t="shared" si="3"/>
        <v>0</v>
      </c>
      <c r="L458" s="51" t="str">
        <f ca="1" t="shared" si="4"/>
        <v>1900 - WEEK 00</v>
      </c>
      <c r="M458" s="51" t="str">
        <f ca="1" t="shared" si="5"/>
        <v>1900 - MONTH 01</v>
      </c>
      <c r="N458" s="68" t="str">
        <f ca="1" t="shared" ref="N458:O458" si="466">IFERROR(AVERAGEIF(L:L,L458,$J:$J)," ")</f>
        <v> </v>
      </c>
      <c r="O458" s="68" t="str">
        <f ca="1" t="shared" si="466"/>
        <v> </v>
      </c>
      <c r="P458" s="51" t="str">
        <f ca="1">IF(ISBLANK(A458)," ",IF(N458&gt;MASTER!$B$3/100,"SB",IF(N458&gt;MASTER!$B$4/100,"B",IF(N458&gt;MASTER!$B$5/100,"C","K"))))</f>
        <v>SB</v>
      </c>
      <c r="Q458" s="51" t="str">
        <f ca="1">IF(ISBLANK(B458)," ",IF(O458&gt;MASTER!$B$3/100,"SB",IF(O458&gt;MASTER!$B$4/100,"B",IF(O458&gt;MASTER!$B$5/100,"C","K"))))</f>
        <v>SB</v>
      </c>
    </row>
    <row r="459" customHeight="1" spans="1:17">
      <c r="A459" s="51">
        <f ca="1">INDIRECT(ADDRESS(2+QUOTIENT(ROW()-2,COUNTA('Form Responses 1'!$1:$1)-4),1,,TRUE,"Form Responses 1"))</f>
        <v>0</v>
      </c>
      <c r="B459" s="51">
        <f ca="1">INDIRECT(ADDRESS(2+QUOTIENT(ROW()-2,COUNTA('Form Responses 1'!$1:$1)-4),2,,TRUE,"Form Responses 1"))</f>
        <v>0</v>
      </c>
      <c r="C459" s="51">
        <f ca="1">INDIRECT(ADDRESS(2+QUOTIENT(ROW()-2,COUNTA('Form Responses 1'!$1:$1)-4),3,,TRUE,"Form Responses 1"))</f>
        <v>0</v>
      </c>
      <c r="D459" s="51">
        <f ca="1">INDIRECT(ADDRESS(2+QUOTIENT(ROW()-2,COUNTA('Form Responses 1'!$1:$1)-4),4,,TRUE,"Form Responses 1"))</f>
        <v>0</v>
      </c>
      <c r="E459" s="67">
        <f ca="1" t="shared" si="0"/>
        <v>6</v>
      </c>
      <c r="F459" s="51" t="str">
        <f ca="1">IF(ISBLANK(A459)," ",INDIRECT(ADDRESS(1,5+MOD(ROW()-2,COUNTA('Form Responses 1'!$1:$1)-4),,TRUE,"Form Responses 1")))</f>
        <v>Gedung [Pentri]</v>
      </c>
      <c r="G459" s="51" t="e">
        <f ca="1">IF(ISBLANK(A459)," ",INDIRECT(ADDRESS(MATCH(A459,'Form Responses 1'!A:A,0),5+MOD(ROW()-2,COUNTA('Form Responses 1'!$1:$1)-4),,TRUE,"Form Responses 1")))</f>
        <v>#N/A</v>
      </c>
      <c r="H459" s="68" t="str">
        <f ca="1" t="shared" si="1"/>
        <v>Gedung</v>
      </c>
      <c r="I459" s="68" t="str">
        <f ca="1" t="shared" si="2"/>
        <v>CLEANING SERVICE</v>
      </c>
      <c r="J459" s="68" t="str">
        <f ca="1" t="array" ref="J459">IFERROR(INDEX(MASTER!B:B,MATCH(G459,MASTER!A:A,0))/100," ")</f>
        <v> </v>
      </c>
      <c r="K459" s="51">
        <f ca="1" t="shared" si="3"/>
        <v>0</v>
      </c>
      <c r="L459" s="51" t="str">
        <f ca="1" t="shared" si="4"/>
        <v>1900 - WEEK 00</v>
      </c>
      <c r="M459" s="51" t="str">
        <f ca="1" t="shared" si="5"/>
        <v>1900 - MONTH 01</v>
      </c>
      <c r="N459" s="68" t="str">
        <f ca="1" t="shared" ref="N459:O459" si="467">IFERROR(AVERAGEIF(L:L,L459,$J:$J)," ")</f>
        <v> </v>
      </c>
      <c r="O459" s="68" t="str">
        <f ca="1" t="shared" si="467"/>
        <v> </v>
      </c>
      <c r="P459" s="51" t="str">
        <f ca="1">IF(ISBLANK(A459)," ",IF(N459&gt;MASTER!$B$3/100,"SB",IF(N459&gt;MASTER!$B$4/100,"B",IF(N459&gt;MASTER!$B$5/100,"C","K"))))</f>
        <v>SB</v>
      </c>
      <c r="Q459" s="51" t="str">
        <f ca="1">IF(ISBLANK(B459)," ",IF(O459&gt;MASTER!$B$3/100,"SB",IF(O459&gt;MASTER!$B$4/100,"B",IF(O459&gt;MASTER!$B$5/100,"C","K"))))</f>
        <v>SB</v>
      </c>
    </row>
    <row r="460" customHeight="1" spans="1:17">
      <c r="A460" s="51">
        <f ca="1">INDIRECT(ADDRESS(2+QUOTIENT(ROW()-2,COUNTA('Form Responses 1'!$1:$1)-4),1,,TRUE,"Form Responses 1"))</f>
        <v>0</v>
      </c>
      <c r="B460" s="51">
        <f ca="1">INDIRECT(ADDRESS(2+QUOTIENT(ROW()-2,COUNTA('Form Responses 1'!$1:$1)-4),2,,TRUE,"Form Responses 1"))</f>
        <v>0</v>
      </c>
      <c r="C460" s="51">
        <f ca="1">INDIRECT(ADDRESS(2+QUOTIENT(ROW()-2,COUNTA('Form Responses 1'!$1:$1)-4),3,,TRUE,"Form Responses 1"))</f>
        <v>0</v>
      </c>
      <c r="D460" s="51">
        <f ca="1">INDIRECT(ADDRESS(2+QUOTIENT(ROW()-2,COUNTA('Form Responses 1'!$1:$1)-4),4,,TRUE,"Form Responses 1"))</f>
        <v>0</v>
      </c>
      <c r="E460" s="67">
        <f ca="1" t="shared" si="0"/>
        <v>6</v>
      </c>
      <c r="F460" s="51" t="str">
        <f ca="1">IF(ISBLANK(A460)," ",INDIRECT(ADDRESS(1,5+MOD(ROW()-2,COUNTA('Form Responses 1'!$1:$1)-4),,TRUE,"Form Responses 1")))</f>
        <v>Gedung [Toilet]</v>
      </c>
      <c r="G460" s="51" t="e">
        <f ca="1">IF(ISBLANK(A460)," ",INDIRECT(ADDRESS(MATCH(A460,'Form Responses 1'!A:A,0),5+MOD(ROW()-2,COUNTA('Form Responses 1'!$1:$1)-4),,TRUE,"Form Responses 1")))</f>
        <v>#N/A</v>
      </c>
      <c r="H460" s="68" t="str">
        <f ca="1" t="shared" si="1"/>
        <v>Gedung</v>
      </c>
      <c r="I460" s="68" t="str">
        <f ca="1" t="shared" si="2"/>
        <v>CLEANING SERVICE</v>
      </c>
      <c r="J460" s="68" t="str">
        <f ca="1" t="array" ref="J460">IFERROR(INDEX(MASTER!B:B,MATCH(G460,MASTER!A:A,0))/100," ")</f>
        <v> </v>
      </c>
      <c r="K460" s="51">
        <f ca="1" t="shared" si="3"/>
        <v>0</v>
      </c>
      <c r="L460" s="51" t="str">
        <f ca="1" t="shared" si="4"/>
        <v>1900 - WEEK 00</v>
      </c>
      <c r="M460" s="51" t="str">
        <f ca="1" t="shared" si="5"/>
        <v>1900 - MONTH 01</v>
      </c>
      <c r="N460" s="68" t="str">
        <f ca="1" t="shared" ref="N460:O460" si="468">IFERROR(AVERAGEIF(L:L,L460,$J:$J)," ")</f>
        <v> </v>
      </c>
      <c r="O460" s="68" t="str">
        <f ca="1" t="shared" si="468"/>
        <v> </v>
      </c>
      <c r="P460" s="51" t="str">
        <f ca="1">IF(ISBLANK(A460)," ",IF(N460&gt;MASTER!$B$3/100,"SB",IF(N460&gt;MASTER!$B$4/100,"B",IF(N460&gt;MASTER!$B$5/100,"C","K"))))</f>
        <v>SB</v>
      </c>
      <c r="Q460" s="51" t="str">
        <f ca="1">IF(ISBLANK(B460)," ",IF(O460&gt;MASTER!$B$3/100,"SB",IF(O460&gt;MASTER!$B$4/100,"B",IF(O460&gt;MASTER!$B$5/100,"C","K"))))</f>
        <v>SB</v>
      </c>
    </row>
    <row r="461" customHeight="1" spans="1:17">
      <c r="A461" s="51">
        <f ca="1">INDIRECT(ADDRESS(2+QUOTIENT(ROW()-2,COUNTA('Form Responses 1'!$1:$1)-4),1,,TRUE,"Form Responses 1"))</f>
        <v>0</v>
      </c>
      <c r="B461" s="51">
        <f ca="1">INDIRECT(ADDRESS(2+QUOTIENT(ROW()-2,COUNTA('Form Responses 1'!$1:$1)-4),2,,TRUE,"Form Responses 1"))</f>
        <v>0</v>
      </c>
      <c r="C461" s="51">
        <f ca="1">INDIRECT(ADDRESS(2+QUOTIENT(ROW()-2,COUNTA('Form Responses 1'!$1:$1)-4),3,,TRUE,"Form Responses 1"))</f>
        <v>0</v>
      </c>
      <c r="D461" s="51">
        <f ca="1">INDIRECT(ADDRESS(2+QUOTIENT(ROW()-2,COUNTA('Form Responses 1'!$1:$1)-4),4,,TRUE,"Form Responses 1"))</f>
        <v>0</v>
      </c>
      <c r="E461" s="67">
        <f ca="1" t="shared" si="0"/>
        <v>6</v>
      </c>
      <c r="F461" s="51" t="str">
        <f ca="1">IF(ISBLANK(A461)," ",INDIRECT(ADDRESS(1,5+MOD(ROW()-2,COUNTA('Form Responses 1'!$1:$1)-4),,TRUE,"Form Responses 1")))</f>
        <v>Security [Security Functions]</v>
      </c>
      <c r="G461" s="51" t="e">
        <f ca="1">IF(ISBLANK(A461)," ",INDIRECT(ADDRESS(MATCH(A461,'Form Responses 1'!A:A,0),5+MOD(ROW()-2,COUNTA('Form Responses 1'!$1:$1)-4),,TRUE,"Form Responses 1")))</f>
        <v>#N/A</v>
      </c>
      <c r="H461" s="68" t="str">
        <f ca="1" t="shared" si="1"/>
        <v>Security</v>
      </c>
      <c r="I461" s="68" t="str">
        <f ca="1" t="shared" si="2"/>
        <v>SECURITY SERVICE</v>
      </c>
      <c r="J461" s="68" t="str">
        <f ca="1" t="array" ref="J461">IFERROR(INDEX(MASTER!B:B,MATCH(G461,MASTER!A:A,0))/100," ")</f>
        <v> </v>
      </c>
      <c r="K461" s="51">
        <f ca="1" t="shared" si="3"/>
        <v>0</v>
      </c>
      <c r="L461" s="51" t="str">
        <f ca="1" t="shared" si="4"/>
        <v>1900 - WEEK 00</v>
      </c>
      <c r="M461" s="51" t="str">
        <f ca="1" t="shared" si="5"/>
        <v>1900 - MONTH 01</v>
      </c>
      <c r="N461" s="68" t="str">
        <f ca="1" t="shared" ref="N461:O461" si="469">IFERROR(AVERAGEIF(L:L,L461,$J:$J)," ")</f>
        <v> </v>
      </c>
      <c r="O461" s="68" t="str">
        <f ca="1" t="shared" si="469"/>
        <v> </v>
      </c>
      <c r="P461" s="51" t="str">
        <f ca="1">IF(ISBLANK(A461)," ",IF(N461&gt;MASTER!$B$3/100,"SB",IF(N461&gt;MASTER!$B$4/100,"B",IF(N461&gt;MASTER!$B$5/100,"C","K"))))</f>
        <v>SB</v>
      </c>
      <c r="Q461" s="51" t="str">
        <f ca="1">IF(ISBLANK(B461)," ",IF(O461&gt;MASTER!$B$3/100,"SB",IF(O461&gt;MASTER!$B$4/100,"B",IF(O461&gt;MASTER!$B$5/100,"C","K"))))</f>
        <v>SB</v>
      </c>
    </row>
    <row r="462" customHeight="1" spans="1:17">
      <c r="A462" s="51">
        <f ca="1">INDIRECT(ADDRESS(2+QUOTIENT(ROW()-2,COUNTA('Form Responses 1'!$1:$1)-4),1,,TRUE,"Form Responses 1"))</f>
        <v>0</v>
      </c>
      <c r="B462" s="51">
        <f ca="1">INDIRECT(ADDRESS(2+QUOTIENT(ROW()-2,COUNTA('Form Responses 1'!$1:$1)-4),2,,TRUE,"Form Responses 1"))</f>
        <v>0</v>
      </c>
      <c r="C462" s="51">
        <f ca="1">INDIRECT(ADDRESS(2+QUOTIENT(ROW()-2,COUNTA('Form Responses 1'!$1:$1)-4),3,,TRUE,"Form Responses 1"))</f>
        <v>0</v>
      </c>
      <c r="D462" s="51">
        <f ca="1">INDIRECT(ADDRESS(2+QUOTIENT(ROW()-2,COUNTA('Form Responses 1'!$1:$1)-4),4,,TRUE,"Form Responses 1"))</f>
        <v>0</v>
      </c>
      <c r="E462" s="67">
        <f ca="1" t="shared" si="0"/>
        <v>6</v>
      </c>
      <c r="F462" s="51" t="str">
        <f ca="1">IF(ISBLANK(A462)," ",INDIRECT(ADDRESS(1,5+MOD(ROW()-2,COUNTA('Form Responses 1'!$1:$1)-4),,TRUE,"Form Responses 1")))</f>
        <v>Gedung [Halaman]</v>
      </c>
      <c r="G462" s="51" t="e">
        <f ca="1">IF(ISBLANK(A462)," ",INDIRECT(ADDRESS(MATCH(A462,'Form Responses 1'!A:A,0),5+MOD(ROW()-2,COUNTA('Form Responses 1'!$1:$1)-4),,TRUE,"Form Responses 1")))</f>
        <v>#N/A</v>
      </c>
      <c r="H462" s="68" t="str">
        <f ca="1" t="shared" si="1"/>
        <v>Gedung</v>
      </c>
      <c r="I462" s="68" t="str">
        <f ca="1" t="shared" si="2"/>
        <v>CLEANING SERVICE</v>
      </c>
      <c r="J462" s="68" t="str">
        <f ca="1" t="array" ref="J462">IFERROR(INDEX(MASTER!B:B,MATCH(G462,MASTER!A:A,0))/100," ")</f>
        <v> </v>
      </c>
      <c r="K462" s="51">
        <f ca="1" t="shared" si="3"/>
        <v>0</v>
      </c>
      <c r="L462" s="51" t="str">
        <f ca="1" t="shared" si="4"/>
        <v>1900 - WEEK 00</v>
      </c>
      <c r="M462" s="51" t="str">
        <f ca="1" t="shared" si="5"/>
        <v>1900 - MONTH 01</v>
      </c>
      <c r="N462" s="68" t="str">
        <f ca="1" t="shared" ref="N462:O462" si="470">IFERROR(AVERAGEIF(L:L,L462,$J:$J)," ")</f>
        <v> </v>
      </c>
      <c r="O462" s="68" t="str">
        <f ca="1" t="shared" si="470"/>
        <v> </v>
      </c>
      <c r="P462" s="51" t="str">
        <f ca="1">IF(ISBLANK(A462)," ",IF(N462&gt;MASTER!$B$3/100,"SB",IF(N462&gt;MASTER!$B$4/100,"B",IF(N462&gt;MASTER!$B$5/100,"C","K"))))</f>
        <v>SB</v>
      </c>
      <c r="Q462" s="51" t="str">
        <f ca="1">IF(ISBLANK(B462)," ",IF(O462&gt;MASTER!$B$3/100,"SB",IF(O462&gt;MASTER!$B$4/100,"B",IF(O462&gt;MASTER!$B$5/100,"C","K"))))</f>
        <v>SB</v>
      </c>
    </row>
    <row r="463" customHeight="1" spans="1:17">
      <c r="A463" s="51">
        <f ca="1">INDIRECT(ADDRESS(2+QUOTIENT(ROW()-2,COUNTA('Form Responses 1'!$1:$1)-4),1,,TRUE,"Form Responses 1"))</f>
        <v>0</v>
      </c>
      <c r="B463" s="51">
        <f ca="1">INDIRECT(ADDRESS(2+QUOTIENT(ROW()-2,COUNTA('Form Responses 1'!$1:$1)-4),2,,TRUE,"Form Responses 1"))</f>
        <v>0</v>
      </c>
      <c r="C463" s="51">
        <f ca="1">INDIRECT(ADDRESS(2+QUOTIENT(ROW()-2,COUNTA('Form Responses 1'!$1:$1)-4),3,,TRUE,"Form Responses 1"))</f>
        <v>0</v>
      </c>
      <c r="D463" s="51">
        <f ca="1">INDIRECT(ADDRESS(2+QUOTIENT(ROW()-2,COUNTA('Form Responses 1'!$1:$1)-4),4,,TRUE,"Form Responses 1"))</f>
        <v>0</v>
      </c>
      <c r="E463" s="67">
        <f ca="1" t="shared" si="0"/>
        <v>6</v>
      </c>
      <c r="F463" s="51" t="str">
        <f ca="1">IF(ISBLANK(A463)," ",INDIRECT(ADDRESS(1,5+MOD(ROW()-2,COUNTA('Form Responses 1'!$1:$1)-4),,TRUE,"Form Responses 1")))</f>
        <v>Gedung [Kamar 1]</v>
      </c>
      <c r="G463" s="51" t="e">
        <f ca="1">IF(ISBLANK(A463)," ",INDIRECT(ADDRESS(MATCH(A463,'Form Responses 1'!A:A,0),5+MOD(ROW()-2,COUNTA('Form Responses 1'!$1:$1)-4),,TRUE,"Form Responses 1")))</f>
        <v>#N/A</v>
      </c>
      <c r="H463" s="68" t="str">
        <f ca="1" t="shared" si="1"/>
        <v>Gedung</v>
      </c>
      <c r="I463" s="68" t="str">
        <f ca="1" t="shared" si="2"/>
        <v>CLEANING SERVICE</v>
      </c>
      <c r="J463" s="68" t="str">
        <f ca="1" t="array" ref="J463">IFERROR(INDEX(MASTER!B:B,MATCH(G463,MASTER!A:A,0))/100," ")</f>
        <v> </v>
      </c>
      <c r="K463" s="51">
        <f ca="1" t="shared" si="3"/>
        <v>0</v>
      </c>
      <c r="L463" s="51" t="str">
        <f ca="1" t="shared" si="4"/>
        <v>1900 - WEEK 00</v>
      </c>
      <c r="M463" s="51" t="str">
        <f ca="1" t="shared" si="5"/>
        <v>1900 - MONTH 01</v>
      </c>
      <c r="N463" s="68" t="str">
        <f ca="1" t="shared" ref="N463:O463" si="471">IFERROR(AVERAGEIF(L:L,L463,$J:$J)," ")</f>
        <v> </v>
      </c>
      <c r="O463" s="68" t="str">
        <f ca="1" t="shared" si="471"/>
        <v> </v>
      </c>
      <c r="P463" s="51" t="str">
        <f ca="1">IF(ISBLANK(A463)," ",IF(N463&gt;MASTER!$B$3/100,"SB",IF(N463&gt;MASTER!$B$4/100,"B",IF(N463&gt;MASTER!$B$5/100,"C","K"))))</f>
        <v>SB</v>
      </c>
      <c r="Q463" s="51" t="str">
        <f ca="1">IF(ISBLANK(B463)," ",IF(O463&gt;MASTER!$B$3/100,"SB",IF(O463&gt;MASTER!$B$4/100,"B",IF(O463&gt;MASTER!$B$5/100,"C","K"))))</f>
        <v>SB</v>
      </c>
    </row>
    <row r="464" customHeight="1" spans="1:17">
      <c r="A464" s="51">
        <f ca="1">INDIRECT(ADDRESS(2+QUOTIENT(ROW()-2,COUNTA('Form Responses 1'!$1:$1)-4),1,,TRUE,"Form Responses 1"))</f>
        <v>0</v>
      </c>
      <c r="B464" s="51">
        <f ca="1">INDIRECT(ADDRESS(2+QUOTIENT(ROW()-2,COUNTA('Form Responses 1'!$1:$1)-4),2,,TRUE,"Form Responses 1"))</f>
        <v>0</v>
      </c>
      <c r="C464" s="51">
        <f ca="1">INDIRECT(ADDRESS(2+QUOTIENT(ROW()-2,COUNTA('Form Responses 1'!$1:$1)-4),3,,TRUE,"Form Responses 1"))</f>
        <v>0</v>
      </c>
      <c r="D464" s="51">
        <f ca="1">INDIRECT(ADDRESS(2+QUOTIENT(ROW()-2,COUNTA('Form Responses 1'!$1:$1)-4),4,,TRUE,"Form Responses 1"))</f>
        <v>0</v>
      </c>
      <c r="E464" s="67">
        <f ca="1" t="shared" si="0"/>
        <v>6</v>
      </c>
      <c r="F464" s="51" t="str">
        <f ca="1">IF(ISBLANK(A464)," ",INDIRECT(ADDRESS(1,5+MOD(ROW()-2,COUNTA('Form Responses 1'!$1:$1)-4),,TRUE,"Form Responses 1")))</f>
        <v>Gedung [Kamar 2]</v>
      </c>
      <c r="G464" s="51" t="e">
        <f ca="1">IF(ISBLANK(A464)," ",INDIRECT(ADDRESS(MATCH(A464,'Form Responses 1'!A:A,0),5+MOD(ROW()-2,COUNTA('Form Responses 1'!$1:$1)-4),,TRUE,"Form Responses 1")))</f>
        <v>#N/A</v>
      </c>
      <c r="H464" s="68" t="str">
        <f ca="1" t="shared" si="1"/>
        <v>Gedung</v>
      </c>
      <c r="I464" s="68" t="str">
        <f ca="1" t="shared" si="2"/>
        <v>CLEANING SERVICE</v>
      </c>
      <c r="J464" s="68" t="str">
        <f ca="1" t="array" ref="J464">IFERROR(INDEX(MASTER!B:B,MATCH(G464,MASTER!A:A,0))/100," ")</f>
        <v> </v>
      </c>
      <c r="K464" s="51">
        <f ca="1" t="shared" si="3"/>
        <v>0</v>
      </c>
      <c r="L464" s="51" t="str">
        <f ca="1" t="shared" si="4"/>
        <v>1900 - WEEK 00</v>
      </c>
      <c r="M464" s="51" t="str">
        <f ca="1" t="shared" si="5"/>
        <v>1900 - MONTH 01</v>
      </c>
      <c r="N464" s="68" t="str">
        <f ca="1" t="shared" ref="N464:O464" si="472">IFERROR(AVERAGEIF(L:L,L464,$J:$J)," ")</f>
        <v> </v>
      </c>
      <c r="O464" s="68" t="str">
        <f ca="1" t="shared" si="472"/>
        <v> </v>
      </c>
      <c r="P464" s="51" t="str">
        <f ca="1">IF(ISBLANK(A464)," ",IF(N464&gt;MASTER!$B$3/100,"SB",IF(N464&gt;MASTER!$B$4/100,"B",IF(N464&gt;MASTER!$B$5/100,"C","K"))))</f>
        <v>SB</v>
      </c>
      <c r="Q464" s="51" t="str">
        <f ca="1">IF(ISBLANK(B464)," ",IF(O464&gt;MASTER!$B$3/100,"SB",IF(O464&gt;MASTER!$B$4/100,"B",IF(O464&gt;MASTER!$B$5/100,"C","K"))))</f>
        <v>SB</v>
      </c>
    </row>
    <row r="465" customHeight="1" spans="1:17">
      <c r="A465" s="51">
        <f ca="1">INDIRECT(ADDRESS(2+QUOTIENT(ROW()-2,COUNTA('Form Responses 1'!$1:$1)-4),1,,TRUE,"Form Responses 1"))</f>
        <v>0</v>
      </c>
      <c r="B465" s="51">
        <f ca="1">INDIRECT(ADDRESS(2+QUOTIENT(ROW()-2,COUNTA('Form Responses 1'!$1:$1)-4),2,,TRUE,"Form Responses 1"))</f>
        <v>0</v>
      </c>
      <c r="C465" s="51">
        <f ca="1">INDIRECT(ADDRESS(2+QUOTIENT(ROW()-2,COUNTA('Form Responses 1'!$1:$1)-4),3,,TRUE,"Form Responses 1"))</f>
        <v>0</v>
      </c>
      <c r="D465" s="51">
        <f ca="1">INDIRECT(ADDRESS(2+QUOTIENT(ROW()-2,COUNTA('Form Responses 1'!$1:$1)-4),4,,TRUE,"Form Responses 1"))</f>
        <v>0</v>
      </c>
      <c r="E465" s="67">
        <f ca="1" t="shared" si="0"/>
        <v>6</v>
      </c>
      <c r="F465" s="51" t="str">
        <f ca="1">IF(ISBLANK(A465)," ",INDIRECT(ADDRESS(1,5+MOD(ROW()-2,COUNTA('Form Responses 1'!$1:$1)-4),,TRUE,"Form Responses 1")))</f>
        <v>Gedung [Kamar 3]</v>
      </c>
      <c r="G465" s="51" t="e">
        <f ca="1">IF(ISBLANK(A465)," ",INDIRECT(ADDRESS(MATCH(A465,'Form Responses 1'!A:A,0),5+MOD(ROW()-2,COUNTA('Form Responses 1'!$1:$1)-4),,TRUE,"Form Responses 1")))</f>
        <v>#N/A</v>
      </c>
      <c r="H465" s="68" t="str">
        <f ca="1" t="shared" si="1"/>
        <v>Gedung</v>
      </c>
      <c r="I465" s="68" t="str">
        <f ca="1" t="shared" si="2"/>
        <v>CLEANING SERVICE</v>
      </c>
      <c r="J465" s="68" t="str">
        <f ca="1" t="array" ref="J465">IFERROR(INDEX(MASTER!B:B,MATCH(G465,MASTER!A:A,0))/100," ")</f>
        <v> </v>
      </c>
      <c r="K465" s="51">
        <f ca="1" t="shared" si="3"/>
        <v>0</v>
      </c>
      <c r="L465" s="51" t="str">
        <f ca="1" t="shared" si="4"/>
        <v>1900 - WEEK 00</v>
      </c>
      <c r="M465" s="51" t="str">
        <f ca="1" t="shared" si="5"/>
        <v>1900 - MONTH 01</v>
      </c>
      <c r="N465" s="68" t="str">
        <f ca="1" t="shared" ref="N465:O465" si="473">IFERROR(AVERAGEIF(L:L,L465,$J:$J)," ")</f>
        <v> </v>
      </c>
      <c r="O465" s="68" t="str">
        <f ca="1" t="shared" si="473"/>
        <v> </v>
      </c>
      <c r="P465" s="51" t="str">
        <f ca="1">IF(ISBLANK(A465)," ",IF(N465&gt;MASTER!$B$3/100,"SB",IF(N465&gt;MASTER!$B$4/100,"B",IF(N465&gt;MASTER!$B$5/100,"C","K"))))</f>
        <v>SB</v>
      </c>
      <c r="Q465" s="51" t="str">
        <f ca="1">IF(ISBLANK(B465)," ",IF(O465&gt;MASTER!$B$3/100,"SB",IF(O465&gt;MASTER!$B$4/100,"B",IF(O465&gt;MASTER!$B$5/100,"C","K"))))</f>
        <v>SB</v>
      </c>
    </row>
    <row r="466" customHeight="1" spans="1:17">
      <c r="A466" s="51">
        <f ca="1">INDIRECT(ADDRESS(2+QUOTIENT(ROW()-2,COUNTA('Form Responses 1'!$1:$1)-4),1,,TRUE,"Form Responses 1"))</f>
        <v>0</v>
      </c>
      <c r="B466" s="51">
        <f ca="1">INDIRECT(ADDRESS(2+QUOTIENT(ROW()-2,COUNTA('Form Responses 1'!$1:$1)-4),2,,TRUE,"Form Responses 1"))</f>
        <v>0</v>
      </c>
      <c r="C466" s="51">
        <f ca="1">INDIRECT(ADDRESS(2+QUOTIENT(ROW()-2,COUNTA('Form Responses 1'!$1:$1)-4),3,,TRUE,"Form Responses 1"))</f>
        <v>0</v>
      </c>
      <c r="D466" s="51">
        <f ca="1">INDIRECT(ADDRESS(2+QUOTIENT(ROW()-2,COUNTA('Form Responses 1'!$1:$1)-4),4,,TRUE,"Form Responses 1"))</f>
        <v>0</v>
      </c>
      <c r="E466" s="67">
        <f ca="1" t="shared" si="0"/>
        <v>6</v>
      </c>
      <c r="F466" s="51" t="str">
        <f ca="1">IF(ISBLANK(A466)," ",INDIRECT(ADDRESS(1,5+MOD(ROW()-2,COUNTA('Form Responses 1'!$1:$1)-4),,TRUE,"Form Responses 1")))</f>
        <v>Gedung [Kamar 4]</v>
      </c>
      <c r="G466" s="51" t="e">
        <f ca="1">IF(ISBLANK(A466)," ",INDIRECT(ADDRESS(MATCH(A466,'Form Responses 1'!A:A,0),5+MOD(ROW()-2,COUNTA('Form Responses 1'!$1:$1)-4),,TRUE,"Form Responses 1")))</f>
        <v>#N/A</v>
      </c>
      <c r="H466" s="68" t="str">
        <f ca="1" t="shared" si="1"/>
        <v>Gedung</v>
      </c>
      <c r="I466" s="68" t="str">
        <f ca="1" t="shared" si="2"/>
        <v>CLEANING SERVICE</v>
      </c>
      <c r="J466" s="68" t="str">
        <f ca="1" t="array" ref="J466">IFERROR(INDEX(MASTER!B:B,MATCH(G466,MASTER!A:A,0))/100," ")</f>
        <v> </v>
      </c>
      <c r="K466" s="51">
        <f ca="1" t="shared" si="3"/>
        <v>0</v>
      </c>
      <c r="L466" s="51" t="str">
        <f ca="1" t="shared" si="4"/>
        <v>1900 - WEEK 00</v>
      </c>
      <c r="M466" s="51" t="str">
        <f ca="1" t="shared" si="5"/>
        <v>1900 - MONTH 01</v>
      </c>
      <c r="N466" s="68" t="str">
        <f ca="1" t="shared" ref="N466:O466" si="474">IFERROR(AVERAGEIF(L:L,L466,$J:$J)," ")</f>
        <v> </v>
      </c>
      <c r="O466" s="68" t="str">
        <f ca="1" t="shared" si="474"/>
        <v> </v>
      </c>
      <c r="P466" s="51" t="str">
        <f ca="1">IF(ISBLANK(A466)," ",IF(N466&gt;MASTER!$B$3/100,"SB",IF(N466&gt;MASTER!$B$4/100,"B",IF(N466&gt;MASTER!$B$5/100,"C","K"))))</f>
        <v>SB</v>
      </c>
      <c r="Q466" s="51" t="str">
        <f ca="1">IF(ISBLANK(B466)," ",IF(O466&gt;MASTER!$B$3/100,"SB",IF(O466&gt;MASTER!$B$4/100,"B",IF(O466&gt;MASTER!$B$5/100,"C","K"))))</f>
        <v>SB</v>
      </c>
    </row>
    <row r="467" customHeight="1" spans="1:17">
      <c r="A467" s="51">
        <f ca="1">INDIRECT(ADDRESS(2+QUOTIENT(ROW()-2,COUNTA('Form Responses 1'!$1:$1)-4),1,,TRUE,"Form Responses 1"))</f>
        <v>0</v>
      </c>
      <c r="B467" s="51">
        <f ca="1">INDIRECT(ADDRESS(2+QUOTIENT(ROW()-2,COUNTA('Form Responses 1'!$1:$1)-4),2,,TRUE,"Form Responses 1"))</f>
        <v>0</v>
      </c>
      <c r="C467" s="51">
        <f ca="1">INDIRECT(ADDRESS(2+QUOTIENT(ROW()-2,COUNTA('Form Responses 1'!$1:$1)-4),3,,TRUE,"Form Responses 1"))</f>
        <v>0</v>
      </c>
      <c r="D467" s="51">
        <f ca="1">INDIRECT(ADDRESS(2+QUOTIENT(ROW()-2,COUNTA('Form Responses 1'!$1:$1)-4),4,,TRUE,"Form Responses 1"))</f>
        <v>0</v>
      </c>
      <c r="E467" s="67">
        <f ca="1" t="shared" si="0"/>
        <v>6</v>
      </c>
      <c r="F467" s="51" t="str">
        <f ca="1">IF(ISBLANK(A467)," ",INDIRECT(ADDRESS(1,5+MOD(ROW()-2,COUNTA('Form Responses 1'!$1:$1)-4),,TRUE,"Form Responses 1")))</f>
        <v>Gedung [Kolidor]</v>
      </c>
      <c r="G467" s="51" t="e">
        <f ca="1">IF(ISBLANK(A467)," ",INDIRECT(ADDRESS(MATCH(A467,'Form Responses 1'!A:A,0),5+MOD(ROW()-2,COUNTA('Form Responses 1'!$1:$1)-4),,TRUE,"Form Responses 1")))</f>
        <v>#N/A</v>
      </c>
      <c r="H467" s="68" t="str">
        <f ca="1" t="shared" si="1"/>
        <v>Gedung</v>
      </c>
      <c r="I467" s="68" t="str">
        <f ca="1" t="shared" si="2"/>
        <v>CLEANING SERVICE</v>
      </c>
      <c r="J467" s="68" t="str">
        <f ca="1" t="array" ref="J467">IFERROR(INDEX(MASTER!B:B,MATCH(G467,MASTER!A:A,0))/100," ")</f>
        <v> </v>
      </c>
      <c r="K467" s="51">
        <f ca="1" t="shared" si="3"/>
        <v>0</v>
      </c>
      <c r="L467" s="51" t="str">
        <f ca="1" t="shared" si="4"/>
        <v>1900 - WEEK 00</v>
      </c>
      <c r="M467" s="51" t="str">
        <f ca="1" t="shared" si="5"/>
        <v>1900 - MONTH 01</v>
      </c>
      <c r="N467" s="68" t="str">
        <f ca="1" t="shared" ref="N467:O467" si="475">IFERROR(AVERAGEIF(L:L,L467,$J:$J)," ")</f>
        <v> </v>
      </c>
      <c r="O467" s="68" t="str">
        <f ca="1" t="shared" si="475"/>
        <v> </v>
      </c>
      <c r="P467" s="51" t="str">
        <f ca="1">IF(ISBLANK(A467)," ",IF(N467&gt;MASTER!$B$3/100,"SB",IF(N467&gt;MASTER!$B$4/100,"B",IF(N467&gt;MASTER!$B$5/100,"C","K"))))</f>
        <v>SB</v>
      </c>
      <c r="Q467" s="51" t="str">
        <f ca="1">IF(ISBLANK(B467)," ",IF(O467&gt;MASTER!$B$3/100,"SB",IF(O467&gt;MASTER!$B$4/100,"B",IF(O467&gt;MASTER!$B$5/100,"C","K"))))</f>
        <v>SB</v>
      </c>
    </row>
    <row r="468" customHeight="1" spans="1:17">
      <c r="A468" s="51">
        <f ca="1">INDIRECT(ADDRESS(2+QUOTIENT(ROW()-2,COUNTA('Form Responses 1'!$1:$1)-4),1,,TRUE,"Form Responses 1"))</f>
        <v>0</v>
      </c>
      <c r="B468" s="51">
        <f ca="1">INDIRECT(ADDRESS(2+QUOTIENT(ROW()-2,COUNTA('Form Responses 1'!$1:$1)-4),2,,TRUE,"Form Responses 1"))</f>
        <v>0</v>
      </c>
      <c r="C468" s="51">
        <f ca="1">INDIRECT(ADDRESS(2+QUOTIENT(ROW()-2,COUNTA('Form Responses 1'!$1:$1)-4),3,,TRUE,"Form Responses 1"))</f>
        <v>0</v>
      </c>
      <c r="D468" s="51">
        <f ca="1">INDIRECT(ADDRESS(2+QUOTIENT(ROW()-2,COUNTA('Form Responses 1'!$1:$1)-4),4,,TRUE,"Form Responses 1"))</f>
        <v>0</v>
      </c>
      <c r="E468" s="67">
        <f ca="1" t="shared" si="0"/>
        <v>6</v>
      </c>
      <c r="F468" s="51" t="str">
        <f ca="1">IF(ISBLANK(A468)," ",INDIRECT(ADDRESS(1,5+MOD(ROW()-2,COUNTA('Form Responses 1'!$1:$1)-4),,TRUE,"Form Responses 1")))</f>
        <v>Gedung [Pentri]</v>
      </c>
      <c r="G468" s="51" t="e">
        <f ca="1">IF(ISBLANK(A468)," ",INDIRECT(ADDRESS(MATCH(A468,'Form Responses 1'!A:A,0),5+MOD(ROW()-2,COUNTA('Form Responses 1'!$1:$1)-4),,TRUE,"Form Responses 1")))</f>
        <v>#N/A</v>
      </c>
      <c r="H468" s="68" t="str">
        <f ca="1" t="shared" si="1"/>
        <v>Gedung</v>
      </c>
      <c r="I468" s="68" t="str">
        <f ca="1" t="shared" si="2"/>
        <v>CLEANING SERVICE</v>
      </c>
      <c r="J468" s="68" t="str">
        <f ca="1" t="array" ref="J468">IFERROR(INDEX(MASTER!B:B,MATCH(G468,MASTER!A:A,0))/100," ")</f>
        <v> </v>
      </c>
      <c r="K468" s="51">
        <f ca="1" t="shared" si="3"/>
        <v>0</v>
      </c>
      <c r="L468" s="51" t="str">
        <f ca="1" t="shared" si="4"/>
        <v>1900 - WEEK 00</v>
      </c>
      <c r="M468" s="51" t="str">
        <f ca="1" t="shared" si="5"/>
        <v>1900 - MONTH 01</v>
      </c>
      <c r="N468" s="68" t="str">
        <f ca="1" t="shared" ref="N468:O468" si="476">IFERROR(AVERAGEIF(L:L,L468,$J:$J)," ")</f>
        <v> </v>
      </c>
      <c r="O468" s="68" t="str">
        <f ca="1" t="shared" si="476"/>
        <v> </v>
      </c>
      <c r="P468" s="51" t="str">
        <f ca="1">IF(ISBLANK(A468)," ",IF(N468&gt;MASTER!$B$3/100,"SB",IF(N468&gt;MASTER!$B$4/100,"B",IF(N468&gt;MASTER!$B$5/100,"C","K"))))</f>
        <v>SB</v>
      </c>
      <c r="Q468" s="51" t="str">
        <f ca="1">IF(ISBLANK(B468)," ",IF(O468&gt;MASTER!$B$3/100,"SB",IF(O468&gt;MASTER!$B$4/100,"B",IF(O468&gt;MASTER!$B$5/100,"C","K"))))</f>
        <v>SB</v>
      </c>
    </row>
    <row r="469" customHeight="1" spans="1:17">
      <c r="A469" s="51">
        <f ca="1">INDIRECT(ADDRESS(2+QUOTIENT(ROW()-2,COUNTA('Form Responses 1'!$1:$1)-4),1,,TRUE,"Form Responses 1"))</f>
        <v>0</v>
      </c>
      <c r="B469" s="51">
        <f ca="1">INDIRECT(ADDRESS(2+QUOTIENT(ROW()-2,COUNTA('Form Responses 1'!$1:$1)-4),2,,TRUE,"Form Responses 1"))</f>
        <v>0</v>
      </c>
      <c r="C469" s="51">
        <f ca="1">INDIRECT(ADDRESS(2+QUOTIENT(ROW()-2,COUNTA('Form Responses 1'!$1:$1)-4),3,,TRUE,"Form Responses 1"))</f>
        <v>0</v>
      </c>
      <c r="D469" s="51">
        <f ca="1">INDIRECT(ADDRESS(2+QUOTIENT(ROW()-2,COUNTA('Form Responses 1'!$1:$1)-4),4,,TRUE,"Form Responses 1"))</f>
        <v>0</v>
      </c>
      <c r="E469" s="67">
        <f ca="1" t="shared" si="0"/>
        <v>6</v>
      </c>
      <c r="F469" s="51" t="str">
        <f ca="1">IF(ISBLANK(A469)," ",INDIRECT(ADDRESS(1,5+MOD(ROW()-2,COUNTA('Form Responses 1'!$1:$1)-4),,TRUE,"Form Responses 1")))</f>
        <v>Gedung [Toilet]</v>
      </c>
      <c r="G469" s="51" t="e">
        <f ca="1">IF(ISBLANK(A469)," ",INDIRECT(ADDRESS(MATCH(A469,'Form Responses 1'!A:A,0),5+MOD(ROW()-2,COUNTA('Form Responses 1'!$1:$1)-4),,TRUE,"Form Responses 1")))</f>
        <v>#N/A</v>
      </c>
      <c r="H469" s="68" t="str">
        <f ca="1" t="shared" si="1"/>
        <v>Gedung</v>
      </c>
      <c r="I469" s="68" t="str">
        <f ca="1" t="shared" si="2"/>
        <v>CLEANING SERVICE</v>
      </c>
      <c r="J469" s="68" t="str">
        <f ca="1" t="array" ref="J469">IFERROR(INDEX(MASTER!B:B,MATCH(G469,MASTER!A:A,0))/100," ")</f>
        <v> </v>
      </c>
      <c r="K469" s="51">
        <f ca="1" t="shared" si="3"/>
        <v>0</v>
      </c>
      <c r="L469" s="51" t="str">
        <f ca="1" t="shared" si="4"/>
        <v>1900 - WEEK 00</v>
      </c>
      <c r="M469" s="51" t="str">
        <f ca="1" t="shared" si="5"/>
        <v>1900 - MONTH 01</v>
      </c>
      <c r="N469" s="68" t="str">
        <f ca="1" t="shared" ref="N469:O469" si="477">IFERROR(AVERAGEIF(L:L,L469,$J:$J)," ")</f>
        <v> </v>
      </c>
      <c r="O469" s="68" t="str">
        <f ca="1" t="shared" si="477"/>
        <v> </v>
      </c>
      <c r="P469" s="51" t="str">
        <f ca="1">IF(ISBLANK(A469)," ",IF(N469&gt;MASTER!$B$3/100,"SB",IF(N469&gt;MASTER!$B$4/100,"B",IF(N469&gt;MASTER!$B$5/100,"C","K"))))</f>
        <v>SB</v>
      </c>
      <c r="Q469" s="51" t="str">
        <f ca="1">IF(ISBLANK(B469)," ",IF(O469&gt;MASTER!$B$3/100,"SB",IF(O469&gt;MASTER!$B$4/100,"B",IF(O469&gt;MASTER!$B$5/100,"C","K"))))</f>
        <v>SB</v>
      </c>
    </row>
    <row r="470" customHeight="1" spans="1:17">
      <c r="A470" s="51">
        <f ca="1">INDIRECT(ADDRESS(2+QUOTIENT(ROW()-2,COUNTA('Form Responses 1'!$1:$1)-4),1,,TRUE,"Form Responses 1"))</f>
        <v>0</v>
      </c>
      <c r="B470" s="51">
        <f ca="1">INDIRECT(ADDRESS(2+QUOTIENT(ROW()-2,COUNTA('Form Responses 1'!$1:$1)-4),2,,TRUE,"Form Responses 1"))</f>
        <v>0</v>
      </c>
      <c r="C470" s="51">
        <f ca="1">INDIRECT(ADDRESS(2+QUOTIENT(ROW()-2,COUNTA('Form Responses 1'!$1:$1)-4),3,,TRUE,"Form Responses 1"))</f>
        <v>0</v>
      </c>
      <c r="D470" s="51">
        <f ca="1">INDIRECT(ADDRESS(2+QUOTIENT(ROW()-2,COUNTA('Form Responses 1'!$1:$1)-4),4,,TRUE,"Form Responses 1"))</f>
        <v>0</v>
      </c>
      <c r="E470" s="67">
        <f ca="1" t="shared" si="0"/>
        <v>6</v>
      </c>
      <c r="F470" s="51" t="str">
        <f ca="1">IF(ISBLANK(A470)," ",INDIRECT(ADDRESS(1,5+MOD(ROW()-2,COUNTA('Form Responses 1'!$1:$1)-4),,TRUE,"Form Responses 1")))</f>
        <v>Security [Security Functions]</v>
      </c>
      <c r="G470" s="51" t="e">
        <f ca="1">IF(ISBLANK(A470)," ",INDIRECT(ADDRESS(MATCH(A470,'Form Responses 1'!A:A,0),5+MOD(ROW()-2,COUNTA('Form Responses 1'!$1:$1)-4),,TRUE,"Form Responses 1")))</f>
        <v>#N/A</v>
      </c>
      <c r="H470" s="68" t="str">
        <f ca="1" t="shared" si="1"/>
        <v>Security</v>
      </c>
      <c r="I470" s="68" t="str">
        <f ca="1" t="shared" si="2"/>
        <v>SECURITY SERVICE</v>
      </c>
      <c r="J470" s="68" t="str">
        <f ca="1" t="array" ref="J470">IFERROR(INDEX(MASTER!B:B,MATCH(G470,MASTER!A:A,0))/100," ")</f>
        <v> </v>
      </c>
      <c r="K470" s="51">
        <f ca="1" t="shared" si="3"/>
        <v>0</v>
      </c>
      <c r="L470" s="51" t="str">
        <f ca="1" t="shared" si="4"/>
        <v>1900 - WEEK 00</v>
      </c>
      <c r="M470" s="51" t="str">
        <f ca="1" t="shared" si="5"/>
        <v>1900 - MONTH 01</v>
      </c>
      <c r="N470" s="68" t="str">
        <f ca="1" t="shared" ref="N470:O470" si="478">IFERROR(AVERAGEIF(L:L,L470,$J:$J)," ")</f>
        <v> </v>
      </c>
      <c r="O470" s="68" t="str">
        <f ca="1" t="shared" si="478"/>
        <v> </v>
      </c>
      <c r="P470" s="51" t="str">
        <f ca="1">IF(ISBLANK(A470)," ",IF(N470&gt;MASTER!$B$3/100,"SB",IF(N470&gt;MASTER!$B$4/100,"B",IF(N470&gt;MASTER!$B$5/100,"C","K"))))</f>
        <v>SB</v>
      </c>
      <c r="Q470" s="51" t="str">
        <f ca="1">IF(ISBLANK(B470)," ",IF(O470&gt;MASTER!$B$3/100,"SB",IF(O470&gt;MASTER!$B$4/100,"B",IF(O470&gt;MASTER!$B$5/100,"C","K"))))</f>
        <v>SB</v>
      </c>
    </row>
    <row r="471" customHeight="1" spans="1:17">
      <c r="A471" s="51">
        <f ca="1">INDIRECT(ADDRESS(2+QUOTIENT(ROW()-2,COUNTA('Form Responses 1'!$1:$1)-4),1,,TRUE,"Form Responses 1"))</f>
        <v>0</v>
      </c>
      <c r="B471" s="51">
        <f ca="1">INDIRECT(ADDRESS(2+QUOTIENT(ROW()-2,COUNTA('Form Responses 1'!$1:$1)-4),2,,TRUE,"Form Responses 1"))</f>
        <v>0</v>
      </c>
      <c r="C471" s="51">
        <f ca="1">INDIRECT(ADDRESS(2+QUOTIENT(ROW()-2,COUNTA('Form Responses 1'!$1:$1)-4),3,,TRUE,"Form Responses 1"))</f>
        <v>0</v>
      </c>
      <c r="D471" s="51">
        <f ca="1">INDIRECT(ADDRESS(2+QUOTIENT(ROW()-2,COUNTA('Form Responses 1'!$1:$1)-4),4,,TRUE,"Form Responses 1"))</f>
        <v>0</v>
      </c>
      <c r="E471" s="67">
        <f ca="1" t="shared" si="0"/>
        <v>6</v>
      </c>
      <c r="F471" s="51" t="str">
        <f ca="1">IF(ISBLANK(A471)," ",INDIRECT(ADDRESS(1,5+MOD(ROW()-2,COUNTA('Form Responses 1'!$1:$1)-4),,TRUE,"Form Responses 1")))</f>
        <v>Gedung [Halaman]</v>
      </c>
      <c r="G471" s="51" t="e">
        <f ca="1">IF(ISBLANK(A471)," ",INDIRECT(ADDRESS(MATCH(A471,'Form Responses 1'!A:A,0),5+MOD(ROW()-2,COUNTA('Form Responses 1'!$1:$1)-4),,TRUE,"Form Responses 1")))</f>
        <v>#N/A</v>
      </c>
      <c r="H471" s="68" t="str">
        <f ca="1" t="shared" si="1"/>
        <v>Gedung</v>
      </c>
      <c r="I471" s="68" t="str">
        <f ca="1" t="shared" si="2"/>
        <v>CLEANING SERVICE</v>
      </c>
      <c r="J471" s="68" t="str">
        <f ca="1" t="array" ref="J471">IFERROR(INDEX(MASTER!B:B,MATCH(G471,MASTER!A:A,0))/100," ")</f>
        <v> </v>
      </c>
      <c r="K471" s="51">
        <f ca="1" t="shared" si="3"/>
        <v>0</v>
      </c>
      <c r="L471" s="51" t="str">
        <f ca="1" t="shared" si="4"/>
        <v>1900 - WEEK 00</v>
      </c>
      <c r="M471" s="51" t="str">
        <f ca="1" t="shared" si="5"/>
        <v>1900 - MONTH 01</v>
      </c>
      <c r="N471" s="68" t="str">
        <f ca="1" t="shared" ref="N471:O471" si="479">IFERROR(AVERAGEIF(L:L,L471,$J:$J)," ")</f>
        <v> </v>
      </c>
      <c r="O471" s="68" t="str">
        <f ca="1" t="shared" si="479"/>
        <v> </v>
      </c>
      <c r="P471" s="51" t="str">
        <f ca="1">IF(ISBLANK(A471)," ",IF(N471&gt;MASTER!$B$3/100,"SB",IF(N471&gt;MASTER!$B$4/100,"B",IF(N471&gt;MASTER!$B$5/100,"C","K"))))</f>
        <v>SB</v>
      </c>
      <c r="Q471" s="51" t="str">
        <f ca="1">IF(ISBLANK(B471)," ",IF(O471&gt;MASTER!$B$3/100,"SB",IF(O471&gt;MASTER!$B$4/100,"B",IF(O471&gt;MASTER!$B$5/100,"C","K"))))</f>
        <v>SB</v>
      </c>
    </row>
    <row r="472" customHeight="1" spans="1:17">
      <c r="A472" s="51">
        <f ca="1">INDIRECT(ADDRESS(2+QUOTIENT(ROW()-2,COUNTA('Form Responses 1'!$1:$1)-4),1,,TRUE,"Form Responses 1"))</f>
        <v>0</v>
      </c>
      <c r="B472" s="51">
        <f ca="1">INDIRECT(ADDRESS(2+QUOTIENT(ROW()-2,COUNTA('Form Responses 1'!$1:$1)-4),2,,TRUE,"Form Responses 1"))</f>
        <v>0</v>
      </c>
      <c r="C472" s="51">
        <f ca="1">INDIRECT(ADDRESS(2+QUOTIENT(ROW()-2,COUNTA('Form Responses 1'!$1:$1)-4),3,,TRUE,"Form Responses 1"))</f>
        <v>0</v>
      </c>
      <c r="D472" s="51">
        <f ca="1">INDIRECT(ADDRESS(2+QUOTIENT(ROW()-2,COUNTA('Form Responses 1'!$1:$1)-4),4,,TRUE,"Form Responses 1"))</f>
        <v>0</v>
      </c>
      <c r="E472" s="67">
        <f ca="1" t="shared" si="0"/>
        <v>6</v>
      </c>
      <c r="F472" s="51" t="str">
        <f ca="1">IF(ISBLANK(A472)," ",INDIRECT(ADDRESS(1,5+MOD(ROW()-2,COUNTA('Form Responses 1'!$1:$1)-4),,TRUE,"Form Responses 1")))</f>
        <v>Gedung [Kamar 1]</v>
      </c>
      <c r="G472" s="51" t="e">
        <f ca="1">IF(ISBLANK(A472)," ",INDIRECT(ADDRESS(MATCH(A472,'Form Responses 1'!A:A,0),5+MOD(ROW()-2,COUNTA('Form Responses 1'!$1:$1)-4),,TRUE,"Form Responses 1")))</f>
        <v>#N/A</v>
      </c>
      <c r="H472" s="68" t="str">
        <f ca="1" t="shared" si="1"/>
        <v>Gedung</v>
      </c>
      <c r="I472" s="68" t="str">
        <f ca="1" t="shared" si="2"/>
        <v>CLEANING SERVICE</v>
      </c>
      <c r="J472" s="68" t="str">
        <f ca="1" t="array" ref="J472">IFERROR(INDEX(MASTER!B:B,MATCH(G472,MASTER!A:A,0))/100," ")</f>
        <v> </v>
      </c>
      <c r="K472" s="51">
        <f ca="1" t="shared" si="3"/>
        <v>0</v>
      </c>
      <c r="L472" s="51" t="str">
        <f ca="1" t="shared" si="4"/>
        <v>1900 - WEEK 00</v>
      </c>
      <c r="M472" s="51" t="str">
        <f ca="1" t="shared" si="5"/>
        <v>1900 - MONTH 01</v>
      </c>
      <c r="N472" s="68" t="str">
        <f ca="1" t="shared" ref="N472:O472" si="480">IFERROR(AVERAGEIF(L:L,L472,$J:$J)," ")</f>
        <v> </v>
      </c>
      <c r="O472" s="68" t="str">
        <f ca="1" t="shared" si="480"/>
        <v> </v>
      </c>
      <c r="P472" s="51" t="str">
        <f ca="1">IF(ISBLANK(A472)," ",IF(N472&gt;MASTER!$B$3/100,"SB",IF(N472&gt;MASTER!$B$4/100,"B",IF(N472&gt;MASTER!$B$5/100,"C","K"))))</f>
        <v>SB</v>
      </c>
      <c r="Q472" s="51" t="str">
        <f ca="1">IF(ISBLANK(B472)," ",IF(O472&gt;MASTER!$B$3/100,"SB",IF(O472&gt;MASTER!$B$4/100,"B",IF(O472&gt;MASTER!$B$5/100,"C","K"))))</f>
        <v>SB</v>
      </c>
    </row>
    <row r="473" customHeight="1" spans="1:17">
      <c r="A473" s="51">
        <f ca="1">INDIRECT(ADDRESS(2+QUOTIENT(ROW()-2,COUNTA('Form Responses 1'!$1:$1)-4),1,,TRUE,"Form Responses 1"))</f>
        <v>0</v>
      </c>
      <c r="B473" s="51">
        <f ca="1">INDIRECT(ADDRESS(2+QUOTIENT(ROW()-2,COUNTA('Form Responses 1'!$1:$1)-4),2,,TRUE,"Form Responses 1"))</f>
        <v>0</v>
      </c>
      <c r="C473" s="51">
        <f ca="1">INDIRECT(ADDRESS(2+QUOTIENT(ROW()-2,COUNTA('Form Responses 1'!$1:$1)-4),3,,TRUE,"Form Responses 1"))</f>
        <v>0</v>
      </c>
      <c r="D473" s="51">
        <f ca="1">INDIRECT(ADDRESS(2+QUOTIENT(ROW()-2,COUNTA('Form Responses 1'!$1:$1)-4),4,,TRUE,"Form Responses 1"))</f>
        <v>0</v>
      </c>
      <c r="E473" s="67">
        <f ca="1" t="shared" si="0"/>
        <v>6</v>
      </c>
      <c r="F473" s="51" t="str">
        <f ca="1">IF(ISBLANK(A473)," ",INDIRECT(ADDRESS(1,5+MOD(ROW()-2,COUNTA('Form Responses 1'!$1:$1)-4),,TRUE,"Form Responses 1")))</f>
        <v>Gedung [Kamar 2]</v>
      </c>
      <c r="G473" s="51" t="e">
        <f ca="1">IF(ISBLANK(A473)," ",INDIRECT(ADDRESS(MATCH(A473,'Form Responses 1'!A:A,0),5+MOD(ROW()-2,COUNTA('Form Responses 1'!$1:$1)-4),,TRUE,"Form Responses 1")))</f>
        <v>#N/A</v>
      </c>
      <c r="H473" s="68" t="str">
        <f ca="1" t="shared" si="1"/>
        <v>Gedung</v>
      </c>
      <c r="I473" s="68" t="str">
        <f ca="1" t="shared" si="2"/>
        <v>CLEANING SERVICE</v>
      </c>
      <c r="J473" s="68" t="str">
        <f ca="1" t="array" ref="J473">IFERROR(INDEX(MASTER!B:B,MATCH(G473,MASTER!A:A,0))/100," ")</f>
        <v> </v>
      </c>
      <c r="K473" s="51">
        <f ca="1" t="shared" si="3"/>
        <v>0</v>
      </c>
      <c r="L473" s="51" t="str">
        <f ca="1" t="shared" si="4"/>
        <v>1900 - WEEK 00</v>
      </c>
      <c r="M473" s="51" t="str">
        <f ca="1" t="shared" si="5"/>
        <v>1900 - MONTH 01</v>
      </c>
      <c r="N473" s="68" t="str">
        <f ca="1" t="shared" ref="N473:O473" si="481">IFERROR(AVERAGEIF(L:L,L473,$J:$J)," ")</f>
        <v> </v>
      </c>
      <c r="O473" s="68" t="str">
        <f ca="1" t="shared" si="481"/>
        <v> </v>
      </c>
      <c r="P473" s="51" t="str">
        <f ca="1">IF(ISBLANK(A473)," ",IF(N473&gt;MASTER!$B$3/100,"SB",IF(N473&gt;MASTER!$B$4/100,"B",IF(N473&gt;MASTER!$B$5/100,"C","K"))))</f>
        <v>SB</v>
      </c>
      <c r="Q473" s="51" t="str">
        <f ca="1">IF(ISBLANK(B473)," ",IF(O473&gt;MASTER!$B$3/100,"SB",IF(O473&gt;MASTER!$B$4/100,"B",IF(O473&gt;MASTER!$B$5/100,"C","K"))))</f>
        <v>SB</v>
      </c>
    </row>
    <row r="474" customHeight="1" spans="1:17">
      <c r="A474" s="51">
        <f ca="1">INDIRECT(ADDRESS(2+QUOTIENT(ROW()-2,COUNTA('Form Responses 1'!$1:$1)-4),1,,TRUE,"Form Responses 1"))</f>
        <v>0</v>
      </c>
      <c r="B474" s="51">
        <f ca="1">INDIRECT(ADDRESS(2+QUOTIENT(ROW()-2,COUNTA('Form Responses 1'!$1:$1)-4),2,,TRUE,"Form Responses 1"))</f>
        <v>0</v>
      </c>
      <c r="C474" s="51">
        <f ca="1">INDIRECT(ADDRESS(2+QUOTIENT(ROW()-2,COUNTA('Form Responses 1'!$1:$1)-4),3,,TRUE,"Form Responses 1"))</f>
        <v>0</v>
      </c>
      <c r="D474" s="51">
        <f ca="1">INDIRECT(ADDRESS(2+QUOTIENT(ROW()-2,COUNTA('Form Responses 1'!$1:$1)-4),4,,TRUE,"Form Responses 1"))</f>
        <v>0</v>
      </c>
      <c r="E474" s="67">
        <f ca="1" t="shared" si="0"/>
        <v>6</v>
      </c>
      <c r="F474" s="51" t="str">
        <f ca="1">IF(ISBLANK(A474)," ",INDIRECT(ADDRESS(1,5+MOD(ROW()-2,COUNTA('Form Responses 1'!$1:$1)-4),,TRUE,"Form Responses 1")))</f>
        <v>Gedung [Kamar 3]</v>
      </c>
      <c r="G474" s="51" t="e">
        <f ca="1">IF(ISBLANK(A474)," ",INDIRECT(ADDRESS(MATCH(A474,'Form Responses 1'!A:A,0),5+MOD(ROW()-2,COUNTA('Form Responses 1'!$1:$1)-4),,TRUE,"Form Responses 1")))</f>
        <v>#N/A</v>
      </c>
      <c r="H474" s="68" t="str">
        <f ca="1" t="shared" si="1"/>
        <v>Gedung</v>
      </c>
      <c r="I474" s="68" t="str">
        <f ca="1" t="shared" si="2"/>
        <v>CLEANING SERVICE</v>
      </c>
      <c r="J474" s="68" t="str">
        <f ca="1" t="array" ref="J474">IFERROR(INDEX(MASTER!B:B,MATCH(G474,MASTER!A:A,0))/100," ")</f>
        <v> </v>
      </c>
      <c r="K474" s="51">
        <f ca="1" t="shared" si="3"/>
        <v>0</v>
      </c>
      <c r="L474" s="51" t="str">
        <f ca="1" t="shared" si="4"/>
        <v>1900 - WEEK 00</v>
      </c>
      <c r="M474" s="51" t="str">
        <f ca="1" t="shared" si="5"/>
        <v>1900 - MONTH 01</v>
      </c>
      <c r="N474" s="68" t="str">
        <f ca="1" t="shared" ref="N474:O474" si="482">IFERROR(AVERAGEIF(L:L,L474,$J:$J)," ")</f>
        <v> </v>
      </c>
      <c r="O474" s="68" t="str">
        <f ca="1" t="shared" si="482"/>
        <v> </v>
      </c>
      <c r="P474" s="51" t="str">
        <f ca="1">IF(ISBLANK(A474)," ",IF(N474&gt;MASTER!$B$3/100,"SB",IF(N474&gt;MASTER!$B$4/100,"B",IF(N474&gt;MASTER!$B$5/100,"C","K"))))</f>
        <v>SB</v>
      </c>
      <c r="Q474" s="51" t="str">
        <f ca="1">IF(ISBLANK(B474)," ",IF(O474&gt;MASTER!$B$3/100,"SB",IF(O474&gt;MASTER!$B$4/100,"B",IF(O474&gt;MASTER!$B$5/100,"C","K"))))</f>
        <v>SB</v>
      </c>
    </row>
    <row r="475" customHeight="1" spans="1:17">
      <c r="A475" s="51">
        <f ca="1">INDIRECT(ADDRESS(2+QUOTIENT(ROW()-2,COUNTA('Form Responses 1'!$1:$1)-4),1,,TRUE,"Form Responses 1"))</f>
        <v>0</v>
      </c>
      <c r="B475" s="51">
        <f ca="1">INDIRECT(ADDRESS(2+QUOTIENT(ROW()-2,COUNTA('Form Responses 1'!$1:$1)-4),2,,TRUE,"Form Responses 1"))</f>
        <v>0</v>
      </c>
      <c r="C475" s="51">
        <f ca="1">INDIRECT(ADDRESS(2+QUOTIENT(ROW()-2,COUNTA('Form Responses 1'!$1:$1)-4),3,,TRUE,"Form Responses 1"))</f>
        <v>0</v>
      </c>
      <c r="D475" s="51">
        <f ca="1">INDIRECT(ADDRESS(2+QUOTIENT(ROW()-2,COUNTA('Form Responses 1'!$1:$1)-4),4,,TRUE,"Form Responses 1"))</f>
        <v>0</v>
      </c>
      <c r="E475" s="67">
        <f ca="1" t="shared" si="0"/>
        <v>6</v>
      </c>
      <c r="F475" s="51" t="str">
        <f ca="1">IF(ISBLANK(A475)," ",INDIRECT(ADDRESS(1,5+MOD(ROW()-2,COUNTA('Form Responses 1'!$1:$1)-4),,TRUE,"Form Responses 1")))</f>
        <v>Gedung [Kamar 4]</v>
      </c>
      <c r="G475" s="51" t="e">
        <f ca="1">IF(ISBLANK(A475)," ",INDIRECT(ADDRESS(MATCH(A475,'Form Responses 1'!A:A,0),5+MOD(ROW()-2,COUNTA('Form Responses 1'!$1:$1)-4),,TRUE,"Form Responses 1")))</f>
        <v>#N/A</v>
      </c>
      <c r="H475" s="68" t="str">
        <f ca="1" t="shared" si="1"/>
        <v>Gedung</v>
      </c>
      <c r="I475" s="68" t="str">
        <f ca="1" t="shared" si="2"/>
        <v>CLEANING SERVICE</v>
      </c>
      <c r="J475" s="68" t="str">
        <f ca="1" t="array" ref="J475">IFERROR(INDEX(MASTER!B:B,MATCH(G475,MASTER!A:A,0))/100," ")</f>
        <v> </v>
      </c>
      <c r="K475" s="51">
        <f ca="1" t="shared" si="3"/>
        <v>0</v>
      </c>
      <c r="L475" s="51" t="str">
        <f ca="1" t="shared" si="4"/>
        <v>1900 - WEEK 00</v>
      </c>
      <c r="M475" s="51" t="str">
        <f ca="1" t="shared" si="5"/>
        <v>1900 - MONTH 01</v>
      </c>
      <c r="N475" s="68" t="str">
        <f ca="1" t="shared" ref="N475:O475" si="483">IFERROR(AVERAGEIF(L:L,L475,$J:$J)," ")</f>
        <v> </v>
      </c>
      <c r="O475" s="68" t="str">
        <f ca="1" t="shared" si="483"/>
        <v> </v>
      </c>
      <c r="P475" s="51" t="str">
        <f ca="1">IF(ISBLANK(A475)," ",IF(N475&gt;MASTER!$B$3/100,"SB",IF(N475&gt;MASTER!$B$4/100,"B",IF(N475&gt;MASTER!$B$5/100,"C","K"))))</f>
        <v>SB</v>
      </c>
      <c r="Q475" s="51" t="str">
        <f ca="1">IF(ISBLANK(B475)," ",IF(O475&gt;MASTER!$B$3/100,"SB",IF(O475&gt;MASTER!$B$4/100,"B",IF(O475&gt;MASTER!$B$5/100,"C","K"))))</f>
        <v>SB</v>
      </c>
    </row>
    <row r="476" customHeight="1" spans="1:17">
      <c r="A476" s="51">
        <f ca="1">INDIRECT(ADDRESS(2+QUOTIENT(ROW()-2,COUNTA('Form Responses 1'!$1:$1)-4),1,,TRUE,"Form Responses 1"))</f>
        <v>0</v>
      </c>
      <c r="B476" s="51">
        <f ca="1">INDIRECT(ADDRESS(2+QUOTIENT(ROW()-2,COUNTA('Form Responses 1'!$1:$1)-4),2,,TRUE,"Form Responses 1"))</f>
        <v>0</v>
      </c>
      <c r="C476" s="51">
        <f ca="1">INDIRECT(ADDRESS(2+QUOTIENT(ROW()-2,COUNTA('Form Responses 1'!$1:$1)-4),3,,TRUE,"Form Responses 1"))</f>
        <v>0</v>
      </c>
      <c r="D476" s="51">
        <f ca="1">INDIRECT(ADDRESS(2+QUOTIENT(ROW()-2,COUNTA('Form Responses 1'!$1:$1)-4),4,,TRUE,"Form Responses 1"))</f>
        <v>0</v>
      </c>
      <c r="E476" s="67">
        <f ca="1" t="shared" si="0"/>
        <v>6</v>
      </c>
      <c r="F476" s="51" t="str">
        <f ca="1">IF(ISBLANK(A476)," ",INDIRECT(ADDRESS(1,5+MOD(ROW()-2,COUNTA('Form Responses 1'!$1:$1)-4),,TRUE,"Form Responses 1")))</f>
        <v>Gedung [Kolidor]</v>
      </c>
      <c r="G476" s="51" t="e">
        <f ca="1">IF(ISBLANK(A476)," ",INDIRECT(ADDRESS(MATCH(A476,'Form Responses 1'!A:A,0),5+MOD(ROW()-2,COUNTA('Form Responses 1'!$1:$1)-4),,TRUE,"Form Responses 1")))</f>
        <v>#N/A</v>
      </c>
      <c r="H476" s="68" t="str">
        <f ca="1" t="shared" si="1"/>
        <v>Gedung</v>
      </c>
      <c r="I476" s="68" t="str">
        <f ca="1" t="shared" si="2"/>
        <v>CLEANING SERVICE</v>
      </c>
      <c r="J476" s="68" t="str">
        <f ca="1" t="array" ref="J476">IFERROR(INDEX(MASTER!B:B,MATCH(G476,MASTER!A:A,0))/100," ")</f>
        <v> </v>
      </c>
      <c r="K476" s="51">
        <f ca="1" t="shared" si="3"/>
        <v>0</v>
      </c>
      <c r="L476" s="51" t="str">
        <f ca="1" t="shared" si="4"/>
        <v>1900 - WEEK 00</v>
      </c>
      <c r="M476" s="51" t="str">
        <f ca="1" t="shared" si="5"/>
        <v>1900 - MONTH 01</v>
      </c>
      <c r="N476" s="68" t="str">
        <f ca="1" t="shared" ref="N476:O476" si="484">IFERROR(AVERAGEIF(L:L,L476,$J:$J)," ")</f>
        <v> </v>
      </c>
      <c r="O476" s="68" t="str">
        <f ca="1" t="shared" si="484"/>
        <v> </v>
      </c>
      <c r="P476" s="51" t="str">
        <f ca="1">IF(ISBLANK(A476)," ",IF(N476&gt;MASTER!$B$3/100,"SB",IF(N476&gt;MASTER!$B$4/100,"B",IF(N476&gt;MASTER!$B$5/100,"C","K"))))</f>
        <v>SB</v>
      </c>
      <c r="Q476" s="51" t="str">
        <f ca="1">IF(ISBLANK(B476)," ",IF(O476&gt;MASTER!$B$3/100,"SB",IF(O476&gt;MASTER!$B$4/100,"B",IF(O476&gt;MASTER!$B$5/100,"C","K"))))</f>
        <v>SB</v>
      </c>
    </row>
    <row r="477" customHeight="1" spans="1:17">
      <c r="A477" s="51">
        <f ca="1">INDIRECT(ADDRESS(2+QUOTIENT(ROW()-2,COUNTA('Form Responses 1'!$1:$1)-4),1,,TRUE,"Form Responses 1"))</f>
        <v>0</v>
      </c>
      <c r="B477" s="51">
        <f ca="1">INDIRECT(ADDRESS(2+QUOTIENT(ROW()-2,COUNTA('Form Responses 1'!$1:$1)-4),2,,TRUE,"Form Responses 1"))</f>
        <v>0</v>
      </c>
      <c r="C477" s="51">
        <f ca="1">INDIRECT(ADDRESS(2+QUOTIENT(ROW()-2,COUNTA('Form Responses 1'!$1:$1)-4),3,,TRUE,"Form Responses 1"))</f>
        <v>0</v>
      </c>
      <c r="D477" s="51">
        <f ca="1">INDIRECT(ADDRESS(2+QUOTIENT(ROW()-2,COUNTA('Form Responses 1'!$1:$1)-4),4,,TRUE,"Form Responses 1"))</f>
        <v>0</v>
      </c>
      <c r="E477" s="67">
        <f ca="1" t="shared" si="0"/>
        <v>6</v>
      </c>
      <c r="F477" s="51" t="str">
        <f ca="1">IF(ISBLANK(A477)," ",INDIRECT(ADDRESS(1,5+MOD(ROW()-2,COUNTA('Form Responses 1'!$1:$1)-4),,TRUE,"Form Responses 1")))</f>
        <v>Gedung [Pentri]</v>
      </c>
      <c r="G477" s="51" t="e">
        <f ca="1">IF(ISBLANK(A477)," ",INDIRECT(ADDRESS(MATCH(A477,'Form Responses 1'!A:A,0),5+MOD(ROW()-2,COUNTA('Form Responses 1'!$1:$1)-4),,TRUE,"Form Responses 1")))</f>
        <v>#N/A</v>
      </c>
      <c r="H477" s="68" t="str">
        <f ca="1" t="shared" si="1"/>
        <v>Gedung</v>
      </c>
      <c r="I477" s="68" t="str">
        <f ca="1" t="shared" si="2"/>
        <v>CLEANING SERVICE</v>
      </c>
      <c r="J477" s="68" t="str">
        <f ca="1" t="array" ref="J477">IFERROR(INDEX(MASTER!B:B,MATCH(G477,MASTER!A:A,0))/100," ")</f>
        <v> </v>
      </c>
      <c r="K477" s="51">
        <f ca="1" t="shared" si="3"/>
        <v>0</v>
      </c>
      <c r="L477" s="51" t="str">
        <f ca="1" t="shared" si="4"/>
        <v>1900 - WEEK 00</v>
      </c>
      <c r="M477" s="51" t="str">
        <f ca="1" t="shared" si="5"/>
        <v>1900 - MONTH 01</v>
      </c>
      <c r="N477" s="68" t="str">
        <f ca="1" t="shared" ref="N477:O477" si="485">IFERROR(AVERAGEIF(L:L,L477,$J:$J)," ")</f>
        <v> </v>
      </c>
      <c r="O477" s="68" t="str">
        <f ca="1" t="shared" si="485"/>
        <v> </v>
      </c>
      <c r="P477" s="51" t="str">
        <f ca="1">IF(ISBLANK(A477)," ",IF(N477&gt;MASTER!$B$3/100,"SB",IF(N477&gt;MASTER!$B$4/100,"B",IF(N477&gt;MASTER!$B$5/100,"C","K"))))</f>
        <v>SB</v>
      </c>
      <c r="Q477" s="51" t="str">
        <f ca="1">IF(ISBLANK(B477)," ",IF(O477&gt;MASTER!$B$3/100,"SB",IF(O477&gt;MASTER!$B$4/100,"B",IF(O477&gt;MASTER!$B$5/100,"C","K"))))</f>
        <v>SB</v>
      </c>
    </row>
    <row r="478" customHeight="1" spans="1:17">
      <c r="A478" s="51">
        <f ca="1">INDIRECT(ADDRESS(2+QUOTIENT(ROW()-2,COUNTA('Form Responses 1'!$1:$1)-4),1,,TRUE,"Form Responses 1"))</f>
        <v>0</v>
      </c>
      <c r="B478" s="51">
        <f ca="1">INDIRECT(ADDRESS(2+QUOTIENT(ROW()-2,COUNTA('Form Responses 1'!$1:$1)-4),2,,TRUE,"Form Responses 1"))</f>
        <v>0</v>
      </c>
      <c r="C478" s="51">
        <f ca="1">INDIRECT(ADDRESS(2+QUOTIENT(ROW()-2,COUNTA('Form Responses 1'!$1:$1)-4),3,,TRUE,"Form Responses 1"))</f>
        <v>0</v>
      </c>
      <c r="D478" s="51">
        <f ca="1">INDIRECT(ADDRESS(2+QUOTIENT(ROW()-2,COUNTA('Form Responses 1'!$1:$1)-4),4,,TRUE,"Form Responses 1"))</f>
        <v>0</v>
      </c>
      <c r="E478" s="67">
        <f ca="1" t="shared" si="0"/>
        <v>6</v>
      </c>
      <c r="F478" s="51" t="str">
        <f ca="1">IF(ISBLANK(A478)," ",INDIRECT(ADDRESS(1,5+MOD(ROW()-2,COUNTA('Form Responses 1'!$1:$1)-4),,TRUE,"Form Responses 1")))</f>
        <v>Gedung [Toilet]</v>
      </c>
      <c r="G478" s="51" t="e">
        <f ca="1">IF(ISBLANK(A478)," ",INDIRECT(ADDRESS(MATCH(A478,'Form Responses 1'!A:A,0),5+MOD(ROW()-2,COUNTA('Form Responses 1'!$1:$1)-4),,TRUE,"Form Responses 1")))</f>
        <v>#N/A</v>
      </c>
      <c r="H478" s="68" t="str">
        <f ca="1" t="shared" si="1"/>
        <v>Gedung</v>
      </c>
      <c r="I478" s="68" t="str">
        <f ca="1" t="shared" si="2"/>
        <v>CLEANING SERVICE</v>
      </c>
      <c r="J478" s="68" t="str">
        <f ca="1" t="array" ref="J478">IFERROR(INDEX(MASTER!B:B,MATCH(G478,MASTER!A:A,0))/100," ")</f>
        <v> </v>
      </c>
      <c r="K478" s="51">
        <f ca="1" t="shared" si="3"/>
        <v>0</v>
      </c>
      <c r="L478" s="51" t="str">
        <f ca="1" t="shared" si="4"/>
        <v>1900 - WEEK 00</v>
      </c>
      <c r="M478" s="51" t="str">
        <f ca="1" t="shared" si="5"/>
        <v>1900 - MONTH 01</v>
      </c>
      <c r="N478" s="68" t="str">
        <f ca="1" t="shared" ref="N478:O478" si="486">IFERROR(AVERAGEIF(L:L,L478,$J:$J)," ")</f>
        <v> </v>
      </c>
      <c r="O478" s="68" t="str">
        <f ca="1" t="shared" si="486"/>
        <v> </v>
      </c>
      <c r="P478" s="51" t="str">
        <f ca="1">IF(ISBLANK(A478)," ",IF(N478&gt;MASTER!$B$3/100,"SB",IF(N478&gt;MASTER!$B$4/100,"B",IF(N478&gt;MASTER!$B$5/100,"C","K"))))</f>
        <v>SB</v>
      </c>
      <c r="Q478" s="51" t="str">
        <f ca="1">IF(ISBLANK(B478)," ",IF(O478&gt;MASTER!$B$3/100,"SB",IF(O478&gt;MASTER!$B$4/100,"B",IF(O478&gt;MASTER!$B$5/100,"C","K"))))</f>
        <v>SB</v>
      </c>
    </row>
    <row r="479" customHeight="1" spans="1:17">
      <c r="A479" s="51">
        <f ca="1">INDIRECT(ADDRESS(2+QUOTIENT(ROW()-2,COUNTA('Form Responses 1'!$1:$1)-4),1,,TRUE,"Form Responses 1"))</f>
        <v>0</v>
      </c>
      <c r="B479" s="51">
        <f ca="1">INDIRECT(ADDRESS(2+QUOTIENT(ROW()-2,COUNTA('Form Responses 1'!$1:$1)-4),2,,TRUE,"Form Responses 1"))</f>
        <v>0</v>
      </c>
      <c r="C479" s="51">
        <f ca="1">INDIRECT(ADDRESS(2+QUOTIENT(ROW()-2,COUNTA('Form Responses 1'!$1:$1)-4),3,,TRUE,"Form Responses 1"))</f>
        <v>0</v>
      </c>
      <c r="D479" s="51">
        <f ca="1">INDIRECT(ADDRESS(2+QUOTIENT(ROW()-2,COUNTA('Form Responses 1'!$1:$1)-4),4,,TRUE,"Form Responses 1"))</f>
        <v>0</v>
      </c>
      <c r="E479" s="67">
        <f ca="1" t="shared" si="0"/>
        <v>6</v>
      </c>
      <c r="F479" s="51" t="str">
        <f ca="1">IF(ISBLANK(A479)," ",INDIRECT(ADDRESS(1,5+MOD(ROW()-2,COUNTA('Form Responses 1'!$1:$1)-4),,TRUE,"Form Responses 1")))</f>
        <v>Security [Security Functions]</v>
      </c>
      <c r="G479" s="51" t="e">
        <f ca="1">IF(ISBLANK(A479)," ",INDIRECT(ADDRESS(MATCH(A479,'Form Responses 1'!A:A,0),5+MOD(ROW()-2,COUNTA('Form Responses 1'!$1:$1)-4),,TRUE,"Form Responses 1")))</f>
        <v>#N/A</v>
      </c>
      <c r="H479" s="68" t="str">
        <f ca="1" t="shared" si="1"/>
        <v>Security</v>
      </c>
      <c r="I479" s="68" t="str">
        <f ca="1" t="shared" si="2"/>
        <v>SECURITY SERVICE</v>
      </c>
      <c r="J479" s="68" t="str">
        <f ca="1" t="array" ref="J479">IFERROR(INDEX(MASTER!B:B,MATCH(G479,MASTER!A:A,0))/100," ")</f>
        <v> </v>
      </c>
      <c r="K479" s="51">
        <f ca="1" t="shared" si="3"/>
        <v>0</v>
      </c>
      <c r="L479" s="51" t="str">
        <f ca="1" t="shared" si="4"/>
        <v>1900 - WEEK 00</v>
      </c>
      <c r="M479" s="51" t="str">
        <f ca="1" t="shared" si="5"/>
        <v>1900 - MONTH 01</v>
      </c>
      <c r="N479" s="68" t="str">
        <f ca="1" t="shared" ref="N479:O479" si="487">IFERROR(AVERAGEIF(L:L,L479,$J:$J)," ")</f>
        <v> </v>
      </c>
      <c r="O479" s="68" t="str">
        <f ca="1" t="shared" si="487"/>
        <v> </v>
      </c>
      <c r="P479" s="51" t="str">
        <f ca="1">IF(ISBLANK(A479)," ",IF(N479&gt;MASTER!$B$3/100,"SB",IF(N479&gt;MASTER!$B$4/100,"B",IF(N479&gt;MASTER!$B$5/100,"C","K"))))</f>
        <v>SB</v>
      </c>
      <c r="Q479" s="51" t="str">
        <f ca="1">IF(ISBLANK(B479)," ",IF(O479&gt;MASTER!$B$3/100,"SB",IF(O479&gt;MASTER!$B$4/100,"B",IF(O479&gt;MASTER!$B$5/100,"C","K"))))</f>
        <v>SB</v>
      </c>
    </row>
    <row r="480" customHeight="1" spans="1:17">
      <c r="A480" s="51">
        <f ca="1">INDIRECT(ADDRESS(2+QUOTIENT(ROW()-2,COUNTA('Form Responses 1'!$1:$1)-4),1,,TRUE,"Form Responses 1"))</f>
        <v>0</v>
      </c>
      <c r="B480" s="51">
        <f ca="1">INDIRECT(ADDRESS(2+QUOTIENT(ROW()-2,COUNTA('Form Responses 1'!$1:$1)-4),2,,TRUE,"Form Responses 1"))</f>
        <v>0</v>
      </c>
      <c r="C480" s="51">
        <f ca="1">INDIRECT(ADDRESS(2+QUOTIENT(ROW()-2,COUNTA('Form Responses 1'!$1:$1)-4),3,,TRUE,"Form Responses 1"))</f>
        <v>0</v>
      </c>
      <c r="D480" s="51">
        <f ca="1">INDIRECT(ADDRESS(2+QUOTIENT(ROW()-2,COUNTA('Form Responses 1'!$1:$1)-4),4,,TRUE,"Form Responses 1"))</f>
        <v>0</v>
      </c>
      <c r="E480" s="67">
        <f ca="1" t="shared" si="0"/>
        <v>6</v>
      </c>
      <c r="F480" s="51" t="str">
        <f ca="1">IF(ISBLANK(A480)," ",INDIRECT(ADDRESS(1,5+MOD(ROW()-2,COUNTA('Form Responses 1'!$1:$1)-4),,TRUE,"Form Responses 1")))</f>
        <v>Gedung [Halaman]</v>
      </c>
      <c r="G480" s="51" t="e">
        <f ca="1">IF(ISBLANK(A480)," ",INDIRECT(ADDRESS(MATCH(A480,'Form Responses 1'!A:A,0),5+MOD(ROW()-2,COUNTA('Form Responses 1'!$1:$1)-4),,TRUE,"Form Responses 1")))</f>
        <v>#N/A</v>
      </c>
      <c r="H480" s="68" t="str">
        <f ca="1" t="shared" si="1"/>
        <v>Gedung</v>
      </c>
      <c r="I480" s="68" t="str">
        <f ca="1" t="shared" si="2"/>
        <v>CLEANING SERVICE</v>
      </c>
      <c r="J480" s="68" t="str">
        <f ca="1" t="array" ref="J480">IFERROR(INDEX(MASTER!B:B,MATCH(G480,MASTER!A:A,0))/100," ")</f>
        <v> </v>
      </c>
      <c r="K480" s="51">
        <f ca="1" t="shared" si="3"/>
        <v>0</v>
      </c>
      <c r="L480" s="51" t="str">
        <f ca="1" t="shared" si="4"/>
        <v>1900 - WEEK 00</v>
      </c>
      <c r="M480" s="51" t="str">
        <f ca="1" t="shared" si="5"/>
        <v>1900 - MONTH 01</v>
      </c>
      <c r="N480" s="68" t="str">
        <f ca="1" t="shared" ref="N480:O480" si="488">IFERROR(AVERAGEIF(L:L,L480,$J:$J)," ")</f>
        <v> </v>
      </c>
      <c r="O480" s="68" t="str">
        <f ca="1" t="shared" si="488"/>
        <v> </v>
      </c>
      <c r="P480" s="51" t="str">
        <f ca="1">IF(ISBLANK(A480)," ",IF(N480&gt;MASTER!$B$3/100,"SB",IF(N480&gt;MASTER!$B$4/100,"B",IF(N480&gt;MASTER!$B$5/100,"C","K"))))</f>
        <v>SB</v>
      </c>
      <c r="Q480" s="51" t="str">
        <f ca="1">IF(ISBLANK(B480)," ",IF(O480&gt;MASTER!$B$3/100,"SB",IF(O480&gt;MASTER!$B$4/100,"B",IF(O480&gt;MASTER!$B$5/100,"C","K"))))</f>
        <v>SB</v>
      </c>
    </row>
    <row r="481" customHeight="1" spans="1:17">
      <c r="A481" s="51">
        <f ca="1">INDIRECT(ADDRESS(2+QUOTIENT(ROW()-2,COUNTA('Form Responses 1'!$1:$1)-4),1,,TRUE,"Form Responses 1"))</f>
        <v>0</v>
      </c>
      <c r="B481" s="51">
        <f ca="1">INDIRECT(ADDRESS(2+QUOTIENT(ROW()-2,COUNTA('Form Responses 1'!$1:$1)-4),2,,TRUE,"Form Responses 1"))</f>
        <v>0</v>
      </c>
      <c r="C481" s="51">
        <f ca="1">INDIRECT(ADDRESS(2+QUOTIENT(ROW()-2,COUNTA('Form Responses 1'!$1:$1)-4),3,,TRUE,"Form Responses 1"))</f>
        <v>0</v>
      </c>
      <c r="D481" s="51">
        <f ca="1">INDIRECT(ADDRESS(2+QUOTIENT(ROW()-2,COUNTA('Form Responses 1'!$1:$1)-4),4,,TRUE,"Form Responses 1"))</f>
        <v>0</v>
      </c>
      <c r="E481" s="67">
        <f ca="1" t="shared" si="0"/>
        <v>6</v>
      </c>
      <c r="F481" s="51" t="str">
        <f ca="1">IF(ISBLANK(A481)," ",INDIRECT(ADDRESS(1,5+MOD(ROW()-2,COUNTA('Form Responses 1'!$1:$1)-4),,TRUE,"Form Responses 1")))</f>
        <v>Gedung [Kamar 1]</v>
      </c>
      <c r="G481" s="51" t="e">
        <f ca="1">IF(ISBLANK(A481)," ",INDIRECT(ADDRESS(MATCH(A481,'Form Responses 1'!A:A,0),5+MOD(ROW()-2,COUNTA('Form Responses 1'!$1:$1)-4),,TRUE,"Form Responses 1")))</f>
        <v>#N/A</v>
      </c>
      <c r="H481" s="68" t="str">
        <f ca="1" t="shared" si="1"/>
        <v>Gedung</v>
      </c>
      <c r="I481" s="68" t="str">
        <f ca="1" t="shared" si="2"/>
        <v>CLEANING SERVICE</v>
      </c>
      <c r="J481" s="68" t="str">
        <f ca="1" t="array" ref="J481">IFERROR(INDEX(MASTER!B:B,MATCH(G481,MASTER!A:A,0))/100," ")</f>
        <v> </v>
      </c>
      <c r="K481" s="51">
        <f ca="1" t="shared" si="3"/>
        <v>0</v>
      </c>
      <c r="L481" s="51" t="str">
        <f ca="1" t="shared" si="4"/>
        <v>1900 - WEEK 00</v>
      </c>
      <c r="M481" s="51" t="str">
        <f ca="1" t="shared" si="5"/>
        <v>1900 - MONTH 01</v>
      </c>
      <c r="N481" s="68" t="str">
        <f ca="1" t="shared" ref="N481:O481" si="489">IFERROR(AVERAGEIF(L:L,L481,$J:$J)," ")</f>
        <v> </v>
      </c>
      <c r="O481" s="68" t="str">
        <f ca="1" t="shared" si="489"/>
        <v> </v>
      </c>
      <c r="P481" s="51" t="str">
        <f ca="1">IF(ISBLANK(A481)," ",IF(N481&gt;MASTER!$B$3/100,"SB",IF(N481&gt;MASTER!$B$4/100,"B",IF(N481&gt;MASTER!$B$5/100,"C","K"))))</f>
        <v>SB</v>
      </c>
      <c r="Q481" s="51" t="str">
        <f ca="1">IF(ISBLANK(B481)," ",IF(O481&gt;MASTER!$B$3/100,"SB",IF(O481&gt;MASTER!$B$4/100,"B",IF(O481&gt;MASTER!$B$5/100,"C","K"))))</f>
        <v>SB</v>
      </c>
    </row>
    <row r="482" customHeight="1" spans="1:17">
      <c r="A482" s="51">
        <f ca="1">INDIRECT(ADDRESS(2+QUOTIENT(ROW()-2,COUNTA('Form Responses 1'!$1:$1)-4),1,,TRUE,"Form Responses 1"))</f>
        <v>0</v>
      </c>
      <c r="B482" s="51">
        <f ca="1">INDIRECT(ADDRESS(2+QUOTIENT(ROW()-2,COUNTA('Form Responses 1'!$1:$1)-4),2,,TRUE,"Form Responses 1"))</f>
        <v>0</v>
      </c>
      <c r="C482" s="51">
        <f ca="1">INDIRECT(ADDRESS(2+QUOTIENT(ROW()-2,COUNTA('Form Responses 1'!$1:$1)-4),3,,TRUE,"Form Responses 1"))</f>
        <v>0</v>
      </c>
      <c r="D482" s="51">
        <f ca="1">INDIRECT(ADDRESS(2+QUOTIENT(ROW()-2,COUNTA('Form Responses 1'!$1:$1)-4),4,,TRUE,"Form Responses 1"))</f>
        <v>0</v>
      </c>
      <c r="E482" s="67">
        <f ca="1" t="shared" si="0"/>
        <v>6</v>
      </c>
      <c r="F482" s="51" t="str">
        <f ca="1">IF(ISBLANK(A482)," ",INDIRECT(ADDRESS(1,5+MOD(ROW()-2,COUNTA('Form Responses 1'!$1:$1)-4),,TRUE,"Form Responses 1")))</f>
        <v>Gedung [Kamar 2]</v>
      </c>
      <c r="G482" s="51" t="e">
        <f ca="1">IF(ISBLANK(A482)," ",INDIRECT(ADDRESS(MATCH(A482,'Form Responses 1'!A:A,0),5+MOD(ROW()-2,COUNTA('Form Responses 1'!$1:$1)-4),,TRUE,"Form Responses 1")))</f>
        <v>#N/A</v>
      </c>
      <c r="H482" s="68" t="str">
        <f ca="1" t="shared" si="1"/>
        <v>Gedung</v>
      </c>
      <c r="I482" s="68" t="str">
        <f ca="1" t="shared" si="2"/>
        <v>CLEANING SERVICE</v>
      </c>
      <c r="J482" s="68" t="str">
        <f ca="1" t="array" ref="J482">IFERROR(INDEX(MASTER!B:B,MATCH(G482,MASTER!A:A,0))/100," ")</f>
        <v> </v>
      </c>
      <c r="K482" s="51">
        <f ca="1" t="shared" si="3"/>
        <v>0</v>
      </c>
      <c r="L482" s="51" t="str">
        <f ca="1" t="shared" si="4"/>
        <v>1900 - WEEK 00</v>
      </c>
      <c r="M482" s="51" t="str">
        <f ca="1" t="shared" si="5"/>
        <v>1900 - MONTH 01</v>
      </c>
      <c r="N482" s="68" t="str">
        <f ca="1" t="shared" ref="N482:O482" si="490">IFERROR(AVERAGEIF(L:L,L482,$J:$J)," ")</f>
        <v> </v>
      </c>
      <c r="O482" s="68" t="str">
        <f ca="1" t="shared" si="490"/>
        <v> </v>
      </c>
      <c r="P482" s="51" t="str">
        <f ca="1">IF(ISBLANK(A482)," ",IF(N482&gt;MASTER!$B$3/100,"SB",IF(N482&gt;MASTER!$B$4/100,"B",IF(N482&gt;MASTER!$B$5/100,"C","K"))))</f>
        <v>SB</v>
      </c>
      <c r="Q482" s="51" t="str">
        <f ca="1">IF(ISBLANK(B482)," ",IF(O482&gt;MASTER!$B$3/100,"SB",IF(O482&gt;MASTER!$B$4/100,"B",IF(O482&gt;MASTER!$B$5/100,"C","K"))))</f>
        <v>SB</v>
      </c>
    </row>
    <row r="483" customHeight="1" spans="1:17">
      <c r="A483" s="51">
        <f ca="1">INDIRECT(ADDRESS(2+QUOTIENT(ROW()-2,COUNTA('Form Responses 1'!$1:$1)-4),1,,TRUE,"Form Responses 1"))</f>
        <v>0</v>
      </c>
      <c r="B483" s="51">
        <f ca="1">INDIRECT(ADDRESS(2+QUOTIENT(ROW()-2,COUNTA('Form Responses 1'!$1:$1)-4),2,,TRUE,"Form Responses 1"))</f>
        <v>0</v>
      </c>
      <c r="C483" s="51">
        <f ca="1">INDIRECT(ADDRESS(2+QUOTIENT(ROW()-2,COUNTA('Form Responses 1'!$1:$1)-4),3,,TRUE,"Form Responses 1"))</f>
        <v>0</v>
      </c>
      <c r="D483" s="51">
        <f ca="1">INDIRECT(ADDRESS(2+QUOTIENT(ROW()-2,COUNTA('Form Responses 1'!$1:$1)-4),4,,TRUE,"Form Responses 1"))</f>
        <v>0</v>
      </c>
      <c r="E483" s="67">
        <f ca="1" t="shared" si="0"/>
        <v>6</v>
      </c>
      <c r="F483" s="51" t="str">
        <f ca="1">IF(ISBLANK(A483)," ",INDIRECT(ADDRESS(1,5+MOD(ROW()-2,COUNTA('Form Responses 1'!$1:$1)-4),,TRUE,"Form Responses 1")))</f>
        <v>Gedung [Kamar 3]</v>
      </c>
      <c r="G483" s="51" t="e">
        <f ca="1">IF(ISBLANK(A483)," ",INDIRECT(ADDRESS(MATCH(A483,'Form Responses 1'!A:A,0),5+MOD(ROW()-2,COUNTA('Form Responses 1'!$1:$1)-4),,TRUE,"Form Responses 1")))</f>
        <v>#N/A</v>
      </c>
      <c r="H483" s="68" t="str">
        <f ca="1" t="shared" si="1"/>
        <v>Gedung</v>
      </c>
      <c r="I483" s="68" t="str">
        <f ca="1" t="shared" si="2"/>
        <v>CLEANING SERVICE</v>
      </c>
      <c r="J483" s="68" t="str">
        <f ca="1" t="array" ref="J483">IFERROR(INDEX(MASTER!B:B,MATCH(G483,MASTER!A:A,0))/100," ")</f>
        <v> </v>
      </c>
      <c r="K483" s="51">
        <f ca="1" t="shared" si="3"/>
        <v>0</v>
      </c>
      <c r="L483" s="51" t="str">
        <f ca="1" t="shared" si="4"/>
        <v>1900 - WEEK 00</v>
      </c>
      <c r="M483" s="51" t="str">
        <f ca="1" t="shared" si="5"/>
        <v>1900 - MONTH 01</v>
      </c>
      <c r="N483" s="68" t="str">
        <f ca="1" t="shared" ref="N483:O483" si="491">IFERROR(AVERAGEIF(L:L,L483,$J:$J)," ")</f>
        <v> </v>
      </c>
      <c r="O483" s="68" t="str">
        <f ca="1" t="shared" si="491"/>
        <v> </v>
      </c>
      <c r="P483" s="51" t="str">
        <f ca="1">IF(ISBLANK(A483)," ",IF(N483&gt;MASTER!$B$3/100,"SB",IF(N483&gt;MASTER!$B$4/100,"B",IF(N483&gt;MASTER!$B$5/100,"C","K"))))</f>
        <v>SB</v>
      </c>
      <c r="Q483" s="51" t="str">
        <f ca="1">IF(ISBLANK(B483)," ",IF(O483&gt;MASTER!$B$3/100,"SB",IF(O483&gt;MASTER!$B$4/100,"B",IF(O483&gt;MASTER!$B$5/100,"C","K"))))</f>
        <v>SB</v>
      </c>
    </row>
    <row r="484" customHeight="1" spans="1:17">
      <c r="A484" s="51">
        <f ca="1">INDIRECT(ADDRESS(2+QUOTIENT(ROW()-2,COUNTA('Form Responses 1'!$1:$1)-4),1,,TRUE,"Form Responses 1"))</f>
        <v>0</v>
      </c>
      <c r="B484" s="51">
        <f ca="1">INDIRECT(ADDRESS(2+QUOTIENT(ROW()-2,COUNTA('Form Responses 1'!$1:$1)-4),2,,TRUE,"Form Responses 1"))</f>
        <v>0</v>
      </c>
      <c r="C484" s="51">
        <f ca="1">INDIRECT(ADDRESS(2+QUOTIENT(ROW()-2,COUNTA('Form Responses 1'!$1:$1)-4),3,,TRUE,"Form Responses 1"))</f>
        <v>0</v>
      </c>
      <c r="D484" s="51">
        <f ca="1">INDIRECT(ADDRESS(2+QUOTIENT(ROW()-2,COUNTA('Form Responses 1'!$1:$1)-4),4,,TRUE,"Form Responses 1"))</f>
        <v>0</v>
      </c>
      <c r="E484" s="67">
        <f ca="1" t="shared" si="0"/>
        <v>6</v>
      </c>
      <c r="F484" s="51" t="str">
        <f ca="1">IF(ISBLANK(A484)," ",INDIRECT(ADDRESS(1,5+MOD(ROW()-2,COUNTA('Form Responses 1'!$1:$1)-4),,TRUE,"Form Responses 1")))</f>
        <v>Gedung [Kamar 4]</v>
      </c>
      <c r="G484" s="51" t="e">
        <f ca="1">IF(ISBLANK(A484)," ",INDIRECT(ADDRESS(MATCH(A484,'Form Responses 1'!A:A,0),5+MOD(ROW()-2,COUNTA('Form Responses 1'!$1:$1)-4),,TRUE,"Form Responses 1")))</f>
        <v>#N/A</v>
      </c>
      <c r="H484" s="68" t="str">
        <f ca="1" t="shared" si="1"/>
        <v>Gedung</v>
      </c>
      <c r="I484" s="68" t="str">
        <f ca="1" t="shared" si="2"/>
        <v>CLEANING SERVICE</v>
      </c>
      <c r="J484" s="68" t="str">
        <f ca="1" t="array" ref="J484">IFERROR(INDEX(MASTER!B:B,MATCH(G484,MASTER!A:A,0))/100," ")</f>
        <v> </v>
      </c>
      <c r="K484" s="51">
        <f ca="1" t="shared" si="3"/>
        <v>0</v>
      </c>
      <c r="L484" s="51" t="str">
        <f ca="1" t="shared" si="4"/>
        <v>1900 - WEEK 00</v>
      </c>
      <c r="M484" s="51" t="str">
        <f ca="1" t="shared" si="5"/>
        <v>1900 - MONTH 01</v>
      </c>
      <c r="N484" s="68" t="str">
        <f ca="1" t="shared" ref="N484:O484" si="492">IFERROR(AVERAGEIF(L:L,L484,$J:$J)," ")</f>
        <v> </v>
      </c>
      <c r="O484" s="68" t="str">
        <f ca="1" t="shared" si="492"/>
        <v> </v>
      </c>
      <c r="P484" s="51" t="str">
        <f ca="1">IF(ISBLANK(A484)," ",IF(N484&gt;MASTER!$B$3/100,"SB",IF(N484&gt;MASTER!$B$4/100,"B",IF(N484&gt;MASTER!$B$5/100,"C","K"))))</f>
        <v>SB</v>
      </c>
      <c r="Q484" s="51" t="str">
        <f ca="1">IF(ISBLANK(B484)," ",IF(O484&gt;MASTER!$B$3/100,"SB",IF(O484&gt;MASTER!$B$4/100,"B",IF(O484&gt;MASTER!$B$5/100,"C","K"))))</f>
        <v>SB</v>
      </c>
    </row>
    <row r="485" customHeight="1" spans="1:17">
      <c r="A485" s="51">
        <f ca="1">INDIRECT(ADDRESS(2+QUOTIENT(ROW()-2,COUNTA('Form Responses 1'!$1:$1)-4),1,,TRUE,"Form Responses 1"))</f>
        <v>0</v>
      </c>
      <c r="B485" s="51">
        <f ca="1">INDIRECT(ADDRESS(2+QUOTIENT(ROW()-2,COUNTA('Form Responses 1'!$1:$1)-4),2,,TRUE,"Form Responses 1"))</f>
        <v>0</v>
      </c>
      <c r="C485" s="51">
        <f ca="1">INDIRECT(ADDRESS(2+QUOTIENT(ROW()-2,COUNTA('Form Responses 1'!$1:$1)-4),3,,TRUE,"Form Responses 1"))</f>
        <v>0</v>
      </c>
      <c r="D485" s="51">
        <f ca="1">INDIRECT(ADDRESS(2+QUOTIENT(ROW()-2,COUNTA('Form Responses 1'!$1:$1)-4),4,,TRUE,"Form Responses 1"))</f>
        <v>0</v>
      </c>
      <c r="E485" s="67">
        <f ca="1" t="shared" si="0"/>
        <v>6</v>
      </c>
      <c r="F485" s="51" t="str">
        <f ca="1">IF(ISBLANK(A485)," ",INDIRECT(ADDRESS(1,5+MOD(ROW()-2,COUNTA('Form Responses 1'!$1:$1)-4),,TRUE,"Form Responses 1")))</f>
        <v>Gedung [Kolidor]</v>
      </c>
      <c r="G485" s="51" t="e">
        <f ca="1">IF(ISBLANK(A485)," ",INDIRECT(ADDRESS(MATCH(A485,'Form Responses 1'!A:A,0),5+MOD(ROW()-2,COUNTA('Form Responses 1'!$1:$1)-4),,TRUE,"Form Responses 1")))</f>
        <v>#N/A</v>
      </c>
      <c r="H485" s="68" t="str">
        <f ca="1" t="shared" si="1"/>
        <v>Gedung</v>
      </c>
      <c r="I485" s="68" t="str">
        <f ca="1" t="shared" si="2"/>
        <v>CLEANING SERVICE</v>
      </c>
      <c r="J485" s="68" t="str">
        <f ca="1" t="array" ref="J485">IFERROR(INDEX(MASTER!B:B,MATCH(G485,MASTER!A:A,0))/100," ")</f>
        <v> </v>
      </c>
      <c r="K485" s="51">
        <f ca="1" t="shared" si="3"/>
        <v>0</v>
      </c>
      <c r="L485" s="51" t="str">
        <f ca="1" t="shared" si="4"/>
        <v>1900 - WEEK 00</v>
      </c>
      <c r="M485" s="51" t="str">
        <f ca="1" t="shared" si="5"/>
        <v>1900 - MONTH 01</v>
      </c>
      <c r="N485" s="68" t="str">
        <f ca="1" t="shared" ref="N485:O485" si="493">IFERROR(AVERAGEIF(L:L,L485,$J:$J)," ")</f>
        <v> </v>
      </c>
      <c r="O485" s="68" t="str">
        <f ca="1" t="shared" si="493"/>
        <v> </v>
      </c>
      <c r="P485" s="51" t="str">
        <f ca="1">IF(ISBLANK(A485)," ",IF(N485&gt;MASTER!$B$3/100,"SB",IF(N485&gt;MASTER!$B$4/100,"B",IF(N485&gt;MASTER!$B$5/100,"C","K"))))</f>
        <v>SB</v>
      </c>
      <c r="Q485" s="51" t="str">
        <f ca="1">IF(ISBLANK(B485)," ",IF(O485&gt;MASTER!$B$3/100,"SB",IF(O485&gt;MASTER!$B$4/100,"B",IF(O485&gt;MASTER!$B$5/100,"C","K"))))</f>
        <v>SB</v>
      </c>
    </row>
    <row r="486" customHeight="1" spans="1:17">
      <c r="A486" s="51">
        <f ca="1">INDIRECT(ADDRESS(2+QUOTIENT(ROW()-2,COUNTA('Form Responses 1'!$1:$1)-4),1,,TRUE,"Form Responses 1"))</f>
        <v>0</v>
      </c>
      <c r="B486" s="51">
        <f ca="1">INDIRECT(ADDRESS(2+QUOTIENT(ROW()-2,COUNTA('Form Responses 1'!$1:$1)-4),2,,TRUE,"Form Responses 1"))</f>
        <v>0</v>
      </c>
      <c r="C486" s="51">
        <f ca="1">INDIRECT(ADDRESS(2+QUOTIENT(ROW()-2,COUNTA('Form Responses 1'!$1:$1)-4),3,,TRUE,"Form Responses 1"))</f>
        <v>0</v>
      </c>
      <c r="D486" s="51">
        <f ca="1">INDIRECT(ADDRESS(2+QUOTIENT(ROW()-2,COUNTA('Form Responses 1'!$1:$1)-4),4,,TRUE,"Form Responses 1"))</f>
        <v>0</v>
      </c>
      <c r="E486" s="67">
        <f ca="1" t="shared" si="0"/>
        <v>6</v>
      </c>
      <c r="F486" s="51" t="str">
        <f ca="1">IF(ISBLANK(A486)," ",INDIRECT(ADDRESS(1,5+MOD(ROW()-2,COUNTA('Form Responses 1'!$1:$1)-4),,TRUE,"Form Responses 1")))</f>
        <v>Gedung [Pentri]</v>
      </c>
      <c r="G486" s="51" t="e">
        <f ca="1">IF(ISBLANK(A486)," ",INDIRECT(ADDRESS(MATCH(A486,'Form Responses 1'!A:A,0),5+MOD(ROW()-2,COUNTA('Form Responses 1'!$1:$1)-4),,TRUE,"Form Responses 1")))</f>
        <v>#N/A</v>
      </c>
      <c r="H486" s="68" t="str">
        <f ca="1" t="shared" si="1"/>
        <v>Gedung</v>
      </c>
      <c r="I486" s="68" t="str">
        <f ca="1" t="shared" si="2"/>
        <v>CLEANING SERVICE</v>
      </c>
      <c r="J486" s="68" t="str">
        <f ca="1" t="array" ref="J486">IFERROR(INDEX(MASTER!B:B,MATCH(G486,MASTER!A:A,0))/100," ")</f>
        <v> </v>
      </c>
      <c r="K486" s="51">
        <f ca="1" t="shared" si="3"/>
        <v>0</v>
      </c>
      <c r="L486" s="51" t="str">
        <f ca="1" t="shared" si="4"/>
        <v>1900 - WEEK 00</v>
      </c>
      <c r="M486" s="51" t="str">
        <f ca="1" t="shared" si="5"/>
        <v>1900 - MONTH 01</v>
      </c>
      <c r="N486" s="68" t="str">
        <f ca="1" t="shared" ref="N486:O486" si="494">IFERROR(AVERAGEIF(L:L,L486,$J:$J)," ")</f>
        <v> </v>
      </c>
      <c r="O486" s="68" t="str">
        <f ca="1" t="shared" si="494"/>
        <v> </v>
      </c>
      <c r="P486" s="51" t="str">
        <f ca="1">IF(ISBLANK(A486)," ",IF(N486&gt;MASTER!$B$3/100,"SB",IF(N486&gt;MASTER!$B$4/100,"B",IF(N486&gt;MASTER!$B$5/100,"C","K"))))</f>
        <v>SB</v>
      </c>
      <c r="Q486" s="51" t="str">
        <f ca="1">IF(ISBLANK(B486)," ",IF(O486&gt;MASTER!$B$3/100,"SB",IF(O486&gt;MASTER!$B$4/100,"B",IF(O486&gt;MASTER!$B$5/100,"C","K"))))</f>
        <v>SB</v>
      </c>
    </row>
    <row r="487" customHeight="1" spans="1:17">
      <c r="A487" s="51">
        <f ca="1">INDIRECT(ADDRESS(2+QUOTIENT(ROW()-2,COUNTA('Form Responses 1'!$1:$1)-4),1,,TRUE,"Form Responses 1"))</f>
        <v>0</v>
      </c>
      <c r="B487" s="51">
        <f ca="1">INDIRECT(ADDRESS(2+QUOTIENT(ROW()-2,COUNTA('Form Responses 1'!$1:$1)-4),2,,TRUE,"Form Responses 1"))</f>
        <v>0</v>
      </c>
      <c r="C487" s="51">
        <f ca="1">INDIRECT(ADDRESS(2+QUOTIENT(ROW()-2,COUNTA('Form Responses 1'!$1:$1)-4),3,,TRUE,"Form Responses 1"))</f>
        <v>0</v>
      </c>
      <c r="D487" s="51">
        <f ca="1">INDIRECT(ADDRESS(2+QUOTIENT(ROW()-2,COUNTA('Form Responses 1'!$1:$1)-4),4,,TRUE,"Form Responses 1"))</f>
        <v>0</v>
      </c>
      <c r="E487" s="67">
        <f ca="1" t="shared" si="0"/>
        <v>6</v>
      </c>
      <c r="F487" s="51" t="str">
        <f ca="1">IF(ISBLANK(A487)," ",INDIRECT(ADDRESS(1,5+MOD(ROW()-2,COUNTA('Form Responses 1'!$1:$1)-4),,TRUE,"Form Responses 1")))</f>
        <v>Gedung [Toilet]</v>
      </c>
      <c r="G487" s="51" t="e">
        <f ca="1">IF(ISBLANK(A487)," ",INDIRECT(ADDRESS(MATCH(A487,'Form Responses 1'!A:A,0),5+MOD(ROW()-2,COUNTA('Form Responses 1'!$1:$1)-4),,TRUE,"Form Responses 1")))</f>
        <v>#N/A</v>
      </c>
      <c r="H487" s="68" t="str">
        <f ca="1" t="shared" si="1"/>
        <v>Gedung</v>
      </c>
      <c r="I487" s="68" t="str">
        <f ca="1" t="shared" si="2"/>
        <v>CLEANING SERVICE</v>
      </c>
      <c r="J487" s="68" t="str">
        <f ca="1" t="array" ref="J487">IFERROR(INDEX(MASTER!B:B,MATCH(G487,MASTER!A:A,0))/100," ")</f>
        <v> </v>
      </c>
      <c r="K487" s="51">
        <f ca="1" t="shared" si="3"/>
        <v>0</v>
      </c>
      <c r="L487" s="51" t="str">
        <f ca="1" t="shared" si="4"/>
        <v>1900 - WEEK 00</v>
      </c>
      <c r="M487" s="51" t="str">
        <f ca="1" t="shared" si="5"/>
        <v>1900 - MONTH 01</v>
      </c>
      <c r="N487" s="68" t="str">
        <f ca="1" t="shared" ref="N487:O487" si="495">IFERROR(AVERAGEIF(L:L,L487,$J:$J)," ")</f>
        <v> </v>
      </c>
      <c r="O487" s="68" t="str">
        <f ca="1" t="shared" si="495"/>
        <v> </v>
      </c>
      <c r="P487" s="51" t="str">
        <f ca="1">IF(ISBLANK(A487)," ",IF(N487&gt;MASTER!$B$3/100,"SB",IF(N487&gt;MASTER!$B$4/100,"B",IF(N487&gt;MASTER!$B$5/100,"C","K"))))</f>
        <v>SB</v>
      </c>
      <c r="Q487" s="51" t="str">
        <f ca="1">IF(ISBLANK(B487)," ",IF(O487&gt;MASTER!$B$3/100,"SB",IF(O487&gt;MASTER!$B$4/100,"B",IF(O487&gt;MASTER!$B$5/100,"C","K"))))</f>
        <v>SB</v>
      </c>
    </row>
    <row r="488" customHeight="1" spans="1:17">
      <c r="A488" s="51">
        <f ca="1">INDIRECT(ADDRESS(2+QUOTIENT(ROW()-2,COUNTA('Form Responses 1'!$1:$1)-4),1,,TRUE,"Form Responses 1"))</f>
        <v>0</v>
      </c>
      <c r="B488" s="51">
        <f ca="1">INDIRECT(ADDRESS(2+QUOTIENT(ROW()-2,COUNTA('Form Responses 1'!$1:$1)-4),2,,TRUE,"Form Responses 1"))</f>
        <v>0</v>
      </c>
      <c r="C488" s="51">
        <f ca="1">INDIRECT(ADDRESS(2+QUOTIENT(ROW()-2,COUNTA('Form Responses 1'!$1:$1)-4),3,,TRUE,"Form Responses 1"))</f>
        <v>0</v>
      </c>
      <c r="D488" s="51">
        <f ca="1">INDIRECT(ADDRESS(2+QUOTIENT(ROW()-2,COUNTA('Form Responses 1'!$1:$1)-4),4,,TRUE,"Form Responses 1"))</f>
        <v>0</v>
      </c>
      <c r="E488" s="67">
        <f ca="1" t="shared" si="0"/>
        <v>6</v>
      </c>
      <c r="F488" s="51" t="str">
        <f ca="1">IF(ISBLANK(A488)," ",INDIRECT(ADDRESS(1,5+MOD(ROW()-2,COUNTA('Form Responses 1'!$1:$1)-4),,TRUE,"Form Responses 1")))</f>
        <v>Security [Security Functions]</v>
      </c>
      <c r="G488" s="51" t="e">
        <f ca="1">IF(ISBLANK(A488)," ",INDIRECT(ADDRESS(MATCH(A488,'Form Responses 1'!A:A,0),5+MOD(ROW()-2,COUNTA('Form Responses 1'!$1:$1)-4),,TRUE,"Form Responses 1")))</f>
        <v>#N/A</v>
      </c>
      <c r="H488" s="68" t="str">
        <f ca="1" t="shared" si="1"/>
        <v>Security</v>
      </c>
      <c r="I488" s="68" t="str">
        <f ca="1" t="shared" si="2"/>
        <v>SECURITY SERVICE</v>
      </c>
      <c r="J488" s="68" t="str">
        <f ca="1" t="array" ref="J488">IFERROR(INDEX(MASTER!B:B,MATCH(G488,MASTER!A:A,0))/100," ")</f>
        <v> </v>
      </c>
      <c r="K488" s="51">
        <f ca="1" t="shared" si="3"/>
        <v>0</v>
      </c>
      <c r="L488" s="51" t="str">
        <f ca="1" t="shared" si="4"/>
        <v>1900 - WEEK 00</v>
      </c>
      <c r="M488" s="51" t="str">
        <f ca="1" t="shared" si="5"/>
        <v>1900 - MONTH 01</v>
      </c>
      <c r="N488" s="68" t="str">
        <f ca="1" t="shared" ref="N488:O488" si="496">IFERROR(AVERAGEIF(L:L,L488,$J:$J)," ")</f>
        <v> </v>
      </c>
      <c r="O488" s="68" t="str">
        <f ca="1" t="shared" si="496"/>
        <v> </v>
      </c>
      <c r="P488" s="51" t="str">
        <f ca="1">IF(ISBLANK(A488)," ",IF(N488&gt;MASTER!$B$3/100,"SB",IF(N488&gt;MASTER!$B$4/100,"B",IF(N488&gt;MASTER!$B$5/100,"C","K"))))</f>
        <v>SB</v>
      </c>
      <c r="Q488" s="51" t="str">
        <f ca="1">IF(ISBLANK(B488)," ",IF(O488&gt;MASTER!$B$3/100,"SB",IF(O488&gt;MASTER!$B$4/100,"B",IF(O488&gt;MASTER!$B$5/100,"C","K"))))</f>
        <v>SB</v>
      </c>
    </row>
    <row r="489" customHeight="1" spans="1:17">
      <c r="A489" s="51">
        <f ca="1">INDIRECT(ADDRESS(2+QUOTIENT(ROW()-2,COUNTA('Form Responses 1'!$1:$1)-4),1,,TRUE,"Form Responses 1"))</f>
        <v>0</v>
      </c>
      <c r="B489" s="51">
        <f ca="1">INDIRECT(ADDRESS(2+QUOTIENT(ROW()-2,COUNTA('Form Responses 1'!$1:$1)-4),2,,TRUE,"Form Responses 1"))</f>
        <v>0</v>
      </c>
      <c r="C489" s="51">
        <f ca="1">INDIRECT(ADDRESS(2+QUOTIENT(ROW()-2,COUNTA('Form Responses 1'!$1:$1)-4),3,,TRUE,"Form Responses 1"))</f>
        <v>0</v>
      </c>
      <c r="D489" s="51">
        <f ca="1">INDIRECT(ADDRESS(2+QUOTIENT(ROW()-2,COUNTA('Form Responses 1'!$1:$1)-4),4,,TRUE,"Form Responses 1"))</f>
        <v>0</v>
      </c>
      <c r="E489" s="67">
        <f ca="1" t="shared" si="0"/>
        <v>6</v>
      </c>
      <c r="F489" s="51" t="str">
        <f ca="1">IF(ISBLANK(A489)," ",INDIRECT(ADDRESS(1,5+MOD(ROW()-2,COUNTA('Form Responses 1'!$1:$1)-4),,TRUE,"Form Responses 1")))</f>
        <v>Gedung [Halaman]</v>
      </c>
      <c r="G489" s="51" t="e">
        <f ca="1">IF(ISBLANK(A489)," ",INDIRECT(ADDRESS(MATCH(A489,'Form Responses 1'!A:A,0),5+MOD(ROW()-2,COUNTA('Form Responses 1'!$1:$1)-4),,TRUE,"Form Responses 1")))</f>
        <v>#N/A</v>
      </c>
      <c r="H489" s="68" t="str">
        <f ca="1" t="shared" si="1"/>
        <v>Gedung</v>
      </c>
      <c r="I489" s="68" t="str">
        <f ca="1" t="shared" si="2"/>
        <v>CLEANING SERVICE</v>
      </c>
      <c r="J489" s="68" t="str">
        <f ca="1" t="array" ref="J489">IFERROR(INDEX(MASTER!B:B,MATCH(G489,MASTER!A:A,0))/100," ")</f>
        <v> </v>
      </c>
      <c r="K489" s="51">
        <f ca="1" t="shared" si="3"/>
        <v>0</v>
      </c>
      <c r="L489" s="51" t="str">
        <f ca="1" t="shared" si="4"/>
        <v>1900 - WEEK 00</v>
      </c>
      <c r="M489" s="51" t="str">
        <f ca="1" t="shared" si="5"/>
        <v>1900 - MONTH 01</v>
      </c>
      <c r="N489" s="68" t="str">
        <f ca="1" t="shared" ref="N489:O489" si="497">IFERROR(AVERAGEIF(L:L,L489,$J:$J)," ")</f>
        <v> </v>
      </c>
      <c r="O489" s="68" t="str">
        <f ca="1" t="shared" si="497"/>
        <v> </v>
      </c>
      <c r="P489" s="51" t="str">
        <f ca="1">IF(ISBLANK(A489)," ",IF(N489&gt;MASTER!$B$3/100,"SB",IF(N489&gt;MASTER!$B$4/100,"B",IF(N489&gt;MASTER!$B$5/100,"C","K"))))</f>
        <v>SB</v>
      </c>
      <c r="Q489" s="51" t="str">
        <f ca="1">IF(ISBLANK(B489)," ",IF(O489&gt;MASTER!$B$3/100,"SB",IF(O489&gt;MASTER!$B$4/100,"B",IF(O489&gt;MASTER!$B$5/100,"C","K"))))</f>
        <v>SB</v>
      </c>
    </row>
    <row r="490" customHeight="1" spans="1:17">
      <c r="A490" s="51">
        <f ca="1">INDIRECT(ADDRESS(2+QUOTIENT(ROW()-2,COUNTA('Form Responses 1'!$1:$1)-4),1,,TRUE,"Form Responses 1"))</f>
        <v>0</v>
      </c>
      <c r="B490" s="51">
        <f ca="1">INDIRECT(ADDRESS(2+QUOTIENT(ROW()-2,COUNTA('Form Responses 1'!$1:$1)-4),2,,TRUE,"Form Responses 1"))</f>
        <v>0</v>
      </c>
      <c r="C490" s="51">
        <f ca="1">INDIRECT(ADDRESS(2+QUOTIENT(ROW()-2,COUNTA('Form Responses 1'!$1:$1)-4),3,,TRUE,"Form Responses 1"))</f>
        <v>0</v>
      </c>
      <c r="D490" s="51">
        <f ca="1">INDIRECT(ADDRESS(2+QUOTIENT(ROW()-2,COUNTA('Form Responses 1'!$1:$1)-4),4,,TRUE,"Form Responses 1"))</f>
        <v>0</v>
      </c>
      <c r="E490" s="67">
        <f ca="1" t="shared" si="0"/>
        <v>6</v>
      </c>
      <c r="F490" s="51" t="str">
        <f ca="1">IF(ISBLANK(A490)," ",INDIRECT(ADDRESS(1,5+MOD(ROW()-2,COUNTA('Form Responses 1'!$1:$1)-4),,TRUE,"Form Responses 1")))</f>
        <v>Gedung [Kamar 1]</v>
      </c>
      <c r="G490" s="51" t="e">
        <f ca="1">IF(ISBLANK(A490)," ",INDIRECT(ADDRESS(MATCH(A490,'Form Responses 1'!A:A,0),5+MOD(ROW()-2,COUNTA('Form Responses 1'!$1:$1)-4),,TRUE,"Form Responses 1")))</f>
        <v>#N/A</v>
      </c>
      <c r="H490" s="68" t="str">
        <f ca="1" t="shared" si="1"/>
        <v>Gedung</v>
      </c>
      <c r="I490" s="68" t="str">
        <f ca="1" t="shared" si="2"/>
        <v>CLEANING SERVICE</v>
      </c>
      <c r="J490" s="68" t="str">
        <f ca="1" t="array" ref="J490">IFERROR(INDEX(MASTER!B:B,MATCH(G490,MASTER!A:A,0))/100," ")</f>
        <v> </v>
      </c>
      <c r="K490" s="51">
        <f ca="1" t="shared" si="3"/>
        <v>0</v>
      </c>
      <c r="L490" s="51" t="str">
        <f ca="1" t="shared" si="4"/>
        <v>1900 - WEEK 00</v>
      </c>
      <c r="M490" s="51" t="str">
        <f ca="1" t="shared" si="5"/>
        <v>1900 - MONTH 01</v>
      </c>
      <c r="N490" s="68" t="str">
        <f ca="1" t="shared" ref="N490:O490" si="498">IFERROR(AVERAGEIF(L:L,L490,$J:$J)," ")</f>
        <v> </v>
      </c>
      <c r="O490" s="68" t="str">
        <f ca="1" t="shared" si="498"/>
        <v> </v>
      </c>
      <c r="P490" s="51" t="str">
        <f ca="1">IF(ISBLANK(A490)," ",IF(N490&gt;MASTER!$B$3/100,"SB",IF(N490&gt;MASTER!$B$4/100,"B",IF(N490&gt;MASTER!$B$5/100,"C","K"))))</f>
        <v>SB</v>
      </c>
      <c r="Q490" s="51" t="str">
        <f ca="1">IF(ISBLANK(B490)," ",IF(O490&gt;MASTER!$B$3/100,"SB",IF(O490&gt;MASTER!$B$4/100,"B",IF(O490&gt;MASTER!$B$5/100,"C","K"))))</f>
        <v>SB</v>
      </c>
    </row>
    <row r="491" customHeight="1" spans="1:17">
      <c r="A491" s="51">
        <f ca="1">INDIRECT(ADDRESS(2+QUOTIENT(ROW()-2,COUNTA('Form Responses 1'!$1:$1)-4),1,,TRUE,"Form Responses 1"))</f>
        <v>0</v>
      </c>
      <c r="B491" s="51">
        <f ca="1">INDIRECT(ADDRESS(2+QUOTIENT(ROW()-2,COUNTA('Form Responses 1'!$1:$1)-4),2,,TRUE,"Form Responses 1"))</f>
        <v>0</v>
      </c>
      <c r="C491" s="51">
        <f ca="1">INDIRECT(ADDRESS(2+QUOTIENT(ROW()-2,COUNTA('Form Responses 1'!$1:$1)-4),3,,TRUE,"Form Responses 1"))</f>
        <v>0</v>
      </c>
      <c r="D491" s="51">
        <f ca="1">INDIRECT(ADDRESS(2+QUOTIENT(ROW()-2,COUNTA('Form Responses 1'!$1:$1)-4),4,,TRUE,"Form Responses 1"))</f>
        <v>0</v>
      </c>
      <c r="E491" s="67">
        <f ca="1" t="shared" si="0"/>
        <v>6</v>
      </c>
      <c r="F491" s="51" t="str">
        <f ca="1">IF(ISBLANK(A491)," ",INDIRECT(ADDRESS(1,5+MOD(ROW()-2,COUNTA('Form Responses 1'!$1:$1)-4),,TRUE,"Form Responses 1")))</f>
        <v>Gedung [Kamar 2]</v>
      </c>
      <c r="G491" s="51" t="e">
        <f ca="1">IF(ISBLANK(A491)," ",INDIRECT(ADDRESS(MATCH(A491,'Form Responses 1'!A:A,0),5+MOD(ROW()-2,COUNTA('Form Responses 1'!$1:$1)-4),,TRUE,"Form Responses 1")))</f>
        <v>#N/A</v>
      </c>
      <c r="H491" s="68" t="str">
        <f ca="1" t="shared" si="1"/>
        <v>Gedung</v>
      </c>
      <c r="I491" s="68" t="str">
        <f ca="1" t="shared" si="2"/>
        <v>CLEANING SERVICE</v>
      </c>
      <c r="J491" s="68" t="str">
        <f ca="1" t="array" ref="J491">IFERROR(INDEX(MASTER!B:B,MATCH(G491,MASTER!A:A,0))/100," ")</f>
        <v> </v>
      </c>
      <c r="K491" s="51">
        <f ca="1" t="shared" si="3"/>
        <v>0</v>
      </c>
      <c r="L491" s="51" t="str">
        <f ca="1" t="shared" si="4"/>
        <v>1900 - WEEK 00</v>
      </c>
      <c r="M491" s="51" t="str">
        <f ca="1" t="shared" si="5"/>
        <v>1900 - MONTH 01</v>
      </c>
      <c r="N491" s="68" t="str">
        <f ca="1" t="shared" ref="N491:O491" si="499">IFERROR(AVERAGEIF(L:L,L491,$J:$J)," ")</f>
        <v> </v>
      </c>
      <c r="O491" s="68" t="str">
        <f ca="1" t="shared" si="499"/>
        <v> </v>
      </c>
      <c r="P491" s="51" t="str">
        <f ca="1">IF(ISBLANK(A491)," ",IF(N491&gt;MASTER!$B$3/100,"SB",IF(N491&gt;MASTER!$B$4/100,"B",IF(N491&gt;MASTER!$B$5/100,"C","K"))))</f>
        <v>SB</v>
      </c>
      <c r="Q491" s="51" t="str">
        <f ca="1">IF(ISBLANK(B491)," ",IF(O491&gt;MASTER!$B$3/100,"SB",IF(O491&gt;MASTER!$B$4/100,"B",IF(O491&gt;MASTER!$B$5/100,"C","K"))))</f>
        <v>SB</v>
      </c>
    </row>
    <row r="492" customHeight="1" spans="1:17">
      <c r="A492" s="51">
        <f ca="1">INDIRECT(ADDRESS(2+QUOTIENT(ROW()-2,COUNTA('Form Responses 1'!$1:$1)-4),1,,TRUE,"Form Responses 1"))</f>
        <v>0</v>
      </c>
      <c r="B492" s="51">
        <f ca="1">INDIRECT(ADDRESS(2+QUOTIENT(ROW()-2,COUNTA('Form Responses 1'!$1:$1)-4),2,,TRUE,"Form Responses 1"))</f>
        <v>0</v>
      </c>
      <c r="C492" s="51">
        <f ca="1">INDIRECT(ADDRESS(2+QUOTIENT(ROW()-2,COUNTA('Form Responses 1'!$1:$1)-4),3,,TRUE,"Form Responses 1"))</f>
        <v>0</v>
      </c>
      <c r="D492" s="51">
        <f ca="1">INDIRECT(ADDRESS(2+QUOTIENT(ROW()-2,COUNTA('Form Responses 1'!$1:$1)-4),4,,TRUE,"Form Responses 1"))</f>
        <v>0</v>
      </c>
      <c r="E492" s="67">
        <f ca="1" t="shared" si="0"/>
        <v>6</v>
      </c>
      <c r="F492" s="51" t="str">
        <f ca="1">IF(ISBLANK(A492)," ",INDIRECT(ADDRESS(1,5+MOD(ROW()-2,COUNTA('Form Responses 1'!$1:$1)-4),,TRUE,"Form Responses 1")))</f>
        <v>Gedung [Kamar 3]</v>
      </c>
      <c r="G492" s="51" t="e">
        <f ca="1">IF(ISBLANK(A492)," ",INDIRECT(ADDRESS(MATCH(A492,'Form Responses 1'!A:A,0),5+MOD(ROW()-2,COUNTA('Form Responses 1'!$1:$1)-4),,TRUE,"Form Responses 1")))</f>
        <v>#N/A</v>
      </c>
      <c r="H492" s="68" t="str">
        <f ca="1" t="shared" si="1"/>
        <v>Gedung</v>
      </c>
      <c r="I492" s="68" t="str">
        <f ca="1" t="shared" si="2"/>
        <v>CLEANING SERVICE</v>
      </c>
      <c r="J492" s="68" t="str">
        <f ca="1" t="array" ref="J492">IFERROR(INDEX(MASTER!B:B,MATCH(G492,MASTER!A:A,0))/100," ")</f>
        <v> </v>
      </c>
      <c r="K492" s="51">
        <f ca="1" t="shared" si="3"/>
        <v>0</v>
      </c>
      <c r="L492" s="51" t="str">
        <f ca="1" t="shared" si="4"/>
        <v>1900 - WEEK 00</v>
      </c>
      <c r="M492" s="51" t="str">
        <f ca="1" t="shared" si="5"/>
        <v>1900 - MONTH 01</v>
      </c>
      <c r="N492" s="68" t="str">
        <f ca="1" t="shared" ref="N492:O492" si="500">IFERROR(AVERAGEIF(L:L,L492,$J:$J)," ")</f>
        <v> </v>
      </c>
      <c r="O492" s="68" t="str">
        <f ca="1" t="shared" si="500"/>
        <v> </v>
      </c>
      <c r="P492" s="51" t="str">
        <f ca="1">IF(ISBLANK(A492)," ",IF(N492&gt;MASTER!$B$3/100,"SB",IF(N492&gt;MASTER!$B$4/100,"B",IF(N492&gt;MASTER!$B$5/100,"C","K"))))</f>
        <v>SB</v>
      </c>
      <c r="Q492" s="51" t="str">
        <f ca="1">IF(ISBLANK(B492)," ",IF(O492&gt;MASTER!$B$3/100,"SB",IF(O492&gt;MASTER!$B$4/100,"B",IF(O492&gt;MASTER!$B$5/100,"C","K"))))</f>
        <v>SB</v>
      </c>
    </row>
    <row r="493" customHeight="1" spans="1:17">
      <c r="A493" s="51">
        <f ca="1">INDIRECT(ADDRESS(2+QUOTIENT(ROW()-2,COUNTA('Form Responses 1'!$1:$1)-4),1,,TRUE,"Form Responses 1"))</f>
        <v>0</v>
      </c>
      <c r="B493" s="51">
        <f ca="1">INDIRECT(ADDRESS(2+QUOTIENT(ROW()-2,COUNTA('Form Responses 1'!$1:$1)-4),2,,TRUE,"Form Responses 1"))</f>
        <v>0</v>
      </c>
      <c r="C493" s="51">
        <f ca="1">INDIRECT(ADDRESS(2+QUOTIENT(ROW()-2,COUNTA('Form Responses 1'!$1:$1)-4),3,,TRUE,"Form Responses 1"))</f>
        <v>0</v>
      </c>
      <c r="D493" s="51">
        <f ca="1">INDIRECT(ADDRESS(2+QUOTIENT(ROW()-2,COUNTA('Form Responses 1'!$1:$1)-4),4,,TRUE,"Form Responses 1"))</f>
        <v>0</v>
      </c>
      <c r="E493" s="67">
        <f ca="1" t="shared" si="0"/>
        <v>6</v>
      </c>
      <c r="F493" s="51" t="str">
        <f ca="1">IF(ISBLANK(A493)," ",INDIRECT(ADDRESS(1,5+MOD(ROW()-2,COUNTA('Form Responses 1'!$1:$1)-4),,TRUE,"Form Responses 1")))</f>
        <v>Gedung [Kamar 4]</v>
      </c>
      <c r="G493" s="51" t="e">
        <f ca="1">IF(ISBLANK(A493)," ",INDIRECT(ADDRESS(MATCH(A493,'Form Responses 1'!A:A,0),5+MOD(ROW()-2,COUNTA('Form Responses 1'!$1:$1)-4),,TRUE,"Form Responses 1")))</f>
        <v>#N/A</v>
      </c>
      <c r="H493" s="68" t="str">
        <f ca="1" t="shared" si="1"/>
        <v>Gedung</v>
      </c>
      <c r="I493" s="68" t="str">
        <f ca="1" t="shared" si="2"/>
        <v>CLEANING SERVICE</v>
      </c>
      <c r="J493" s="68" t="str">
        <f ca="1" t="array" ref="J493">IFERROR(INDEX(MASTER!B:B,MATCH(G493,MASTER!A:A,0))/100," ")</f>
        <v> </v>
      </c>
      <c r="K493" s="51">
        <f ca="1" t="shared" si="3"/>
        <v>0</v>
      </c>
      <c r="L493" s="51" t="str">
        <f ca="1" t="shared" si="4"/>
        <v>1900 - WEEK 00</v>
      </c>
      <c r="M493" s="51" t="str">
        <f ca="1" t="shared" si="5"/>
        <v>1900 - MONTH 01</v>
      </c>
      <c r="N493" s="68" t="str">
        <f ca="1" t="shared" ref="N493:O493" si="501">IFERROR(AVERAGEIF(L:L,L493,$J:$J)," ")</f>
        <v> </v>
      </c>
      <c r="O493" s="68" t="str">
        <f ca="1" t="shared" si="501"/>
        <v> </v>
      </c>
      <c r="P493" s="51" t="str">
        <f ca="1">IF(ISBLANK(A493)," ",IF(N493&gt;MASTER!$B$3/100,"SB",IF(N493&gt;MASTER!$B$4/100,"B",IF(N493&gt;MASTER!$B$5/100,"C","K"))))</f>
        <v>SB</v>
      </c>
      <c r="Q493" s="51" t="str">
        <f ca="1">IF(ISBLANK(B493)," ",IF(O493&gt;MASTER!$B$3/100,"SB",IF(O493&gt;MASTER!$B$4/100,"B",IF(O493&gt;MASTER!$B$5/100,"C","K"))))</f>
        <v>SB</v>
      </c>
    </row>
    <row r="494" customHeight="1" spans="1:17">
      <c r="A494" s="51">
        <f ca="1">INDIRECT(ADDRESS(2+QUOTIENT(ROW()-2,COUNTA('Form Responses 1'!$1:$1)-4),1,,TRUE,"Form Responses 1"))</f>
        <v>0</v>
      </c>
      <c r="B494" s="51">
        <f ca="1">INDIRECT(ADDRESS(2+QUOTIENT(ROW()-2,COUNTA('Form Responses 1'!$1:$1)-4),2,,TRUE,"Form Responses 1"))</f>
        <v>0</v>
      </c>
      <c r="C494" s="51">
        <f ca="1">INDIRECT(ADDRESS(2+QUOTIENT(ROW()-2,COUNTA('Form Responses 1'!$1:$1)-4),3,,TRUE,"Form Responses 1"))</f>
        <v>0</v>
      </c>
      <c r="D494" s="51">
        <f ca="1">INDIRECT(ADDRESS(2+QUOTIENT(ROW()-2,COUNTA('Form Responses 1'!$1:$1)-4),4,,TRUE,"Form Responses 1"))</f>
        <v>0</v>
      </c>
      <c r="E494" s="67">
        <f ca="1" t="shared" si="0"/>
        <v>6</v>
      </c>
      <c r="F494" s="51" t="str">
        <f ca="1">IF(ISBLANK(A494)," ",INDIRECT(ADDRESS(1,5+MOD(ROW()-2,COUNTA('Form Responses 1'!$1:$1)-4),,TRUE,"Form Responses 1")))</f>
        <v>Gedung [Kolidor]</v>
      </c>
      <c r="G494" s="51" t="e">
        <f ca="1">IF(ISBLANK(A494)," ",INDIRECT(ADDRESS(MATCH(A494,'Form Responses 1'!A:A,0),5+MOD(ROW()-2,COUNTA('Form Responses 1'!$1:$1)-4),,TRUE,"Form Responses 1")))</f>
        <v>#N/A</v>
      </c>
      <c r="H494" s="68" t="str">
        <f ca="1" t="shared" si="1"/>
        <v>Gedung</v>
      </c>
      <c r="I494" s="68" t="str">
        <f ca="1" t="shared" si="2"/>
        <v>CLEANING SERVICE</v>
      </c>
      <c r="J494" s="68" t="str">
        <f ca="1" t="array" ref="J494">IFERROR(INDEX(MASTER!B:B,MATCH(G494,MASTER!A:A,0))/100," ")</f>
        <v> </v>
      </c>
      <c r="K494" s="51">
        <f ca="1" t="shared" si="3"/>
        <v>0</v>
      </c>
      <c r="L494" s="51" t="str">
        <f ca="1" t="shared" si="4"/>
        <v>1900 - WEEK 00</v>
      </c>
      <c r="M494" s="51" t="str">
        <f ca="1" t="shared" si="5"/>
        <v>1900 - MONTH 01</v>
      </c>
      <c r="N494" s="68" t="str">
        <f ca="1" t="shared" ref="N494:O494" si="502">IFERROR(AVERAGEIF(L:L,L494,$J:$J)," ")</f>
        <v> </v>
      </c>
      <c r="O494" s="68" t="str">
        <f ca="1" t="shared" si="502"/>
        <v> </v>
      </c>
      <c r="P494" s="51" t="str">
        <f ca="1">IF(ISBLANK(A494)," ",IF(N494&gt;MASTER!$B$3/100,"SB",IF(N494&gt;MASTER!$B$4/100,"B",IF(N494&gt;MASTER!$B$5/100,"C","K"))))</f>
        <v>SB</v>
      </c>
      <c r="Q494" s="51" t="str">
        <f ca="1">IF(ISBLANK(B494)," ",IF(O494&gt;MASTER!$B$3/100,"SB",IF(O494&gt;MASTER!$B$4/100,"B",IF(O494&gt;MASTER!$B$5/100,"C","K"))))</f>
        <v>SB</v>
      </c>
    </row>
    <row r="495" customHeight="1" spans="1:17">
      <c r="A495" s="51">
        <f ca="1">INDIRECT(ADDRESS(2+QUOTIENT(ROW()-2,COUNTA('Form Responses 1'!$1:$1)-4),1,,TRUE,"Form Responses 1"))</f>
        <v>0</v>
      </c>
      <c r="B495" s="51">
        <f ca="1">INDIRECT(ADDRESS(2+QUOTIENT(ROW()-2,COUNTA('Form Responses 1'!$1:$1)-4),2,,TRUE,"Form Responses 1"))</f>
        <v>0</v>
      </c>
      <c r="C495" s="51">
        <f ca="1">INDIRECT(ADDRESS(2+QUOTIENT(ROW()-2,COUNTA('Form Responses 1'!$1:$1)-4),3,,TRUE,"Form Responses 1"))</f>
        <v>0</v>
      </c>
      <c r="D495" s="51">
        <f ca="1">INDIRECT(ADDRESS(2+QUOTIENT(ROW()-2,COUNTA('Form Responses 1'!$1:$1)-4),4,,TRUE,"Form Responses 1"))</f>
        <v>0</v>
      </c>
      <c r="E495" s="67">
        <f ca="1" t="shared" si="0"/>
        <v>6</v>
      </c>
      <c r="F495" s="51" t="str">
        <f ca="1">IF(ISBLANK(A495)," ",INDIRECT(ADDRESS(1,5+MOD(ROW()-2,COUNTA('Form Responses 1'!$1:$1)-4),,TRUE,"Form Responses 1")))</f>
        <v>Gedung [Pentri]</v>
      </c>
      <c r="G495" s="51" t="e">
        <f ca="1">IF(ISBLANK(A495)," ",INDIRECT(ADDRESS(MATCH(A495,'Form Responses 1'!A:A,0),5+MOD(ROW()-2,COUNTA('Form Responses 1'!$1:$1)-4),,TRUE,"Form Responses 1")))</f>
        <v>#N/A</v>
      </c>
      <c r="H495" s="68" t="str">
        <f ca="1" t="shared" si="1"/>
        <v>Gedung</v>
      </c>
      <c r="I495" s="68" t="str">
        <f ca="1" t="shared" si="2"/>
        <v>CLEANING SERVICE</v>
      </c>
      <c r="J495" s="68" t="str">
        <f ca="1" t="array" ref="J495">IFERROR(INDEX(MASTER!B:B,MATCH(G495,MASTER!A:A,0))/100," ")</f>
        <v> </v>
      </c>
      <c r="K495" s="51">
        <f ca="1" t="shared" si="3"/>
        <v>0</v>
      </c>
      <c r="L495" s="51" t="str">
        <f ca="1" t="shared" si="4"/>
        <v>1900 - WEEK 00</v>
      </c>
      <c r="M495" s="51" t="str">
        <f ca="1" t="shared" si="5"/>
        <v>1900 - MONTH 01</v>
      </c>
      <c r="N495" s="68" t="str">
        <f ca="1" t="shared" ref="N495:O495" si="503">IFERROR(AVERAGEIF(L:L,L495,$J:$J)," ")</f>
        <v> </v>
      </c>
      <c r="O495" s="68" t="str">
        <f ca="1" t="shared" si="503"/>
        <v> </v>
      </c>
      <c r="P495" s="51" t="str">
        <f ca="1">IF(ISBLANK(A495)," ",IF(N495&gt;MASTER!$B$3/100,"SB",IF(N495&gt;MASTER!$B$4/100,"B",IF(N495&gt;MASTER!$B$5/100,"C","K"))))</f>
        <v>SB</v>
      </c>
      <c r="Q495" s="51" t="str">
        <f ca="1">IF(ISBLANK(B495)," ",IF(O495&gt;MASTER!$B$3/100,"SB",IF(O495&gt;MASTER!$B$4/100,"B",IF(O495&gt;MASTER!$B$5/100,"C","K"))))</f>
        <v>SB</v>
      </c>
    </row>
    <row r="496" customHeight="1" spans="1:17">
      <c r="A496" s="51">
        <f ca="1">INDIRECT(ADDRESS(2+QUOTIENT(ROW()-2,COUNTA('Form Responses 1'!$1:$1)-4),1,,TRUE,"Form Responses 1"))</f>
        <v>0</v>
      </c>
      <c r="B496" s="51">
        <f ca="1">INDIRECT(ADDRESS(2+QUOTIENT(ROW()-2,COUNTA('Form Responses 1'!$1:$1)-4),2,,TRUE,"Form Responses 1"))</f>
        <v>0</v>
      </c>
      <c r="C496" s="51">
        <f ca="1">INDIRECT(ADDRESS(2+QUOTIENT(ROW()-2,COUNTA('Form Responses 1'!$1:$1)-4),3,,TRUE,"Form Responses 1"))</f>
        <v>0</v>
      </c>
      <c r="D496" s="51">
        <f ca="1">INDIRECT(ADDRESS(2+QUOTIENT(ROW()-2,COUNTA('Form Responses 1'!$1:$1)-4),4,,TRUE,"Form Responses 1"))</f>
        <v>0</v>
      </c>
      <c r="E496" s="67">
        <f ca="1" t="shared" si="0"/>
        <v>6</v>
      </c>
      <c r="F496" s="51" t="str">
        <f ca="1">IF(ISBLANK(A496)," ",INDIRECT(ADDRESS(1,5+MOD(ROW()-2,COUNTA('Form Responses 1'!$1:$1)-4),,TRUE,"Form Responses 1")))</f>
        <v>Gedung [Toilet]</v>
      </c>
      <c r="G496" s="51" t="e">
        <f ca="1">IF(ISBLANK(A496)," ",INDIRECT(ADDRESS(MATCH(A496,'Form Responses 1'!A:A,0),5+MOD(ROW()-2,COUNTA('Form Responses 1'!$1:$1)-4),,TRUE,"Form Responses 1")))</f>
        <v>#N/A</v>
      </c>
      <c r="H496" s="68" t="str">
        <f ca="1" t="shared" si="1"/>
        <v>Gedung</v>
      </c>
      <c r="I496" s="68" t="str">
        <f ca="1" t="shared" si="2"/>
        <v>CLEANING SERVICE</v>
      </c>
      <c r="J496" s="68" t="str">
        <f ca="1" t="array" ref="J496">IFERROR(INDEX(MASTER!B:B,MATCH(G496,MASTER!A:A,0))/100," ")</f>
        <v> </v>
      </c>
      <c r="K496" s="51">
        <f ca="1" t="shared" si="3"/>
        <v>0</v>
      </c>
      <c r="L496" s="51" t="str">
        <f ca="1" t="shared" si="4"/>
        <v>1900 - WEEK 00</v>
      </c>
      <c r="M496" s="51" t="str">
        <f ca="1" t="shared" si="5"/>
        <v>1900 - MONTH 01</v>
      </c>
      <c r="N496" s="68" t="str">
        <f ca="1" t="shared" ref="N496:O496" si="504">IFERROR(AVERAGEIF(L:L,L496,$J:$J)," ")</f>
        <v> </v>
      </c>
      <c r="O496" s="68" t="str">
        <f ca="1" t="shared" si="504"/>
        <v> </v>
      </c>
      <c r="P496" s="51" t="str">
        <f ca="1">IF(ISBLANK(A496)," ",IF(N496&gt;MASTER!$B$3/100,"SB",IF(N496&gt;MASTER!$B$4/100,"B",IF(N496&gt;MASTER!$B$5/100,"C","K"))))</f>
        <v>SB</v>
      </c>
      <c r="Q496" s="51" t="str">
        <f ca="1">IF(ISBLANK(B496)," ",IF(O496&gt;MASTER!$B$3/100,"SB",IF(O496&gt;MASTER!$B$4/100,"B",IF(O496&gt;MASTER!$B$5/100,"C","K"))))</f>
        <v>SB</v>
      </c>
    </row>
    <row r="497" customHeight="1" spans="1:17">
      <c r="A497" s="51">
        <f ca="1">INDIRECT(ADDRESS(2+QUOTIENT(ROW()-2,COUNTA('Form Responses 1'!$1:$1)-4),1,,TRUE,"Form Responses 1"))</f>
        <v>0</v>
      </c>
      <c r="B497" s="51">
        <f ca="1">INDIRECT(ADDRESS(2+QUOTIENT(ROW()-2,COUNTA('Form Responses 1'!$1:$1)-4),2,,TRUE,"Form Responses 1"))</f>
        <v>0</v>
      </c>
      <c r="C497" s="51">
        <f ca="1">INDIRECT(ADDRESS(2+QUOTIENT(ROW()-2,COUNTA('Form Responses 1'!$1:$1)-4),3,,TRUE,"Form Responses 1"))</f>
        <v>0</v>
      </c>
      <c r="D497" s="51">
        <f ca="1">INDIRECT(ADDRESS(2+QUOTIENT(ROW()-2,COUNTA('Form Responses 1'!$1:$1)-4),4,,TRUE,"Form Responses 1"))</f>
        <v>0</v>
      </c>
      <c r="E497" s="67">
        <f ca="1" t="shared" si="0"/>
        <v>6</v>
      </c>
      <c r="F497" s="51" t="str">
        <f ca="1">IF(ISBLANK(A497)," ",INDIRECT(ADDRESS(1,5+MOD(ROW()-2,COUNTA('Form Responses 1'!$1:$1)-4),,TRUE,"Form Responses 1")))</f>
        <v>Security [Security Functions]</v>
      </c>
      <c r="G497" s="51" t="e">
        <f ca="1">IF(ISBLANK(A497)," ",INDIRECT(ADDRESS(MATCH(A497,'Form Responses 1'!A:A,0),5+MOD(ROW()-2,COUNTA('Form Responses 1'!$1:$1)-4),,TRUE,"Form Responses 1")))</f>
        <v>#N/A</v>
      </c>
      <c r="H497" s="68" t="str">
        <f ca="1" t="shared" si="1"/>
        <v>Security</v>
      </c>
      <c r="I497" s="68" t="str">
        <f ca="1" t="shared" si="2"/>
        <v>SECURITY SERVICE</v>
      </c>
      <c r="J497" s="68" t="str">
        <f ca="1" t="array" ref="J497">IFERROR(INDEX(MASTER!B:B,MATCH(G497,MASTER!A:A,0))/100," ")</f>
        <v> </v>
      </c>
      <c r="K497" s="51">
        <f ca="1" t="shared" si="3"/>
        <v>0</v>
      </c>
      <c r="L497" s="51" t="str">
        <f ca="1" t="shared" si="4"/>
        <v>1900 - WEEK 00</v>
      </c>
      <c r="M497" s="51" t="str">
        <f ca="1" t="shared" si="5"/>
        <v>1900 - MONTH 01</v>
      </c>
      <c r="N497" s="68" t="str">
        <f ca="1" t="shared" ref="N497:O497" si="505">IFERROR(AVERAGEIF(L:L,L497,$J:$J)," ")</f>
        <v> </v>
      </c>
      <c r="O497" s="68" t="str">
        <f ca="1" t="shared" si="505"/>
        <v> </v>
      </c>
      <c r="P497" s="51" t="str">
        <f ca="1">IF(ISBLANK(A497)," ",IF(N497&gt;MASTER!$B$3/100,"SB",IF(N497&gt;MASTER!$B$4/100,"B",IF(N497&gt;MASTER!$B$5/100,"C","K"))))</f>
        <v>SB</v>
      </c>
      <c r="Q497" s="51" t="str">
        <f ca="1">IF(ISBLANK(B497)," ",IF(O497&gt;MASTER!$B$3/100,"SB",IF(O497&gt;MASTER!$B$4/100,"B",IF(O497&gt;MASTER!$B$5/100,"C","K"))))</f>
        <v>SB</v>
      </c>
    </row>
    <row r="498" customHeight="1" spans="1:17">
      <c r="A498" s="51">
        <f ca="1">INDIRECT(ADDRESS(2+QUOTIENT(ROW()-2,COUNTA('Form Responses 1'!$1:$1)-4),1,,TRUE,"Form Responses 1"))</f>
        <v>0</v>
      </c>
      <c r="B498" s="51">
        <f ca="1">INDIRECT(ADDRESS(2+QUOTIENT(ROW()-2,COUNTA('Form Responses 1'!$1:$1)-4),2,,TRUE,"Form Responses 1"))</f>
        <v>0</v>
      </c>
      <c r="C498" s="51">
        <f ca="1">INDIRECT(ADDRESS(2+QUOTIENT(ROW()-2,COUNTA('Form Responses 1'!$1:$1)-4),3,,TRUE,"Form Responses 1"))</f>
        <v>0</v>
      </c>
      <c r="D498" s="51">
        <f ca="1">INDIRECT(ADDRESS(2+QUOTIENT(ROW()-2,COUNTA('Form Responses 1'!$1:$1)-4),4,,TRUE,"Form Responses 1"))</f>
        <v>0</v>
      </c>
      <c r="E498" s="67">
        <f ca="1" t="shared" si="0"/>
        <v>6</v>
      </c>
      <c r="F498" s="51" t="str">
        <f ca="1">IF(ISBLANK(A498)," ",INDIRECT(ADDRESS(1,5+MOD(ROW()-2,COUNTA('Form Responses 1'!$1:$1)-4),,TRUE,"Form Responses 1")))</f>
        <v>Gedung [Halaman]</v>
      </c>
      <c r="G498" s="51" t="e">
        <f ca="1">IF(ISBLANK(A498)," ",INDIRECT(ADDRESS(MATCH(A498,'Form Responses 1'!A:A,0),5+MOD(ROW()-2,COUNTA('Form Responses 1'!$1:$1)-4),,TRUE,"Form Responses 1")))</f>
        <v>#N/A</v>
      </c>
      <c r="H498" s="68" t="str">
        <f ca="1" t="shared" si="1"/>
        <v>Gedung</v>
      </c>
      <c r="I498" s="68" t="str">
        <f ca="1" t="shared" si="2"/>
        <v>CLEANING SERVICE</v>
      </c>
      <c r="J498" s="68" t="str">
        <f ca="1" t="array" ref="J498">IFERROR(INDEX(MASTER!B:B,MATCH(G498,MASTER!A:A,0))/100," ")</f>
        <v> </v>
      </c>
      <c r="K498" s="51">
        <f ca="1" t="shared" si="3"/>
        <v>0</v>
      </c>
      <c r="L498" s="51" t="str">
        <f ca="1" t="shared" si="4"/>
        <v>1900 - WEEK 00</v>
      </c>
      <c r="M498" s="51" t="str">
        <f ca="1" t="shared" si="5"/>
        <v>1900 - MONTH 01</v>
      </c>
      <c r="N498" s="68" t="str">
        <f ca="1" t="shared" ref="N498:O498" si="506">IFERROR(AVERAGEIF(L:L,L498,$J:$J)," ")</f>
        <v> </v>
      </c>
      <c r="O498" s="68" t="str">
        <f ca="1" t="shared" si="506"/>
        <v> </v>
      </c>
      <c r="P498" s="51" t="str">
        <f ca="1">IF(ISBLANK(A498)," ",IF(N498&gt;MASTER!$B$3/100,"SB",IF(N498&gt;MASTER!$B$4/100,"B",IF(N498&gt;MASTER!$B$5/100,"C","K"))))</f>
        <v>SB</v>
      </c>
      <c r="Q498" s="51" t="str">
        <f ca="1">IF(ISBLANK(B498)," ",IF(O498&gt;MASTER!$B$3/100,"SB",IF(O498&gt;MASTER!$B$4/100,"B",IF(O498&gt;MASTER!$B$5/100,"C","K"))))</f>
        <v>SB</v>
      </c>
    </row>
    <row r="499" customHeight="1" spans="1:17">
      <c r="A499" s="51">
        <f ca="1">INDIRECT(ADDRESS(2+QUOTIENT(ROW()-2,COUNTA('Form Responses 1'!$1:$1)-4),1,,TRUE,"Form Responses 1"))</f>
        <v>0</v>
      </c>
      <c r="B499" s="51">
        <f ca="1">INDIRECT(ADDRESS(2+QUOTIENT(ROW()-2,COUNTA('Form Responses 1'!$1:$1)-4),2,,TRUE,"Form Responses 1"))</f>
        <v>0</v>
      </c>
      <c r="C499" s="51">
        <f ca="1">INDIRECT(ADDRESS(2+QUOTIENT(ROW()-2,COUNTA('Form Responses 1'!$1:$1)-4),3,,TRUE,"Form Responses 1"))</f>
        <v>0</v>
      </c>
      <c r="D499" s="51">
        <f ca="1">INDIRECT(ADDRESS(2+QUOTIENT(ROW()-2,COUNTA('Form Responses 1'!$1:$1)-4),4,,TRUE,"Form Responses 1"))</f>
        <v>0</v>
      </c>
      <c r="E499" s="67">
        <f ca="1" t="shared" si="0"/>
        <v>6</v>
      </c>
      <c r="F499" s="51" t="str">
        <f ca="1">IF(ISBLANK(A499)," ",INDIRECT(ADDRESS(1,5+MOD(ROW()-2,COUNTA('Form Responses 1'!$1:$1)-4),,TRUE,"Form Responses 1")))</f>
        <v>Gedung [Kamar 1]</v>
      </c>
      <c r="G499" s="51" t="e">
        <f ca="1">IF(ISBLANK(A499)," ",INDIRECT(ADDRESS(MATCH(A499,'Form Responses 1'!A:A,0),5+MOD(ROW()-2,COUNTA('Form Responses 1'!$1:$1)-4),,TRUE,"Form Responses 1")))</f>
        <v>#N/A</v>
      </c>
      <c r="H499" s="68" t="str">
        <f ca="1" t="shared" si="1"/>
        <v>Gedung</v>
      </c>
      <c r="I499" s="68" t="str">
        <f ca="1" t="shared" si="2"/>
        <v>CLEANING SERVICE</v>
      </c>
      <c r="J499" s="68" t="str">
        <f ca="1" t="array" ref="J499">IFERROR(INDEX(MASTER!B:B,MATCH(G499,MASTER!A:A,0))/100," ")</f>
        <v> </v>
      </c>
      <c r="K499" s="51">
        <f ca="1" t="shared" si="3"/>
        <v>0</v>
      </c>
      <c r="L499" s="51" t="str">
        <f ca="1" t="shared" si="4"/>
        <v>1900 - WEEK 00</v>
      </c>
      <c r="M499" s="51" t="str">
        <f ca="1" t="shared" si="5"/>
        <v>1900 - MONTH 01</v>
      </c>
      <c r="N499" s="68" t="str">
        <f ca="1" t="shared" ref="N499:O499" si="507">IFERROR(AVERAGEIF(L:L,L499,$J:$J)," ")</f>
        <v> </v>
      </c>
      <c r="O499" s="68" t="str">
        <f ca="1" t="shared" si="507"/>
        <v> </v>
      </c>
      <c r="P499" s="51" t="str">
        <f ca="1">IF(ISBLANK(A499)," ",IF(N499&gt;MASTER!$B$3/100,"SB",IF(N499&gt;MASTER!$B$4/100,"B",IF(N499&gt;MASTER!$B$5/100,"C","K"))))</f>
        <v>SB</v>
      </c>
      <c r="Q499" s="51" t="str">
        <f ca="1">IF(ISBLANK(B499)," ",IF(O499&gt;MASTER!$B$3/100,"SB",IF(O499&gt;MASTER!$B$4/100,"B",IF(O499&gt;MASTER!$B$5/100,"C","K"))))</f>
        <v>SB</v>
      </c>
    </row>
    <row r="500" customHeight="1" spans="1:17">
      <c r="A500" s="51">
        <f ca="1">INDIRECT(ADDRESS(2+QUOTIENT(ROW()-2,COUNTA('Form Responses 1'!$1:$1)-4),1,,TRUE,"Form Responses 1"))</f>
        <v>0</v>
      </c>
      <c r="B500" s="51">
        <f ca="1">INDIRECT(ADDRESS(2+QUOTIENT(ROW()-2,COUNTA('Form Responses 1'!$1:$1)-4),2,,TRUE,"Form Responses 1"))</f>
        <v>0</v>
      </c>
      <c r="C500" s="51">
        <f ca="1">INDIRECT(ADDRESS(2+QUOTIENT(ROW()-2,COUNTA('Form Responses 1'!$1:$1)-4),3,,TRUE,"Form Responses 1"))</f>
        <v>0</v>
      </c>
      <c r="D500" s="51">
        <f ca="1">INDIRECT(ADDRESS(2+QUOTIENT(ROW()-2,COUNTA('Form Responses 1'!$1:$1)-4),4,,TRUE,"Form Responses 1"))</f>
        <v>0</v>
      </c>
      <c r="E500" s="67">
        <f ca="1" t="shared" si="0"/>
        <v>6</v>
      </c>
      <c r="F500" s="51" t="str">
        <f ca="1">IF(ISBLANK(A500)," ",INDIRECT(ADDRESS(1,5+MOD(ROW()-2,COUNTA('Form Responses 1'!$1:$1)-4),,TRUE,"Form Responses 1")))</f>
        <v>Gedung [Kamar 2]</v>
      </c>
      <c r="G500" s="51" t="e">
        <f ca="1">IF(ISBLANK(A500)," ",INDIRECT(ADDRESS(MATCH(A500,'Form Responses 1'!A:A,0),5+MOD(ROW()-2,COUNTA('Form Responses 1'!$1:$1)-4),,TRUE,"Form Responses 1")))</f>
        <v>#N/A</v>
      </c>
      <c r="H500" s="68" t="str">
        <f ca="1" t="shared" si="1"/>
        <v>Gedung</v>
      </c>
      <c r="I500" s="68" t="str">
        <f ca="1" t="shared" si="2"/>
        <v>CLEANING SERVICE</v>
      </c>
      <c r="J500" s="68" t="str">
        <f ca="1" t="array" ref="J500">IFERROR(INDEX(MASTER!B:B,MATCH(G500,MASTER!A:A,0))/100," ")</f>
        <v> </v>
      </c>
      <c r="K500" s="51">
        <f ca="1" t="shared" si="3"/>
        <v>0</v>
      </c>
      <c r="L500" s="51" t="str">
        <f ca="1" t="shared" si="4"/>
        <v>1900 - WEEK 00</v>
      </c>
      <c r="M500" s="51" t="str">
        <f ca="1" t="shared" si="5"/>
        <v>1900 - MONTH 01</v>
      </c>
      <c r="N500" s="68" t="str">
        <f ca="1" t="shared" ref="N500:O500" si="508">IFERROR(AVERAGEIF(L:L,L500,$J:$J)," ")</f>
        <v> </v>
      </c>
      <c r="O500" s="68" t="str">
        <f ca="1" t="shared" si="508"/>
        <v> </v>
      </c>
      <c r="P500" s="51" t="str">
        <f ca="1">IF(ISBLANK(A500)," ",IF(N500&gt;MASTER!$B$3/100,"SB",IF(N500&gt;MASTER!$B$4/100,"B",IF(N500&gt;MASTER!$B$5/100,"C","K"))))</f>
        <v>SB</v>
      </c>
      <c r="Q500" s="51" t="str">
        <f ca="1">IF(ISBLANK(B500)," ",IF(O500&gt;MASTER!$B$3/100,"SB",IF(O500&gt;MASTER!$B$4/100,"B",IF(O500&gt;MASTER!$B$5/100,"C","K"))))</f>
        <v>SB</v>
      </c>
    </row>
    <row r="501" customHeight="1" spans="1:17">
      <c r="A501" s="51">
        <f ca="1">INDIRECT(ADDRESS(2+QUOTIENT(ROW()-2,COUNTA('Form Responses 1'!$1:$1)-4),1,,TRUE,"Form Responses 1"))</f>
        <v>0</v>
      </c>
      <c r="B501" s="51">
        <f ca="1">INDIRECT(ADDRESS(2+QUOTIENT(ROW()-2,COUNTA('Form Responses 1'!$1:$1)-4),2,,TRUE,"Form Responses 1"))</f>
        <v>0</v>
      </c>
      <c r="C501" s="51">
        <f ca="1">INDIRECT(ADDRESS(2+QUOTIENT(ROW()-2,COUNTA('Form Responses 1'!$1:$1)-4),3,,TRUE,"Form Responses 1"))</f>
        <v>0</v>
      </c>
      <c r="D501" s="51">
        <f ca="1">INDIRECT(ADDRESS(2+QUOTIENT(ROW()-2,COUNTA('Form Responses 1'!$1:$1)-4),4,,TRUE,"Form Responses 1"))</f>
        <v>0</v>
      </c>
      <c r="E501" s="67">
        <f ca="1" t="shared" si="0"/>
        <v>6</v>
      </c>
      <c r="F501" s="51" t="str">
        <f ca="1">IF(ISBLANK(A501)," ",INDIRECT(ADDRESS(1,5+MOD(ROW()-2,COUNTA('Form Responses 1'!$1:$1)-4),,TRUE,"Form Responses 1")))</f>
        <v>Gedung [Kamar 3]</v>
      </c>
      <c r="G501" s="51" t="e">
        <f ca="1">IF(ISBLANK(A501)," ",INDIRECT(ADDRESS(MATCH(A501,'Form Responses 1'!A:A,0),5+MOD(ROW()-2,COUNTA('Form Responses 1'!$1:$1)-4),,TRUE,"Form Responses 1")))</f>
        <v>#N/A</v>
      </c>
      <c r="H501" s="68" t="str">
        <f ca="1" t="shared" si="1"/>
        <v>Gedung</v>
      </c>
      <c r="I501" s="68" t="str">
        <f ca="1" t="shared" si="2"/>
        <v>CLEANING SERVICE</v>
      </c>
      <c r="J501" s="68" t="str">
        <f ca="1" t="array" ref="J501">IFERROR(INDEX(MASTER!B:B,MATCH(G501,MASTER!A:A,0))/100," ")</f>
        <v> </v>
      </c>
      <c r="K501" s="51">
        <f ca="1" t="shared" si="3"/>
        <v>0</v>
      </c>
      <c r="L501" s="51" t="str">
        <f ca="1" t="shared" si="4"/>
        <v>1900 - WEEK 00</v>
      </c>
      <c r="M501" s="51" t="str">
        <f ca="1" t="shared" si="5"/>
        <v>1900 - MONTH 01</v>
      </c>
      <c r="N501" s="68" t="str">
        <f ca="1" t="shared" ref="N501:O501" si="509">IFERROR(AVERAGEIF(L:L,L501,$J:$J)," ")</f>
        <v> </v>
      </c>
      <c r="O501" s="68" t="str">
        <f ca="1" t="shared" si="509"/>
        <v> </v>
      </c>
      <c r="P501" s="51" t="str">
        <f ca="1">IF(ISBLANK(A501)," ",IF(N501&gt;MASTER!$B$3/100,"SB",IF(N501&gt;MASTER!$B$4/100,"B",IF(N501&gt;MASTER!$B$5/100,"C","K"))))</f>
        <v>SB</v>
      </c>
      <c r="Q501" s="51" t="str">
        <f ca="1">IF(ISBLANK(B501)," ",IF(O501&gt;MASTER!$B$3/100,"SB",IF(O501&gt;MASTER!$B$4/100,"B",IF(O501&gt;MASTER!$B$5/100,"C","K"))))</f>
        <v>SB</v>
      </c>
    </row>
    <row r="502" customHeight="1" spans="1:17">
      <c r="A502" s="51">
        <f ca="1">INDIRECT(ADDRESS(2+QUOTIENT(ROW()-2,COUNTA('Form Responses 1'!$1:$1)-4),1,,TRUE,"Form Responses 1"))</f>
        <v>0</v>
      </c>
      <c r="B502" s="51">
        <f ca="1">INDIRECT(ADDRESS(2+QUOTIENT(ROW()-2,COUNTA('Form Responses 1'!$1:$1)-4),2,,TRUE,"Form Responses 1"))</f>
        <v>0</v>
      </c>
      <c r="C502" s="51">
        <f ca="1">INDIRECT(ADDRESS(2+QUOTIENT(ROW()-2,COUNTA('Form Responses 1'!$1:$1)-4),3,,TRUE,"Form Responses 1"))</f>
        <v>0</v>
      </c>
      <c r="D502" s="51">
        <f ca="1">INDIRECT(ADDRESS(2+QUOTIENT(ROW()-2,COUNTA('Form Responses 1'!$1:$1)-4),4,,TRUE,"Form Responses 1"))</f>
        <v>0</v>
      </c>
      <c r="E502" s="67">
        <f ca="1" t="shared" si="0"/>
        <v>6</v>
      </c>
      <c r="F502" s="51" t="str">
        <f ca="1">IF(ISBLANK(A502)," ",INDIRECT(ADDRESS(1,5+MOD(ROW()-2,COUNTA('Form Responses 1'!$1:$1)-4),,TRUE,"Form Responses 1")))</f>
        <v>Gedung [Kamar 4]</v>
      </c>
      <c r="G502" s="51" t="e">
        <f ca="1">IF(ISBLANK(A502)," ",INDIRECT(ADDRESS(MATCH(A502,'Form Responses 1'!A:A,0),5+MOD(ROW()-2,COUNTA('Form Responses 1'!$1:$1)-4),,TRUE,"Form Responses 1")))</f>
        <v>#N/A</v>
      </c>
      <c r="H502" s="68" t="str">
        <f ca="1" t="shared" si="1"/>
        <v>Gedung</v>
      </c>
      <c r="I502" s="68" t="str">
        <f ca="1" t="shared" si="2"/>
        <v>CLEANING SERVICE</v>
      </c>
      <c r="J502" s="68" t="str">
        <f ca="1" t="array" ref="J502">IFERROR(INDEX(MASTER!B:B,MATCH(G502,MASTER!A:A,0))/100," ")</f>
        <v> </v>
      </c>
      <c r="K502" s="51">
        <f ca="1" t="shared" si="3"/>
        <v>0</v>
      </c>
      <c r="L502" s="51" t="str">
        <f ca="1" t="shared" si="4"/>
        <v>1900 - WEEK 00</v>
      </c>
      <c r="M502" s="51" t="str">
        <f ca="1" t="shared" si="5"/>
        <v>1900 - MONTH 01</v>
      </c>
      <c r="N502" s="68" t="str">
        <f ca="1" t="shared" ref="N502:O502" si="510">IFERROR(AVERAGEIF(L:L,L502,$J:$J)," ")</f>
        <v> </v>
      </c>
      <c r="O502" s="68" t="str">
        <f ca="1" t="shared" si="510"/>
        <v> </v>
      </c>
      <c r="P502" s="51" t="str">
        <f ca="1">IF(ISBLANK(A502)," ",IF(N502&gt;MASTER!$B$3/100,"SB",IF(N502&gt;MASTER!$B$4/100,"B",IF(N502&gt;MASTER!$B$5/100,"C","K"))))</f>
        <v>SB</v>
      </c>
      <c r="Q502" s="51" t="str">
        <f ca="1">IF(ISBLANK(B502)," ",IF(O502&gt;MASTER!$B$3/100,"SB",IF(O502&gt;MASTER!$B$4/100,"B",IF(O502&gt;MASTER!$B$5/100,"C","K"))))</f>
        <v>SB</v>
      </c>
    </row>
    <row r="503" customHeight="1" spans="1:17">
      <c r="A503" s="51">
        <f ca="1">INDIRECT(ADDRESS(2+QUOTIENT(ROW()-2,COUNTA('Form Responses 1'!$1:$1)-4),1,,TRUE,"Form Responses 1"))</f>
        <v>0</v>
      </c>
      <c r="B503" s="51">
        <f ca="1">INDIRECT(ADDRESS(2+QUOTIENT(ROW()-2,COUNTA('Form Responses 1'!$1:$1)-4),2,,TRUE,"Form Responses 1"))</f>
        <v>0</v>
      </c>
      <c r="C503" s="51">
        <f ca="1">INDIRECT(ADDRESS(2+QUOTIENT(ROW()-2,COUNTA('Form Responses 1'!$1:$1)-4),3,,TRUE,"Form Responses 1"))</f>
        <v>0</v>
      </c>
      <c r="D503" s="51">
        <f ca="1">INDIRECT(ADDRESS(2+QUOTIENT(ROW()-2,COUNTA('Form Responses 1'!$1:$1)-4),4,,TRUE,"Form Responses 1"))</f>
        <v>0</v>
      </c>
      <c r="E503" s="67">
        <f ca="1" t="shared" si="0"/>
        <v>6</v>
      </c>
      <c r="F503" s="51" t="str">
        <f ca="1">IF(ISBLANK(A503)," ",INDIRECT(ADDRESS(1,5+MOD(ROW()-2,COUNTA('Form Responses 1'!$1:$1)-4),,TRUE,"Form Responses 1")))</f>
        <v>Gedung [Kolidor]</v>
      </c>
      <c r="G503" s="51" t="e">
        <f ca="1">IF(ISBLANK(A503)," ",INDIRECT(ADDRESS(MATCH(A503,'Form Responses 1'!A:A,0),5+MOD(ROW()-2,COUNTA('Form Responses 1'!$1:$1)-4),,TRUE,"Form Responses 1")))</f>
        <v>#N/A</v>
      </c>
      <c r="H503" s="68" t="str">
        <f ca="1" t="shared" si="1"/>
        <v>Gedung</v>
      </c>
      <c r="I503" s="68" t="str">
        <f ca="1" t="shared" si="2"/>
        <v>CLEANING SERVICE</v>
      </c>
      <c r="J503" s="68" t="str">
        <f ca="1" t="array" ref="J503">IFERROR(INDEX(MASTER!B:B,MATCH(G503,MASTER!A:A,0))/100," ")</f>
        <v> </v>
      </c>
      <c r="K503" s="51">
        <f ca="1" t="shared" si="3"/>
        <v>0</v>
      </c>
      <c r="L503" s="51" t="str">
        <f ca="1" t="shared" si="4"/>
        <v>1900 - WEEK 00</v>
      </c>
      <c r="M503" s="51" t="str">
        <f ca="1" t="shared" si="5"/>
        <v>1900 - MONTH 01</v>
      </c>
      <c r="N503" s="68" t="str">
        <f ca="1" t="shared" ref="N503:O503" si="511">IFERROR(AVERAGEIF(L:L,L503,$J:$J)," ")</f>
        <v> </v>
      </c>
      <c r="O503" s="68" t="str">
        <f ca="1" t="shared" si="511"/>
        <v> </v>
      </c>
      <c r="P503" s="51" t="str">
        <f ca="1">IF(ISBLANK(A503)," ",IF(N503&gt;MASTER!$B$3/100,"SB",IF(N503&gt;MASTER!$B$4/100,"B",IF(N503&gt;MASTER!$B$5/100,"C","K"))))</f>
        <v>SB</v>
      </c>
      <c r="Q503" s="51" t="str">
        <f ca="1">IF(ISBLANK(B503)," ",IF(O503&gt;MASTER!$B$3/100,"SB",IF(O503&gt;MASTER!$B$4/100,"B",IF(O503&gt;MASTER!$B$5/100,"C","K"))))</f>
        <v>SB</v>
      </c>
    </row>
    <row r="504" customHeight="1" spans="1:17">
      <c r="A504" s="51">
        <f ca="1">INDIRECT(ADDRESS(2+QUOTIENT(ROW()-2,COUNTA('Form Responses 1'!$1:$1)-4),1,,TRUE,"Form Responses 1"))</f>
        <v>0</v>
      </c>
      <c r="B504" s="51">
        <f ca="1">INDIRECT(ADDRESS(2+QUOTIENT(ROW()-2,COUNTA('Form Responses 1'!$1:$1)-4),2,,TRUE,"Form Responses 1"))</f>
        <v>0</v>
      </c>
      <c r="C504" s="51">
        <f ca="1">INDIRECT(ADDRESS(2+QUOTIENT(ROW()-2,COUNTA('Form Responses 1'!$1:$1)-4),3,,TRUE,"Form Responses 1"))</f>
        <v>0</v>
      </c>
      <c r="D504" s="51">
        <f ca="1">INDIRECT(ADDRESS(2+QUOTIENT(ROW()-2,COUNTA('Form Responses 1'!$1:$1)-4),4,,TRUE,"Form Responses 1"))</f>
        <v>0</v>
      </c>
      <c r="E504" s="67">
        <f ca="1" t="shared" si="0"/>
        <v>6</v>
      </c>
      <c r="F504" s="51" t="str">
        <f ca="1">IF(ISBLANK(A504)," ",INDIRECT(ADDRESS(1,5+MOD(ROW()-2,COUNTA('Form Responses 1'!$1:$1)-4),,TRUE,"Form Responses 1")))</f>
        <v>Gedung [Pentri]</v>
      </c>
      <c r="G504" s="51" t="e">
        <f ca="1">IF(ISBLANK(A504)," ",INDIRECT(ADDRESS(MATCH(A504,'Form Responses 1'!A:A,0),5+MOD(ROW()-2,COUNTA('Form Responses 1'!$1:$1)-4),,TRUE,"Form Responses 1")))</f>
        <v>#N/A</v>
      </c>
      <c r="H504" s="68" t="str">
        <f ca="1" t="shared" si="1"/>
        <v>Gedung</v>
      </c>
      <c r="I504" s="68" t="str">
        <f ca="1" t="shared" si="2"/>
        <v>CLEANING SERVICE</v>
      </c>
      <c r="J504" s="68" t="str">
        <f ca="1" t="array" ref="J504">IFERROR(INDEX(MASTER!B:B,MATCH(G504,MASTER!A:A,0))/100," ")</f>
        <v> </v>
      </c>
      <c r="K504" s="51">
        <f ca="1" t="shared" si="3"/>
        <v>0</v>
      </c>
      <c r="L504" s="51" t="str">
        <f ca="1" t="shared" si="4"/>
        <v>1900 - WEEK 00</v>
      </c>
      <c r="M504" s="51" t="str">
        <f ca="1" t="shared" si="5"/>
        <v>1900 - MONTH 01</v>
      </c>
      <c r="N504" s="68" t="str">
        <f ca="1" t="shared" ref="N504:O504" si="512">IFERROR(AVERAGEIF(L:L,L504,$J:$J)," ")</f>
        <v> </v>
      </c>
      <c r="O504" s="68" t="str">
        <f ca="1" t="shared" si="512"/>
        <v> </v>
      </c>
      <c r="P504" s="51" t="str">
        <f ca="1">IF(ISBLANK(A504)," ",IF(N504&gt;MASTER!$B$3/100,"SB",IF(N504&gt;MASTER!$B$4/100,"B",IF(N504&gt;MASTER!$B$5/100,"C","K"))))</f>
        <v>SB</v>
      </c>
      <c r="Q504" s="51" t="str">
        <f ca="1">IF(ISBLANK(B504)," ",IF(O504&gt;MASTER!$B$3/100,"SB",IF(O504&gt;MASTER!$B$4/100,"B",IF(O504&gt;MASTER!$B$5/100,"C","K"))))</f>
        <v>SB</v>
      </c>
    </row>
    <row r="505" customHeight="1" spans="1:17">
      <c r="A505" s="51">
        <f ca="1">INDIRECT(ADDRESS(2+QUOTIENT(ROW()-2,COUNTA('Form Responses 1'!$1:$1)-4),1,,TRUE,"Form Responses 1"))</f>
        <v>0</v>
      </c>
      <c r="B505" s="51">
        <f ca="1">INDIRECT(ADDRESS(2+QUOTIENT(ROW()-2,COUNTA('Form Responses 1'!$1:$1)-4),2,,TRUE,"Form Responses 1"))</f>
        <v>0</v>
      </c>
      <c r="C505" s="51">
        <f ca="1">INDIRECT(ADDRESS(2+QUOTIENT(ROW()-2,COUNTA('Form Responses 1'!$1:$1)-4),3,,TRUE,"Form Responses 1"))</f>
        <v>0</v>
      </c>
      <c r="D505" s="51">
        <f ca="1">INDIRECT(ADDRESS(2+QUOTIENT(ROW()-2,COUNTA('Form Responses 1'!$1:$1)-4),4,,TRUE,"Form Responses 1"))</f>
        <v>0</v>
      </c>
      <c r="E505" s="67">
        <f ca="1" t="shared" si="0"/>
        <v>6</v>
      </c>
      <c r="F505" s="51" t="str">
        <f ca="1">IF(ISBLANK(A505)," ",INDIRECT(ADDRESS(1,5+MOD(ROW()-2,COUNTA('Form Responses 1'!$1:$1)-4),,TRUE,"Form Responses 1")))</f>
        <v>Gedung [Toilet]</v>
      </c>
      <c r="G505" s="51" t="e">
        <f ca="1">IF(ISBLANK(A505)," ",INDIRECT(ADDRESS(MATCH(A505,'Form Responses 1'!A:A,0),5+MOD(ROW()-2,COUNTA('Form Responses 1'!$1:$1)-4),,TRUE,"Form Responses 1")))</f>
        <v>#N/A</v>
      </c>
      <c r="H505" s="68" t="str">
        <f ca="1" t="shared" si="1"/>
        <v>Gedung</v>
      </c>
      <c r="I505" s="68" t="str">
        <f ca="1" t="shared" si="2"/>
        <v>CLEANING SERVICE</v>
      </c>
      <c r="J505" s="68" t="str">
        <f ca="1" t="array" ref="J505">IFERROR(INDEX(MASTER!B:B,MATCH(G505,MASTER!A:A,0))/100," ")</f>
        <v> </v>
      </c>
      <c r="K505" s="51">
        <f ca="1" t="shared" si="3"/>
        <v>0</v>
      </c>
      <c r="L505" s="51" t="str">
        <f ca="1" t="shared" si="4"/>
        <v>1900 - WEEK 00</v>
      </c>
      <c r="M505" s="51" t="str">
        <f ca="1" t="shared" si="5"/>
        <v>1900 - MONTH 01</v>
      </c>
      <c r="N505" s="68" t="str">
        <f ca="1" t="shared" ref="N505:O505" si="513">IFERROR(AVERAGEIF(L:L,L505,$J:$J)," ")</f>
        <v> </v>
      </c>
      <c r="O505" s="68" t="str">
        <f ca="1" t="shared" si="513"/>
        <v> </v>
      </c>
      <c r="P505" s="51" t="str">
        <f ca="1">IF(ISBLANK(A505)," ",IF(N505&gt;MASTER!$B$3/100,"SB",IF(N505&gt;MASTER!$B$4/100,"B",IF(N505&gt;MASTER!$B$5/100,"C","K"))))</f>
        <v>SB</v>
      </c>
      <c r="Q505" s="51" t="str">
        <f ca="1">IF(ISBLANK(B505)," ",IF(O505&gt;MASTER!$B$3/100,"SB",IF(O505&gt;MASTER!$B$4/100,"B",IF(O505&gt;MASTER!$B$5/100,"C","K"))))</f>
        <v>SB</v>
      </c>
    </row>
    <row r="506" customHeight="1" spans="1:17">
      <c r="A506" s="51">
        <f ca="1">INDIRECT(ADDRESS(2+QUOTIENT(ROW()-2,COUNTA('Form Responses 1'!$1:$1)-4),1,,TRUE,"Form Responses 1"))</f>
        <v>0</v>
      </c>
      <c r="B506" s="51">
        <f ca="1">INDIRECT(ADDRESS(2+QUOTIENT(ROW()-2,COUNTA('Form Responses 1'!$1:$1)-4),2,,TRUE,"Form Responses 1"))</f>
        <v>0</v>
      </c>
      <c r="C506" s="51">
        <f ca="1">INDIRECT(ADDRESS(2+QUOTIENT(ROW()-2,COUNTA('Form Responses 1'!$1:$1)-4),3,,TRUE,"Form Responses 1"))</f>
        <v>0</v>
      </c>
      <c r="D506" s="51">
        <f ca="1">INDIRECT(ADDRESS(2+QUOTIENT(ROW()-2,COUNTA('Form Responses 1'!$1:$1)-4),4,,TRUE,"Form Responses 1"))</f>
        <v>0</v>
      </c>
      <c r="E506" s="67">
        <f ca="1" t="shared" si="0"/>
        <v>6</v>
      </c>
      <c r="F506" s="51" t="str">
        <f ca="1">IF(ISBLANK(A506)," ",INDIRECT(ADDRESS(1,5+MOD(ROW()-2,COUNTA('Form Responses 1'!$1:$1)-4),,TRUE,"Form Responses 1")))</f>
        <v>Security [Security Functions]</v>
      </c>
      <c r="G506" s="51" t="e">
        <f ca="1">IF(ISBLANK(A506)," ",INDIRECT(ADDRESS(MATCH(A506,'Form Responses 1'!A:A,0),5+MOD(ROW()-2,COUNTA('Form Responses 1'!$1:$1)-4),,TRUE,"Form Responses 1")))</f>
        <v>#N/A</v>
      </c>
      <c r="H506" s="68" t="str">
        <f ca="1" t="shared" si="1"/>
        <v>Security</v>
      </c>
      <c r="I506" s="68" t="str">
        <f ca="1" t="shared" si="2"/>
        <v>SECURITY SERVICE</v>
      </c>
      <c r="J506" s="68" t="str">
        <f ca="1" t="array" ref="J506">IFERROR(INDEX(MASTER!B:B,MATCH(G506,MASTER!A:A,0))/100," ")</f>
        <v> </v>
      </c>
      <c r="K506" s="51">
        <f ca="1" t="shared" si="3"/>
        <v>0</v>
      </c>
      <c r="L506" s="51" t="str">
        <f ca="1" t="shared" si="4"/>
        <v>1900 - WEEK 00</v>
      </c>
      <c r="M506" s="51" t="str">
        <f ca="1" t="shared" si="5"/>
        <v>1900 - MONTH 01</v>
      </c>
      <c r="N506" s="68" t="str">
        <f ca="1" t="shared" ref="N506:O506" si="514">IFERROR(AVERAGEIF(L:L,L506,$J:$J)," ")</f>
        <v> </v>
      </c>
      <c r="O506" s="68" t="str">
        <f ca="1" t="shared" si="514"/>
        <v> </v>
      </c>
      <c r="P506" s="51" t="str">
        <f ca="1">IF(ISBLANK(A506)," ",IF(N506&gt;MASTER!$B$3/100,"SB",IF(N506&gt;MASTER!$B$4/100,"B",IF(N506&gt;MASTER!$B$5/100,"C","K"))))</f>
        <v>SB</v>
      </c>
      <c r="Q506" s="51" t="str">
        <f ca="1">IF(ISBLANK(B506)," ",IF(O506&gt;MASTER!$B$3/100,"SB",IF(O506&gt;MASTER!$B$4/100,"B",IF(O506&gt;MASTER!$B$5/100,"C","K"))))</f>
        <v>SB</v>
      </c>
    </row>
    <row r="507" customHeight="1" spans="1:17">
      <c r="A507" s="51">
        <f ca="1">INDIRECT(ADDRESS(2+QUOTIENT(ROW()-2,COUNTA('Form Responses 1'!$1:$1)-4),1,,TRUE,"Form Responses 1"))</f>
        <v>0</v>
      </c>
      <c r="B507" s="51">
        <f ca="1">INDIRECT(ADDRESS(2+QUOTIENT(ROW()-2,COUNTA('Form Responses 1'!$1:$1)-4),2,,TRUE,"Form Responses 1"))</f>
        <v>0</v>
      </c>
      <c r="C507" s="51">
        <f ca="1">INDIRECT(ADDRESS(2+QUOTIENT(ROW()-2,COUNTA('Form Responses 1'!$1:$1)-4),3,,TRUE,"Form Responses 1"))</f>
        <v>0</v>
      </c>
      <c r="D507" s="51">
        <f ca="1">INDIRECT(ADDRESS(2+QUOTIENT(ROW()-2,COUNTA('Form Responses 1'!$1:$1)-4),4,,TRUE,"Form Responses 1"))</f>
        <v>0</v>
      </c>
      <c r="E507" s="67">
        <f ca="1" t="shared" si="0"/>
        <v>6</v>
      </c>
      <c r="F507" s="51" t="str">
        <f ca="1">IF(ISBLANK(A507)," ",INDIRECT(ADDRESS(1,5+MOD(ROW()-2,COUNTA('Form Responses 1'!$1:$1)-4),,TRUE,"Form Responses 1")))</f>
        <v>Gedung [Halaman]</v>
      </c>
      <c r="G507" s="51" t="e">
        <f ca="1">IF(ISBLANK(A507)," ",INDIRECT(ADDRESS(MATCH(A507,'Form Responses 1'!A:A,0),5+MOD(ROW()-2,COUNTA('Form Responses 1'!$1:$1)-4),,TRUE,"Form Responses 1")))</f>
        <v>#N/A</v>
      </c>
      <c r="H507" s="68" t="str">
        <f ca="1" t="shared" si="1"/>
        <v>Gedung</v>
      </c>
      <c r="I507" s="68" t="str">
        <f ca="1" t="shared" si="2"/>
        <v>CLEANING SERVICE</v>
      </c>
      <c r="J507" s="68" t="str">
        <f ca="1" t="array" ref="J507">IFERROR(INDEX(MASTER!B:B,MATCH(G507,MASTER!A:A,0))/100," ")</f>
        <v> </v>
      </c>
      <c r="K507" s="51">
        <f ca="1" t="shared" si="3"/>
        <v>0</v>
      </c>
      <c r="L507" s="51" t="str">
        <f ca="1" t="shared" si="4"/>
        <v>1900 - WEEK 00</v>
      </c>
      <c r="M507" s="51" t="str">
        <f ca="1" t="shared" si="5"/>
        <v>1900 - MONTH 01</v>
      </c>
      <c r="N507" s="68" t="str">
        <f ca="1" t="shared" ref="N507:O507" si="515">IFERROR(AVERAGEIF(L:L,L507,$J:$J)," ")</f>
        <v> </v>
      </c>
      <c r="O507" s="68" t="str">
        <f ca="1" t="shared" si="515"/>
        <v> </v>
      </c>
      <c r="P507" s="51" t="str">
        <f ca="1">IF(ISBLANK(A507)," ",IF(N507&gt;MASTER!$B$3/100,"SB",IF(N507&gt;MASTER!$B$4/100,"B",IF(N507&gt;MASTER!$B$5/100,"C","K"))))</f>
        <v>SB</v>
      </c>
      <c r="Q507" s="51" t="str">
        <f ca="1">IF(ISBLANK(B507)," ",IF(O507&gt;MASTER!$B$3/100,"SB",IF(O507&gt;MASTER!$B$4/100,"B",IF(O507&gt;MASTER!$B$5/100,"C","K"))))</f>
        <v>SB</v>
      </c>
    </row>
    <row r="508" customHeight="1" spans="1:17">
      <c r="A508" s="51">
        <f ca="1">INDIRECT(ADDRESS(2+QUOTIENT(ROW()-2,COUNTA('Form Responses 1'!$1:$1)-4),1,,TRUE,"Form Responses 1"))</f>
        <v>0</v>
      </c>
      <c r="B508" s="51">
        <f ca="1">INDIRECT(ADDRESS(2+QUOTIENT(ROW()-2,COUNTA('Form Responses 1'!$1:$1)-4),2,,TRUE,"Form Responses 1"))</f>
        <v>0</v>
      </c>
      <c r="C508" s="51">
        <f ca="1">INDIRECT(ADDRESS(2+QUOTIENT(ROW()-2,COUNTA('Form Responses 1'!$1:$1)-4),3,,TRUE,"Form Responses 1"))</f>
        <v>0</v>
      </c>
      <c r="D508" s="51">
        <f ca="1">INDIRECT(ADDRESS(2+QUOTIENT(ROW()-2,COUNTA('Form Responses 1'!$1:$1)-4),4,,TRUE,"Form Responses 1"))</f>
        <v>0</v>
      </c>
      <c r="E508" s="67">
        <f ca="1" t="shared" si="0"/>
        <v>6</v>
      </c>
      <c r="F508" s="51" t="str">
        <f ca="1">IF(ISBLANK(A508)," ",INDIRECT(ADDRESS(1,5+MOD(ROW()-2,COUNTA('Form Responses 1'!$1:$1)-4),,TRUE,"Form Responses 1")))</f>
        <v>Gedung [Kamar 1]</v>
      </c>
      <c r="G508" s="51" t="e">
        <f ca="1">IF(ISBLANK(A508)," ",INDIRECT(ADDRESS(MATCH(A508,'Form Responses 1'!A:A,0),5+MOD(ROW()-2,COUNTA('Form Responses 1'!$1:$1)-4),,TRUE,"Form Responses 1")))</f>
        <v>#N/A</v>
      </c>
      <c r="H508" s="68" t="str">
        <f ca="1" t="shared" si="1"/>
        <v>Gedung</v>
      </c>
      <c r="I508" s="68" t="str">
        <f ca="1" t="shared" si="2"/>
        <v>CLEANING SERVICE</v>
      </c>
      <c r="J508" s="68" t="str">
        <f ca="1" t="array" ref="J508">IFERROR(INDEX(MASTER!B:B,MATCH(G508,MASTER!A:A,0))/100," ")</f>
        <v> </v>
      </c>
      <c r="K508" s="51">
        <f ca="1" t="shared" si="3"/>
        <v>0</v>
      </c>
      <c r="L508" s="51" t="str">
        <f ca="1" t="shared" si="4"/>
        <v>1900 - WEEK 00</v>
      </c>
      <c r="M508" s="51" t="str">
        <f ca="1" t="shared" si="5"/>
        <v>1900 - MONTH 01</v>
      </c>
      <c r="N508" s="68" t="str">
        <f ca="1" t="shared" ref="N508:O508" si="516">IFERROR(AVERAGEIF(L:L,L508,$J:$J)," ")</f>
        <v> </v>
      </c>
      <c r="O508" s="68" t="str">
        <f ca="1" t="shared" si="516"/>
        <v> </v>
      </c>
      <c r="P508" s="51" t="str">
        <f ca="1">IF(ISBLANK(A508)," ",IF(N508&gt;MASTER!$B$3/100,"SB",IF(N508&gt;MASTER!$B$4/100,"B",IF(N508&gt;MASTER!$B$5/100,"C","K"))))</f>
        <v>SB</v>
      </c>
      <c r="Q508" s="51" t="str">
        <f ca="1">IF(ISBLANK(B508)," ",IF(O508&gt;MASTER!$B$3/100,"SB",IF(O508&gt;MASTER!$B$4/100,"B",IF(O508&gt;MASTER!$B$5/100,"C","K"))))</f>
        <v>SB</v>
      </c>
    </row>
    <row r="509" customHeight="1" spans="1:17">
      <c r="A509" s="51">
        <f ca="1">INDIRECT(ADDRESS(2+QUOTIENT(ROW()-2,COUNTA('Form Responses 1'!$1:$1)-4),1,,TRUE,"Form Responses 1"))</f>
        <v>0</v>
      </c>
      <c r="B509" s="51">
        <f ca="1">INDIRECT(ADDRESS(2+QUOTIENT(ROW()-2,COUNTA('Form Responses 1'!$1:$1)-4),2,,TRUE,"Form Responses 1"))</f>
        <v>0</v>
      </c>
      <c r="C509" s="51">
        <f ca="1">INDIRECT(ADDRESS(2+QUOTIENT(ROW()-2,COUNTA('Form Responses 1'!$1:$1)-4),3,,TRUE,"Form Responses 1"))</f>
        <v>0</v>
      </c>
      <c r="D509" s="51">
        <f ca="1">INDIRECT(ADDRESS(2+QUOTIENT(ROW()-2,COUNTA('Form Responses 1'!$1:$1)-4),4,,TRUE,"Form Responses 1"))</f>
        <v>0</v>
      </c>
      <c r="E509" s="67">
        <f ca="1" t="shared" si="0"/>
        <v>6</v>
      </c>
      <c r="F509" s="51" t="str">
        <f ca="1">IF(ISBLANK(A509)," ",INDIRECT(ADDRESS(1,5+MOD(ROW()-2,COUNTA('Form Responses 1'!$1:$1)-4),,TRUE,"Form Responses 1")))</f>
        <v>Gedung [Kamar 2]</v>
      </c>
      <c r="G509" s="51" t="e">
        <f ca="1">IF(ISBLANK(A509)," ",INDIRECT(ADDRESS(MATCH(A509,'Form Responses 1'!A:A,0),5+MOD(ROW()-2,COUNTA('Form Responses 1'!$1:$1)-4),,TRUE,"Form Responses 1")))</f>
        <v>#N/A</v>
      </c>
      <c r="H509" s="68" t="str">
        <f ca="1" t="shared" si="1"/>
        <v>Gedung</v>
      </c>
      <c r="I509" s="68" t="str">
        <f ca="1" t="shared" si="2"/>
        <v>CLEANING SERVICE</v>
      </c>
      <c r="J509" s="68" t="str">
        <f ca="1" t="array" ref="J509">IFERROR(INDEX(MASTER!B:B,MATCH(G509,MASTER!A:A,0))/100," ")</f>
        <v> </v>
      </c>
      <c r="K509" s="51">
        <f ca="1" t="shared" si="3"/>
        <v>0</v>
      </c>
      <c r="L509" s="51" t="str">
        <f ca="1" t="shared" si="4"/>
        <v>1900 - WEEK 00</v>
      </c>
      <c r="M509" s="51" t="str">
        <f ca="1" t="shared" si="5"/>
        <v>1900 - MONTH 01</v>
      </c>
      <c r="N509" s="68" t="str">
        <f ca="1" t="shared" ref="N509:O509" si="517">IFERROR(AVERAGEIF(L:L,L509,$J:$J)," ")</f>
        <v> </v>
      </c>
      <c r="O509" s="68" t="str">
        <f ca="1" t="shared" si="517"/>
        <v> </v>
      </c>
      <c r="P509" s="51" t="str">
        <f ca="1">IF(ISBLANK(A509)," ",IF(N509&gt;MASTER!$B$3/100,"SB",IF(N509&gt;MASTER!$B$4/100,"B",IF(N509&gt;MASTER!$B$5/100,"C","K"))))</f>
        <v>SB</v>
      </c>
      <c r="Q509" s="51" t="str">
        <f ca="1">IF(ISBLANK(B509)," ",IF(O509&gt;MASTER!$B$3/100,"SB",IF(O509&gt;MASTER!$B$4/100,"B",IF(O509&gt;MASTER!$B$5/100,"C","K"))))</f>
        <v>SB</v>
      </c>
    </row>
    <row r="510" customHeight="1" spans="1:17">
      <c r="A510" s="51">
        <f ca="1">INDIRECT(ADDRESS(2+QUOTIENT(ROW()-2,COUNTA('Form Responses 1'!$1:$1)-4),1,,TRUE,"Form Responses 1"))</f>
        <v>0</v>
      </c>
      <c r="B510" s="51">
        <f ca="1">INDIRECT(ADDRESS(2+QUOTIENT(ROW()-2,COUNTA('Form Responses 1'!$1:$1)-4),2,,TRUE,"Form Responses 1"))</f>
        <v>0</v>
      </c>
      <c r="C510" s="51">
        <f ca="1">INDIRECT(ADDRESS(2+QUOTIENT(ROW()-2,COUNTA('Form Responses 1'!$1:$1)-4),3,,TRUE,"Form Responses 1"))</f>
        <v>0</v>
      </c>
      <c r="D510" s="51">
        <f ca="1">INDIRECT(ADDRESS(2+QUOTIENT(ROW()-2,COUNTA('Form Responses 1'!$1:$1)-4),4,,TRUE,"Form Responses 1"))</f>
        <v>0</v>
      </c>
      <c r="E510" s="67">
        <f ca="1" t="shared" si="0"/>
        <v>6</v>
      </c>
      <c r="F510" s="51" t="str">
        <f ca="1">IF(ISBLANK(A510)," ",INDIRECT(ADDRESS(1,5+MOD(ROW()-2,COUNTA('Form Responses 1'!$1:$1)-4),,TRUE,"Form Responses 1")))</f>
        <v>Gedung [Kamar 3]</v>
      </c>
      <c r="G510" s="51" t="e">
        <f ca="1">IF(ISBLANK(A510)," ",INDIRECT(ADDRESS(MATCH(A510,'Form Responses 1'!A:A,0),5+MOD(ROW()-2,COUNTA('Form Responses 1'!$1:$1)-4),,TRUE,"Form Responses 1")))</f>
        <v>#N/A</v>
      </c>
      <c r="H510" s="68" t="str">
        <f ca="1" t="shared" si="1"/>
        <v>Gedung</v>
      </c>
      <c r="I510" s="68" t="str">
        <f ca="1" t="shared" si="2"/>
        <v>CLEANING SERVICE</v>
      </c>
      <c r="J510" s="68" t="str">
        <f ca="1" t="array" ref="J510">IFERROR(INDEX(MASTER!B:B,MATCH(G510,MASTER!A:A,0))/100," ")</f>
        <v> </v>
      </c>
      <c r="K510" s="51">
        <f ca="1" t="shared" si="3"/>
        <v>0</v>
      </c>
      <c r="L510" s="51" t="str">
        <f ca="1" t="shared" si="4"/>
        <v>1900 - WEEK 00</v>
      </c>
      <c r="M510" s="51" t="str">
        <f ca="1" t="shared" si="5"/>
        <v>1900 - MONTH 01</v>
      </c>
      <c r="N510" s="68" t="str">
        <f ca="1" t="shared" ref="N510:O510" si="518">IFERROR(AVERAGEIF(L:L,L510,$J:$J)," ")</f>
        <v> </v>
      </c>
      <c r="O510" s="68" t="str">
        <f ca="1" t="shared" si="518"/>
        <v> </v>
      </c>
      <c r="P510" s="51" t="str">
        <f ca="1">IF(ISBLANK(A510)," ",IF(N510&gt;MASTER!$B$3/100,"SB",IF(N510&gt;MASTER!$B$4/100,"B",IF(N510&gt;MASTER!$B$5/100,"C","K"))))</f>
        <v>SB</v>
      </c>
      <c r="Q510" s="51" t="str">
        <f ca="1">IF(ISBLANK(B510)," ",IF(O510&gt;MASTER!$B$3/100,"SB",IF(O510&gt;MASTER!$B$4/100,"B",IF(O510&gt;MASTER!$B$5/100,"C","K"))))</f>
        <v>SB</v>
      </c>
    </row>
    <row r="511" customHeight="1" spans="1:17">
      <c r="A511" s="51">
        <f ca="1">INDIRECT(ADDRESS(2+QUOTIENT(ROW()-2,COUNTA('Form Responses 1'!$1:$1)-4),1,,TRUE,"Form Responses 1"))</f>
        <v>0</v>
      </c>
      <c r="B511" s="51">
        <f ca="1">INDIRECT(ADDRESS(2+QUOTIENT(ROW()-2,COUNTA('Form Responses 1'!$1:$1)-4),2,,TRUE,"Form Responses 1"))</f>
        <v>0</v>
      </c>
      <c r="C511" s="51">
        <f ca="1">INDIRECT(ADDRESS(2+QUOTIENT(ROW()-2,COUNTA('Form Responses 1'!$1:$1)-4),3,,TRUE,"Form Responses 1"))</f>
        <v>0</v>
      </c>
      <c r="D511" s="51">
        <f ca="1">INDIRECT(ADDRESS(2+QUOTIENT(ROW()-2,COUNTA('Form Responses 1'!$1:$1)-4),4,,TRUE,"Form Responses 1"))</f>
        <v>0</v>
      </c>
      <c r="E511" s="67">
        <f ca="1" t="shared" si="0"/>
        <v>6</v>
      </c>
      <c r="F511" s="51" t="str">
        <f ca="1">IF(ISBLANK(A511)," ",INDIRECT(ADDRESS(1,5+MOD(ROW()-2,COUNTA('Form Responses 1'!$1:$1)-4),,TRUE,"Form Responses 1")))</f>
        <v>Gedung [Kamar 4]</v>
      </c>
      <c r="G511" s="51" t="e">
        <f ca="1">IF(ISBLANK(A511)," ",INDIRECT(ADDRESS(MATCH(A511,'Form Responses 1'!A:A,0),5+MOD(ROW()-2,COUNTA('Form Responses 1'!$1:$1)-4),,TRUE,"Form Responses 1")))</f>
        <v>#N/A</v>
      </c>
      <c r="H511" s="68" t="str">
        <f ca="1" t="shared" si="1"/>
        <v>Gedung</v>
      </c>
      <c r="I511" s="68" t="str">
        <f ca="1" t="shared" si="2"/>
        <v>CLEANING SERVICE</v>
      </c>
      <c r="J511" s="68" t="str">
        <f ca="1" t="array" ref="J511">IFERROR(INDEX(MASTER!B:B,MATCH(G511,MASTER!A:A,0))/100," ")</f>
        <v> </v>
      </c>
      <c r="K511" s="51">
        <f ca="1" t="shared" si="3"/>
        <v>0</v>
      </c>
      <c r="L511" s="51" t="str">
        <f ca="1" t="shared" si="4"/>
        <v>1900 - WEEK 00</v>
      </c>
      <c r="M511" s="51" t="str">
        <f ca="1" t="shared" si="5"/>
        <v>1900 - MONTH 01</v>
      </c>
      <c r="N511" s="68" t="str">
        <f ca="1" t="shared" ref="N511:O511" si="519">IFERROR(AVERAGEIF(L:L,L511,$J:$J)," ")</f>
        <v> </v>
      </c>
      <c r="O511" s="68" t="str">
        <f ca="1" t="shared" si="519"/>
        <v> </v>
      </c>
      <c r="P511" s="51" t="str">
        <f ca="1">IF(ISBLANK(A511)," ",IF(N511&gt;MASTER!$B$3/100,"SB",IF(N511&gt;MASTER!$B$4/100,"B",IF(N511&gt;MASTER!$B$5/100,"C","K"))))</f>
        <v>SB</v>
      </c>
      <c r="Q511" s="51" t="str">
        <f ca="1">IF(ISBLANK(B511)," ",IF(O511&gt;MASTER!$B$3/100,"SB",IF(O511&gt;MASTER!$B$4/100,"B",IF(O511&gt;MASTER!$B$5/100,"C","K"))))</f>
        <v>SB</v>
      </c>
    </row>
    <row r="512" customHeight="1" spans="1:17">
      <c r="A512" s="51">
        <f ca="1">INDIRECT(ADDRESS(2+QUOTIENT(ROW()-2,COUNTA('Form Responses 1'!$1:$1)-4),1,,TRUE,"Form Responses 1"))</f>
        <v>0</v>
      </c>
      <c r="B512" s="51">
        <f ca="1">INDIRECT(ADDRESS(2+QUOTIENT(ROW()-2,COUNTA('Form Responses 1'!$1:$1)-4),2,,TRUE,"Form Responses 1"))</f>
        <v>0</v>
      </c>
      <c r="C512" s="51">
        <f ca="1">INDIRECT(ADDRESS(2+QUOTIENT(ROW()-2,COUNTA('Form Responses 1'!$1:$1)-4),3,,TRUE,"Form Responses 1"))</f>
        <v>0</v>
      </c>
      <c r="D512" s="51">
        <f ca="1">INDIRECT(ADDRESS(2+QUOTIENT(ROW()-2,COUNTA('Form Responses 1'!$1:$1)-4),4,,TRUE,"Form Responses 1"))</f>
        <v>0</v>
      </c>
      <c r="E512" s="67">
        <f ca="1" t="shared" si="0"/>
        <v>6</v>
      </c>
      <c r="F512" s="51" t="str">
        <f ca="1">IF(ISBLANK(A512)," ",INDIRECT(ADDRESS(1,5+MOD(ROW()-2,COUNTA('Form Responses 1'!$1:$1)-4),,TRUE,"Form Responses 1")))</f>
        <v>Gedung [Kolidor]</v>
      </c>
      <c r="G512" s="51" t="e">
        <f ca="1">IF(ISBLANK(A512)," ",INDIRECT(ADDRESS(MATCH(A512,'Form Responses 1'!A:A,0),5+MOD(ROW()-2,COUNTA('Form Responses 1'!$1:$1)-4),,TRUE,"Form Responses 1")))</f>
        <v>#N/A</v>
      </c>
      <c r="H512" s="68" t="str">
        <f ca="1" t="shared" si="1"/>
        <v>Gedung</v>
      </c>
      <c r="I512" s="68" t="str">
        <f ca="1" t="shared" si="2"/>
        <v>CLEANING SERVICE</v>
      </c>
      <c r="J512" s="68" t="str">
        <f ca="1" t="array" ref="J512">IFERROR(INDEX(MASTER!B:B,MATCH(G512,MASTER!A:A,0))/100," ")</f>
        <v> </v>
      </c>
      <c r="K512" s="51">
        <f ca="1" t="shared" si="3"/>
        <v>0</v>
      </c>
      <c r="L512" s="51" t="str">
        <f ca="1" t="shared" si="4"/>
        <v>1900 - WEEK 00</v>
      </c>
      <c r="M512" s="51" t="str">
        <f ca="1" t="shared" si="5"/>
        <v>1900 - MONTH 01</v>
      </c>
      <c r="N512" s="68" t="str">
        <f ca="1" t="shared" ref="N512:O512" si="520">IFERROR(AVERAGEIF(L:L,L512,$J:$J)," ")</f>
        <v> </v>
      </c>
      <c r="O512" s="68" t="str">
        <f ca="1" t="shared" si="520"/>
        <v> </v>
      </c>
      <c r="P512" s="51" t="str">
        <f ca="1">IF(ISBLANK(A512)," ",IF(N512&gt;MASTER!$B$3/100,"SB",IF(N512&gt;MASTER!$B$4/100,"B",IF(N512&gt;MASTER!$B$5/100,"C","K"))))</f>
        <v>SB</v>
      </c>
      <c r="Q512" s="51" t="str">
        <f ca="1">IF(ISBLANK(B512)," ",IF(O512&gt;MASTER!$B$3/100,"SB",IF(O512&gt;MASTER!$B$4/100,"B",IF(O512&gt;MASTER!$B$5/100,"C","K"))))</f>
        <v>SB</v>
      </c>
    </row>
    <row r="513" customHeight="1" spans="1:17">
      <c r="A513" s="51">
        <f ca="1">INDIRECT(ADDRESS(2+QUOTIENT(ROW()-2,COUNTA('Form Responses 1'!$1:$1)-4),1,,TRUE,"Form Responses 1"))</f>
        <v>0</v>
      </c>
      <c r="B513" s="51">
        <f ca="1">INDIRECT(ADDRESS(2+QUOTIENT(ROW()-2,COUNTA('Form Responses 1'!$1:$1)-4),2,,TRUE,"Form Responses 1"))</f>
        <v>0</v>
      </c>
      <c r="C513" s="51">
        <f ca="1">INDIRECT(ADDRESS(2+QUOTIENT(ROW()-2,COUNTA('Form Responses 1'!$1:$1)-4),3,,TRUE,"Form Responses 1"))</f>
        <v>0</v>
      </c>
      <c r="D513" s="51">
        <f ca="1">INDIRECT(ADDRESS(2+QUOTIENT(ROW()-2,COUNTA('Form Responses 1'!$1:$1)-4),4,,TRUE,"Form Responses 1"))</f>
        <v>0</v>
      </c>
      <c r="E513" s="67">
        <f ca="1" t="shared" si="0"/>
        <v>6</v>
      </c>
      <c r="F513" s="51" t="str">
        <f ca="1">IF(ISBLANK(A513)," ",INDIRECT(ADDRESS(1,5+MOD(ROW()-2,COUNTA('Form Responses 1'!$1:$1)-4),,TRUE,"Form Responses 1")))</f>
        <v>Gedung [Pentri]</v>
      </c>
      <c r="G513" s="51" t="e">
        <f ca="1">IF(ISBLANK(A513)," ",INDIRECT(ADDRESS(MATCH(A513,'Form Responses 1'!A:A,0),5+MOD(ROW()-2,COUNTA('Form Responses 1'!$1:$1)-4),,TRUE,"Form Responses 1")))</f>
        <v>#N/A</v>
      </c>
      <c r="H513" s="68" t="str">
        <f ca="1" t="shared" si="1"/>
        <v>Gedung</v>
      </c>
      <c r="I513" s="68" t="str">
        <f ca="1" t="shared" si="2"/>
        <v>CLEANING SERVICE</v>
      </c>
      <c r="J513" s="68" t="str">
        <f ca="1" t="array" ref="J513">IFERROR(INDEX(MASTER!B:B,MATCH(G513,MASTER!A:A,0))/100," ")</f>
        <v> </v>
      </c>
      <c r="K513" s="51">
        <f ca="1" t="shared" si="3"/>
        <v>0</v>
      </c>
      <c r="L513" s="51" t="str">
        <f ca="1" t="shared" si="4"/>
        <v>1900 - WEEK 00</v>
      </c>
      <c r="M513" s="51" t="str">
        <f ca="1" t="shared" si="5"/>
        <v>1900 - MONTH 01</v>
      </c>
      <c r="N513" s="68" t="str">
        <f ca="1" t="shared" ref="N513:O513" si="521">IFERROR(AVERAGEIF(L:L,L513,$J:$J)," ")</f>
        <v> </v>
      </c>
      <c r="O513" s="68" t="str">
        <f ca="1" t="shared" si="521"/>
        <v> </v>
      </c>
      <c r="P513" s="51" t="str">
        <f ca="1">IF(ISBLANK(A513)," ",IF(N513&gt;MASTER!$B$3/100,"SB",IF(N513&gt;MASTER!$B$4/100,"B",IF(N513&gt;MASTER!$B$5/100,"C","K"))))</f>
        <v>SB</v>
      </c>
      <c r="Q513" s="51" t="str">
        <f ca="1">IF(ISBLANK(B513)," ",IF(O513&gt;MASTER!$B$3/100,"SB",IF(O513&gt;MASTER!$B$4/100,"B",IF(O513&gt;MASTER!$B$5/100,"C","K"))))</f>
        <v>SB</v>
      </c>
    </row>
    <row r="514" customHeight="1" spans="1:17">
      <c r="A514" s="51">
        <f ca="1">INDIRECT(ADDRESS(2+QUOTIENT(ROW()-2,COUNTA('Form Responses 1'!$1:$1)-4),1,,TRUE,"Form Responses 1"))</f>
        <v>0</v>
      </c>
      <c r="B514" s="51">
        <f ca="1">INDIRECT(ADDRESS(2+QUOTIENT(ROW()-2,COUNTA('Form Responses 1'!$1:$1)-4),2,,TRUE,"Form Responses 1"))</f>
        <v>0</v>
      </c>
      <c r="C514" s="51">
        <f ca="1">INDIRECT(ADDRESS(2+QUOTIENT(ROW()-2,COUNTA('Form Responses 1'!$1:$1)-4),3,,TRUE,"Form Responses 1"))</f>
        <v>0</v>
      </c>
      <c r="D514" s="51">
        <f ca="1">INDIRECT(ADDRESS(2+QUOTIENT(ROW()-2,COUNTA('Form Responses 1'!$1:$1)-4),4,,TRUE,"Form Responses 1"))</f>
        <v>0</v>
      </c>
      <c r="E514" s="67">
        <f ca="1" t="shared" si="0"/>
        <v>6</v>
      </c>
      <c r="F514" s="51" t="str">
        <f ca="1">IF(ISBLANK(A514)," ",INDIRECT(ADDRESS(1,5+MOD(ROW()-2,COUNTA('Form Responses 1'!$1:$1)-4),,TRUE,"Form Responses 1")))</f>
        <v>Gedung [Toilet]</v>
      </c>
      <c r="G514" s="51" t="e">
        <f ca="1">IF(ISBLANK(A514)," ",INDIRECT(ADDRESS(MATCH(A514,'Form Responses 1'!A:A,0),5+MOD(ROW()-2,COUNTA('Form Responses 1'!$1:$1)-4),,TRUE,"Form Responses 1")))</f>
        <v>#N/A</v>
      </c>
      <c r="H514" s="68" t="str">
        <f ca="1" t="shared" si="1"/>
        <v>Gedung</v>
      </c>
      <c r="I514" s="68" t="str">
        <f ca="1" t="shared" si="2"/>
        <v>CLEANING SERVICE</v>
      </c>
      <c r="J514" s="68" t="str">
        <f ca="1" t="array" ref="J514">IFERROR(INDEX(MASTER!B:B,MATCH(G514,MASTER!A:A,0))/100," ")</f>
        <v> </v>
      </c>
      <c r="K514" s="51">
        <f ca="1" t="shared" si="3"/>
        <v>0</v>
      </c>
      <c r="L514" s="51" t="str">
        <f ca="1" t="shared" si="4"/>
        <v>1900 - WEEK 00</v>
      </c>
      <c r="M514" s="51" t="str">
        <f ca="1" t="shared" si="5"/>
        <v>1900 - MONTH 01</v>
      </c>
      <c r="N514" s="68" t="str">
        <f ca="1" t="shared" ref="N514:O514" si="522">IFERROR(AVERAGEIF(L:L,L514,$J:$J)," ")</f>
        <v> </v>
      </c>
      <c r="O514" s="68" t="str">
        <f ca="1" t="shared" si="522"/>
        <v> </v>
      </c>
      <c r="P514" s="51" t="str">
        <f ca="1">IF(ISBLANK(A514)," ",IF(N514&gt;MASTER!$B$3/100,"SB",IF(N514&gt;MASTER!$B$4/100,"B",IF(N514&gt;MASTER!$B$5/100,"C","K"))))</f>
        <v>SB</v>
      </c>
      <c r="Q514" s="51" t="str">
        <f ca="1">IF(ISBLANK(B514)," ",IF(O514&gt;MASTER!$B$3/100,"SB",IF(O514&gt;MASTER!$B$4/100,"B",IF(O514&gt;MASTER!$B$5/100,"C","K"))))</f>
        <v>SB</v>
      </c>
    </row>
    <row r="515" customHeight="1" spans="1:17">
      <c r="A515" s="51">
        <f ca="1">INDIRECT(ADDRESS(2+QUOTIENT(ROW()-2,COUNTA('Form Responses 1'!$1:$1)-4),1,,TRUE,"Form Responses 1"))</f>
        <v>0</v>
      </c>
      <c r="B515" s="51">
        <f ca="1">INDIRECT(ADDRESS(2+QUOTIENT(ROW()-2,COUNTA('Form Responses 1'!$1:$1)-4),2,,TRUE,"Form Responses 1"))</f>
        <v>0</v>
      </c>
      <c r="C515" s="51">
        <f ca="1">INDIRECT(ADDRESS(2+QUOTIENT(ROW()-2,COUNTA('Form Responses 1'!$1:$1)-4),3,,TRUE,"Form Responses 1"))</f>
        <v>0</v>
      </c>
      <c r="D515" s="51">
        <f ca="1">INDIRECT(ADDRESS(2+QUOTIENT(ROW()-2,COUNTA('Form Responses 1'!$1:$1)-4),4,,TRUE,"Form Responses 1"))</f>
        <v>0</v>
      </c>
      <c r="E515" s="67">
        <f ca="1" t="shared" si="0"/>
        <v>6</v>
      </c>
      <c r="F515" s="51" t="str">
        <f ca="1">IF(ISBLANK(A515)," ",INDIRECT(ADDRESS(1,5+MOD(ROW()-2,COUNTA('Form Responses 1'!$1:$1)-4),,TRUE,"Form Responses 1")))</f>
        <v>Security [Security Functions]</v>
      </c>
      <c r="G515" s="51" t="e">
        <f ca="1">IF(ISBLANK(A515)," ",INDIRECT(ADDRESS(MATCH(A515,'Form Responses 1'!A:A,0),5+MOD(ROW()-2,COUNTA('Form Responses 1'!$1:$1)-4),,TRUE,"Form Responses 1")))</f>
        <v>#N/A</v>
      </c>
      <c r="H515" s="68" t="str">
        <f ca="1" t="shared" si="1"/>
        <v>Security</v>
      </c>
      <c r="I515" s="68" t="str">
        <f ca="1" t="shared" si="2"/>
        <v>SECURITY SERVICE</v>
      </c>
      <c r="J515" s="68" t="str">
        <f ca="1" t="array" ref="J515">IFERROR(INDEX(MASTER!B:B,MATCH(G515,MASTER!A:A,0))/100," ")</f>
        <v> </v>
      </c>
      <c r="K515" s="51">
        <f ca="1" t="shared" si="3"/>
        <v>0</v>
      </c>
      <c r="L515" s="51" t="str">
        <f ca="1" t="shared" si="4"/>
        <v>1900 - WEEK 00</v>
      </c>
      <c r="M515" s="51" t="str">
        <f ca="1" t="shared" si="5"/>
        <v>1900 - MONTH 01</v>
      </c>
      <c r="N515" s="68" t="str">
        <f ca="1" t="shared" ref="N515:O515" si="523">IFERROR(AVERAGEIF(L:L,L515,$J:$J)," ")</f>
        <v> </v>
      </c>
      <c r="O515" s="68" t="str">
        <f ca="1" t="shared" si="523"/>
        <v> </v>
      </c>
      <c r="P515" s="51" t="str">
        <f ca="1">IF(ISBLANK(A515)," ",IF(N515&gt;MASTER!$B$3/100,"SB",IF(N515&gt;MASTER!$B$4/100,"B",IF(N515&gt;MASTER!$B$5/100,"C","K"))))</f>
        <v>SB</v>
      </c>
      <c r="Q515" s="51" t="str">
        <f ca="1">IF(ISBLANK(B515)," ",IF(O515&gt;MASTER!$B$3/100,"SB",IF(O515&gt;MASTER!$B$4/100,"B",IF(O515&gt;MASTER!$B$5/100,"C","K"))))</f>
        <v>SB</v>
      </c>
    </row>
    <row r="516" customHeight="1" spans="1:17">
      <c r="A516" s="51">
        <f ca="1">INDIRECT(ADDRESS(2+QUOTIENT(ROW()-2,COUNTA('Form Responses 1'!$1:$1)-4),1,,TRUE,"Form Responses 1"))</f>
        <v>0</v>
      </c>
      <c r="B516" s="51">
        <f ca="1">INDIRECT(ADDRESS(2+QUOTIENT(ROW()-2,COUNTA('Form Responses 1'!$1:$1)-4),2,,TRUE,"Form Responses 1"))</f>
        <v>0</v>
      </c>
      <c r="C516" s="51">
        <f ca="1">INDIRECT(ADDRESS(2+QUOTIENT(ROW()-2,COUNTA('Form Responses 1'!$1:$1)-4),3,,TRUE,"Form Responses 1"))</f>
        <v>0</v>
      </c>
      <c r="D516" s="51">
        <f ca="1">INDIRECT(ADDRESS(2+QUOTIENT(ROW()-2,COUNTA('Form Responses 1'!$1:$1)-4),4,,TRUE,"Form Responses 1"))</f>
        <v>0</v>
      </c>
      <c r="E516" s="67">
        <f ca="1" t="shared" si="0"/>
        <v>6</v>
      </c>
      <c r="F516" s="51" t="str">
        <f ca="1">IF(ISBLANK(A516)," ",INDIRECT(ADDRESS(1,5+MOD(ROW()-2,COUNTA('Form Responses 1'!$1:$1)-4),,TRUE,"Form Responses 1")))</f>
        <v>Gedung [Halaman]</v>
      </c>
      <c r="G516" s="51" t="e">
        <f ca="1">IF(ISBLANK(A516)," ",INDIRECT(ADDRESS(MATCH(A516,'Form Responses 1'!A:A,0),5+MOD(ROW()-2,COUNTA('Form Responses 1'!$1:$1)-4),,TRUE,"Form Responses 1")))</f>
        <v>#N/A</v>
      </c>
      <c r="H516" s="68" t="str">
        <f ca="1" t="shared" si="1"/>
        <v>Gedung</v>
      </c>
      <c r="I516" s="68" t="str">
        <f ca="1" t="shared" si="2"/>
        <v>CLEANING SERVICE</v>
      </c>
      <c r="J516" s="68" t="str">
        <f ca="1" t="array" ref="J516">IFERROR(INDEX(MASTER!B:B,MATCH(G516,MASTER!A:A,0))/100," ")</f>
        <v> </v>
      </c>
      <c r="K516" s="51">
        <f ca="1" t="shared" si="3"/>
        <v>0</v>
      </c>
      <c r="L516" s="51" t="str">
        <f ca="1" t="shared" si="4"/>
        <v>1900 - WEEK 00</v>
      </c>
      <c r="M516" s="51" t="str">
        <f ca="1" t="shared" si="5"/>
        <v>1900 - MONTH 01</v>
      </c>
      <c r="N516" s="68" t="str">
        <f ca="1" t="shared" ref="N516:O516" si="524">IFERROR(AVERAGEIF(L:L,L516,$J:$J)," ")</f>
        <v> </v>
      </c>
      <c r="O516" s="68" t="str">
        <f ca="1" t="shared" si="524"/>
        <v> </v>
      </c>
      <c r="P516" s="51" t="str">
        <f ca="1">IF(ISBLANK(A516)," ",IF(N516&gt;MASTER!$B$3/100,"SB",IF(N516&gt;MASTER!$B$4/100,"B",IF(N516&gt;MASTER!$B$5/100,"C","K"))))</f>
        <v>SB</v>
      </c>
      <c r="Q516" s="51" t="str">
        <f ca="1">IF(ISBLANK(B516)," ",IF(O516&gt;MASTER!$B$3/100,"SB",IF(O516&gt;MASTER!$B$4/100,"B",IF(O516&gt;MASTER!$B$5/100,"C","K"))))</f>
        <v>SB</v>
      </c>
    </row>
    <row r="517" customHeight="1" spans="1:17">
      <c r="A517" s="51">
        <f ca="1">INDIRECT(ADDRESS(2+QUOTIENT(ROW()-2,COUNTA('Form Responses 1'!$1:$1)-4),1,,TRUE,"Form Responses 1"))</f>
        <v>0</v>
      </c>
      <c r="B517" s="51">
        <f ca="1">INDIRECT(ADDRESS(2+QUOTIENT(ROW()-2,COUNTA('Form Responses 1'!$1:$1)-4),2,,TRUE,"Form Responses 1"))</f>
        <v>0</v>
      </c>
      <c r="C517" s="51">
        <f ca="1">INDIRECT(ADDRESS(2+QUOTIENT(ROW()-2,COUNTA('Form Responses 1'!$1:$1)-4),3,,TRUE,"Form Responses 1"))</f>
        <v>0</v>
      </c>
      <c r="D517" s="51">
        <f ca="1">INDIRECT(ADDRESS(2+QUOTIENT(ROW()-2,COUNTA('Form Responses 1'!$1:$1)-4),4,,TRUE,"Form Responses 1"))</f>
        <v>0</v>
      </c>
      <c r="E517" s="67">
        <f ca="1" t="shared" si="0"/>
        <v>6</v>
      </c>
      <c r="F517" s="51" t="str">
        <f ca="1">IF(ISBLANK(A517)," ",INDIRECT(ADDRESS(1,5+MOD(ROW()-2,COUNTA('Form Responses 1'!$1:$1)-4),,TRUE,"Form Responses 1")))</f>
        <v>Gedung [Kamar 1]</v>
      </c>
      <c r="G517" s="51" t="e">
        <f ca="1">IF(ISBLANK(A517)," ",INDIRECT(ADDRESS(MATCH(A517,'Form Responses 1'!A:A,0),5+MOD(ROW()-2,COUNTA('Form Responses 1'!$1:$1)-4),,TRUE,"Form Responses 1")))</f>
        <v>#N/A</v>
      </c>
      <c r="H517" s="68" t="str">
        <f ca="1" t="shared" si="1"/>
        <v>Gedung</v>
      </c>
      <c r="I517" s="68" t="str">
        <f ca="1" t="shared" si="2"/>
        <v>CLEANING SERVICE</v>
      </c>
      <c r="J517" s="68" t="str">
        <f ca="1" t="array" ref="J517">IFERROR(INDEX(MASTER!B:B,MATCH(G517,MASTER!A:A,0))/100," ")</f>
        <v> </v>
      </c>
      <c r="K517" s="51">
        <f ca="1" t="shared" si="3"/>
        <v>0</v>
      </c>
      <c r="L517" s="51" t="str">
        <f ca="1" t="shared" si="4"/>
        <v>1900 - WEEK 00</v>
      </c>
      <c r="M517" s="51" t="str">
        <f ca="1" t="shared" si="5"/>
        <v>1900 - MONTH 01</v>
      </c>
      <c r="N517" s="68" t="str">
        <f ca="1" t="shared" ref="N517:O517" si="525">IFERROR(AVERAGEIF(L:L,L517,$J:$J)," ")</f>
        <v> </v>
      </c>
      <c r="O517" s="68" t="str">
        <f ca="1" t="shared" si="525"/>
        <v> </v>
      </c>
      <c r="P517" s="51" t="str">
        <f ca="1">IF(ISBLANK(A517)," ",IF(N517&gt;MASTER!$B$3/100,"SB",IF(N517&gt;MASTER!$B$4/100,"B",IF(N517&gt;MASTER!$B$5/100,"C","K"))))</f>
        <v>SB</v>
      </c>
      <c r="Q517" s="51" t="str">
        <f ca="1">IF(ISBLANK(B517)," ",IF(O517&gt;MASTER!$B$3/100,"SB",IF(O517&gt;MASTER!$B$4/100,"B",IF(O517&gt;MASTER!$B$5/100,"C","K"))))</f>
        <v>SB</v>
      </c>
    </row>
    <row r="518" customHeight="1" spans="1:17">
      <c r="A518" s="51">
        <f ca="1">INDIRECT(ADDRESS(2+QUOTIENT(ROW()-2,COUNTA('Form Responses 1'!$1:$1)-4),1,,TRUE,"Form Responses 1"))</f>
        <v>0</v>
      </c>
      <c r="B518" s="51">
        <f ca="1">INDIRECT(ADDRESS(2+QUOTIENT(ROW()-2,COUNTA('Form Responses 1'!$1:$1)-4),2,,TRUE,"Form Responses 1"))</f>
        <v>0</v>
      </c>
      <c r="C518" s="51">
        <f ca="1">INDIRECT(ADDRESS(2+QUOTIENT(ROW()-2,COUNTA('Form Responses 1'!$1:$1)-4),3,,TRUE,"Form Responses 1"))</f>
        <v>0</v>
      </c>
      <c r="D518" s="51">
        <f ca="1">INDIRECT(ADDRESS(2+QUOTIENT(ROW()-2,COUNTA('Form Responses 1'!$1:$1)-4),4,,TRUE,"Form Responses 1"))</f>
        <v>0</v>
      </c>
      <c r="E518" s="67">
        <f ca="1" t="shared" si="0"/>
        <v>6</v>
      </c>
      <c r="F518" s="51" t="str">
        <f ca="1">IF(ISBLANK(A518)," ",INDIRECT(ADDRESS(1,5+MOD(ROW()-2,COUNTA('Form Responses 1'!$1:$1)-4),,TRUE,"Form Responses 1")))</f>
        <v>Gedung [Kamar 2]</v>
      </c>
      <c r="G518" s="51" t="e">
        <f ca="1">IF(ISBLANK(A518)," ",INDIRECT(ADDRESS(MATCH(A518,'Form Responses 1'!A:A,0),5+MOD(ROW()-2,COUNTA('Form Responses 1'!$1:$1)-4),,TRUE,"Form Responses 1")))</f>
        <v>#N/A</v>
      </c>
      <c r="H518" s="68" t="str">
        <f ca="1" t="shared" si="1"/>
        <v>Gedung</v>
      </c>
      <c r="I518" s="68" t="str">
        <f ca="1" t="shared" si="2"/>
        <v>CLEANING SERVICE</v>
      </c>
      <c r="J518" s="68" t="str">
        <f ca="1" t="array" ref="J518">IFERROR(INDEX(MASTER!B:B,MATCH(G518,MASTER!A:A,0))/100," ")</f>
        <v> </v>
      </c>
      <c r="K518" s="51">
        <f ca="1" t="shared" si="3"/>
        <v>0</v>
      </c>
      <c r="L518" s="51" t="str">
        <f ca="1" t="shared" si="4"/>
        <v>1900 - WEEK 00</v>
      </c>
      <c r="M518" s="51" t="str">
        <f ca="1" t="shared" si="5"/>
        <v>1900 - MONTH 01</v>
      </c>
      <c r="N518" s="68" t="str">
        <f ca="1" t="shared" ref="N518:O518" si="526">IFERROR(AVERAGEIF(L:L,L518,$J:$J)," ")</f>
        <v> </v>
      </c>
      <c r="O518" s="68" t="str">
        <f ca="1" t="shared" si="526"/>
        <v> </v>
      </c>
      <c r="P518" s="51" t="str">
        <f ca="1">IF(ISBLANK(A518)," ",IF(N518&gt;MASTER!$B$3/100,"SB",IF(N518&gt;MASTER!$B$4/100,"B",IF(N518&gt;MASTER!$B$5/100,"C","K"))))</f>
        <v>SB</v>
      </c>
      <c r="Q518" s="51" t="str">
        <f ca="1">IF(ISBLANK(B518)," ",IF(O518&gt;MASTER!$B$3/100,"SB",IF(O518&gt;MASTER!$B$4/100,"B",IF(O518&gt;MASTER!$B$5/100,"C","K"))))</f>
        <v>SB</v>
      </c>
    </row>
    <row r="519" customHeight="1" spans="1:17">
      <c r="A519" s="51">
        <f ca="1">INDIRECT(ADDRESS(2+QUOTIENT(ROW()-2,COUNTA('Form Responses 1'!$1:$1)-4),1,,TRUE,"Form Responses 1"))</f>
        <v>0</v>
      </c>
      <c r="B519" s="51">
        <f ca="1">INDIRECT(ADDRESS(2+QUOTIENT(ROW()-2,COUNTA('Form Responses 1'!$1:$1)-4),2,,TRUE,"Form Responses 1"))</f>
        <v>0</v>
      </c>
      <c r="C519" s="51">
        <f ca="1">INDIRECT(ADDRESS(2+QUOTIENT(ROW()-2,COUNTA('Form Responses 1'!$1:$1)-4),3,,TRUE,"Form Responses 1"))</f>
        <v>0</v>
      </c>
      <c r="D519" s="51">
        <f ca="1">INDIRECT(ADDRESS(2+QUOTIENT(ROW()-2,COUNTA('Form Responses 1'!$1:$1)-4),4,,TRUE,"Form Responses 1"))</f>
        <v>0</v>
      </c>
      <c r="E519" s="67">
        <f ca="1" t="shared" si="0"/>
        <v>6</v>
      </c>
      <c r="F519" s="51" t="str">
        <f ca="1">IF(ISBLANK(A519)," ",INDIRECT(ADDRESS(1,5+MOD(ROW()-2,COUNTA('Form Responses 1'!$1:$1)-4),,TRUE,"Form Responses 1")))</f>
        <v>Gedung [Kamar 3]</v>
      </c>
      <c r="G519" s="51" t="e">
        <f ca="1">IF(ISBLANK(A519)," ",INDIRECT(ADDRESS(MATCH(A519,'Form Responses 1'!A:A,0),5+MOD(ROW()-2,COUNTA('Form Responses 1'!$1:$1)-4),,TRUE,"Form Responses 1")))</f>
        <v>#N/A</v>
      </c>
      <c r="H519" s="68" t="str">
        <f ca="1" t="shared" si="1"/>
        <v>Gedung</v>
      </c>
      <c r="I519" s="68" t="str">
        <f ca="1" t="shared" si="2"/>
        <v>CLEANING SERVICE</v>
      </c>
      <c r="J519" s="68" t="str">
        <f ca="1" t="array" ref="J519">IFERROR(INDEX(MASTER!B:B,MATCH(G519,MASTER!A:A,0))/100," ")</f>
        <v> </v>
      </c>
      <c r="K519" s="51">
        <f ca="1" t="shared" si="3"/>
        <v>0</v>
      </c>
      <c r="L519" s="51" t="str">
        <f ca="1" t="shared" si="4"/>
        <v>1900 - WEEK 00</v>
      </c>
      <c r="M519" s="51" t="str">
        <f ca="1" t="shared" si="5"/>
        <v>1900 - MONTH 01</v>
      </c>
      <c r="N519" s="68" t="str">
        <f ca="1" t="shared" ref="N519:O519" si="527">IFERROR(AVERAGEIF(L:L,L519,$J:$J)," ")</f>
        <v> </v>
      </c>
      <c r="O519" s="68" t="str">
        <f ca="1" t="shared" si="527"/>
        <v> </v>
      </c>
      <c r="P519" s="51" t="str">
        <f ca="1">IF(ISBLANK(A519)," ",IF(N519&gt;MASTER!$B$3/100,"SB",IF(N519&gt;MASTER!$B$4/100,"B",IF(N519&gt;MASTER!$B$5/100,"C","K"))))</f>
        <v>SB</v>
      </c>
      <c r="Q519" s="51" t="str">
        <f ca="1">IF(ISBLANK(B519)," ",IF(O519&gt;MASTER!$B$3/100,"SB",IF(O519&gt;MASTER!$B$4/100,"B",IF(O519&gt;MASTER!$B$5/100,"C","K"))))</f>
        <v>SB</v>
      </c>
    </row>
    <row r="520" customHeight="1" spans="1:17">
      <c r="A520" s="51">
        <f ca="1">INDIRECT(ADDRESS(2+QUOTIENT(ROW()-2,COUNTA('Form Responses 1'!$1:$1)-4),1,,TRUE,"Form Responses 1"))</f>
        <v>0</v>
      </c>
      <c r="B520" s="51">
        <f ca="1">INDIRECT(ADDRESS(2+QUOTIENT(ROW()-2,COUNTA('Form Responses 1'!$1:$1)-4),2,,TRUE,"Form Responses 1"))</f>
        <v>0</v>
      </c>
      <c r="C520" s="51">
        <f ca="1">INDIRECT(ADDRESS(2+QUOTIENT(ROW()-2,COUNTA('Form Responses 1'!$1:$1)-4),3,,TRUE,"Form Responses 1"))</f>
        <v>0</v>
      </c>
      <c r="D520" s="51">
        <f ca="1">INDIRECT(ADDRESS(2+QUOTIENT(ROW()-2,COUNTA('Form Responses 1'!$1:$1)-4),4,,TRUE,"Form Responses 1"))</f>
        <v>0</v>
      </c>
      <c r="E520" s="67">
        <f ca="1" t="shared" si="0"/>
        <v>6</v>
      </c>
      <c r="F520" s="51" t="str">
        <f ca="1">IF(ISBLANK(A520)," ",INDIRECT(ADDRESS(1,5+MOD(ROW()-2,COUNTA('Form Responses 1'!$1:$1)-4),,TRUE,"Form Responses 1")))</f>
        <v>Gedung [Kamar 4]</v>
      </c>
      <c r="G520" s="51" t="e">
        <f ca="1">IF(ISBLANK(A520)," ",INDIRECT(ADDRESS(MATCH(A520,'Form Responses 1'!A:A,0),5+MOD(ROW()-2,COUNTA('Form Responses 1'!$1:$1)-4),,TRUE,"Form Responses 1")))</f>
        <v>#N/A</v>
      </c>
      <c r="H520" s="68" t="str">
        <f ca="1" t="shared" si="1"/>
        <v>Gedung</v>
      </c>
      <c r="I520" s="68" t="str">
        <f ca="1" t="shared" si="2"/>
        <v>CLEANING SERVICE</v>
      </c>
      <c r="J520" s="68" t="str">
        <f ca="1" t="array" ref="J520">IFERROR(INDEX(MASTER!B:B,MATCH(G520,MASTER!A:A,0))/100," ")</f>
        <v> </v>
      </c>
      <c r="K520" s="51">
        <f ca="1" t="shared" si="3"/>
        <v>0</v>
      </c>
      <c r="L520" s="51" t="str">
        <f ca="1" t="shared" si="4"/>
        <v>1900 - WEEK 00</v>
      </c>
      <c r="M520" s="51" t="str">
        <f ca="1" t="shared" si="5"/>
        <v>1900 - MONTH 01</v>
      </c>
      <c r="N520" s="68" t="str">
        <f ca="1" t="shared" ref="N520:O520" si="528">IFERROR(AVERAGEIF(L:L,L520,$J:$J)," ")</f>
        <v> </v>
      </c>
      <c r="O520" s="68" t="str">
        <f ca="1" t="shared" si="528"/>
        <v> </v>
      </c>
      <c r="P520" s="51" t="str">
        <f ca="1">IF(ISBLANK(A520)," ",IF(N520&gt;MASTER!$B$3/100,"SB",IF(N520&gt;MASTER!$B$4/100,"B",IF(N520&gt;MASTER!$B$5/100,"C","K"))))</f>
        <v>SB</v>
      </c>
      <c r="Q520" s="51" t="str">
        <f ca="1">IF(ISBLANK(B520)," ",IF(O520&gt;MASTER!$B$3/100,"SB",IF(O520&gt;MASTER!$B$4/100,"B",IF(O520&gt;MASTER!$B$5/100,"C","K"))))</f>
        <v>SB</v>
      </c>
    </row>
    <row r="521" customHeight="1" spans="1:17">
      <c r="A521" s="51">
        <f ca="1">INDIRECT(ADDRESS(2+QUOTIENT(ROW()-2,COUNTA('Form Responses 1'!$1:$1)-4),1,,TRUE,"Form Responses 1"))</f>
        <v>0</v>
      </c>
      <c r="B521" s="51">
        <f ca="1">INDIRECT(ADDRESS(2+QUOTIENT(ROW()-2,COUNTA('Form Responses 1'!$1:$1)-4),2,,TRUE,"Form Responses 1"))</f>
        <v>0</v>
      </c>
      <c r="C521" s="51">
        <f ca="1">INDIRECT(ADDRESS(2+QUOTIENT(ROW()-2,COUNTA('Form Responses 1'!$1:$1)-4),3,,TRUE,"Form Responses 1"))</f>
        <v>0</v>
      </c>
      <c r="D521" s="51">
        <f ca="1">INDIRECT(ADDRESS(2+QUOTIENT(ROW()-2,COUNTA('Form Responses 1'!$1:$1)-4),4,,TRUE,"Form Responses 1"))</f>
        <v>0</v>
      </c>
      <c r="E521" s="67">
        <f ca="1" t="shared" si="0"/>
        <v>6</v>
      </c>
      <c r="F521" s="51" t="str">
        <f ca="1">IF(ISBLANK(A521)," ",INDIRECT(ADDRESS(1,5+MOD(ROW()-2,COUNTA('Form Responses 1'!$1:$1)-4),,TRUE,"Form Responses 1")))</f>
        <v>Gedung [Kolidor]</v>
      </c>
      <c r="G521" s="51" t="e">
        <f ca="1">IF(ISBLANK(A521)," ",INDIRECT(ADDRESS(MATCH(A521,'Form Responses 1'!A:A,0),5+MOD(ROW()-2,COUNTA('Form Responses 1'!$1:$1)-4),,TRUE,"Form Responses 1")))</f>
        <v>#N/A</v>
      </c>
      <c r="H521" s="68" t="str">
        <f ca="1" t="shared" si="1"/>
        <v>Gedung</v>
      </c>
      <c r="I521" s="68" t="str">
        <f ca="1" t="shared" si="2"/>
        <v>CLEANING SERVICE</v>
      </c>
      <c r="J521" s="68" t="str">
        <f ca="1" t="array" ref="J521">IFERROR(INDEX(MASTER!B:B,MATCH(G521,MASTER!A:A,0))/100," ")</f>
        <v> </v>
      </c>
      <c r="K521" s="51">
        <f ca="1" t="shared" si="3"/>
        <v>0</v>
      </c>
      <c r="L521" s="51" t="str">
        <f ca="1" t="shared" si="4"/>
        <v>1900 - WEEK 00</v>
      </c>
      <c r="M521" s="51" t="str">
        <f ca="1" t="shared" si="5"/>
        <v>1900 - MONTH 01</v>
      </c>
      <c r="N521" s="68" t="str">
        <f ca="1" t="shared" ref="N521:O521" si="529">IFERROR(AVERAGEIF(L:L,L521,$J:$J)," ")</f>
        <v> </v>
      </c>
      <c r="O521" s="68" t="str">
        <f ca="1" t="shared" si="529"/>
        <v> </v>
      </c>
      <c r="P521" s="51" t="str">
        <f ca="1">IF(ISBLANK(A521)," ",IF(N521&gt;MASTER!$B$3/100,"SB",IF(N521&gt;MASTER!$B$4/100,"B",IF(N521&gt;MASTER!$B$5/100,"C","K"))))</f>
        <v>SB</v>
      </c>
      <c r="Q521" s="51" t="str">
        <f ca="1">IF(ISBLANK(B521)," ",IF(O521&gt;MASTER!$B$3/100,"SB",IF(O521&gt;MASTER!$B$4/100,"B",IF(O521&gt;MASTER!$B$5/100,"C","K"))))</f>
        <v>SB</v>
      </c>
    </row>
    <row r="522" customHeight="1" spans="1:17">
      <c r="A522" s="51">
        <f ca="1">INDIRECT(ADDRESS(2+QUOTIENT(ROW()-2,COUNTA('Form Responses 1'!$1:$1)-4),1,,TRUE,"Form Responses 1"))</f>
        <v>0</v>
      </c>
      <c r="B522" s="51">
        <f ca="1">INDIRECT(ADDRESS(2+QUOTIENT(ROW()-2,COUNTA('Form Responses 1'!$1:$1)-4),2,,TRUE,"Form Responses 1"))</f>
        <v>0</v>
      </c>
      <c r="C522" s="51">
        <f ca="1">INDIRECT(ADDRESS(2+QUOTIENT(ROW()-2,COUNTA('Form Responses 1'!$1:$1)-4),3,,TRUE,"Form Responses 1"))</f>
        <v>0</v>
      </c>
      <c r="D522" s="51">
        <f ca="1">INDIRECT(ADDRESS(2+QUOTIENT(ROW()-2,COUNTA('Form Responses 1'!$1:$1)-4),4,,TRUE,"Form Responses 1"))</f>
        <v>0</v>
      </c>
      <c r="E522" s="67">
        <f ca="1" t="shared" si="0"/>
        <v>6</v>
      </c>
      <c r="F522" s="51" t="str">
        <f ca="1">IF(ISBLANK(A522)," ",INDIRECT(ADDRESS(1,5+MOD(ROW()-2,COUNTA('Form Responses 1'!$1:$1)-4),,TRUE,"Form Responses 1")))</f>
        <v>Gedung [Pentri]</v>
      </c>
      <c r="G522" s="51" t="e">
        <f ca="1">IF(ISBLANK(A522)," ",INDIRECT(ADDRESS(MATCH(A522,'Form Responses 1'!A:A,0),5+MOD(ROW()-2,COUNTA('Form Responses 1'!$1:$1)-4),,TRUE,"Form Responses 1")))</f>
        <v>#N/A</v>
      </c>
      <c r="H522" s="68" t="str">
        <f ca="1" t="shared" si="1"/>
        <v>Gedung</v>
      </c>
      <c r="I522" s="68" t="str">
        <f ca="1" t="shared" si="2"/>
        <v>CLEANING SERVICE</v>
      </c>
      <c r="J522" s="68" t="str">
        <f ca="1" t="array" ref="J522">IFERROR(INDEX(MASTER!B:B,MATCH(G522,MASTER!A:A,0))/100," ")</f>
        <v> </v>
      </c>
      <c r="K522" s="51">
        <f ca="1" t="shared" si="3"/>
        <v>0</v>
      </c>
      <c r="L522" s="51" t="str">
        <f ca="1" t="shared" si="4"/>
        <v>1900 - WEEK 00</v>
      </c>
      <c r="M522" s="51" t="str">
        <f ca="1" t="shared" si="5"/>
        <v>1900 - MONTH 01</v>
      </c>
      <c r="N522" s="68" t="str">
        <f ca="1" t="shared" ref="N522:O522" si="530">IFERROR(AVERAGEIF(L:L,L522,$J:$J)," ")</f>
        <v> </v>
      </c>
      <c r="O522" s="68" t="str">
        <f ca="1" t="shared" si="530"/>
        <v> </v>
      </c>
      <c r="P522" s="51" t="str">
        <f ca="1">IF(ISBLANK(A522)," ",IF(N522&gt;MASTER!$B$3/100,"SB",IF(N522&gt;MASTER!$B$4/100,"B",IF(N522&gt;MASTER!$B$5/100,"C","K"))))</f>
        <v>SB</v>
      </c>
      <c r="Q522" s="51" t="str">
        <f ca="1">IF(ISBLANK(B522)," ",IF(O522&gt;MASTER!$B$3/100,"SB",IF(O522&gt;MASTER!$B$4/100,"B",IF(O522&gt;MASTER!$B$5/100,"C","K"))))</f>
        <v>SB</v>
      </c>
    </row>
    <row r="523" customHeight="1" spans="1:17">
      <c r="A523" s="51">
        <f ca="1">INDIRECT(ADDRESS(2+QUOTIENT(ROW()-2,COUNTA('Form Responses 1'!$1:$1)-4),1,,TRUE,"Form Responses 1"))</f>
        <v>0</v>
      </c>
      <c r="B523" s="51">
        <f ca="1">INDIRECT(ADDRESS(2+QUOTIENT(ROW()-2,COUNTA('Form Responses 1'!$1:$1)-4),2,,TRUE,"Form Responses 1"))</f>
        <v>0</v>
      </c>
      <c r="C523" s="51">
        <f ca="1">INDIRECT(ADDRESS(2+QUOTIENT(ROW()-2,COUNTA('Form Responses 1'!$1:$1)-4),3,,TRUE,"Form Responses 1"))</f>
        <v>0</v>
      </c>
      <c r="D523" s="51">
        <f ca="1">INDIRECT(ADDRESS(2+QUOTIENT(ROW()-2,COUNTA('Form Responses 1'!$1:$1)-4),4,,TRUE,"Form Responses 1"))</f>
        <v>0</v>
      </c>
      <c r="E523" s="67">
        <f ca="1" t="shared" si="0"/>
        <v>6</v>
      </c>
      <c r="F523" s="51" t="str">
        <f ca="1">IF(ISBLANK(A523)," ",INDIRECT(ADDRESS(1,5+MOD(ROW()-2,COUNTA('Form Responses 1'!$1:$1)-4),,TRUE,"Form Responses 1")))</f>
        <v>Gedung [Toilet]</v>
      </c>
      <c r="G523" s="51" t="e">
        <f ca="1">IF(ISBLANK(A523)," ",INDIRECT(ADDRESS(MATCH(A523,'Form Responses 1'!A:A,0),5+MOD(ROW()-2,COUNTA('Form Responses 1'!$1:$1)-4),,TRUE,"Form Responses 1")))</f>
        <v>#N/A</v>
      </c>
      <c r="H523" s="68" t="str">
        <f ca="1" t="shared" si="1"/>
        <v>Gedung</v>
      </c>
      <c r="I523" s="68" t="str">
        <f ca="1" t="shared" si="2"/>
        <v>CLEANING SERVICE</v>
      </c>
      <c r="J523" s="68" t="str">
        <f ca="1" t="array" ref="J523">IFERROR(INDEX(MASTER!B:B,MATCH(G523,MASTER!A:A,0))/100," ")</f>
        <v> </v>
      </c>
      <c r="K523" s="51">
        <f ca="1" t="shared" si="3"/>
        <v>0</v>
      </c>
      <c r="L523" s="51" t="str">
        <f ca="1" t="shared" si="4"/>
        <v>1900 - WEEK 00</v>
      </c>
      <c r="M523" s="51" t="str">
        <f ca="1" t="shared" si="5"/>
        <v>1900 - MONTH 01</v>
      </c>
      <c r="N523" s="68" t="str">
        <f ca="1" t="shared" ref="N523:O523" si="531">IFERROR(AVERAGEIF(L:L,L523,$J:$J)," ")</f>
        <v> </v>
      </c>
      <c r="O523" s="68" t="str">
        <f ca="1" t="shared" si="531"/>
        <v> </v>
      </c>
      <c r="P523" s="51" t="str">
        <f ca="1">IF(ISBLANK(A523)," ",IF(N523&gt;MASTER!$B$3/100,"SB",IF(N523&gt;MASTER!$B$4/100,"B",IF(N523&gt;MASTER!$B$5/100,"C","K"))))</f>
        <v>SB</v>
      </c>
      <c r="Q523" s="51" t="str">
        <f ca="1">IF(ISBLANK(B523)," ",IF(O523&gt;MASTER!$B$3/100,"SB",IF(O523&gt;MASTER!$B$4/100,"B",IF(O523&gt;MASTER!$B$5/100,"C","K"))))</f>
        <v>SB</v>
      </c>
    </row>
    <row r="524" customHeight="1" spans="1:17">
      <c r="A524" s="51">
        <f ca="1">INDIRECT(ADDRESS(2+QUOTIENT(ROW()-2,COUNTA('Form Responses 1'!$1:$1)-4),1,,TRUE,"Form Responses 1"))</f>
        <v>0</v>
      </c>
      <c r="B524" s="51">
        <f ca="1">INDIRECT(ADDRESS(2+QUOTIENT(ROW()-2,COUNTA('Form Responses 1'!$1:$1)-4),2,,TRUE,"Form Responses 1"))</f>
        <v>0</v>
      </c>
      <c r="C524" s="51">
        <f ca="1">INDIRECT(ADDRESS(2+QUOTIENT(ROW()-2,COUNTA('Form Responses 1'!$1:$1)-4),3,,TRUE,"Form Responses 1"))</f>
        <v>0</v>
      </c>
      <c r="D524" s="51">
        <f ca="1">INDIRECT(ADDRESS(2+QUOTIENT(ROW()-2,COUNTA('Form Responses 1'!$1:$1)-4),4,,TRUE,"Form Responses 1"))</f>
        <v>0</v>
      </c>
      <c r="E524" s="67">
        <f ca="1" t="shared" si="0"/>
        <v>6</v>
      </c>
      <c r="F524" s="51" t="str">
        <f ca="1">IF(ISBLANK(A524)," ",INDIRECT(ADDRESS(1,5+MOD(ROW()-2,COUNTA('Form Responses 1'!$1:$1)-4),,TRUE,"Form Responses 1")))</f>
        <v>Security [Security Functions]</v>
      </c>
      <c r="G524" s="51" t="e">
        <f ca="1">IF(ISBLANK(A524)," ",INDIRECT(ADDRESS(MATCH(A524,'Form Responses 1'!A:A,0),5+MOD(ROW()-2,COUNTA('Form Responses 1'!$1:$1)-4),,TRUE,"Form Responses 1")))</f>
        <v>#N/A</v>
      </c>
      <c r="H524" s="68" t="str">
        <f ca="1" t="shared" si="1"/>
        <v>Security</v>
      </c>
      <c r="I524" s="68" t="str">
        <f ca="1" t="shared" si="2"/>
        <v>SECURITY SERVICE</v>
      </c>
      <c r="J524" s="68" t="str">
        <f ca="1" t="array" ref="J524">IFERROR(INDEX(MASTER!B:B,MATCH(G524,MASTER!A:A,0))/100," ")</f>
        <v> </v>
      </c>
      <c r="K524" s="51">
        <f ca="1" t="shared" si="3"/>
        <v>0</v>
      </c>
      <c r="L524" s="51" t="str">
        <f ca="1" t="shared" si="4"/>
        <v>1900 - WEEK 00</v>
      </c>
      <c r="M524" s="51" t="str">
        <f ca="1" t="shared" si="5"/>
        <v>1900 - MONTH 01</v>
      </c>
      <c r="N524" s="68" t="str">
        <f ca="1" t="shared" ref="N524:O524" si="532">IFERROR(AVERAGEIF(L:L,L524,$J:$J)," ")</f>
        <v> </v>
      </c>
      <c r="O524" s="68" t="str">
        <f ca="1" t="shared" si="532"/>
        <v> </v>
      </c>
      <c r="P524" s="51" t="str">
        <f ca="1">IF(ISBLANK(A524)," ",IF(N524&gt;MASTER!$B$3/100,"SB",IF(N524&gt;MASTER!$B$4/100,"B",IF(N524&gt;MASTER!$B$5/100,"C","K"))))</f>
        <v>SB</v>
      </c>
      <c r="Q524" s="51" t="str">
        <f ca="1">IF(ISBLANK(B524)," ",IF(O524&gt;MASTER!$B$3/100,"SB",IF(O524&gt;MASTER!$B$4/100,"B",IF(O524&gt;MASTER!$B$5/100,"C","K"))))</f>
        <v>SB</v>
      </c>
    </row>
    <row r="525" customHeight="1" spans="1:17">
      <c r="A525" s="51">
        <f ca="1">INDIRECT(ADDRESS(2+QUOTIENT(ROW()-2,COUNTA('Form Responses 1'!$1:$1)-4),1,,TRUE,"Form Responses 1"))</f>
        <v>0</v>
      </c>
      <c r="B525" s="51">
        <f ca="1">INDIRECT(ADDRESS(2+QUOTIENT(ROW()-2,COUNTA('Form Responses 1'!$1:$1)-4),2,,TRUE,"Form Responses 1"))</f>
        <v>0</v>
      </c>
      <c r="C525" s="51">
        <f ca="1">INDIRECT(ADDRESS(2+QUOTIENT(ROW()-2,COUNTA('Form Responses 1'!$1:$1)-4),3,,TRUE,"Form Responses 1"))</f>
        <v>0</v>
      </c>
      <c r="D525" s="51">
        <f ca="1">INDIRECT(ADDRESS(2+QUOTIENT(ROW()-2,COUNTA('Form Responses 1'!$1:$1)-4),4,,TRUE,"Form Responses 1"))</f>
        <v>0</v>
      </c>
      <c r="E525" s="67">
        <f ca="1" t="shared" si="0"/>
        <v>6</v>
      </c>
      <c r="F525" s="51" t="str">
        <f ca="1">IF(ISBLANK(A525)," ",INDIRECT(ADDRESS(1,5+MOD(ROW()-2,COUNTA('Form Responses 1'!$1:$1)-4),,TRUE,"Form Responses 1")))</f>
        <v>Gedung [Halaman]</v>
      </c>
      <c r="G525" s="51" t="e">
        <f ca="1">IF(ISBLANK(A525)," ",INDIRECT(ADDRESS(MATCH(A525,'Form Responses 1'!A:A,0),5+MOD(ROW()-2,COUNTA('Form Responses 1'!$1:$1)-4),,TRUE,"Form Responses 1")))</f>
        <v>#N/A</v>
      </c>
      <c r="H525" s="68" t="str">
        <f ca="1" t="shared" si="1"/>
        <v>Gedung</v>
      </c>
      <c r="I525" s="68" t="str">
        <f ca="1" t="shared" si="2"/>
        <v>CLEANING SERVICE</v>
      </c>
      <c r="J525" s="68" t="str">
        <f ca="1" t="array" ref="J525">IFERROR(INDEX(MASTER!B:B,MATCH(G525,MASTER!A:A,0))/100," ")</f>
        <v> </v>
      </c>
      <c r="K525" s="51">
        <f ca="1" t="shared" si="3"/>
        <v>0</v>
      </c>
      <c r="L525" s="51" t="str">
        <f ca="1" t="shared" si="4"/>
        <v>1900 - WEEK 00</v>
      </c>
      <c r="M525" s="51" t="str">
        <f ca="1" t="shared" si="5"/>
        <v>1900 - MONTH 01</v>
      </c>
      <c r="N525" s="68" t="str">
        <f ca="1" t="shared" ref="N525:O525" si="533">IFERROR(AVERAGEIF(L:L,L525,$J:$J)," ")</f>
        <v> </v>
      </c>
      <c r="O525" s="68" t="str">
        <f ca="1" t="shared" si="533"/>
        <v> </v>
      </c>
      <c r="P525" s="51" t="str">
        <f ca="1">IF(ISBLANK(A525)," ",IF(N525&gt;MASTER!$B$3/100,"SB",IF(N525&gt;MASTER!$B$4/100,"B",IF(N525&gt;MASTER!$B$5/100,"C","K"))))</f>
        <v>SB</v>
      </c>
      <c r="Q525" s="51" t="str">
        <f ca="1">IF(ISBLANK(B525)," ",IF(O525&gt;MASTER!$B$3/100,"SB",IF(O525&gt;MASTER!$B$4/100,"B",IF(O525&gt;MASTER!$B$5/100,"C","K"))))</f>
        <v>SB</v>
      </c>
    </row>
    <row r="526" customHeight="1" spans="1:17">
      <c r="A526" s="51">
        <f ca="1">INDIRECT(ADDRESS(2+QUOTIENT(ROW()-2,COUNTA('Form Responses 1'!$1:$1)-4),1,,TRUE,"Form Responses 1"))</f>
        <v>0</v>
      </c>
      <c r="B526" s="51">
        <f ca="1">INDIRECT(ADDRESS(2+QUOTIENT(ROW()-2,COUNTA('Form Responses 1'!$1:$1)-4),2,,TRUE,"Form Responses 1"))</f>
        <v>0</v>
      </c>
      <c r="C526" s="51">
        <f ca="1">INDIRECT(ADDRESS(2+QUOTIENT(ROW()-2,COUNTA('Form Responses 1'!$1:$1)-4),3,,TRUE,"Form Responses 1"))</f>
        <v>0</v>
      </c>
      <c r="D526" s="51">
        <f ca="1">INDIRECT(ADDRESS(2+QUOTIENT(ROW()-2,COUNTA('Form Responses 1'!$1:$1)-4),4,,TRUE,"Form Responses 1"))</f>
        <v>0</v>
      </c>
      <c r="E526" s="67">
        <f ca="1" t="shared" si="0"/>
        <v>6</v>
      </c>
      <c r="F526" s="51" t="str">
        <f ca="1">IF(ISBLANK(A526)," ",INDIRECT(ADDRESS(1,5+MOD(ROW()-2,COUNTA('Form Responses 1'!$1:$1)-4),,TRUE,"Form Responses 1")))</f>
        <v>Gedung [Kamar 1]</v>
      </c>
      <c r="G526" s="51" t="e">
        <f ca="1">IF(ISBLANK(A526)," ",INDIRECT(ADDRESS(MATCH(A526,'Form Responses 1'!A:A,0),5+MOD(ROW()-2,COUNTA('Form Responses 1'!$1:$1)-4),,TRUE,"Form Responses 1")))</f>
        <v>#N/A</v>
      </c>
      <c r="H526" s="68" t="str">
        <f ca="1" t="shared" si="1"/>
        <v>Gedung</v>
      </c>
      <c r="I526" s="68" t="str">
        <f ca="1" t="shared" si="2"/>
        <v>CLEANING SERVICE</v>
      </c>
      <c r="J526" s="68" t="str">
        <f ca="1" t="array" ref="J526">IFERROR(INDEX(MASTER!B:B,MATCH(G526,MASTER!A:A,0))/100," ")</f>
        <v> </v>
      </c>
      <c r="K526" s="51">
        <f ca="1" t="shared" si="3"/>
        <v>0</v>
      </c>
      <c r="L526" s="51" t="str">
        <f ca="1" t="shared" si="4"/>
        <v>1900 - WEEK 00</v>
      </c>
      <c r="M526" s="51" t="str">
        <f ca="1" t="shared" si="5"/>
        <v>1900 - MONTH 01</v>
      </c>
      <c r="N526" s="68" t="str">
        <f ca="1" t="shared" ref="N526:O526" si="534">IFERROR(AVERAGEIF(L:L,L526,$J:$J)," ")</f>
        <v> </v>
      </c>
      <c r="O526" s="68" t="str">
        <f ca="1" t="shared" si="534"/>
        <v> </v>
      </c>
      <c r="P526" s="51" t="str">
        <f ca="1">IF(ISBLANK(A526)," ",IF(N526&gt;MASTER!$B$3/100,"SB",IF(N526&gt;MASTER!$B$4/100,"B",IF(N526&gt;MASTER!$B$5/100,"C","K"))))</f>
        <v>SB</v>
      </c>
      <c r="Q526" s="51" t="str">
        <f ca="1">IF(ISBLANK(B526)," ",IF(O526&gt;MASTER!$B$3/100,"SB",IF(O526&gt;MASTER!$B$4/100,"B",IF(O526&gt;MASTER!$B$5/100,"C","K"))))</f>
        <v>SB</v>
      </c>
    </row>
    <row r="527" customHeight="1" spans="1:17">
      <c r="A527" s="51">
        <f ca="1">INDIRECT(ADDRESS(2+QUOTIENT(ROW()-2,COUNTA('Form Responses 1'!$1:$1)-4),1,,TRUE,"Form Responses 1"))</f>
        <v>0</v>
      </c>
      <c r="B527" s="51">
        <f ca="1">INDIRECT(ADDRESS(2+QUOTIENT(ROW()-2,COUNTA('Form Responses 1'!$1:$1)-4),2,,TRUE,"Form Responses 1"))</f>
        <v>0</v>
      </c>
      <c r="C527" s="51">
        <f ca="1">INDIRECT(ADDRESS(2+QUOTIENT(ROW()-2,COUNTA('Form Responses 1'!$1:$1)-4),3,,TRUE,"Form Responses 1"))</f>
        <v>0</v>
      </c>
      <c r="D527" s="51">
        <f ca="1">INDIRECT(ADDRESS(2+QUOTIENT(ROW()-2,COUNTA('Form Responses 1'!$1:$1)-4),4,,TRUE,"Form Responses 1"))</f>
        <v>0</v>
      </c>
      <c r="E527" s="67">
        <f ca="1" t="shared" si="0"/>
        <v>6</v>
      </c>
      <c r="F527" s="51" t="str">
        <f ca="1">IF(ISBLANK(A527)," ",INDIRECT(ADDRESS(1,5+MOD(ROW()-2,COUNTA('Form Responses 1'!$1:$1)-4),,TRUE,"Form Responses 1")))</f>
        <v>Gedung [Kamar 2]</v>
      </c>
      <c r="G527" s="51" t="e">
        <f ca="1">IF(ISBLANK(A527)," ",INDIRECT(ADDRESS(MATCH(A527,'Form Responses 1'!A:A,0),5+MOD(ROW()-2,COUNTA('Form Responses 1'!$1:$1)-4),,TRUE,"Form Responses 1")))</f>
        <v>#N/A</v>
      </c>
      <c r="H527" s="68" t="str">
        <f ca="1" t="shared" si="1"/>
        <v>Gedung</v>
      </c>
      <c r="I527" s="68" t="str">
        <f ca="1" t="shared" si="2"/>
        <v>CLEANING SERVICE</v>
      </c>
      <c r="J527" s="68" t="str">
        <f ca="1" t="array" ref="J527">IFERROR(INDEX(MASTER!B:B,MATCH(G527,MASTER!A:A,0))/100," ")</f>
        <v> </v>
      </c>
      <c r="K527" s="51">
        <f ca="1" t="shared" si="3"/>
        <v>0</v>
      </c>
      <c r="L527" s="51" t="str">
        <f ca="1" t="shared" si="4"/>
        <v>1900 - WEEK 00</v>
      </c>
      <c r="M527" s="51" t="str">
        <f ca="1" t="shared" si="5"/>
        <v>1900 - MONTH 01</v>
      </c>
      <c r="N527" s="68" t="str">
        <f ca="1" t="shared" ref="N527:O527" si="535">IFERROR(AVERAGEIF(L:L,L527,$J:$J)," ")</f>
        <v> </v>
      </c>
      <c r="O527" s="68" t="str">
        <f ca="1" t="shared" si="535"/>
        <v> </v>
      </c>
      <c r="P527" s="51" t="str">
        <f ca="1">IF(ISBLANK(A527)," ",IF(N527&gt;MASTER!$B$3/100,"SB",IF(N527&gt;MASTER!$B$4/100,"B",IF(N527&gt;MASTER!$B$5/100,"C","K"))))</f>
        <v>SB</v>
      </c>
      <c r="Q527" s="51" t="str">
        <f ca="1">IF(ISBLANK(B527)," ",IF(O527&gt;MASTER!$B$3/100,"SB",IF(O527&gt;MASTER!$B$4/100,"B",IF(O527&gt;MASTER!$B$5/100,"C","K"))))</f>
        <v>SB</v>
      </c>
    </row>
    <row r="528" customHeight="1" spans="1:17">
      <c r="A528" s="51">
        <f ca="1">INDIRECT(ADDRESS(2+QUOTIENT(ROW()-2,COUNTA('Form Responses 1'!$1:$1)-4),1,,TRUE,"Form Responses 1"))</f>
        <v>0</v>
      </c>
      <c r="B528" s="51">
        <f ca="1">INDIRECT(ADDRESS(2+QUOTIENT(ROW()-2,COUNTA('Form Responses 1'!$1:$1)-4),2,,TRUE,"Form Responses 1"))</f>
        <v>0</v>
      </c>
      <c r="C528" s="51">
        <f ca="1">INDIRECT(ADDRESS(2+QUOTIENT(ROW()-2,COUNTA('Form Responses 1'!$1:$1)-4),3,,TRUE,"Form Responses 1"))</f>
        <v>0</v>
      </c>
      <c r="D528" s="51">
        <f ca="1">INDIRECT(ADDRESS(2+QUOTIENT(ROW()-2,COUNTA('Form Responses 1'!$1:$1)-4),4,,TRUE,"Form Responses 1"))</f>
        <v>0</v>
      </c>
      <c r="E528" s="67">
        <f ca="1" t="shared" si="0"/>
        <v>6</v>
      </c>
      <c r="F528" s="51" t="str">
        <f ca="1">IF(ISBLANK(A528)," ",INDIRECT(ADDRESS(1,5+MOD(ROW()-2,COUNTA('Form Responses 1'!$1:$1)-4),,TRUE,"Form Responses 1")))</f>
        <v>Gedung [Kamar 3]</v>
      </c>
      <c r="G528" s="51" t="e">
        <f ca="1">IF(ISBLANK(A528)," ",INDIRECT(ADDRESS(MATCH(A528,'Form Responses 1'!A:A,0),5+MOD(ROW()-2,COUNTA('Form Responses 1'!$1:$1)-4),,TRUE,"Form Responses 1")))</f>
        <v>#N/A</v>
      </c>
      <c r="H528" s="68" t="str">
        <f ca="1" t="shared" si="1"/>
        <v>Gedung</v>
      </c>
      <c r="I528" s="68" t="str">
        <f ca="1" t="shared" si="2"/>
        <v>CLEANING SERVICE</v>
      </c>
      <c r="J528" s="68" t="str">
        <f ca="1" t="array" ref="J528">IFERROR(INDEX(MASTER!B:B,MATCH(G528,MASTER!A:A,0))/100," ")</f>
        <v> </v>
      </c>
      <c r="K528" s="51">
        <f ca="1" t="shared" si="3"/>
        <v>0</v>
      </c>
      <c r="L528" s="51" t="str">
        <f ca="1" t="shared" si="4"/>
        <v>1900 - WEEK 00</v>
      </c>
      <c r="M528" s="51" t="str">
        <f ca="1" t="shared" si="5"/>
        <v>1900 - MONTH 01</v>
      </c>
      <c r="N528" s="68" t="str">
        <f ca="1" t="shared" ref="N528:O528" si="536">IFERROR(AVERAGEIF(L:L,L528,$J:$J)," ")</f>
        <v> </v>
      </c>
      <c r="O528" s="68" t="str">
        <f ca="1" t="shared" si="536"/>
        <v> </v>
      </c>
      <c r="P528" s="51" t="str">
        <f ca="1">IF(ISBLANK(A528)," ",IF(N528&gt;MASTER!$B$3/100,"SB",IF(N528&gt;MASTER!$B$4/100,"B",IF(N528&gt;MASTER!$B$5/100,"C","K"))))</f>
        <v>SB</v>
      </c>
      <c r="Q528" s="51" t="str">
        <f ca="1">IF(ISBLANK(B528)," ",IF(O528&gt;MASTER!$B$3/100,"SB",IF(O528&gt;MASTER!$B$4/100,"B",IF(O528&gt;MASTER!$B$5/100,"C","K"))))</f>
        <v>SB</v>
      </c>
    </row>
    <row r="529" customHeight="1" spans="1:17">
      <c r="A529" s="51">
        <f ca="1">INDIRECT(ADDRESS(2+QUOTIENT(ROW()-2,COUNTA('Form Responses 1'!$1:$1)-4),1,,TRUE,"Form Responses 1"))</f>
        <v>0</v>
      </c>
      <c r="B529" s="51">
        <f ca="1">INDIRECT(ADDRESS(2+QUOTIENT(ROW()-2,COUNTA('Form Responses 1'!$1:$1)-4),2,,TRUE,"Form Responses 1"))</f>
        <v>0</v>
      </c>
      <c r="C529" s="51">
        <f ca="1">INDIRECT(ADDRESS(2+QUOTIENT(ROW()-2,COUNTA('Form Responses 1'!$1:$1)-4),3,,TRUE,"Form Responses 1"))</f>
        <v>0</v>
      </c>
      <c r="D529" s="51">
        <f ca="1">INDIRECT(ADDRESS(2+QUOTIENT(ROW()-2,COUNTA('Form Responses 1'!$1:$1)-4),4,,TRUE,"Form Responses 1"))</f>
        <v>0</v>
      </c>
      <c r="E529" s="67">
        <f ca="1" t="shared" si="0"/>
        <v>6</v>
      </c>
      <c r="F529" s="51" t="str">
        <f ca="1">IF(ISBLANK(A529)," ",INDIRECT(ADDRESS(1,5+MOD(ROW()-2,COUNTA('Form Responses 1'!$1:$1)-4),,TRUE,"Form Responses 1")))</f>
        <v>Gedung [Kamar 4]</v>
      </c>
      <c r="G529" s="51" t="e">
        <f ca="1">IF(ISBLANK(A529)," ",INDIRECT(ADDRESS(MATCH(A529,'Form Responses 1'!A:A,0),5+MOD(ROW()-2,COUNTA('Form Responses 1'!$1:$1)-4),,TRUE,"Form Responses 1")))</f>
        <v>#N/A</v>
      </c>
      <c r="H529" s="68" t="str">
        <f ca="1" t="shared" si="1"/>
        <v>Gedung</v>
      </c>
      <c r="I529" s="68" t="str">
        <f ca="1" t="shared" si="2"/>
        <v>CLEANING SERVICE</v>
      </c>
      <c r="J529" s="68" t="str">
        <f ca="1" t="array" ref="J529">IFERROR(INDEX(MASTER!B:B,MATCH(G529,MASTER!A:A,0))/100," ")</f>
        <v> </v>
      </c>
      <c r="K529" s="51">
        <f ca="1" t="shared" si="3"/>
        <v>0</v>
      </c>
      <c r="L529" s="51" t="str">
        <f ca="1" t="shared" si="4"/>
        <v>1900 - WEEK 00</v>
      </c>
      <c r="M529" s="51" t="str">
        <f ca="1" t="shared" si="5"/>
        <v>1900 - MONTH 01</v>
      </c>
      <c r="N529" s="68" t="str">
        <f ca="1" t="shared" ref="N529:O529" si="537">IFERROR(AVERAGEIF(L:L,L529,$J:$J)," ")</f>
        <v> </v>
      </c>
      <c r="O529" s="68" t="str">
        <f ca="1" t="shared" si="537"/>
        <v> </v>
      </c>
      <c r="P529" s="51" t="str">
        <f ca="1">IF(ISBLANK(A529)," ",IF(N529&gt;MASTER!$B$3/100,"SB",IF(N529&gt;MASTER!$B$4/100,"B",IF(N529&gt;MASTER!$B$5/100,"C","K"))))</f>
        <v>SB</v>
      </c>
      <c r="Q529" s="51" t="str">
        <f ca="1">IF(ISBLANK(B529)," ",IF(O529&gt;MASTER!$B$3/100,"SB",IF(O529&gt;MASTER!$B$4/100,"B",IF(O529&gt;MASTER!$B$5/100,"C","K"))))</f>
        <v>SB</v>
      </c>
    </row>
    <row r="530" customHeight="1" spans="1:17">
      <c r="A530" s="51">
        <f ca="1">INDIRECT(ADDRESS(2+QUOTIENT(ROW()-2,COUNTA('Form Responses 1'!$1:$1)-4),1,,TRUE,"Form Responses 1"))</f>
        <v>0</v>
      </c>
      <c r="B530" s="51">
        <f ca="1">INDIRECT(ADDRESS(2+QUOTIENT(ROW()-2,COUNTA('Form Responses 1'!$1:$1)-4),2,,TRUE,"Form Responses 1"))</f>
        <v>0</v>
      </c>
      <c r="C530" s="51">
        <f ca="1">INDIRECT(ADDRESS(2+QUOTIENT(ROW()-2,COUNTA('Form Responses 1'!$1:$1)-4),3,,TRUE,"Form Responses 1"))</f>
        <v>0</v>
      </c>
      <c r="D530" s="51">
        <f ca="1">INDIRECT(ADDRESS(2+QUOTIENT(ROW()-2,COUNTA('Form Responses 1'!$1:$1)-4),4,,TRUE,"Form Responses 1"))</f>
        <v>0</v>
      </c>
      <c r="E530" s="67">
        <f ca="1" t="shared" si="0"/>
        <v>6</v>
      </c>
      <c r="F530" s="51" t="str">
        <f ca="1">IF(ISBLANK(A530)," ",INDIRECT(ADDRESS(1,5+MOD(ROW()-2,COUNTA('Form Responses 1'!$1:$1)-4),,TRUE,"Form Responses 1")))</f>
        <v>Gedung [Kolidor]</v>
      </c>
      <c r="G530" s="51" t="e">
        <f ca="1">IF(ISBLANK(A530)," ",INDIRECT(ADDRESS(MATCH(A530,'Form Responses 1'!A:A,0),5+MOD(ROW()-2,COUNTA('Form Responses 1'!$1:$1)-4),,TRUE,"Form Responses 1")))</f>
        <v>#N/A</v>
      </c>
      <c r="H530" s="68" t="str">
        <f ca="1" t="shared" si="1"/>
        <v>Gedung</v>
      </c>
      <c r="I530" s="68" t="str">
        <f ca="1" t="shared" si="2"/>
        <v>CLEANING SERVICE</v>
      </c>
      <c r="J530" s="68" t="str">
        <f ca="1" t="array" ref="J530">IFERROR(INDEX(MASTER!B:B,MATCH(G530,MASTER!A:A,0))/100," ")</f>
        <v> </v>
      </c>
      <c r="K530" s="51">
        <f ca="1" t="shared" si="3"/>
        <v>0</v>
      </c>
      <c r="L530" s="51" t="str">
        <f ca="1" t="shared" si="4"/>
        <v>1900 - WEEK 00</v>
      </c>
      <c r="M530" s="51" t="str">
        <f ca="1" t="shared" si="5"/>
        <v>1900 - MONTH 01</v>
      </c>
      <c r="N530" s="68" t="str">
        <f ca="1" t="shared" ref="N530:O530" si="538">IFERROR(AVERAGEIF(L:L,L530,$J:$J)," ")</f>
        <v> </v>
      </c>
      <c r="O530" s="68" t="str">
        <f ca="1" t="shared" si="538"/>
        <v> </v>
      </c>
      <c r="P530" s="51" t="str">
        <f ca="1">IF(ISBLANK(A530)," ",IF(N530&gt;MASTER!$B$3/100,"SB",IF(N530&gt;MASTER!$B$4/100,"B",IF(N530&gt;MASTER!$B$5/100,"C","K"))))</f>
        <v>SB</v>
      </c>
      <c r="Q530" s="51" t="str">
        <f ca="1">IF(ISBLANK(B530)," ",IF(O530&gt;MASTER!$B$3/100,"SB",IF(O530&gt;MASTER!$B$4/100,"B",IF(O530&gt;MASTER!$B$5/100,"C","K"))))</f>
        <v>SB</v>
      </c>
    </row>
    <row r="531" customHeight="1" spans="1:17">
      <c r="A531" s="51">
        <f ca="1">INDIRECT(ADDRESS(2+QUOTIENT(ROW()-2,COUNTA('Form Responses 1'!$1:$1)-4),1,,TRUE,"Form Responses 1"))</f>
        <v>0</v>
      </c>
      <c r="B531" s="51">
        <f ca="1">INDIRECT(ADDRESS(2+QUOTIENT(ROW()-2,COUNTA('Form Responses 1'!$1:$1)-4),2,,TRUE,"Form Responses 1"))</f>
        <v>0</v>
      </c>
      <c r="C531" s="51">
        <f ca="1">INDIRECT(ADDRESS(2+QUOTIENT(ROW()-2,COUNTA('Form Responses 1'!$1:$1)-4),3,,TRUE,"Form Responses 1"))</f>
        <v>0</v>
      </c>
      <c r="D531" s="51">
        <f ca="1">INDIRECT(ADDRESS(2+QUOTIENT(ROW()-2,COUNTA('Form Responses 1'!$1:$1)-4),4,,TRUE,"Form Responses 1"))</f>
        <v>0</v>
      </c>
      <c r="E531" s="67">
        <f ca="1" t="shared" si="0"/>
        <v>6</v>
      </c>
      <c r="F531" s="51" t="str">
        <f ca="1">IF(ISBLANK(A531)," ",INDIRECT(ADDRESS(1,5+MOD(ROW()-2,COUNTA('Form Responses 1'!$1:$1)-4),,TRUE,"Form Responses 1")))</f>
        <v>Gedung [Pentri]</v>
      </c>
      <c r="G531" s="51" t="e">
        <f ca="1">IF(ISBLANK(A531)," ",INDIRECT(ADDRESS(MATCH(A531,'Form Responses 1'!A:A,0),5+MOD(ROW()-2,COUNTA('Form Responses 1'!$1:$1)-4),,TRUE,"Form Responses 1")))</f>
        <v>#N/A</v>
      </c>
      <c r="H531" s="68" t="str">
        <f ca="1" t="shared" si="1"/>
        <v>Gedung</v>
      </c>
      <c r="I531" s="68" t="str">
        <f ca="1" t="shared" si="2"/>
        <v>CLEANING SERVICE</v>
      </c>
      <c r="J531" s="68" t="str">
        <f ca="1" t="array" ref="J531">IFERROR(INDEX(MASTER!B:B,MATCH(G531,MASTER!A:A,0))/100," ")</f>
        <v> </v>
      </c>
      <c r="K531" s="51">
        <f ca="1" t="shared" si="3"/>
        <v>0</v>
      </c>
      <c r="L531" s="51" t="str">
        <f ca="1" t="shared" si="4"/>
        <v>1900 - WEEK 00</v>
      </c>
      <c r="M531" s="51" t="str">
        <f ca="1" t="shared" si="5"/>
        <v>1900 - MONTH 01</v>
      </c>
      <c r="N531" s="68" t="str">
        <f ca="1" t="shared" ref="N531:O531" si="539">IFERROR(AVERAGEIF(L:L,L531,$J:$J)," ")</f>
        <v> </v>
      </c>
      <c r="O531" s="68" t="str">
        <f ca="1" t="shared" si="539"/>
        <v> </v>
      </c>
      <c r="P531" s="51" t="str">
        <f ca="1">IF(ISBLANK(A531)," ",IF(N531&gt;MASTER!$B$3/100,"SB",IF(N531&gt;MASTER!$B$4/100,"B",IF(N531&gt;MASTER!$B$5/100,"C","K"))))</f>
        <v>SB</v>
      </c>
      <c r="Q531" s="51" t="str">
        <f ca="1">IF(ISBLANK(B531)," ",IF(O531&gt;MASTER!$B$3/100,"SB",IF(O531&gt;MASTER!$B$4/100,"B",IF(O531&gt;MASTER!$B$5/100,"C","K"))))</f>
        <v>SB</v>
      </c>
    </row>
    <row r="532" customHeight="1" spans="1:17">
      <c r="A532" s="51">
        <f ca="1">INDIRECT(ADDRESS(2+QUOTIENT(ROW()-2,COUNTA('Form Responses 1'!$1:$1)-4),1,,TRUE,"Form Responses 1"))</f>
        <v>0</v>
      </c>
      <c r="B532" s="51">
        <f ca="1">INDIRECT(ADDRESS(2+QUOTIENT(ROW()-2,COUNTA('Form Responses 1'!$1:$1)-4),2,,TRUE,"Form Responses 1"))</f>
        <v>0</v>
      </c>
      <c r="C532" s="51">
        <f ca="1">INDIRECT(ADDRESS(2+QUOTIENT(ROW()-2,COUNTA('Form Responses 1'!$1:$1)-4),3,,TRUE,"Form Responses 1"))</f>
        <v>0</v>
      </c>
      <c r="D532" s="51">
        <f ca="1">INDIRECT(ADDRESS(2+QUOTIENT(ROW()-2,COUNTA('Form Responses 1'!$1:$1)-4),4,,TRUE,"Form Responses 1"))</f>
        <v>0</v>
      </c>
      <c r="E532" s="67">
        <f ca="1" t="shared" si="0"/>
        <v>6</v>
      </c>
      <c r="F532" s="51" t="str">
        <f ca="1">IF(ISBLANK(A532)," ",INDIRECT(ADDRESS(1,5+MOD(ROW()-2,COUNTA('Form Responses 1'!$1:$1)-4),,TRUE,"Form Responses 1")))</f>
        <v>Gedung [Toilet]</v>
      </c>
      <c r="G532" s="51" t="e">
        <f ca="1">IF(ISBLANK(A532)," ",INDIRECT(ADDRESS(MATCH(A532,'Form Responses 1'!A:A,0),5+MOD(ROW()-2,COUNTA('Form Responses 1'!$1:$1)-4),,TRUE,"Form Responses 1")))</f>
        <v>#N/A</v>
      </c>
      <c r="H532" s="68" t="str">
        <f ca="1" t="shared" si="1"/>
        <v>Gedung</v>
      </c>
      <c r="I532" s="68" t="str">
        <f ca="1" t="shared" si="2"/>
        <v>CLEANING SERVICE</v>
      </c>
      <c r="J532" s="68" t="str">
        <f ca="1" t="array" ref="J532">IFERROR(INDEX(MASTER!B:B,MATCH(G532,MASTER!A:A,0))/100," ")</f>
        <v> </v>
      </c>
      <c r="K532" s="51">
        <f ca="1" t="shared" si="3"/>
        <v>0</v>
      </c>
      <c r="L532" s="51" t="str">
        <f ca="1" t="shared" si="4"/>
        <v>1900 - WEEK 00</v>
      </c>
      <c r="M532" s="51" t="str">
        <f ca="1" t="shared" si="5"/>
        <v>1900 - MONTH 01</v>
      </c>
      <c r="N532" s="68" t="str">
        <f ca="1" t="shared" ref="N532:O532" si="540">IFERROR(AVERAGEIF(L:L,L532,$J:$J)," ")</f>
        <v> </v>
      </c>
      <c r="O532" s="68" t="str">
        <f ca="1" t="shared" si="540"/>
        <v> </v>
      </c>
      <c r="P532" s="51" t="str">
        <f ca="1">IF(ISBLANK(A532)," ",IF(N532&gt;MASTER!$B$3/100,"SB",IF(N532&gt;MASTER!$B$4/100,"B",IF(N532&gt;MASTER!$B$5/100,"C","K"))))</f>
        <v>SB</v>
      </c>
      <c r="Q532" s="51" t="str">
        <f ca="1">IF(ISBLANK(B532)," ",IF(O532&gt;MASTER!$B$3/100,"SB",IF(O532&gt;MASTER!$B$4/100,"B",IF(O532&gt;MASTER!$B$5/100,"C","K"))))</f>
        <v>SB</v>
      </c>
    </row>
    <row r="533" customHeight="1" spans="1:17">
      <c r="A533" s="51">
        <f ca="1">INDIRECT(ADDRESS(2+QUOTIENT(ROW()-2,COUNTA('Form Responses 1'!$1:$1)-4),1,,TRUE,"Form Responses 1"))</f>
        <v>0</v>
      </c>
      <c r="B533" s="51">
        <f ca="1">INDIRECT(ADDRESS(2+QUOTIENT(ROW()-2,COUNTA('Form Responses 1'!$1:$1)-4),2,,TRUE,"Form Responses 1"))</f>
        <v>0</v>
      </c>
      <c r="C533" s="51">
        <f ca="1">INDIRECT(ADDRESS(2+QUOTIENT(ROW()-2,COUNTA('Form Responses 1'!$1:$1)-4),3,,TRUE,"Form Responses 1"))</f>
        <v>0</v>
      </c>
      <c r="D533" s="51">
        <f ca="1">INDIRECT(ADDRESS(2+QUOTIENT(ROW()-2,COUNTA('Form Responses 1'!$1:$1)-4),4,,TRUE,"Form Responses 1"))</f>
        <v>0</v>
      </c>
      <c r="E533" s="67">
        <f ca="1" t="shared" si="0"/>
        <v>6</v>
      </c>
      <c r="F533" s="51" t="str">
        <f ca="1">IF(ISBLANK(A533)," ",INDIRECT(ADDRESS(1,5+MOD(ROW()-2,COUNTA('Form Responses 1'!$1:$1)-4),,TRUE,"Form Responses 1")))</f>
        <v>Security [Security Functions]</v>
      </c>
      <c r="G533" s="51" t="e">
        <f ca="1">IF(ISBLANK(A533)," ",INDIRECT(ADDRESS(MATCH(A533,'Form Responses 1'!A:A,0),5+MOD(ROW()-2,COUNTA('Form Responses 1'!$1:$1)-4),,TRUE,"Form Responses 1")))</f>
        <v>#N/A</v>
      </c>
      <c r="H533" s="68" t="str">
        <f ca="1" t="shared" si="1"/>
        <v>Security</v>
      </c>
      <c r="I533" s="68" t="str">
        <f ca="1" t="shared" si="2"/>
        <v>SECURITY SERVICE</v>
      </c>
      <c r="J533" s="68" t="str">
        <f ca="1" t="array" ref="J533">IFERROR(INDEX(MASTER!B:B,MATCH(G533,MASTER!A:A,0))/100," ")</f>
        <v> </v>
      </c>
      <c r="K533" s="51">
        <f ca="1" t="shared" si="3"/>
        <v>0</v>
      </c>
      <c r="L533" s="51" t="str">
        <f ca="1" t="shared" si="4"/>
        <v>1900 - WEEK 00</v>
      </c>
      <c r="M533" s="51" t="str">
        <f ca="1" t="shared" si="5"/>
        <v>1900 - MONTH 01</v>
      </c>
      <c r="N533" s="68" t="str">
        <f ca="1" t="shared" ref="N533:O533" si="541">IFERROR(AVERAGEIF(L:L,L533,$J:$J)," ")</f>
        <v> </v>
      </c>
      <c r="O533" s="68" t="str">
        <f ca="1" t="shared" si="541"/>
        <v> </v>
      </c>
      <c r="P533" s="51" t="str">
        <f ca="1">IF(ISBLANK(A533)," ",IF(N533&gt;MASTER!$B$3/100,"SB",IF(N533&gt;MASTER!$B$4/100,"B",IF(N533&gt;MASTER!$B$5/100,"C","K"))))</f>
        <v>SB</v>
      </c>
      <c r="Q533" s="51" t="str">
        <f ca="1">IF(ISBLANK(B533)," ",IF(O533&gt;MASTER!$B$3/100,"SB",IF(O533&gt;MASTER!$B$4/100,"B",IF(O533&gt;MASTER!$B$5/100,"C","K"))))</f>
        <v>SB</v>
      </c>
    </row>
    <row r="534" customHeight="1" spans="1:17">
      <c r="A534" s="51">
        <f ca="1">INDIRECT(ADDRESS(2+QUOTIENT(ROW()-2,COUNTA('Form Responses 1'!$1:$1)-4),1,,TRUE,"Form Responses 1"))</f>
        <v>0</v>
      </c>
      <c r="B534" s="51">
        <f ca="1">INDIRECT(ADDRESS(2+QUOTIENT(ROW()-2,COUNTA('Form Responses 1'!$1:$1)-4),2,,TRUE,"Form Responses 1"))</f>
        <v>0</v>
      </c>
      <c r="C534" s="51">
        <f ca="1">INDIRECT(ADDRESS(2+QUOTIENT(ROW()-2,COUNTA('Form Responses 1'!$1:$1)-4),3,,TRUE,"Form Responses 1"))</f>
        <v>0</v>
      </c>
      <c r="D534" s="51">
        <f ca="1">INDIRECT(ADDRESS(2+QUOTIENT(ROW()-2,COUNTA('Form Responses 1'!$1:$1)-4),4,,TRUE,"Form Responses 1"))</f>
        <v>0</v>
      </c>
      <c r="E534" s="67">
        <f ca="1" t="shared" si="0"/>
        <v>6</v>
      </c>
      <c r="F534" s="51" t="str">
        <f ca="1">IF(ISBLANK(A534)," ",INDIRECT(ADDRESS(1,5+MOD(ROW()-2,COUNTA('Form Responses 1'!$1:$1)-4),,TRUE,"Form Responses 1")))</f>
        <v>Gedung [Halaman]</v>
      </c>
      <c r="G534" s="51" t="e">
        <f ca="1">IF(ISBLANK(A534)," ",INDIRECT(ADDRESS(MATCH(A534,'Form Responses 1'!A:A,0),5+MOD(ROW()-2,COUNTA('Form Responses 1'!$1:$1)-4),,TRUE,"Form Responses 1")))</f>
        <v>#N/A</v>
      </c>
      <c r="H534" s="68" t="str">
        <f ca="1" t="shared" si="1"/>
        <v>Gedung</v>
      </c>
      <c r="I534" s="68" t="str">
        <f ca="1" t="shared" si="2"/>
        <v>CLEANING SERVICE</v>
      </c>
      <c r="J534" s="68" t="str">
        <f ca="1" t="array" ref="J534">IFERROR(INDEX(MASTER!B:B,MATCH(G534,MASTER!A:A,0))/100," ")</f>
        <v> </v>
      </c>
      <c r="K534" s="51">
        <f ca="1" t="shared" si="3"/>
        <v>0</v>
      </c>
      <c r="L534" s="51" t="str">
        <f ca="1" t="shared" si="4"/>
        <v>1900 - WEEK 00</v>
      </c>
      <c r="M534" s="51" t="str">
        <f ca="1" t="shared" si="5"/>
        <v>1900 - MONTH 01</v>
      </c>
      <c r="N534" s="68" t="str">
        <f ca="1" t="shared" ref="N534:O534" si="542">IFERROR(AVERAGEIF(L:L,L534,$J:$J)," ")</f>
        <v> </v>
      </c>
      <c r="O534" s="68" t="str">
        <f ca="1" t="shared" si="542"/>
        <v> </v>
      </c>
      <c r="P534" s="51" t="str">
        <f ca="1">IF(ISBLANK(A534)," ",IF(N534&gt;MASTER!$B$3/100,"SB",IF(N534&gt;MASTER!$B$4/100,"B",IF(N534&gt;MASTER!$B$5/100,"C","K"))))</f>
        <v>SB</v>
      </c>
      <c r="Q534" s="51" t="str">
        <f ca="1">IF(ISBLANK(B534)," ",IF(O534&gt;MASTER!$B$3/100,"SB",IF(O534&gt;MASTER!$B$4/100,"B",IF(O534&gt;MASTER!$B$5/100,"C","K"))))</f>
        <v>SB</v>
      </c>
    </row>
    <row r="535" customHeight="1" spans="1:17">
      <c r="A535" s="51">
        <f ca="1">INDIRECT(ADDRESS(2+QUOTIENT(ROW()-2,COUNTA('Form Responses 1'!$1:$1)-4),1,,TRUE,"Form Responses 1"))</f>
        <v>0</v>
      </c>
      <c r="B535" s="51">
        <f ca="1">INDIRECT(ADDRESS(2+QUOTIENT(ROW()-2,COUNTA('Form Responses 1'!$1:$1)-4),2,,TRUE,"Form Responses 1"))</f>
        <v>0</v>
      </c>
      <c r="C535" s="51">
        <f ca="1">INDIRECT(ADDRESS(2+QUOTIENT(ROW()-2,COUNTA('Form Responses 1'!$1:$1)-4),3,,TRUE,"Form Responses 1"))</f>
        <v>0</v>
      </c>
      <c r="D535" s="51">
        <f ca="1">INDIRECT(ADDRESS(2+QUOTIENT(ROW()-2,COUNTA('Form Responses 1'!$1:$1)-4),4,,TRUE,"Form Responses 1"))</f>
        <v>0</v>
      </c>
      <c r="E535" s="67">
        <f ca="1" t="shared" si="0"/>
        <v>6</v>
      </c>
      <c r="F535" s="51" t="str">
        <f ca="1">IF(ISBLANK(A535)," ",INDIRECT(ADDRESS(1,5+MOD(ROW()-2,COUNTA('Form Responses 1'!$1:$1)-4),,TRUE,"Form Responses 1")))</f>
        <v>Gedung [Kamar 1]</v>
      </c>
      <c r="G535" s="51" t="e">
        <f ca="1">IF(ISBLANK(A535)," ",INDIRECT(ADDRESS(MATCH(A535,'Form Responses 1'!A:A,0),5+MOD(ROW()-2,COUNTA('Form Responses 1'!$1:$1)-4),,TRUE,"Form Responses 1")))</f>
        <v>#N/A</v>
      </c>
      <c r="H535" s="68" t="str">
        <f ca="1" t="shared" si="1"/>
        <v>Gedung</v>
      </c>
      <c r="I535" s="68" t="str">
        <f ca="1" t="shared" si="2"/>
        <v>CLEANING SERVICE</v>
      </c>
      <c r="J535" s="68" t="str">
        <f ca="1" t="array" ref="J535">IFERROR(INDEX(MASTER!B:B,MATCH(G535,MASTER!A:A,0))/100," ")</f>
        <v> </v>
      </c>
      <c r="K535" s="51">
        <f ca="1" t="shared" si="3"/>
        <v>0</v>
      </c>
      <c r="L535" s="51" t="str">
        <f ca="1" t="shared" si="4"/>
        <v>1900 - WEEK 00</v>
      </c>
      <c r="M535" s="51" t="str">
        <f ca="1" t="shared" si="5"/>
        <v>1900 - MONTH 01</v>
      </c>
      <c r="N535" s="68" t="str">
        <f ca="1" t="shared" ref="N535:O535" si="543">IFERROR(AVERAGEIF(L:L,L535,$J:$J)," ")</f>
        <v> </v>
      </c>
      <c r="O535" s="68" t="str">
        <f ca="1" t="shared" si="543"/>
        <v> </v>
      </c>
      <c r="P535" s="51" t="str">
        <f ca="1">IF(ISBLANK(A535)," ",IF(N535&gt;MASTER!$B$3/100,"SB",IF(N535&gt;MASTER!$B$4/100,"B",IF(N535&gt;MASTER!$B$5/100,"C","K"))))</f>
        <v>SB</v>
      </c>
      <c r="Q535" s="51" t="str">
        <f ca="1">IF(ISBLANK(B535)," ",IF(O535&gt;MASTER!$B$3/100,"SB",IF(O535&gt;MASTER!$B$4/100,"B",IF(O535&gt;MASTER!$B$5/100,"C","K"))))</f>
        <v>SB</v>
      </c>
    </row>
    <row r="536" customHeight="1" spans="1:17">
      <c r="A536" s="51">
        <f ca="1">INDIRECT(ADDRESS(2+QUOTIENT(ROW()-2,COUNTA('Form Responses 1'!$1:$1)-4),1,,TRUE,"Form Responses 1"))</f>
        <v>0</v>
      </c>
      <c r="B536" s="51">
        <f ca="1">INDIRECT(ADDRESS(2+QUOTIENT(ROW()-2,COUNTA('Form Responses 1'!$1:$1)-4),2,,TRUE,"Form Responses 1"))</f>
        <v>0</v>
      </c>
      <c r="C536" s="51">
        <f ca="1">INDIRECT(ADDRESS(2+QUOTIENT(ROW()-2,COUNTA('Form Responses 1'!$1:$1)-4),3,,TRUE,"Form Responses 1"))</f>
        <v>0</v>
      </c>
      <c r="D536" s="51">
        <f ca="1">INDIRECT(ADDRESS(2+QUOTIENT(ROW()-2,COUNTA('Form Responses 1'!$1:$1)-4),4,,TRUE,"Form Responses 1"))</f>
        <v>0</v>
      </c>
      <c r="E536" s="67">
        <f ca="1" t="shared" si="0"/>
        <v>6</v>
      </c>
      <c r="F536" s="51" t="str">
        <f ca="1">IF(ISBLANK(A536)," ",INDIRECT(ADDRESS(1,5+MOD(ROW()-2,COUNTA('Form Responses 1'!$1:$1)-4),,TRUE,"Form Responses 1")))</f>
        <v>Gedung [Kamar 2]</v>
      </c>
      <c r="G536" s="51" t="e">
        <f ca="1">IF(ISBLANK(A536)," ",INDIRECT(ADDRESS(MATCH(A536,'Form Responses 1'!A:A,0),5+MOD(ROW()-2,COUNTA('Form Responses 1'!$1:$1)-4),,TRUE,"Form Responses 1")))</f>
        <v>#N/A</v>
      </c>
      <c r="H536" s="68" t="str">
        <f ca="1" t="shared" si="1"/>
        <v>Gedung</v>
      </c>
      <c r="I536" s="68" t="str">
        <f ca="1" t="shared" si="2"/>
        <v>CLEANING SERVICE</v>
      </c>
      <c r="J536" s="68" t="str">
        <f ca="1" t="array" ref="J536">IFERROR(INDEX(MASTER!B:B,MATCH(G536,MASTER!A:A,0))/100," ")</f>
        <v> </v>
      </c>
      <c r="K536" s="51">
        <f ca="1" t="shared" si="3"/>
        <v>0</v>
      </c>
      <c r="L536" s="51" t="str">
        <f ca="1" t="shared" si="4"/>
        <v>1900 - WEEK 00</v>
      </c>
      <c r="M536" s="51" t="str">
        <f ca="1" t="shared" si="5"/>
        <v>1900 - MONTH 01</v>
      </c>
      <c r="N536" s="68" t="str">
        <f ca="1" t="shared" ref="N536:O536" si="544">IFERROR(AVERAGEIF(L:L,L536,$J:$J)," ")</f>
        <v> </v>
      </c>
      <c r="O536" s="68" t="str">
        <f ca="1" t="shared" si="544"/>
        <v> </v>
      </c>
      <c r="P536" s="51" t="str">
        <f ca="1">IF(ISBLANK(A536)," ",IF(N536&gt;MASTER!$B$3/100,"SB",IF(N536&gt;MASTER!$B$4/100,"B",IF(N536&gt;MASTER!$B$5/100,"C","K"))))</f>
        <v>SB</v>
      </c>
      <c r="Q536" s="51" t="str">
        <f ca="1">IF(ISBLANK(B536)," ",IF(O536&gt;MASTER!$B$3/100,"SB",IF(O536&gt;MASTER!$B$4/100,"B",IF(O536&gt;MASTER!$B$5/100,"C","K"))))</f>
        <v>SB</v>
      </c>
    </row>
    <row r="537" customHeight="1" spans="1:17">
      <c r="A537" s="51">
        <f ca="1">INDIRECT(ADDRESS(2+QUOTIENT(ROW()-2,COUNTA('Form Responses 1'!$1:$1)-4),1,,TRUE,"Form Responses 1"))</f>
        <v>0</v>
      </c>
      <c r="B537" s="51">
        <f ca="1">INDIRECT(ADDRESS(2+QUOTIENT(ROW()-2,COUNTA('Form Responses 1'!$1:$1)-4),2,,TRUE,"Form Responses 1"))</f>
        <v>0</v>
      </c>
      <c r="C537" s="51">
        <f ca="1">INDIRECT(ADDRESS(2+QUOTIENT(ROW()-2,COUNTA('Form Responses 1'!$1:$1)-4),3,,TRUE,"Form Responses 1"))</f>
        <v>0</v>
      </c>
      <c r="D537" s="51">
        <f ca="1">INDIRECT(ADDRESS(2+QUOTIENT(ROW()-2,COUNTA('Form Responses 1'!$1:$1)-4),4,,TRUE,"Form Responses 1"))</f>
        <v>0</v>
      </c>
      <c r="E537" s="67">
        <f ca="1" t="shared" si="0"/>
        <v>6</v>
      </c>
      <c r="F537" s="51" t="str">
        <f ca="1">IF(ISBLANK(A537)," ",INDIRECT(ADDRESS(1,5+MOD(ROW()-2,COUNTA('Form Responses 1'!$1:$1)-4),,TRUE,"Form Responses 1")))</f>
        <v>Gedung [Kamar 3]</v>
      </c>
      <c r="G537" s="51" t="e">
        <f ca="1">IF(ISBLANK(A537)," ",INDIRECT(ADDRESS(MATCH(A537,'Form Responses 1'!A:A,0),5+MOD(ROW()-2,COUNTA('Form Responses 1'!$1:$1)-4),,TRUE,"Form Responses 1")))</f>
        <v>#N/A</v>
      </c>
      <c r="H537" s="68" t="str">
        <f ca="1" t="shared" si="1"/>
        <v>Gedung</v>
      </c>
      <c r="I537" s="68" t="str">
        <f ca="1" t="shared" si="2"/>
        <v>CLEANING SERVICE</v>
      </c>
      <c r="J537" s="68" t="str">
        <f ca="1" t="array" ref="J537">IFERROR(INDEX(MASTER!B:B,MATCH(G537,MASTER!A:A,0))/100," ")</f>
        <v> </v>
      </c>
      <c r="K537" s="51">
        <f ca="1" t="shared" si="3"/>
        <v>0</v>
      </c>
      <c r="L537" s="51" t="str">
        <f ca="1" t="shared" si="4"/>
        <v>1900 - WEEK 00</v>
      </c>
      <c r="M537" s="51" t="str">
        <f ca="1" t="shared" si="5"/>
        <v>1900 - MONTH 01</v>
      </c>
      <c r="N537" s="68" t="str">
        <f ca="1" t="shared" ref="N537:O537" si="545">IFERROR(AVERAGEIF(L:L,L537,$J:$J)," ")</f>
        <v> </v>
      </c>
      <c r="O537" s="68" t="str">
        <f ca="1" t="shared" si="545"/>
        <v> </v>
      </c>
      <c r="P537" s="51" t="str">
        <f ca="1">IF(ISBLANK(A537)," ",IF(N537&gt;MASTER!$B$3/100,"SB",IF(N537&gt;MASTER!$B$4/100,"B",IF(N537&gt;MASTER!$B$5/100,"C","K"))))</f>
        <v>SB</v>
      </c>
      <c r="Q537" s="51" t="str">
        <f ca="1">IF(ISBLANK(B537)," ",IF(O537&gt;MASTER!$B$3/100,"SB",IF(O537&gt;MASTER!$B$4/100,"B",IF(O537&gt;MASTER!$B$5/100,"C","K"))))</f>
        <v>SB</v>
      </c>
    </row>
    <row r="538" customHeight="1" spans="1:17">
      <c r="A538" s="51">
        <f ca="1">INDIRECT(ADDRESS(2+QUOTIENT(ROW()-2,COUNTA('Form Responses 1'!$1:$1)-4),1,,TRUE,"Form Responses 1"))</f>
        <v>0</v>
      </c>
      <c r="B538" s="51">
        <f ca="1">INDIRECT(ADDRESS(2+QUOTIENT(ROW()-2,COUNTA('Form Responses 1'!$1:$1)-4),2,,TRUE,"Form Responses 1"))</f>
        <v>0</v>
      </c>
      <c r="C538" s="51">
        <f ca="1">INDIRECT(ADDRESS(2+QUOTIENT(ROW()-2,COUNTA('Form Responses 1'!$1:$1)-4),3,,TRUE,"Form Responses 1"))</f>
        <v>0</v>
      </c>
      <c r="D538" s="51">
        <f ca="1">INDIRECT(ADDRESS(2+QUOTIENT(ROW()-2,COUNTA('Form Responses 1'!$1:$1)-4),4,,TRUE,"Form Responses 1"))</f>
        <v>0</v>
      </c>
      <c r="E538" s="67">
        <f ca="1" t="shared" si="0"/>
        <v>6</v>
      </c>
      <c r="F538" s="51" t="str">
        <f ca="1">IF(ISBLANK(A538)," ",INDIRECT(ADDRESS(1,5+MOD(ROW()-2,COUNTA('Form Responses 1'!$1:$1)-4),,TRUE,"Form Responses 1")))</f>
        <v>Gedung [Kamar 4]</v>
      </c>
      <c r="G538" s="51" t="e">
        <f ca="1">IF(ISBLANK(A538)," ",INDIRECT(ADDRESS(MATCH(A538,'Form Responses 1'!A:A,0),5+MOD(ROW()-2,COUNTA('Form Responses 1'!$1:$1)-4),,TRUE,"Form Responses 1")))</f>
        <v>#N/A</v>
      </c>
      <c r="H538" s="68" t="str">
        <f ca="1" t="shared" si="1"/>
        <v>Gedung</v>
      </c>
      <c r="I538" s="68" t="str">
        <f ca="1" t="shared" si="2"/>
        <v>CLEANING SERVICE</v>
      </c>
      <c r="J538" s="68" t="str">
        <f ca="1" t="array" ref="J538">IFERROR(INDEX(MASTER!B:B,MATCH(G538,MASTER!A:A,0))/100," ")</f>
        <v> </v>
      </c>
      <c r="K538" s="51">
        <f ca="1" t="shared" si="3"/>
        <v>0</v>
      </c>
      <c r="L538" s="51" t="str">
        <f ca="1" t="shared" si="4"/>
        <v>1900 - WEEK 00</v>
      </c>
      <c r="M538" s="51" t="str">
        <f ca="1" t="shared" si="5"/>
        <v>1900 - MONTH 01</v>
      </c>
      <c r="N538" s="68" t="str">
        <f ca="1" t="shared" ref="N538:O538" si="546">IFERROR(AVERAGEIF(L:L,L538,$J:$J)," ")</f>
        <v> </v>
      </c>
      <c r="O538" s="68" t="str">
        <f ca="1" t="shared" si="546"/>
        <v> </v>
      </c>
      <c r="P538" s="51" t="str">
        <f ca="1">IF(ISBLANK(A538)," ",IF(N538&gt;MASTER!$B$3/100,"SB",IF(N538&gt;MASTER!$B$4/100,"B",IF(N538&gt;MASTER!$B$5/100,"C","K"))))</f>
        <v>SB</v>
      </c>
      <c r="Q538" s="51" t="str">
        <f ca="1">IF(ISBLANK(B538)," ",IF(O538&gt;MASTER!$B$3/100,"SB",IF(O538&gt;MASTER!$B$4/100,"B",IF(O538&gt;MASTER!$B$5/100,"C","K"))))</f>
        <v>SB</v>
      </c>
    </row>
    <row r="539" customHeight="1" spans="1:17">
      <c r="A539" s="51">
        <f ca="1">INDIRECT(ADDRESS(2+QUOTIENT(ROW()-2,COUNTA('Form Responses 1'!$1:$1)-4),1,,TRUE,"Form Responses 1"))</f>
        <v>0</v>
      </c>
      <c r="B539" s="51">
        <f ca="1">INDIRECT(ADDRESS(2+QUOTIENT(ROW()-2,COUNTA('Form Responses 1'!$1:$1)-4),2,,TRUE,"Form Responses 1"))</f>
        <v>0</v>
      </c>
      <c r="C539" s="51">
        <f ca="1">INDIRECT(ADDRESS(2+QUOTIENT(ROW()-2,COUNTA('Form Responses 1'!$1:$1)-4),3,,TRUE,"Form Responses 1"))</f>
        <v>0</v>
      </c>
      <c r="D539" s="51">
        <f ca="1">INDIRECT(ADDRESS(2+QUOTIENT(ROW()-2,COUNTA('Form Responses 1'!$1:$1)-4),4,,TRUE,"Form Responses 1"))</f>
        <v>0</v>
      </c>
      <c r="E539" s="67">
        <f ca="1" t="shared" si="0"/>
        <v>6</v>
      </c>
      <c r="F539" s="51" t="str">
        <f ca="1">IF(ISBLANK(A539)," ",INDIRECT(ADDRESS(1,5+MOD(ROW()-2,COUNTA('Form Responses 1'!$1:$1)-4),,TRUE,"Form Responses 1")))</f>
        <v>Gedung [Kolidor]</v>
      </c>
      <c r="G539" s="51" t="e">
        <f ca="1">IF(ISBLANK(A539)," ",INDIRECT(ADDRESS(MATCH(A539,'Form Responses 1'!A:A,0),5+MOD(ROW()-2,COUNTA('Form Responses 1'!$1:$1)-4),,TRUE,"Form Responses 1")))</f>
        <v>#N/A</v>
      </c>
      <c r="H539" s="68" t="str">
        <f ca="1" t="shared" si="1"/>
        <v>Gedung</v>
      </c>
      <c r="I539" s="68" t="str">
        <f ca="1" t="shared" si="2"/>
        <v>CLEANING SERVICE</v>
      </c>
      <c r="J539" s="68" t="str">
        <f ca="1" t="array" ref="J539">IFERROR(INDEX(MASTER!B:B,MATCH(G539,MASTER!A:A,0))/100," ")</f>
        <v> </v>
      </c>
      <c r="K539" s="51">
        <f ca="1" t="shared" si="3"/>
        <v>0</v>
      </c>
      <c r="L539" s="51" t="str">
        <f ca="1" t="shared" si="4"/>
        <v>1900 - WEEK 00</v>
      </c>
      <c r="M539" s="51" t="str">
        <f ca="1" t="shared" si="5"/>
        <v>1900 - MONTH 01</v>
      </c>
      <c r="N539" s="68" t="str">
        <f ca="1" t="shared" ref="N539:O539" si="547">IFERROR(AVERAGEIF(L:L,L539,$J:$J)," ")</f>
        <v> </v>
      </c>
      <c r="O539" s="68" t="str">
        <f ca="1" t="shared" si="547"/>
        <v> </v>
      </c>
      <c r="P539" s="51" t="str">
        <f ca="1">IF(ISBLANK(A539)," ",IF(N539&gt;MASTER!$B$3/100,"SB",IF(N539&gt;MASTER!$B$4/100,"B",IF(N539&gt;MASTER!$B$5/100,"C","K"))))</f>
        <v>SB</v>
      </c>
      <c r="Q539" s="51" t="str">
        <f ca="1">IF(ISBLANK(B539)," ",IF(O539&gt;MASTER!$B$3/100,"SB",IF(O539&gt;MASTER!$B$4/100,"B",IF(O539&gt;MASTER!$B$5/100,"C","K"))))</f>
        <v>SB</v>
      </c>
    </row>
    <row r="540" customHeight="1" spans="1:17">
      <c r="A540" s="51">
        <f ca="1">INDIRECT(ADDRESS(2+QUOTIENT(ROW()-2,COUNTA('Form Responses 1'!$1:$1)-4),1,,TRUE,"Form Responses 1"))</f>
        <v>0</v>
      </c>
      <c r="B540" s="51">
        <f ca="1">INDIRECT(ADDRESS(2+QUOTIENT(ROW()-2,COUNTA('Form Responses 1'!$1:$1)-4),2,,TRUE,"Form Responses 1"))</f>
        <v>0</v>
      </c>
      <c r="C540" s="51">
        <f ca="1">INDIRECT(ADDRESS(2+QUOTIENT(ROW()-2,COUNTA('Form Responses 1'!$1:$1)-4),3,,TRUE,"Form Responses 1"))</f>
        <v>0</v>
      </c>
      <c r="D540" s="51">
        <f ca="1">INDIRECT(ADDRESS(2+QUOTIENT(ROW()-2,COUNTA('Form Responses 1'!$1:$1)-4),4,,TRUE,"Form Responses 1"))</f>
        <v>0</v>
      </c>
      <c r="E540" s="67">
        <f ca="1" t="shared" si="0"/>
        <v>6</v>
      </c>
      <c r="F540" s="51" t="str">
        <f ca="1">IF(ISBLANK(A540)," ",INDIRECT(ADDRESS(1,5+MOD(ROW()-2,COUNTA('Form Responses 1'!$1:$1)-4),,TRUE,"Form Responses 1")))</f>
        <v>Gedung [Pentri]</v>
      </c>
      <c r="G540" s="51" t="e">
        <f ca="1">IF(ISBLANK(A540)," ",INDIRECT(ADDRESS(MATCH(A540,'Form Responses 1'!A:A,0),5+MOD(ROW()-2,COUNTA('Form Responses 1'!$1:$1)-4),,TRUE,"Form Responses 1")))</f>
        <v>#N/A</v>
      </c>
      <c r="H540" s="68" t="str">
        <f ca="1" t="shared" si="1"/>
        <v>Gedung</v>
      </c>
      <c r="I540" s="68" t="str">
        <f ca="1" t="shared" si="2"/>
        <v>CLEANING SERVICE</v>
      </c>
      <c r="J540" s="68" t="str">
        <f ca="1" t="array" ref="J540">IFERROR(INDEX(MASTER!B:B,MATCH(G540,MASTER!A:A,0))/100," ")</f>
        <v> </v>
      </c>
      <c r="K540" s="51">
        <f ca="1" t="shared" si="3"/>
        <v>0</v>
      </c>
      <c r="L540" s="51" t="str">
        <f ca="1" t="shared" si="4"/>
        <v>1900 - WEEK 00</v>
      </c>
      <c r="M540" s="51" t="str">
        <f ca="1" t="shared" si="5"/>
        <v>1900 - MONTH 01</v>
      </c>
      <c r="N540" s="68" t="str">
        <f ca="1" t="shared" ref="N540:O540" si="548">IFERROR(AVERAGEIF(L:L,L540,$J:$J)," ")</f>
        <v> </v>
      </c>
      <c r="O540" s="68" t="str">
        <f ca="1" t="shared" si="548"/>
        <v> </v>
      </c>
      <c r="P540" s="51" t="str">
        <f ca="1">IF(ISBLANK(A540)," ",IF(N540&gt;MASTER!$B$3/100,"SB",IF(N540&gt;MASTER!$B$4/100,"B",IF(N540&gt;MASTER!$B$5/100,"C","K"))))</f>
        <v>SB</v>
      </c>
      <c r="Q540" s="51" t="str">
        <f ca="1">IF(ISBLANK(B540)," ",IF(O540&gt;MASTER!$B$3/100,"SB",IF(O540&gt;MASTER!$B$4/100,"B",IF(O540&gt;MASTER!$B$5/100,"C","K"))))</f>
        <v>SB</v>
      </c>
    </row>
    <row r="541" customHeight="1" spans="1:17">
      <c r="A541" s="51">
        <f ca="1">INDIRECT(ADDRESS(2+QUOTIENT(ROW()-2,COUNTA('Form Responses 1'!$1:$1)-4),1,,TRUE,"Form Responses 1"))</f>
        <v>0</v>
      </c>
      <c r="B541" s="51">
        <f ca="1">INDIRECT(ADDRESS(2+QUOTIENT(ROW()-2,COUNTA('Form Responses 1'!$1:$1)-4),2,,TRUE,"Form Responses 1"))</f>
        <v>0</v>
      </c>
      <c r="C541" s="51">
        <f ca="1">INDIRECT(ADDRESS(2+QUOTIENT(ROW()-2,COUNTA('Form Responses 1'!$1:$1)-4),3,,TRUE,"Form Responses 1"))</f>
        <v>0</v>
      </c>
      <c r="D541" s="51">
        <f ca="1">INDIRECT(ADDRESS(2+QUOTIENT(ROW()-2,COUNTA('Form Responses 1'!$1:$1)-4),4,,TRUE,"Form Responses 1"))</f>
        <v>0</v>
      </c>
      <c r="E541" s="67">
        <f ca="1" t="shared" si="0"/>
        <v>6</v>
      </c>
      <c r="F541" s="51" t="str">
        <f ca="1">IF(ISBLANK(A541)," ",INDIRECT(ADDRESS(1,5+MOD(ROW()-2,COUNTA('Form Responses 1'!$1:$1)-4),,TRUE,"Form Responses 1")))</f>
        <v>Gedung [Toilet]</v>
      </c>
      <c r="G541" s="51" t="e">
        <f ca="1">IF(ISBLANK(A541)," ",INDIRECT(ADDRESS(MATCH(A541,'Form Responses 1'!A:A,0),5+MOD(ROW()-2,COUNTA('Form Responses 1'!$1:$1)-4),,TRUE,"Form Responses 1")))</f>
        <v>#N/A</v>
      </c>
      <c r="H541" s="68" t="str">
        <f ca="1" t="shared" si="1"/>
        <v>Gedung</v>
      </c>
      <c r="I541" s="68" t="str">
        <f ca="1" t="shared" si="2"/>
        <v>CLEANING SERVICE</v>
      </c>
      <c r="J541" s="68" t="str">
        <f ca="1" t="array" ref="J541">IFERROR(INDEX(MASTER!B:B,MATCH(G541,MASTER!A:A,0))/100," ")</f>
        <v> </v>
      </c>
      <c r="K541" s="51">
        <f ca="1" t="shared" si="3"/>
        <v>0</v>
      </c>
      <c r="L541" s="51" t="str">
        <f ca="1" t="shared" si="4"/>
        <v>1900 - WEEK 00</v>
      </c>
      <c r="M541" s="51" t="str">
        <f ca="1" t="shared" si="5"/>
        <v>1900 - MONTH 01</v>
      </c>
      <c r="N541" s="68" t="str">
        <f ca="1" t="shared" ref="N541:O541" si="549">IFERROR(AVERAGEIF(L:L,L541,$J:$J)," ")</f>
        <v> </v>
      </c>
      <c r="O541" s="68" t="str">
        <f ca="1" t="shared" si="549"/>
        <v> </v>
      </c>
      <c r="P541" s="51" t="str">
        <f ca="1">IF(ISBLANK(A541)," ",IF(N541&gt;MASTER!$B$3/100,"SB",IF(N541&gt;MASTER!$B$4/100,"B",IF(N541&gt;MASTER!$B$5/100,"C","K"))))</f>
        <v>SB</v>
      </c>
      <c r="Q541" s="51" t="str">
        <f ca="1">IF(ISBLANK(B541)," ",IF(O541&gt;MASTER!$B$3/100,"SB",IF(O541&gt;MASTER!$B$4/100,"B",IF(O541&gt;MASTER!$B$5/100,"C","K"))))</f>
        <v>SB</v>
      </c>
    </row>
    <row r="542" customHeight="1" spans="1:17">
      <c r="A542" s="51">
        <f ca="1">INDIRECT(ADDRESS(2+QUOTIENT(ROW()-2,COUNTA('Form Responses 1'!$1:$1)-4),1,,TRUE,"Form Responses 1"))</f>
        <v>0</v>
      </c>
      <c r="B542" s="51">
        <f ca="1">INDIRECT(ADDRESS(2+QUOTIENT(ROW()-2,COUNTA('Form Responses 1'!$1:$1)-4),2,,TRUE,"Form Responses 1"))</f>
        <v>0</v>
      </c>
      <c r="C542" s="51">
        <f ca="1">INDIRECT(ADDRESS(2+QUOTIENT(ROW()-2,COUNTA('Form Responses 1'!$1:$1)-4),3,,TRUE,"Form Responses 1"))</f>
        <v>0</v>
      </c>
      <c r="D542" s="51">
        <f ca="1">INDIRECT(ADDRESS(2+QUOTIENT(ROW()-2,COUNTA('Form Responses 1'!$1:$1)-4),4,,TRUE,"Form Responses 1"))</f>
        <v>0</v>
      </c>
      <c r="E542" s="67">
        <f ca="1" t="shared" si="0"/>
        <v>6</v>
      </c>
      <c r="F542" s="51" t="str">
        <f ca="1">IF(ISBLANK(A542)," ",INDIRECT(ADDRESS(1,5+MOD(ROW()-2,COUNTA('Form Responses 1'!$1:$1)-4),,TRUE,"Form Responses 1")))</f>
        <v>Security [Security Functions]</v>
      </c>
      <c r="G542" s="51" t="e">
        <f ca="1">IF(ISBLANK(A542)," ",INDIRECT(ADDRESS(MATCH(A542,'Form Responses 1'!A:A,0),5+MOD(ROW()-2,COUNTA('Form Responses 1'!$1:$1)-4),,TRUE,"Form Responses 1")))</f>
        <v>#N/A</v>
      </c>
      <c r="H542" s="68" t="str">
        <f ca="1" t="shared" si="1"/>
        <v>Security</v>
      </c>
      <c r="I542" s="68" t="str">
        <f ca="1" t="shared" si="2"/>
        <v>SECURITY SERVICE</v>
      </c>
      <c r="J542" s="68" t="str">
        <f ca="1" t="array" ref="J542">IFERROR(INDEX(MASTER!B:B,MATCH(G542,MASTER!A:A,0))/100," ")</f>
        <v> </v>
      </c>
      <c r="K542" s="51">
        <f ca="1" t="shared" si="3"/>
        <v>0</v>
      </c>
      <c r="L542" s="51" t="str">
        <f ca="1" t="shared" si="4"/>
        <v>1900 - WEEK 00</v>
      </c>
      <c r="M542" s="51" t="str">
        <f ca="1" t="shared" si="5"/>
        <v>1900 - MONTH 01</v>
      </c>
      <c r="N542" s="68" t="str">
        <f ca="1" t="shared" ref="N542:O542" si="550">IFERROR(AVERAGEIF(L:L,L542,$J:$J)," ")</f>
        <v> </v>
      </c>
      <c r="O542" s="68" t="str">
        <f ca="1" t="shared" si="550"/>
        <v> </v>
      </c>
      <c r="P542" s="51" t="str">
        <f ca="1">IF(ISBLANK(A542)," ",IF(N542&gt;MASTER!$B$3/100,"SB",IF(N542&gt;MASTER!$B$4/100,"B",IF(N542&gt;MASTER!$B$5/100,"C","K"))))</f>
        <v>SB</v>
      </c>
      <c r="Q542" s="51" t="str">
        <f ca="1">IF(ISBLANK(B542)," ",IF(O542&gt;MASTER!$B$3/100,"SB",IF(O542&gt;MASTER!$B$4/100,"B",IF(O542&gt;MASTER!$B$5/100,"C","K"))))</f>
        <v>SB</v>
      </c>
    </row>
    <row r="543" customHeight="1" spans="1:17">
      <c r="A543" s="51">
        <f ca="1">INDIRECT(ADDRESS(2+QUOTIENT(ROW()-2,COUNTA('Form Responses 1'!$1:$1)-4),1,,TRUE,"Form Responses 1"))</f>
        <v>0</v>
      </c>
      <c r="B543" s="51">
        <f ca="1">INDIRECT(ADDRESS(2+QUOTIENT(ROW()-2,COUNTA('Form Responses 1'!$1:$1)-4),2,,TRUE,"Form Responses 1"))</f>
        <v>0</v>
      </c>
      <c r="C543" s="51">
        <f ca="1">INDIRECT(ADDRESS(2+QUOTIENT(ROW()-2,COUNTA('Form Responses 1'!$1:$1)-4),3,,TRUE,"Form Responses 1"))</f>
        <v>0</v>
      </c>
      <c r="D543" s="51">
        <f ca="1">INDIRECT(ADDRESS(2+QUOTIENT(ROW()-2,COUNTA('Form Responses 1'!$1:$1)-4),4,,TRUE,"Form Responses 1"))</f>
        <v>0</v>
      </c>
      <c r="E543" s="67">
        <f ca="1" t="shared" si="0"/>
        <v>6</v>
      </c>
      <c r="F543" s="51" t="str">
        <f ca="1">IF(ISBLANK(A543)," ",INDIRECT(ADDRESS(1,5+MOD(ROW()-2,COUNTA('Form Responses 1'!$1:$1)-4),,TRUE,"Form Responses 1")))</f>
        <v>Gedung [Halaman]</v>
      </c>
      <c r="G543" s="51" t="e">
        <f ca="1">IF(ISBLANK(A543)," ",INDIRECT(ADDRESS(MATCH(A543,'Form Responses 1'!A:A,0),5+MOD(ROW()-2,COUNTA('Form Responses 1'!$1:$1)-4),,TRUE,"Form Responses 1")))</f>
        <v>#N/A</v>
      </c>
      <c r="H543" s="68" t="str">
        <f ca="1" t="shared" si="1"/>
        <v>Gedung</v>
      </c>
      <c r="I543" s="68" t="str">
        <f ca="1" t="shared" si="2"/>
        <v>CLEANING SERVICE</v>
      </c>
      <c r="J543" s="68" t="str">
        <f ca="1" t="array" ref="J543">IFERROR(INDEX(MASTER!B:B,MATCH(G543,MASTER!A:A,0))/100," ")</f>
        <v> </v>
      </c>
      <c r="K543" s="51">
        <f ca="1" t="shared" si="3"/>
        <v>0</v>
      </c>
      <c r="L543" s="51" t="str">
        <f ca="1" t="shared" si="4"/>
        <v>1900 - WEEK 00</v>
      </c>
      <c r="M543" s="51" t="str">
        <f ca="1" t="shared" si="5"/>
        <v>1900 - MONTH 01</v>
      </c>
      <c r="N543" s="68" t="str">
        <f ca="1" t="shared" ref="N543:O543" si="551">IFERROR(AVERAGEIF(L:L,L543,$J:$J)," ")</f>
        <v> </v>
      </c>
      <c r="O543" s="68" t="str">
        <f ca="1" t="shared" si="551"/>
        <v> </v>
      </c>
      <c r="P543" s="51" t="str">
        <f ca="1">IF(ISBLANK(A543)," ",IF(N543&gt;MASTER!$B$3/100,"SB",IF(N543&gt;MASTER!$B$4/100,"B",IF(N543&gt;MASTER!$B$5/100,"C","K"))))</f>
        <v>SB</v>
      </c>
      <c r="Q543" s="51" t="str">
        <f ca="1">IF(ISBLANK(B543)," ",IF(O543&gt;MASTER!$B$3/100,"SB",IF(O543&gt;MASTER!$B$4/100,"B",IF(O543&gt;MASTER!$B$5/100,"C","K"))))</f>
        <v>SB</v>
      </c>
    </row>
    <row r="544" customHeight="1" spans="1:17">
      <c r="A544" s="51">
        <f ca="1">INDIRECT(ADDRESS(2+QUOTIENT(ROW()-2,COUNTA('Form Responses 1'!$1:$1)-4),1,,TRUE,"Form Responses 1"))</f>
        <v>0</v>
      </c>
      <c r="B544" s="51">
        <f ca="1">INDIRECT(ADDRESS(2+QUOTIENT(ROW()-2,COUNTA('Form Responses 1'!$1:$1)-4),2,,TRUE,"Form Responses 1"))</f>
        <v>0</v>
      </c>
      <c r="C544" s="51">
        <f ca="1">INDIRECT(ADDRESS(2+QUOTIENT(ROW()-2,COUNTA('Form Responses 1'!$1:$1)-4),3,,TRUE,"Form Responses 1"))</f>
        <v>0</v>
      </c>
      <c r="D544" s="51">
        <f ca="1">INDIRECT(ADDRESS(2+QUOTIENT(ROW()-2,COUNTA('Form Responses 1'!$1:$1)-4),4,,TRUE,"Form Responses 1"))</f>
        <v>0</v>
      </c>
      <c r="E544" s="67">
        <f ca="1" t="shared" si="0"/>
        <v>6</v>
      </c>
      <c r="F544" s="51" t="str">
        <f ca="1">IF(ISBLANK(A544)," ",INDIRECT(ADDRESS(1,5+MOD(ROW()-2,COUNTA('Form Responses 1'!$1:$1)-4),,TRUE,"Form Responses 1")))</f>
        <v>Gedung [Kamar 1]</v>
      </c>
      <c r="G544" s="51" t="e">
        <f ca="1">IF(ISBLANK(A544)," ",INDIRECT(ADDRESS(MATCH(A544,'Form Responses 1'!A:A,0),5+MOD(ROW()-2,COUNTA('Form Responses 1'!$1:$1)-4),,TRUE,"Form Responses 1")))</f>
        <v>#N/A</v>
      </c>
      <c r="H544" s="68" t="str">
        <f ca="1" t="shared" si="1"/>
        <v>Gedung</v>
      </c>
      <c r="I544" s="68" t="str">
        <f ca="1" t="shared" si="2"/>
        <v>CLEANING SERVICE</v>
      </c>
      <c r="J544" s="68" t="str">
        <f ca="1" t="array" ref="J544">IFERROR(INDEX(MASTER!B:B,MATCH(G544,MASTER!A:A,0))/100," ")</f>
        <v> </v>
      </c>
      <c r="K544" s="51">
        <f ca="1" t="shared" si="3"/>
        <v>0</v>
      </c>
      <c r="L544" s="51" t="str">
        <f ca="1" t="shared" si="4"/>
        <v>1900 - WEEK 00</v>
      </c>
      <c r="M544" s="51" t="str">
        <f ca="1" t="shared" si="5"/>
        <v>1900 - MONTH 01</v>
      </c>
      <c r="N544" s="68" t="str">
        <f ca="1" t="shared" ref="N544:O544" si="552">IFERROR(AVERAGEIF(L:L,L544,$J:$J)," ")</f>
        <v> </v>
      </c>
      <c r="O544" s="68" t="str">
        <f ca="1" t="shared" si="552"/>
        <v> </v>
      </c>
      <c r="P544" s="51" t="str">
        <f ca="1">IF(ISBLANK(A544)," ",IF(N544&gt;MASTER!$B$3/100,"SB",IF(N544&gt;MASTER!$B$4/100,"B",IF(N544&gt;MASTER!$B$5/100,"C","K"))))</f>
        <v>SB</v>
      </c>
      <c r="Q544" s="51" t="str">
        <f ca="1">IF(ISBLANK(B544)," ",IF(O544&gt;MASTER!$B$3/100,"SB",IF(O544&gt;MASTER!$B$4/100,"B",IF(O544&gt;MASTER!$B$5/100,"C","K"))))</f>
        <v>SB</v>
      </c>
    </row>
    <row r="545" customHeight="1" spans="1:17">
      <c r="A545" s="51">
        <f ca="1">INDIRECT(ADDRESS(2+QUOTIENT(ROW()-2,COUNTA('Form Responses 1'!$1:$1)-4),1,,TRUE,"Form Responses 1"))</f>
        <v>0</v>
      </c>
      <c r="B545" s="51">
        <f ca="1">INDIRECT(ADDRESS(2+QUOTIENT(ROW()-2,COUNTA('Form Responses 1'!$1:$1)-4),2,,TRUE,"Form Responses 1"))</f>
        <v>0</v>
      </c>
      <c r="C545" s="51">
        <f ca="1">INDIRECT(ADDRESS(2+QUOTIENT(ROW()-2,COUNTA('Form Responses 1'!$1:$1)-4),3,,TRUE,"Form Responses 1"))</f>
        <v>0</v>
      </c>
      <c r="D545" s="51">
        <f ca="1">INDIRECT(ADDRESS(2+QUOTIENT(ROW()-2,COUNTA('Form Responses 1'!$1:$1)-4),4,,TRUE,"Form Responses 1"))</f>
        <v>0</v>
      </c>
      <c r="E545" s="67">
        <f ca="1" t="shared" si="0"/>
        <v>6</v>
      </c>
      <c r="F545" s="51" t="str">
        <f ca="1">IF(ISBLANK(A545)," ",INDIRECT(ADDRESS(1,5+MOD(ROW()-2,COUNTA('Form Responses 1'!$1:$1)-4),,TRUE,"Form Responses 1")))</f>
        <v>Gedung [Kamar 2]</v>
      </c>
      <c r="G545" s="51" t="e">
        <f ca="1">IF(ISBLANK(A545)," ",INDIRECT(ADDRESS(MATCH(A545,'Form Responses 1'!A:A,0),5+MOD(ROW()-2,COUNTA('Form Responses 1'!$1:$1)-4),,TRUE,"Form Responses 1")))</f>
        <v>#N/A</v>
      </c>
      <c r="H545" s="68" t="str">
        <f ca="1" t="shared" si="1"/>
        <v>Gedung</v>
      </c>
      <c r="I545" s="68" t="str">
        <f ca="1" t="shared" si="2"/>
        <v>CLEANING SERVICE</v>
      </c>
      <c r="J545" s="68" t="str">
        <f ca="1" t="array" ref="J545">IFERROR(INDEX(MASTER!B:B,MATCH(G545,MASTER!A:A,0))/100," ")</f>
        <v> </v>
      </c>
      <c r="K545" s="51">
        <f ca="1" t="shared" si="3"/>
        <v>0</v>
      </c>
      <c r="L545" s="51" t="str">
        <f ca="1" t="shared" si="4"/>
        <v>1900 - WEEK 00</v>
      </c>
      <c r="M545" s="51" t="str">
        <f ca="1" t="shared" si="5"/>
        <v>1900 - MONTH 01</v>
      </c>
      <c r="N545" s="68" t="str">
        <f ca="1" t="shared" ref="N545:O545" si="553">IFERROR(AVERAGEIF(L:L,L545,$J:$J)," ")</f>
        <v> </v>
      </c>
      <c r="O545" s="68" t="str">
        <f ca="1" t="shared" si="553"/>
        <v> </v>
      </c>
      <c r="P545" s="51" t="str">
        <f ca="1">IF(ISBLANK(A545)," ",IF(N545&gt;MASTER!$B$3/100,"SB",IF(N545&gt;MASTER!$B$4/100,"B",IF(N545&gt;MASTER!$B$5/100,"C","K"))))</f>
        <v>SB</v>
      </c>
      <c r="Q545" s="51" t="str">
        <f ca="1">IF(ISBLANK(B545)," ",IF(O545&gt;MASTER!$B$3/100,"SB",IF(O545&gt;MASTER!$B$4/100,"B",IF(O545&gt;MASTER!$B$5/100,"C","K"))))</f>
        <v>SB</v>
      </c>
    </row>
    <row r="546" customHeight="1" spans="1:17">
      <c r="A546" s="51">
        <f ca="1">INDIRECT(ADDRESS(2+QUOTIENT(ROW()-2,COUNTA('Form Responses 1'!$1:$1)-4),1,,TRUE,"Form Responses 1"))</f>
        <v>0</v>
      </c>
      <c r="B546" s="51">
        <f ca="1">INDIRECT(ADDRESS(2+QUOTIENT(ROW()-2,COUNTA('Form Responses 1'!$1:$1)-4),2,,TRUE,"Form Responses 1"))</f>
        <v>0</v>
      </c>
      <c r="C546" s="51">
        <f ca="1">INDIRECT(ADDRESS(2+QUOTIENT(ROW()-2,COUNTA('Form Responses 1'!$1:$1)-4),3,,TRUE,"Form Responses 1"))</f>
        <v>0</v>
      </c>
      <c r="D546" s="51">
        <f ca="1">INDIRECT(ADDRESS(2+QUOTIENT(ROW()-2,COUNTA('Form Responses 1'!$1:$1)-4),4,,TRUE,"Form Responses 1"))</f>
        <v>0</v>
      </c>
      <c r="E546" s="67">
        <f ca="1" t="shared" si="0"/>
        <v>6</v>
      </c>
      <c r="F546" s="51" t="str">
        <f ca="1">IF(ISBLANK(A546)," ",INDIRECT(ADDRESS(1,5+MOD(ROW()-2,COUNTA('Form Responses 1'!$1:$1)-4),,TRUE,"Form Responses 1")))</f>
        <v>Gedung [Kamar 3]</v>
      </c>
      <c r="G546" s="51" t="e">
        <f ca="1">IF(ISBLANK(A546)," ",INDIRECT(ADDRESS(MATCH(A546,'Form Responses 1'!A:A,0),5+MOD(ROW()-2,COUNTA('Form Responses 1'!$1:$1)-4),,TRUE,"Form Responses 1")))</f>
        <v>#N/A</v>
      </c>
      <c r="H546" s="68" t="str">
        <f ca="1" t="shared" si="1"/>
        <v>Gedung</v>
      </c>
      <c r="I546" s="68" t="str">
        <f ca="1" t="shared" si="2"/>
        <v>CLEANING SERVICE</v>
      </c>
      <c r="J546" s="68" t="str">
        <f ca="1" t="array" ref="J546">IFERROR(INDEX(MASTER!B:B,MATCH(G546,MASTER!A:A,0))/100," ")</f>
        <v> </v>
      </c>
      <c r="K546" s="51">
        <f ca="1" t="shared" si="3"/>
        <v>0</v>
      </c>
      <c r="L546" s="51" t="str">
        <f ca="1" t="shared" si="4"/>
        <v>1900 - WEEK 00</v>
      </c>
      <c r="M546" s="51" t="str">
        <f ca="1" t="shared" si="5"/>
        <v>1900 - MONTH 01</v>
      </c>
      <c r="N546" s="68" t="str">
        <f ca="1" t="shared" ref="N546:O546" si="554">IFERROR(AVERAGEIF(L:L,L546,$J:$J)," ")</f>
        <v> </v>
      </c>
      <c r="O546" s="68" t="str">
        <f ca="1" t="shared" si="554"/>
        <v> </v>
      </c>
      <c r="P546" s="51" t="str">
        <f ca="1">IF(ISBLANK(A546)," ",IF(N546&gt;MASTER!$B$3/100,"SB",IF(N546&gt;MASTER!$B$4/100,"B",IF(N546&gt;MASTER!$B$5/100,"C","K"))))</f>
        <v>SB</v>
      </c>
      <c r="Q546" s="51" t="str">
        <f ca="1">IF(ISBLANK(B546)," ",IF(O546&gt;MASTER!$B$3/100,"SB",IF(O546&gt;MASTER!$B$4/100,"B",IF(O546&gt;MASTER!$B$5/100,"C","K"))))</f>
        <v>SB</v>
      </c>
    </row>
    <row r="547" customHeight="1" spans="1:17">
      <c r="A547" s="51">
        <f ca="1">INDIRECT(ADDRESS(2+QUOTIENT(ROW()-2,COUNTA('Form Responses 1'!$1:$1)-4),1,,TRUE,"Form Responses 1"))</f>
        <v>0</v>
      </c>
      <c r="B547" s="51">
        <f ca="1">INDIRECT(ADDRESS(2+QUOTIENT(ROW()-2,COUNTA('Form Responses 1'!$1:$1)-4),2,,TRUE,"Form Responses 1"))</f>
        <v>0</v>
      </c>
      <c r="C547" s="51">
        <f ca="1">INDIRECT(ADDRESS(2+QUOTIENT(ROW()-2,COUNTA('Form Responses 1'!$1:$1)-4),3,,TRUE,"Form Responses 1"))</f>
        <v>0</v>
      </c>
      <c r="D547" s="51">
        <f ca="1">INDIRECT(ADDRESS(2+QUOTIENT(ROW()-2,COUNTA('Form Responses 1'!$1:$1)-4),4,,TRUE,"Form Responses 1"))</f>
        <v>0</v>
      </c>
      <c r="E547" s="67">
        <f ca="1" t="shared" si="0"/>
        <v>6</v>
      </c>
      <c r="F547" s="51" t="str">
        <f ca="1">IF(ISBLANK(A547)," ",INDIRECT(ADDRESS(1,5+MOD(ROW()-2,COUNTA('Form Responses 1'!$1:$1)-4),,TRUE,"Form Responses 1")))</f>
        <v>Gedung [Kamar 4]</v>
      </c>
      <c r="G547" s="51" t="e">
        <f ca="1">IF(ISBLANK(A547)," ",INDIRECT(ADDRESS(MATCH(A547,'Form Responses 1'!A:A,0),5+MOD(ROW()-2,COUNTA('Form Responses 1'!$1:$1)-4),,TRUE,"Form Responses 1")))</f>
        <v>#N/A</v>
      </c>
      <c r="H547" s="68" t="str">
        <f ca="1" t="shared" si="1"/>
        <v>Gedung</v>
      </c>
      <c r="I547" s="68" t="str">
        <f ca="1" t="shared" si="2"/>
        <v>CLEANING SERVICE</v>
      </c>
      <c r="J547" s="68" t="str">
        <f ca="1" t="array" ref="J547">IFERROR(INDEX(MASTER!B:B,MATCH(G547,MASTER!A:A,0))/100," ")</f>
        <v> </v>
      </c>
      <c r="K547" s="51">
        <f ca="1" t="shared" si="3"/>
        <v>0</v>
      </c>
      <c r="L547" s="51" t="str">
        <f ca="1" t="shared" si="4"/>
        <v>1900 - WEEK 00</v>
      </c>
      <c r="M547" s="51" t="str">
        <f ca="1" t="shared" si="5"/>
        <v>1900 - MONTH 01</v>
      </c>
      <c r="N547" s="68" t="str">
        <f ca="1" t="shared" ref="N547:O547" si="555">IFERROR(AVERAGEIF(L:L,L547,$J:$J)," ")</f>
        <v> </v>
      </c>
      <c r="O547" s="68" t="str">
        <f ca="1" t="shared" si="555"/>
        <v> </v>
      </c>
      <c r="P547" s="51" t="str">
        <f ca="1">IF(ISBLANK(A547)," ",IF(N547&gt;MASTER!$B$3/100,"SB",IF(N547&gt;MASTER!$B$4/100,"B",IF(N547&gt;MASTER!$B$5/100,"C","K"))))</f>
        <v>SB</v>
      </c>
      <c r="Q547" s="51" t="str">
        <f ca="1">IF(ISBLANK(B547)," ",IF(O547&gt;MASTER!$B$3/100,"SB",IF(O547&gt;MASTER!$B$4/100,"B",IF(O547&gt;MASTER!$B$5/100,"C","K"))))</f>
        <v>SB</v>
      </c>
    </row>
    <row r="548" customHeight="1" spans="1:17">
      <c r="A548" s="51">
        <f ca="1">INDIRECT(ADDRESS(2+QUOTIENT(ROW()-2,COUNTA('Form Responses 1'!$1:$1)-4),1,,TRUE,"Form Responses 1"))</f>
        <v>0</v>
      </c>
      <c r="B548" s="51">
        <f ca="1">INDIRECT(ADDRESS(2+QUOTIENT(ROW()-2,COUNTA('Form Responses 1'!$1:$1)-4),2,,TRUE,"Form Responses 1"))</f>
        <v>0</v>
      </c>
      <c r="C548" s="51">
        <f ca="1">INDIRECT(ADDRESS(2+QUOTIENT(ROW()-2,COUNTA('Form Responses 1'!$1:$1)-4),3,,TRUE,"Form Responses 1"))</f>
        <v>0</v>
      </c>
      <c r="D548" s="51">
        <f ca="1">INDIRECT(ADDRESS(2+QUOTIENT(ROW()-2,COUNTA('Form Responses 1'!$1:$1)-4),4,,TRUE,"Form Responses 1"))</f>
        <v>0</v>
      </c>
      <c r="E548" s="67">
        <f ca="1" t="shared" si="0"/>
        <v>6</v>
      </c>
      <c r="F548" s="51" t="str">
        <f ca="1">IF(ISBLANK(A548)," ",INDIRECT(ADDRESS(1,5+MOD(ROW()-2,COUNTA('Form Responses 1'!$1:$1)-4),,TRUE,"Form Responses 1")))</f>
        <v>Gedung [Kolidor]</v>
      </c>
      <c r="G548" s="51" t="e">
        <f ca="1">IF(ISBLANK(A548)," ",INDIRECT(ADDRESS(MATCH(A548,'Form Responses 1'!A:A,0),5+MOD(ROW()-2,COUNTA('Form Responses 1'!$1:$1)-4),,TRUE,"Form Responses 1")))</f>
        <v>#N/A</v>
      </c>
      <c r="H548" s="68" t="str">
        <f ca="1" t="shared" si="1"/>
        <v>Gedung</v>
      </c>
      <c r="I548" s="68" t="str">
        <f ca="1" t="shared" si="2"/>
        <v>CLEANING SERVICE</v>
      </c>
      <c r="J548" s="68" t="str">
        <f ca="1" t="array" ref="J548">IFERROR(INDEX(MASTER!B:B,MATCH(G548,MASTER!A:A,0))/100," ")</f>
        <v> </v>
      </c>
      <c r="K548" s="51">
        <f ca="1" t="shared" si="3"/>
        <v>0</v>
      </c>
      <c r="L548" s="51" t="str">
        <f ca="1" t="shared" si="4"/>
        <v>1900 - WEEK 00</v>
      </c>
      <c r="M548" s="51" t="str">
        <f ca="1" t="shared" si="5"/>
        <v>1900 - MONTH 01</v>
      </c>
      <c r="N548" s="68" t="str">
        <f ca="1" t="shared" ref="N548:O548" si="556">IFERROR(AVERAGEIF(L:L,L548,$J:$J)," ")</f>
        <v> </v>
      </c>
      <c r="O548" s="68" t="str">
        <f ca="1" t="shared" si="556"/>
        <v> </v>
      </c>
      <c r="P548" s="51" t="str">
        <f ca="1">IF(ISBLANK(A548)," ",IF(N548&gt;MASTER!$B$3/100,"SB",IF(N548&gt;MASTER!$B$4/100,"B",IF(N548&gt;MASTER!$B$5/100,"C","K"))))</f>
        <v>SB</v>
      </c>
      <c r="Q548" s="51" t="str">
        <f ca="1">IF(ISBLANK(B548)," ",IF(O548&gt;MASTER!$B$3/100,"SB",IF(O548&gt;MASTER!$B$4/100,"B",IF(O548&gt;MASTER!$B$5/100,"C","K"))))</f>
        <v>SB</v>
      </c>
    </row>
    <row r="549" customHeight="1" spans="1:17">
      <c r="A549" s="51">
        <f ca="1">INDIRECT(ADDRESS(2+QUOTIENT(ROW()-2,COUNTA('Form Responses 1'!$1:$1)-4),1,,TRUE,"Form Responses 1"))</f>
        <v>0</v>
      </c>
      <c r="B549" s="51">
        <f ca="1">INDIRECT(ADDRESS(2+QUOTIENT(ROW()-2,COUNTA('Form Responses 1'!$1:$1)-4),2,,TRUE,"Form Responses 1"))</f>
        <v>0</v>
      </c>
      <c r="C549" s="51">
        <f ca="1">INDIRECT(ADDRESS(2+QUOTIENT(ROW()-2,COUNTA('Form Responses 1'!$1:$1)-4),3,,TRUE,"Form Responses 1"))</f>
        <v>0</v>
      </c>
      <c r="D549" s="51">
        <f ca="1">INDIRECT(ADDRESS(2+QUOTIENT(ROW()-2,COUNTA('Form Responses 1'!$1:$1)-4),4,,TRUE,"Form Responses 1"))</f>
        <v>0</v>
      </c>
      <c r="E549" s="67">
        <f ca="1" t="shared" si="0"/>
        <v>6</v>
      </c>
      <c r="F549" s="51" t="str">
        <f ca="1">IF(ISBLANK(A549)," ",INDIRECT(ADDRESS(1,5+MOD(ROW()-2,COUNTA('Form Responses 1'!$1:$1)-4),,TRUE,"Form Responses 1")))</f>
        <v>Gedung [Pentri]</v>
      </c>
      <c r="G549" s="51" t="e">
        <f ca="1">IF(ISBLANK(A549)," ",INDIRECT(ADDRESS(MATCH(A549,'Form Responses 1'!A:A,0),5+MOD(ROW()-2,COUNTA('Form Responses 1'!$1:$1)-4),,TRUE,"Form Responses 1")))</f>
        <v>#N/A</v>
      </c>
      <c r="H549" s="68" t="str">
        <f ca="1" t="shared" si="1"/>
        <v>Gedung</v>
      </c>
      <c r="I549" s="68" t="str">
        <f ca="1" t="shared" si="2"/>
        <v>CLEANING SERVICE</v>
      </c>
      <c r="J549" s="68" t="str">
        <f ca="1" t="array" ref="J549">IFERROR(INDEX(MASTER!B:B,MATCH(G549,MASTER!A:A,0))/100," ")</f>
        <v> </v>
      </c>
      <c r="K549" s="51">
        <f ca="1" t="shared" si="3"/>
        <v>0</v>
      </c>
      <c r="L549" s="51" t="str">
        <f ca="1" t="shared" si="4"/>
        <v>1900 - WEEK 00</v>
      </c>
      <c r="M549" s="51" t="str">
        <f ca="1" t="shared" si="5"/>
        <v>1900 - MONTH 01</v>
      </c>
      <c r="N549" s="68" t="str">
        <f ca="1" t="shared" ref="N549:O549" si="557">IFERROR(AVERAGEIF(L:L,L549,$J:$J)," ")</f>
        <v> </v>
      </c>
      <c r="O549" s="68" t="str">
        <f ca="1" t="shared" si="557"/>
        <v> </v>
      </c>
      <c r="P549" s="51" t="str">
        <f ca="1">IF(ISBLANK(A549)," ",IF(N549&gt;MASTER!$B$3/100,"SB",IF(N549&gt;MASTER!$B$4/100,"B",IF(N549&gt;MASTER!$B$5/100,"C","K"))))</f>
        <v>SB</v>
      </c>
      <c r="Q549" s="51" t="str">
        <f ca="1">IF(ISBLANK(B549)," ",IF(O549&gt;MASTER!$B$3/100,"SB",IF(O549&gt;MASTER!$B$4/100,"B",IF(O549&gt;MASTER!$B$5/100,"C","K"))))</f>
        <v>SB</v>
      </c>
    </row>
    <row r="550" customHeight="1" spans="1:17">
      <c r="A550" s="51">
        <f ca="1">INDIRECT(ADDRESS(2+QUOTIENT(ROW()-2,COUNTA('Form Responses 1'!$1:$1)-4),1,,TRUE,"Form Responses 1"))</f>
        <v>0</v>
      </c>
      <c r="B550" s="51">
        <f ca="1">INDIRECT(ADDRESS(2+QUOTIENT(ROW()-2,COUNTA('Form Responses 1'!$1:$1)-4),2,,TRUE,"Form Responses 1"))</f>
        <v>0</v>
      </c>
      <c r="C550" s="51">
        <f ca="1">INDIRECT(ADDRESS(2+QUOTIENT(ROW()-2,COUNTA('Form Responses 1'!$1:$1)-4),3,,TRUE,"Form Responses 1"))</f>
        <v>0</v>
      </c>
      <c r="D550" s="51">
        <f ca="1">INDIRECT(ADDRESS(2+QUOTIENT(ROW()-2,COUNTA('Form Responses 1'!$1:$1)-4),4,,TRUE,"Form Responses 1"))</f>
        <v>0</v>
      </c>
      <c r="E550" s="67">
        <f ca="1" t="shared" si="0"/>
        <v>6</v>
      </c>
      <c r="F550" s="51" t="str">
        <f ca="1">IF(ISBLANK(A550)," ",INDIRECT(ADDRESS(1,5+MOD(ROW()-2,COUNTA('Form Responses 1'!$1:$1)-4),,TRUE,"Form Responses 1")))</f>
        <v>Gedung [Toilet]</v>
      </c>
      <c r="G550" s="51" t="e">
        <f ca="1">IF(ISBLANK(A550)," ",INDIRECT(ADDRESS(MATCH(A550,'Form Responses 1'!A:A,0),5+MOD(ROW()-2,COUNTA('Form Responses 1'!$1:$1)-4),,TRUE,"Form Responses 1")))</f>
        <v>#N/A</v>
      </c>
      <c r="H550" s="68" t="str">
        <f ca="1" t="shared" si="1"/>
        <v>Gedung</v>
      </c>
      <c r="I550" s="68" t="str">
        <f ca="1" t="shared" si="2"/>
        <v>CLEANING SERVICE</v>
      </c>
      <c r="J550" s="68" t="str">
        <f ca="1" t="array" ref="J550">IFERROR(INDEX(MASTER!B:B,MATCH(G550,MASTER!A:A,0))/100," ")</f>
        <v> </v>
      </c>
      <c r="K550" s="51">
        <f ca="1" t="shared" si="3"/>
        <v>0</v>
      </c>
      <c r="L550" s="51" t="str">
        <f ca="1" t="shared" si="4"/>
        <v>1900 - WEEK 00</v>
      </c>
      <c r="M550" s="51" t="str">
        <f ca="1" t="shared" si="5"/>
        <v>1900 - MONTH 01</v>
      </c>
      <c r="N550" s="68" t="str">
        <f ca="1" t="shared" ref="N550:O550" si="558">IFERROR(AVERAGEIF(L:L,L550,$J:$J)," ")</f>
        <v> </v>
      </c>
      <c r="O550" s="68" t="str">
        <f ca="1" t="shared" si="558"/>
        <v> </v>
      </c>
      <c r="P550" s="51" t="str">
        <f ca="1">IF(ISBLANK(A550)," ",IF(N550&gt;MASTER!$B$3/100,"SB",IF(N550&gt;MASTER!$B$4/100,"B",IF(N550&gt;MASTER!$B$5/100,"C","K"))))</f>
        <v>SB</v>
      </c>
      <c r="Q550" s="51" t="str">
        <f ca="1">IF(ISBLANK(B550)," ",IF(O550&gt;MASTER!$B$3/100,"SB",IF(O550&gt;MASTER!$B$4/100,"B",IF(O550&gt;MASTER!$B$5/100,"C","K"))))</f>
        <v>SB</v>
      </c>
    </row>
    <row r="551" customHeight="1" spans="1:17">
      <c r="A551" s="51">
        <f ca="1">INDIRECT(ADDRESS(2+QUOTIENT(ROW()-2,COUNTA('Form Responses 1'!$1:$1)-4),1,,TRUE,"Form Responses 1"))</f>
        <v>0</v>
      </c>
      <c r="B551" s="51">
        <f ca="1">INDIRECT(ADDRESS(2+QUOTIENT(ROW()-2,COUNTA('Form Responses 1'!$1:$1)-4),2,,TRUE,"Form Responses 1"))</f>
        <v>0</v>
      </c>
      <c r="C551" s="51">
        <f ca="1">INDIRECT(ADDRESS(2+QUOTIENT(ROW()-2,COUNTA('Form Responses 1'!$1:$1)-4),3,,TRUE,"Form Responses 1"))</f>
        <v>0</v>
      </c>
      <c r="D551" s="51">
        <f ca="1">INDIRECT(ADDRESS(2+QUOTIENT(ROW()-2,COUNTA('Form Responses 1'!$1:$1)-4),4,,TRUE,"Form Responses 1"))</f>
        <v>0</v>
      </c>
      <c r="E551" s="67">
        <f ca="1" t="shared" si="0"/>
        <v>6</v>
      </c>
      <c r="F551" s="51" t="str">
        <f ca="1">IF(ISBLANK(A551)," ",INDIRECT(ADDRESS(1,5+MOD(ROW()-2,COUNTA('Form Responses 1'!$1:$1)-4),,TRUE,"Form Responses 1")))</f>
        <v>Security [Security Functions]</v>
      </c>
      <c r="G551" s="51" t="e">
        <f ca="1">IF(ISBLANK(A551)," ",INDIRECT(ADDRESS(MATCH(A551,'Form Responses 1'!A:A,0),5+MOD(ROW()-2,COUNTA('Form Responses 1'!$1:$1)-4),,TRUE,"Form Responses 1")))</f>
        <v>#N/A</v>
      </c>
      <c r="H551" s="68" t="str">
        <f ca="1" t="shared" si="1"/>
        <v>Security</v>
      </c>
      <c r="I551" s="68" t="str">
        <f ca="1" t="shared" si="2"/>
        <v>SECURITY SERVICE</v>
      </c>
      <c r="J551" s="68" t="str">
        <f ca="1" t="array" ref="J551">IFERROR(INDEX(MASTER!B:B,MATCH(G551,MASTER!A:A,0))/100," ")</f>
        <v> </v>
      </c>
      <c r="K551" s="51">
        <f ca="1" t="shared" si="3"/>
        <v>0</v>
      </c>
      <c r="L551" s="51" t="str">
        <f ca="1" t="shared" si="4"/>
        <v>1900 - WEEK 00</v>
      </c>
      <c r="M551" s="51" t="str">
        <f ca="1" t="shared" si="5"/>
        <v>1900 - MONTH 01</v>
      </c>
      <c r="N551" s="68" t="str">
        <f ca="1" t="shared" ref="N551:O551" si="559">IFERROR(AVERAGEIF(L:L,L551,$J:$J)," ")</f>
        <v> </v>
      </c>
      <c r="O551" s="68" t="str">
        <f ca="1" t="shared" si="559"/>
        <v> </v>
      </c>
      <c r="P551" s="51" t="str">
        <f ca="1">IF(ISBLANK(A551)," ",IF(N551&gt;MASTER!$B$3/100,"SB",IF(N551&gt;MASTER!$B$4/100,"B",IF(N551&gt;MASTER!$B$5/100,"C","K"))))</f>
        <v>SB</v>
      </c>
      <c r="Q551" s="51" t="str">
        <f ca="1">IF(ISBLANK(B551)," ",IF(O551&gt;MASTER!$B$3/100,"SB",IF(O551&gt;MASTER!$B$4/100,"B",IF(O551&gt;MASTER!$B$5/100,"C","K"))))</f>
        <v>SB</v>
      </c>
    </row>
    <row r="552" customHeight="1" spans="1:17">
      <c r="A552" s="51">
        <f ca="1">INDIRECT(ADDRESS(2+QUOTIENT(ROW()-2,COUNTA('Form Responses 1'!$1:$1)-4),1,,TRUE,"Form Responses 1"))</f>
        <v>0</v>
      </c>
      <c r="B552" s="51">
        <f ca="1">INDIRECT(ADDRESS(2+QUOTIENT(ROW()-2,COUNTA('Form Responses 1'!$1:$1)-4),2,,TRUE,"Form Responses 1"))</f>
        <v>0</v>
      </c>
      <c r="C552" s="51">
        <f ca="1">INDIRECT(ADDRESS(2+QUOTIENT(ROW()-2,COUNTA('Form Responses 1'!$1:$1)-4),3,,TRUE,"Form Responses 1"))</f>
        <v>0</v>
      </c>
      <c r="D552" s="51">
        <f ca="1">INDIRECT(ADDRESS(2+QUOTIENT(ROW()-2,COUNTA('Form Responses 1'!$1:$1)-4),4,,TRUE,"Form Responses 1"))</f>
        <v>0</v>
      </c>
      <c r="E552" s="67">
        <f ca="1" t="shared" si="0"/>
        <v>6</v>
      </c>
      <c r="F552" s="51" t="str">
        <f ca="1">IF(ISBLANK(A552)," ",INDIRECT(ADDRESS(1,5+MOD(ROW()-2,COUNTA('Form Responses 1'!$1:$1)-4),,TRUE,"Form Responses 1")))</f>
        <v>Gedung [Halaman]</v>
      </c>
      <c r="G552" s="51" t="e">
        <f ca="1">IF(ISBLANK(A552)," ",INDIRECT(ADDRESS(MATCH(A552,'Form Responses 1'!A:A,0),5+MOD(ROW()-2,COUNTA('Form Responses 1'!$1:$1)-4),,TRUE,"Form Responses 1")))</f>
        <v>#N/A</v>
      </c>
      <c r="H552" s="68" t="str">
        <f ca="1" t="shared" si="1"/>
        <v>Gedung</v>
      </c>
      <c r="I552" s="68" t="str">
        <f ca="1" t="shared" si="2"/>
        <v>CLEANING SERVICE</v>
      </c>
      <c r="J552" s="68" t="str">
        <f ca="1" t="array" ref="J552">IFERROR(INDEX(MASTER!B:B,MATCH(G552,MASTER!A:A,0))/100," ")</f>
        <v> </v>
      </c>
      <c r="K552" s="51">
        <f ca="1" t="shared" si="3"/>
        <v>0</v>
      </c>
      <c r="L552" s="51" t="str">
        <f ca="1" t="shared" si="4"/>
        <v>1900 - WEEK 00</v>
      </c>
      <c r="M552" s="51" t="str">
        <f ca="1" t="shared" si="5"/>
        <v>1900 - MONTH 01</v>
      </c>
      <c r="N552" s="68" t="str">
        <f ca="1" t="shared" ref="N552:O552" si="560">IFERROR(AVERAGEIF(L:L,L552,$J:$J)," ")</f>
        <v> </v>
      </c>
      <c r="O552" s="68" t="str">
        <f ca="1" t="shared" si="560"/>
        <v> </v>
      </c>
      <c r="P552" s="51" t="str">
        <f ca="1">IF(ISBLANK(A552)," ",IF(N552&gt;MASTER!$B$3/100,"SB",IF(N552&gt;MASTER!$B$4/100,"B",IF(N552&gt;MASTER!$B$5/100,"C","K"))))</f>
        <v>SB</v>
      </c>
      <c r="Q552" s="51" t="str">
        <f ca="1">IF(ISBLANK(B552)," ",IF(O552&gt;MASTER!$B$3/100,"SB",IF(O552&gt;MASTER!$B$4/100,"B",IF(O552&gt;MASTER!$B$5/100,"C","K"))))</f>
        <v>SB</v>
      </c>
    </row>
    <row r="553" customHeight="1" spans="1:17">
      <c r="A553" s="51">
        <f ca="1">INDIRECT(ADDRESS(2+QUOTIENT(ROW()-2,COUNTA('Form Responses 1'!$1:$1)-4),1,,TRUE,"Form Responses 1"))</f>
        <v>0</v>
      </c>
      <c r="B553" s="51">
        <f ca="1">INDIRECT(ADDRESS(2+QUOTIENT(ROW()-2,COUNTA('Form Responses 1'!$1:$1)-4),2,,TRUE,"Form Responses 1"))</f>
        <v>0</v>
      </c>
      <c r="C553" s="51">
        <f ca="1">INDIRECT(ADDRESS(2+QUOTIENT(ROW()-2,COUNTA('Form Responses 1'!$1:$1)-4),3,,TRUE,"Form Responses 1"))</f>
        <v>0</v>
      </c>
      <c r="D553" s="51">
        <f ca="1">INDIRECT(ADDRESS(2+QUOTIENT(ROW()-2,COUNTA('Form Responses 1'!$1:$1)-4),4,,TRUE,"Form Responses 1"))</f>
        <v>0</v>
      </c>
      <c r="E553" s="67">
        <f ca="1" t="shared" si="0"/>
        <v>6</v>
      </c>
      <c r="F553" s="51" t="str">
        <f ca="1">IF(ISBLANK(A553)," ",INDIRECT(ADDRESS(1,5+MOD(ROW()-2,COUNTA('Form Responses 1'!$1:$1)-4),,TRUE,"Form Responses 1")))</f>
        <v>Gedung [Kamar 1]</v>
      </c>
      <c r="G553" s="51" t="e">
        <f ca="1">IF(ISBLANK(A553)," ",INDIRECT(ADDRESS(MATCH(A553,'Form Responses 1'!A:A,0),5+MOD(ROW()-2,COUNTA('Form Responses 1'!$1:$1)-4),,TRUE,"Form Responses 1")))</f>
        <v>#N/A</v>
      </c>
      <c r="H553" s="68" t="str">
        <f ca="1" t="shared" si="1"/>
        <v>Gedung</v>
      </c>
      <c r="I553" s="68" t="str">
        <f ca="1" t="shared" si="2"/>
        <v>CLEANING SERVICE</v>
      </c>
      <c r="J553" s="68" t="str">
        <f ca="1" t="array" ref="J553">IFERROR(INDEX(MASTER!B:B,MATCH(G553,MASTER!A:A,0))/100," ")</f>
        <v> </v>
      </c>
      <c r="K553" s="51">
        <f ca="1" t="shared" si="3"/>
        <v>0</v>
      </c>
      <c r="L553" s="51" t="str">
        <f ca="1" t="shared" si="4"/>
        <v>1900 - WEEK 00</v>
      </c>
      <c r="M553" s="51" t="str">
        <f ca="1" t="shared" si="5"/>
        <v>1900 - MONTH 01</v>
      </c>
      <c r="N553" s="68" t="str">
        <f ca="1" t="shared" ref="N553:O553" si="561">IFERROR(AVERAGEIF(L:L,L553,$J:$J)," ")</f>
        <v> </v>
      </c>
      <c r="O553" s="68" t="str">
        <f ca="1" t="shared" si="561"/>
        <v> </v>
      </c>
      <c r="P553" s="51" t="str">
        <f ca="1">IF(ISBLANK(A553)," ",IF(N553&gt;MASTER!$B$3/100,"SB",IF(N553&gt;MASTER!$B$4/100,"B",IF(N553&gt;MASTER!$B$5/100,"C","K"))))</f>
        <v>SB</v>
      </c>
      <c r="Q553" s="51" t="str">
        <f ca="1">IF(ISBLANK(B553)," ",IF(O553&gt;MASTER!$B$3/100,"SB",IF(O553&gt;MASTER!$B$4/100,"B",IF(O553&gt;MASTER!$B$5/100,"C","K"))))</f>
        <v>SB</v>
      </c>
    </row>
    <row r="554" customHeight="1" spans="1:17">
      <c r="A554" s="51">
        <f ca="1">INDIRECT(ADDRESS(2+QUOTIENT(ROW()-2,COUNTA('Form Responses 1'!$1:$1)-4),1,,TRUE,"Form Responses 1"))</f>
        <v>0</v>
      </c>
      <c r="B554" s="51">
        <f ca="1">INDIRECT(ADDRESS(2+QUOTIENT(ROW()-2,COUNTA('Form Responses 1'!$1:$1)-4),2,,TRUE,"Form Responses 1"))</f>
        <v>0</v>
      </c>
      <c r="C554" s="51">
        <f ca="1">INDIRECT(ADDRESS(2+QUOTIENT(ROW()-2,COUNTA('Form Responses 1'!$1:$1)-4),3,,TRUE,"Form Responses 1"))</f>
        <v>0</v>
      </c>
      <c r="D554" s="51">
        <f ca="1">INDIRECT(ADDRESS(2+QUOTIENT(ROW()-2,COUNTA('Form Responses 1'!$1:$1)-4),4,,TRUE,"Form Responses 1"))</f>
        <v>0</v>
      </c>
      <c r="E554" s="67">
        <f ca="1" t="shared" si="0"/>
        <v>6</v>
      </c>
      <c r="F554" s="51" t="str">
        <f ca="1">IF(ISBLANK(A554)," ",INDIRECT(ADDRESS(1,5+MOD(ROW()-2,COUNTA('Form Responses 1'!$1:$1)-4),,TRUE,"Form Responses 1")))</f>
        <v>Gedung [Kamar 2]</v>
      </c>
      <c r="G554" s="51" t="e">
        <f ca="1">IF(ISBLANK(A554)," ",INDIRECT(ADDRESS(MATCH(A554,'Form Responses 1'!A:A,0),5+MOD(ROW()-2,COUNTA('Form Responses 1'!$1:$1)-4),,TRUE,"Form Responses 1")))</f>
        <v>#N/A</v>
      </c>
      <c r="H554" s="68" t="str">
        <f ca="1" t="shared" si="1"/>
        <v>Gedung</v>
      </c>
      <c r="I554" s="68" t="str">
        <f ca="1" t="shared" si="2"/>
        <v>CLEANING SERVICE</v>
      </c>
      <c r="J554" s="68" t="str">
        <f ca="1" t="array" ref="J554">IFERROR(INDEX(MASTER!B:B,MATCH(G554,MASTER!A:A,0))/100," ")</f>
        <v> </v>
      </c>
      <c r="K554" s="51">
        <f ca="1" t="shared" si="3"/>
        <v>0</v>
      </c>
      <c r="L554" s="51" t="str">
        <f ca="1" t="shared" si="4"/>
        <v>1900 - WEEK 00</v>
      </c>
      <c r="M554" s="51" t="str">
        <f ca="1" t="shared" si="5"/>
        <v>1900 - MONTH 01</v>
      </c>
      <c r="N554" s="68" t="str">
        <f ca="1" t="shared" ref="N554:O554" si="562">IFERROR(AVERAGEIF(L:L,L554,$J:$J)," ")</f>
        <v> </v>
      </c>
      <c r="O554" s="68" t="str">
        <f ca="1" t="shared" si="562"/>
        <v> </v>
      </c>
      <c r="P554" s="51" t="str">
        <f ca="1">IF(ISBLANK(A554)," ",IF(N554&gt;MASTER!$B$3/100,"SB",IF(N554&gt;MASTER!$B$4/100,"B",IF(N554&gt;MASTER!$B$5/100,"C","K"))))</f>
        <v>SB</v>
      </c>
      <c r="Q554" s="51" t="str">
        <f ca="1">IF(ISBLANK(B554)," ",IF(O554&gt;MASTER!$B$3/100,"SB",IF(O554&gt;MASTER!$B$4/100,"B",IF(O554&gt;MASTER!$B$5/100,"C","K"))))</f>
        <v>SB</v>
      </c>
    </row>
    <row r="555" customHeight="1" spans="1:17">
      <c r="A555" s="51">
        <f ca="1">INDIRECT(ADDRESS(2+QUOTIENT(ROW()-2,COUNTA('Form Responses 1'!$1:$1)-4),1,,TRUE,"Form Responses 1"))</f>
        <v>0</v>
      </c>
      <c r="B555" s="51">
        <f ca="1">INDIRECT(ADDRESS(2+QUOTIENT(ROW()-2,COUNTA('Form Responses 1'!$1:$1)-4),2,,TRUE,"Form Responses 1"))</f>
        <v>0</v>
      </c>
      <c r="C555" s="51">
        <f ca="1">INDIRECT(ADDRESS(2+QUOTIENT(ROW()-2,COUNTA('Form Responses 1'!$1:$1)-4),3,,TRUE,"Form Responses 1"))</f>
        <v>0</v>
      </c>
      <c r="D555" s="51">
        <f ca="1">INDIRECT(ADDRESS(2+QUOTIENT(ROW()-2,COUNTA('Form Responses 1'!$1:$1)-4),4,,TRUE,"Form Responses 1"))</f>
        <v>0</v>
      </c>
      <c r="E555" s="67">
        <f ca="1" t="shared" si="0"/>
        <v>6</v>
      </c>
      <c r="F555" s="51" t="str">
        <f ca="1">IF(ISBLANK(A555)," ",INDIRECT(ADDRESS(1,5+MOD(ROW()-2,COUNTA('Form Responses 1'!$1:$1)-4),,TRUE,"Form Responses 1")))</f>
        <v>Gedung [Kamar 3]</v>
      </c>
      <c r="G555" s="51" t="e">
        <f ca="1">IF(ISBLANK(A555)," ",INDIRECT(ADDRESS(MATCH(A555,'Form Responses 1'!A:A,0),5+MOD(ROW()-2,COUNTA('Form Responses 1'!$1:$1)-4),,TRUE,"Form Responses 1")))</f>
        <v>#N/A</v>
      </c>
      <c r="H555" s="68" t="str">
        <f ca="1" t="shared" si="1"/>
        <v>Gedung</v>
      </c>
      <c r="I555" s="68" t="str">
        <f ca="1" t="shared" si="2"/>
        <v>CLEANING SERVICE</v>
      </c>
      <c r="J555" s="68" t="str">
        <f ca="1" t="array" ref="J555">IFERROR(INDEX(MASTER!B:B,MATCH(G555,MASTER!A:A,0))/100," ")</f>
        <v> </v>
      </c>
      <c r="K555" s="51">
        <f ca="1" t="shared" si="3"/>
        <v>0</v>
      </c>
      <c r="L555" s="51" t="str">
        <f ca="1" t="shared" si="4"/>
        <v>1900 - WEEK 00</v>
      </c>
      <c r="M555" s="51" t="str">
        <f ca="1" t="shared" si="5"/>
        <v>1900 - MONTH 01</v>
      </c>
      <c r="N555" s="68" t="str">
        <f ca="1" t="shared" ref="N555:O555" si="563">IFERROR(AVERAGEIF(L:L,L555,$J:$J)," ")</f>
        <v> </v>
      </c>
      <c r="O555" s="68" t="str">
        <f ca="1" t="shared" si="563"/>
        <v> </v>
      </c>
      <c r="P555" s="51" t="str">
        <f ca="1">IF(ISBLANK(A555)," ",IF(N555&gt;MASTER!$B$3/100,"SB",IF(N555&gt;MASTER!$B$4/100,"B",IF(N555&gt;MASTER!$B$5/100,"C","K"))))</f>
        <v>SB</v>
      </c>
      <c r="Q555" s="51" t="str">
        <f ca="1">IF(ISBLANK(B555)," ",IF(O555&gt;MASTER!$B$3/100,"SB",IF(O555&gt;MASTER!$B$4/100,"B",IF(O555&gt;MASTER!$B$5/100,"C","K"))))</f>
        <v>SB</v>
      </c>
    </row>
    <row r="556" customHeight="1" spans="1:17">
      <c r="A556" s="51">
        <f ca="1">INDIRECT(ADDRESS(2+QUOTIENT(ROW()-2,COUNTA('Form Responses 1'!$1:$1)-4),1,,TRUE,"Form Responses 1"))</f>
        <v>0</v>
      </c>
      <c r="B556" s="51">
        <f ca="1">INDIRECT(ADDRESS(2+QUOTIENT(ROW()-2,COUNTA('Form Responses 1'!$1:$1)-4),2,,TRUE,"Form Responses 1"))</f>
        <v>0</v>
      </c>
      <c r="C556" s="51">
        <f ca="1">INDIRECT(ADDRESS(2+QUOTIENT(ROW()-2,COUNTA('Form Responses 1'!$1:$1)-4),3,,TRUE,"Form Responses 1"))</f>
        <v>0</v>
      </c>
      <c r="D556" s="51">
        <f ca="1">INDIRECT(ADDRESS(2+QUOTIENT(ROW()-2,COUNTA('Form Responses 1'!$1:$1)-4),4,,TRUE,"Form Responses 1"))</f>
        <v>0</v>
      </c>
      <c r="E556" s="67">
        <f ca="1" t="shared" si="0"/>
        <v>6</v>
      </c>
      <c r="F556" s="51" t="str">
        <f ca="1">IF(ISBLANK(A556)," ",INDIRECT(ADDRESS(1,5+MOD(ROW()-2,COUNTA('Form Responses 1'!$1:$1)-4),,TRUE,"Form Responses 1")))</f>
        <v>Gedung [Kamar 4]</v>
      </c>
      <c r="G556" s="51" t="e">
        <f ca="1">IF(ISBLANK(A556)," ",INDIRECT(ADDRESS(MATCH(A556,'Form Responses 1'!A:A,0),5+MOD(ROW()-2,COUNTA('Form Responses 1'!$1:$1)-4),,TRUE,"Form Responses 1")))</f>
        <v>#N/A</v>
      </c>
      <c r="H556" s="68" t="str">
        <f ca="1" t="shared" si="1"/>
        <v>Gedung</v>
      </c>
      <c r="I556" s="68" t="str">
        <f ca="1" t="shared" si="2"/>
        <v>CLEANING SERVICE</v>
      </c>
      <c r="J556" s="68" t="str">
        <f ca="1" t="array" ref="J556">IFERROR(INDEX(MASTER!B:B,MATCH(G556,MASTER!A:A,0))/100," ")</f>
        <v> </v>
      </c>
      <c r="K556" s="51">
        <f ca="1" t="shared" si="3"/>
        <v>0</v>
      </c>
      <c r="L556" s="51" t="str">
        <f ca="1" t="shared" si="4"/>
        <v>1900 - WEEK 00</v>
      </c>
      <c r="M556" s="51" t="str">
        <f ca="1" t="shared" si="5"/>
        <v>1900 - MONTH 01</v>
      </c>
      <c r="N556" s="68" t="str">
        <f ca="1" t="shared" ref="N556:O556" si="564">IFERROR(AVERAGEIF(L:L,L556,$J:$J)," ")</f>
        <v> </v>
      </c>
      <c r="O556" s="68" t="str">
        <f ca="1" t="shared" si="564"/>
        <v> </v>
      </c>
      <c r="P556" s="51" t="str">
        <f ca="1">IF(ISBLANK(A556)," ",IF(N556&gt;MASTER!$B$3/100,"SB",IF(N556&gt;MASTER!$B$4/100,"B",IF(N556&gt;MASTER!$B$5/100,"C","K"))))</f>
        <v>SB</v>
      </c>
      <c r="Q556" s="51" t="str">
        <f ca="1">IF(ISBLANK(B556)," ",IF(O556&gt;MASTER!$B$3/100,"SB",IF(O556&gt;MASTER!$B$4/100,"B",IF(O556&gt;MASTER!$B$5/100,"C","K"))))</f>
        <v>SB</v>
      </c>
    </row>
    <row r="557" customHeight="1" spans="1:17">
      <c r="A557" s="51">
        <f ca="1">INDIRECT(ADDRESS(2+QUOTIENT(ROW()-2,COUNTA('Form Responses 1'!$1:$1)-4),1,,TRUE,"Form Responses 1"))</f>
        <v>0</v>
      </c>
      <c r="B557" s="51">
        <f ca="1">INDIRECT(ADDRESS(2+QUOTIENT(ROW()-2,COUNTA('Form Responses 1'!$1:$1)-4),2,,TRUE,"Form Responses 1"))</f>
        <v>0</v>
      </c>
      <c r="C557" s="51">
        <f ca="1">INDIRECT(ADDRESS(2+QUOTIENT(ROW()-2,COUNTA('Form Responses 1'!$1:$1)-4),3,,TRUE,"Form Responses 1"))</f>
        <v>0</v>
      </c>
      <c r="D557" s="51">
        <f ca="1">INDIRECT(ADDRESS(2+QUOTIENT(ROW()-2,COUNTA('Form Responses 1'!$1:$1)-4),4,,TRUE,"Form Responses 1"))</f>
        <v>0</v>
      </c>
      <c r="E557" s="67">
        <f ca="1" t="shared" si="0"/>
        <v>6</v>
      </c>
      <c r="F557" s="51" t="str">
        <f ca="1">IF(ISBLANK(A557)," ",INDIRECT(ADDRESS(1,5+MOD(ROW()-2,COUNTA('Form Responses 1'!$1:$1)-4),,TRUE,"Form Responses 1")))</f>
        <v>Gedung [Kolidor]</v>
      </c>
      <c r="G557" s="51" t="e">
        <f ca="1">IF(ISBLANK(A557)," ",INDIRECT(ADDRESS(MATCH(A557,'Form Responses 1'!A:A,0),5+MOD(ROW()-2,COUNTA('Form Responses 1'!$1:$1)-4),,TRUE,"Form Responses 1")))</f>
        <v>#N/A</v>
      </c>
      <c r="H557" s="68" t="str">
        <f ca="1" t="shared" si="1"/>
        <v>Gedung</v>
      </c>
      <c r="I557" s="68" t="str">
        <f ca="1" t="shared" si="2"/>
        <v>CLEANING SERVICE</v>
      </c>
      <c r="J557" s="68" t="str">
        <f ca="1" t="array" ref="J557">IFERROR(INDEX(MASTER!B:B,MATCH(G557,MASTER!A:A,0))/100," ")</f>
        <v> </v>
      </c>
      <c r="K557" s="51">
        <f ca="1" t="shared" si="3"/>
        <v>0</v>
      </c>
      <c r="L557" s="51" t="str">
        <f ca="1" t="shared" si="4"/>
        <v>1900 - WEEK 00</v>
      </c>
      <c r="M557" s="51" t="str">
        <f ca="1" t="shared" si="5"/>
        <v>1900 - MONTH 01</v>
      </c>
      <c r="N557" s="68" t="str">
        <f ca="1" t="shared" ref="N557:O557" si="565">IFERROR(AVERAGEIF(L:L,L557,$J:$J)," ")</f>
        <v> </v>
      </c>
      <c r="O557" s="68" t="str">
        <f ca="1" t="shared" si="565"/>
        <v> </v>
      </c>
      <c r="P557" s="51" t="str">
        <f ca="1">IF(ISBLANK(A557)," ",IF(N557&gt;MASTER!$B$3/100,"SB",IF(N557&gt;MASTER!$B$4/100,"B",IF(N557&gt;MASTER!$B$5/100,"C","K"))))</f>
        <v>SB</v>
      </c>
      <c r="Q557" s="51" t="str">
        <f ca="1">IF(ISBLANK(B557)," ",IF(O557&gt;MASTER!$B$3/100,"SB",IF(O557&gt;MASTER!$B$4/100,"B",IF(O557&gt;MASTER!$B$5/100,"C","K"))))</f>
        <v>SB</v>
      </c>
    </row>
    <row r="558" customHeight="1" spans="1:17">
      <c r="A558" s="51">
        <f ca="1">INDIRECT(ADDRESS(2+QUOTIENT(ROW()-2,COUNTA('Form Responses 1'!$1:$1)-4),1,,TRUE,"Form Responses 1"))</f>
        <v>0</v>
      </c>
      <c r="B558" s="51">
        <f ca="1">INDIRECT(ADDRESS(2+QUOTIENT(ROW()-2,COUNTA('Form Responses 1'!$1:$1)-4),2,,TRUE,"Form Responses 1"))</f>
        <v>0</v>
      </c>
      <c r="C558" s="51">
        <f ca="1">INDIRECT(ADDRESS(2+QUOTIENT(ROW()-2,COUNTA('Form Responses 1'!$1:$1)-4),3,,TRUE,"Form Responses 1"))</f>
        <v>0</v>
      </c>
      <c r="D558" s="51">
        <f ca="1">INDIRECT(ADDRESS(2+QUOTIENT(ROW()-2,COUNTA('Form Responses 1'!$1:$1)-4),4,,TRUE,"Form Responses 1"))</f>
        <v>0</v>
      </c>
      <c r="E558" s="67">
        <f ca="1" t="shared" si="0"/>
        <v>6</v>
      </c>
      <c r="F558" s="51" t="str">
        <f ca="1">IF(ISBLANK(A558)," ",INDIRECT(ADDRESS(1,5+MOD(ROW()-2,COUNTA('Form Responses 1'!$1:$1)-4),,TRUE,"Form Responses 1")))</f>
        <v>Gedung [Pentri]</v>
      </c>
      <c r="G558" s="51" t="e">
        <f ca="1">IF(ISBLANK(A558)," ",INDIRECT(ADDRESS(MATCH(A558,'Form Responses 1'!A:A,0),5+MOD(ROW()-2,COUNTA('Form Responses 1'!$1:$1)-4),,TRUE,"Form Responses 1")))</f>
        <v>#N/A</v>
      </c>
      <c r="H558" s="68" t="str">
        <f ca="1" t="shared" si="1"/>
        <v>Gedung</v>
      </c>
      <c r="I558" s="68" t="str">
        <f ca="1" t="shared" si="2"/>
        <v>CLEANING SERVICE</v>
      </c>
      <c r="J558" s="68" t="str">
        <f ca="1" t="array" ref="J558">IFERROR(INDEX(MASTER!B:B,MATCH(G558,MASTER!A:A,0))/100," ")</f>
        <v> </v>
      </c>
      <c r="K558" s="51">
        <f ca="1" t="shared" si="3"/>
        <v>0</v>
      </c>
      <c r="L558" s="51" t="str">
        <f ca="1" t="shared" si="4"/>
        <v>1900 - WEEK 00</v>
      </c>
      <c r="M558" s="51" t="str">
        <f ca="1" t="shared" si="5"/>
        <v>1900 - MONTH 01</v>
      </c>
      <c r="N558" s="68" t="str">
        <f ca="1" t="shared" ref="N558:O558" si="566">IFERROR(AVERAGEIF(L:L,L558,$J:$J)," ")</f>
        <v> </v>
      </c>
      <c r="O558" s="68" t="str">
        <f ca="1" t="shared" si="566"/>
        <v> </v>
      </c>
      <c r="P558" s="51" t="str">
        <f ca="1">IF(ISBLANK(A558)," ",IF(N558&gt;MASTER!$B$3/100,"SB",IF(N558&gt;MASTER!$B$4/100,"B",IF(N558&gt;MASTER!$B$5/100,"C","K"))))</f>
        <v>SB</v>
      </c>
      <c r="Q558" s="51" t="str">
        <f ca="1">IF(ISBLANK(B558)," ",IF(O558&gt;MASTER!$B$3/100,"SB",IF(O558&gt;MASTER!$B$4/100,"B",IF(O558&gt;MASTER!$B$5/100,"C","K"))))</f>
        <v>SB</v>
      </c>
    </row>
    <row r="559" customHeight="1" spans="1:17">
      <c r="A559" s="51">
        <f ca="1">INDIRECT(ADDRESS(2+QUOTIENT(ROW()-2,COUNTA('Form Responses 1'!$1:$1)-4),1,,TRUE,"Form Responses 1"))</f>
        <v>0</v>
      </c>
      <c r="B559" s="51">
        <f ca="1">INDIRECT(ADDRESS(2+QUOTIENT(ROW()-2,COUNTA('Form Responses 1'!$1:$1)-4),2,,TRUE,"Form Responses 1"))</f>
        <v>0</v>
      </c>
      <c r="C559" s="51">
        <f ca="1">INDIRECT(ADDRESS(2+QUOTIENT(ROW()-2,COUNTA('Form Responses 1'!$1:$1)-4),3,,TRUE,"Form Responses 1"))</f>
        <v>0</v>
      </c>
      <c r="D559" s="51">
        <f ca="1">INDIRECT(ADDRESS(2+QUOTIENT(ROW()-2,COUNTA('Form Responses 1'!$1:$1)-4),4,,TRUE,"Form Responses 1"))</f>
        <v>0</v>
      </c>
      <c r="E559" s="67">
        <f ca="1" t="shared" si="0"/>
        <v>6</v>
      </c>
      <c r="F559" s="51" t="str">
        <f ca="1">IF(ISBLANK(A559)," ",INDIRECT(ADDRESS(1,5+MOD(ROW()-2,COUNTA('Form Responses 1'!$1:$1)-4),,TRUE,"Form Responses 1")))</f>
        <v>Gedung [Toilet]</v>
      </c>
      <c r="G559" s="51" t="e">
        <f ca="1">IF(ISBLANK(A559)," ",INDIRECT(ADDRESS(MATCH(A559,'Form Responses 1'!A:A,0),5+MOD(ROW()-2,COUNTA('Form Responses 1'!$1:$1)-4),,TRUE,"Form Responses 1")))</f>
        <v>#N/A</v>
      </c>
      <c r="H559" s="68" t="str">
        <f ca="1" t="shared" si="1"/>
        <v>Gedung</v>
      </c>
      <c r="I559" s="68" t="str">
        <f ca="1" t="shared" si="2"/>
        <v>CLEANING SERVICE</v>
      </c>
      <c r="J559" s="68" t="str">
        <f ca="1" t="array" ref="J559">IFERROR(INDEX(MASTER!B:B,MATCH(G559,MASTER!A:A,0))/100," ")</f>
        <v> </v>
      </c>
      <c r="K559" s="51">
        <f ca="1" t="shared" si="3"/>
        <v>0</v>
      </c>
      <c r="L559" s="51" t="str">
        <f ca="1" t="shared" si="4"/>
        <v>1900 - WEEK 00</v>
      </c>
      <c r="M559" s="51" t="str">
        <f ca="1" t="shared" si="5"/>
        <v>1900 - MONTH 01</v>
      </c>
      <c r="N559" s="68" t="str">
        <f ca="1" t="shared" ref="N559:O559" si="567">IFERROR(AVERAGEIF(L:L,L559,$J:$J)," ")</f>
        <v> </v>
      </c>
      <c r="O559" s="68" t="str">
        <f ca="1" t="shared" si="567"/>
        <v> </v>
      </c>
      <c r="P559" s="51" t="str">
        <f ca="1">IF(ISBLANK(A559)," ",IF(N559&gt;MASTER!$B$3/100,"SB",IF(N559&gt;MASTER!$B$4/100,"B",IF(N559&gt;MASTER!$B$5/100,"C","K"))))</f>
        <v>SB</v>
      </c>
      <c r="Q559" s="51" t="str">
        <f ca="1">IF(ISBLANK(B559)," ",IF(O559&gt;MASTER!$B$3/100,"SB",IF(O559&gt;MASTER!$B$4/100,"B",IF(O559&gt;MASTER!$B$5/100,"C","K"))))</f>
        <v>SB</v>
      </c>
    </row>
    <row r="560" customHeight="1" spans="1:17">
      <c r="A560" s="51">
        <f ca="1">INDIRECT(ADDRESS(2+QUOTIENT(ROW()-2,COUNTA('Form Responses 1'!$1:$1)-4),1,,TRUE,"Form Responses 1"))</f>
        <v>0</v>
      </c>
      <c r="B560" s="51">
        <f ca="1">INDIRECT(ADDRESS(2+QUOTIENT(ROW()-2,COUNTA('Form Responses 1'!$1:$1)-4),2,,TRUE,"Form Responses 1"))</f>
        <v>0</v>
      </c>
      <c r="C560" s="51">
        <f ca="1">INDIRECT(ADDRESS(2+QUOTIENT(ROW()-2,COUNTA('Form Responses 1'!$1:$1)-4),3,,TRUE,"Form Responses 1"))</f>
        <v>0</v>
      </c>
      <c r="D560" s="51">
        <f ca="1">INDIRECT(ADDRESS(2+QUOTIENT(ROW()-2,COUNTA('Form Responses 1'!$1:$1)-4),4,,TRUE,"Form Responses 1"))</f>
        <v>0</v>
      </c>
      <c r="E560" s="67">
        <f ca="1" t="shared" si="0"/>
        <v>6</v>
      </c>
      <c r="F560" s="51" t="str">
        <f ca="1">IF(ISBLANK(A560)," ",INDIRECT(ADDRESS(1,5+MOD(ROW()-2,COUNTA('Form Responses 1'!$1:$1)-4),,TRUE,"Form Responses 1")))</f>
        <v>Security [Security Functions]</v>
      </c>
      <c r="G560" s="51" t="e">
        <f ca="1">IF(ISBLANK(A560)," ",INDIRECT(ADDRESS(MATCH(A560,'Form Responses 1'!A:A,0),5+MOD(ROW()-2,COUNTA('Form Responses 1'!$1:$1)-4),,TRUE,"Form Responses 1")))</f>
        <v>#N/A</v>
      </c>
      <c r="H560" s="68" t="str">
        <f ca="1" t="shared" si="1"/>
        <v>Security</v>
      </c>
      <c r="I560" s="68" t="str">
        <f ca="1" t="shared" si="2"/>
        <v>SECURITY SERVICE</v>
      </c>
      <c r="J560" s="68" t="str">
        <f ca="1" t="array" ref="J560">IFERROR(INDEX(MASTER!B:B,MATCH(G560,MASTER!A:A,0))/100," ")</f>
        <v> </v>
      </c>
      <c r="K560" s="51">
        <f ca="1" t="shared" si="3"/>
        <v>0</v>
      </c>
      <c r="L560" s="51" t="str">
        <f ca="1" t="shared" si="4"/>
        <v>1900 - WEEK 00</v>
      </c>
      <c r="M560" s="51" t="str">
        <f ca="1" t="shared" si="5"/>
        <v>1900 - MONTH 01</v>
      </c>
      <c r="N560" s="68" t="str">
        <f ca="1" t="shared" ref="N560:O560" si="568">IFERROR(AVERAGEIF(L:L,L560,$J:$J)," ")</f>
        <v> </v>
      </c>
      <c r="O560" s="68" t="str">
        <f ca="1" t="shared" si="568"/>
        <v> </v>
      </c>
      <c r="P560" s="51" t="str">
        <f ca="1">IF(ISBLANK(A560)," ",IF(N560&gt;MASTER!$B$3/100,"SB",IF(N560&gt;MASTER!$B$4/100,"B",IF(N560&gt;MASTER!$B$5/100,"C","K"))))</f>
        <v>SB</v>
      </c>
      <c r="Q560" s="51" t="str">
        <f ca="1">IF(ISBLANK(B560)," ",IF(O560&gt;MASTER!$B$3/100,"SB",IF(O560&gt;MASTER!$B$4/100,"B",IF(O560&gt;MASTER!$B$5/100,"C","K"))))</f>
        <v>SB</v>
      </c>
    </row>
    <row r="561" customHeight="1" spans="1:17">
      <c r="A561" s="51">
        <f ca="1">INDIRECT(ADDRESS(2+QUOTIENT(ROW()-2,COUNTA('Form Responses 1'!$1:$1)-4),1,,TRUE,"Form Responses 1"))</f>
        <v>0</v>
      </c>
      <c r="B561" s="51">
        <f ca="1">INDIRECT(ADDRESS(2+QUOTIENT(ROW()-2,COUNTA('Form Responses 1'!$1:$1)-4),2,,TRUE,"Form Responses 1"))</f>
        <v>0</v>
      </c>
      <c r="C561" s="51">
        <f ca="1">INDIRECT(ADDRESS(2+QUOTIENT(ROW()-2,COUNTA('Form Responses 1'!$1:$1)-4),3,,TRUE,"Form Responses 1"))</f>
        <v>0</v>
      </c>
      <c r="D561" s="51">
        <f ca="1">INDIRECT(ADDRESS(2+QUOTIENT(ROW()-2,COUNTA('Form Responses 1'!$1:$1)-4),4,,TRUE,"Form Responses 1"))</f>
        <v>0</v>
      </c>
      <c r="E561" s="67">
        <f ca="1" t="shared" si="0"/>
        <v>6</v>
      </c>
      <c r="F561" s="51" t="str">
        <f ca="1">IF(ISBLANK(A561)," ",INDIRECT(ADDRESS(1,5+MOD(ROW()-2,COUNTA('Form Responses 1'!$1:$1)-4),,TRUE,"Form Responses 1")))</f>
        <v>Gedung [Halaman]</v>
      </c>
      <c r="G561" s="51" t="e">
        <f ca="1">IF(ISBLANK(A561)," ",INDIRECT(ADDRESS(MATCH(A561,'Form Responses 1'!A:A,0),5+MOD(ROW()-2,COUNTA('Form Responses 1'!$1:$1)-4),,TRUE,"Form Responses 1")))</f>
        <v>#N/A</v>
      </c>
      <c r="H561" s="68" t="str">
        <f ca="1" t="shared" si="1"/>
        <v>Gedung</v>
      </c>
      <c r="I561" s="68" t="str">
        <f ca="1" t="shared" si="2"/>
        <v>CLEANING SERVICE</v>
      </c>
      <c r="J561" s="68" t="str">
        <f ca="1" t="array" ref="J561">IFERROR(INDEX(MASTER!B:B,MATCH(G561,MASTER!A:A,0))/100," ")</f>
        <v> </v>
      </c>
      <c r="K561" s="51">
        <f ca="1" t="shared" si="3"/>
        <v>0</v>
      </c>
      <c r="L561" s="51" t="str">
        <f ca="1" t="shared" si="4"/>
        <v>1900 - WEEK 00</v>
      </c>
      <c r="M561" s="51" t="str">
        <f ca="1" t="shared" si="5"/>
        <v>1900 - MONTH 01</v>
      </c>
      <c r="N561" s="68" t="str">
        <f ca="1" t="shared" ref="N561:O561" si="569">IFERROR(AVERAGEIF(L:L,L561,$J:$J)," ")</f>
        <v> </v>
      </c>
      <c r="O561" s="68" t="str">
        <f ca="1" t="shared" si="569"/>
        <v> </v>
      </c>
      <c r="P561" s="51" t="str">
        <f ca="1">IF(ISBLANK(A561)," ",IF(N561&gt;MASTER!$B$3/100,"SB",IF(N561&gt;MASTER!$B$4/100,"B",IF(N561&gt;MASTER!$B$5/100,"C","K"))))</f>
        <v>SB</v>
      </c>
      <c r="Q561" s="51" t="str">
        <f ca="1">IF(ISBLANK(B561)," ",IF(O561&gt;MASTER!$B$3/100,"SB",IF(O561&gt;MASTER!$B$4/100,"B",IF(O561&gt;MASTER!$B$5/100,"C","K"))))</f>
        <v>SB</v>
      </c>
    </row>
    <row r="562" customHeight="1" spans="1:17">
      <c r="A562" s="51">
        <f ca="1">INDIRECT(ADDRESS(2+QUOTIENT(ROW()-2,COUNTA('Form Responses 1'!$1:$1)-4),1,,TRUE,"Form Responses 1"))</f>
        <v>0</v>
      </c>
      <c r="B562" s="51">
        <f ca="1">INDIRECT(ADDRESS(2+QUOTIENT(ROW()-2,COUNTA('Form Responses 1'!$1:$1)-4),2,,TRUE,"Form Responses 1"))</f>
        <v>0</v>
      </c>
      <c r="C562" s="51">
        <f ca="1">INDIRECT(ADDRESS(2+QUOTIENT(ROW()-2,COUNTA('Form Responses 1'!$1:$1)-4),3,,TRUE,"Form Responses 1"))</f>
        <v>0</v>
      </c>
      <c r="D562" s="51">
        <f ca="1">INDIRECT(ADDRESS(2+QUOTIENT(ROW()-2,COUNTA('Form Responses 1'!$1:$1)-4),4,,TRUE,"Form Responses 1"))</f>
        <v>0</v>
      </c>
      <c r="E562" s="67">
        <f ca="1" t="shared" si="0"/>
        <v>6</v>
      </c>
      <c r="F562" s="51" t="str">
        <f ca="1">IF(ISBLANK(A562)," ",INDIRECT(ADDRESS(1,5+MOD(ROW()-2,COUNTA('Form Responses 1'!$1:$1)-4),,TRUE,"Form Responses 1")))</f>
        <v>Gedung [Kamar 1]</v>
      </c>
      <c r="G562" s="51" t="e">
        <f ca="1">IF(ISBLANK(A562)," ",INDIRECT(ADDRESS(MATCH(A562,'Form Responses 1'!A:A,0),5+MOD(ROW()-2,COUNTA('Form Responses 1'!$1:$1)-4),,TRUE,"Form Responses 1")))</f>
        <v>#N/A</v>
      </c>
      <c r="H562" s="68" t="str">
        <f ca="1" t="shared" si="1"/>
        <v>Gedung</v>
      </c>
      <c r="I562" s="68" t="str">
        <f ca="1" t="shared" si="2"/>
        <v>CLEANING SERVICE</v>
      </c>
      <c r="J562" s="68" t="str">
        <f ca="1" t="array" ref="J562">IFERROR(INDEX(MASTER!B:B,MATCH(G562,MASTER!A:A,0))/100," ")</f>
        <v> </v>
      </c>
      <c r="K562" s="51">
        <f ca="1" t="shared" si="3"/>
        <v>0</v>
      </c>
      <c r="L562" s="51" t="str">
        <f ca="1" t="shared" si="4"/>
        <v>1900 - WEEK 00</v>
      </c>
      <c r="M562" s="51" t="str">
        <f ca="1" t="shared" si="5"/>
        <v>1900 - MONTH 01</v>
      </c>
      <c r="N562" s="68" t="str">
        <f ca="1" t="shared" ref="N562:O562" si="570">IFERROR(AVERAGEIF(L:L,L562,$J:$J)," ")</f>
        <v> </v>
      </c>
      <c r="O562" s="68" t="str">
        <f ca="1" t="shared" si="570"/>
        <v> </v>
      </c>
      <c r="P562" s="51" t="str">
        <f ca="1">IF(ISBLANK(A562)," ",IF(N562&gt;MASTER!$B$3/100,"SB",IF(N562&gt;MASTER!$B$4/100,"B",IF(N562&gt;MASTER!$B$5/100,"C","K"))))</f>
        <v>SB</v>
      </c>
      <c r="Q562" s="51" t="str">
        <f ca="1">IF(ISBLANK(B562)," ",IF(O562&gt;MASTER!$B$3/100,"SB",IF(O562&gt;MASTER!$B$4/100,"B",IF(O562&gt;MASTER!$B$5/100,"C","K"))))</f>
        <v>SB</v>
      </c>
    </row>
    <row r="563" customHeight="1" spans="1:17">
      <c r="A563" s="51">
        <f ca="1">INDIRECT(ADDRESS(2+QUOTIENT(ROW()-2,COUNTA('Form Responses 1'!$1:$1)-4),1,,TRUE,"Form Responses 1"))</f>
        <v>0</v>
      </c>
      <c r="B563" s="51">
        <f ca="1">INDIRECT(ADDRESS(2+QUOTIENT(ROW()-2,COUNTA('Form Responses 1'!$1:$1)-4),2,,TRUE,"Form Responses 1"))</f>
        <v>0</v>
      </c>
      <c r="C563" s="51">
        <f ca="1">INDIRECT(ADDRESS(2+QUOTIENT(ROW()-2,COUNTA('Form Responses 1'!$1:$1)-4),3,,TRUE,"Form Responses 1"))</f>
        <v>0</v>
      </c>
      <c r="D563" s="51">
        <f ca="1">INDIRECT(ADDRESS(2+QUOTIENT(ROW()-2,COUNTA('Form Responses 1'!$1:$1)-4),4,,TRUE,"Form Responses 1"))</f>
        <v>0</v>
      </c>
      <c r="E563" s="67">
        <f ca="1" t="shared" si="0"/>
        <v>6</v>
      </c>
      <c r="F563" s="51" t="str">
        <f ca="1">IF(ISBLANK(A563)," ",INDIRECT(ADDRESS(1,5+MOD(ROW()-2,COUNTA('Form Responses 1'!$1:$1)-4),,TRUE,"Form Responses 1")))</f>
        <v>Gedung [Kamar 2]</v>
      </c>
      <c r="G563" s="51" t="e">
        <f ca="1">IF(ISBLANK(A563)," ",INDIRECT(ADDRESS(MATCH(A563,'Form Responses 1'!A:A,0),5+MOD(ROW()-2,COUNTA('Form Responses 1'!$1:$1)-4),,TRUE,"Form Responses 1")))</f>
        <v>#N/A</v>
      </c>
      <c r="H563" s="68" t="str">
        <f ca="1" t="shared" si="1"/>
        <v>Gedung</v>
      </c>
      <c r="I563" s="68" t="str">
        <f ca="1" t="shared" si="2"/>
        <v>CLEANING SERVICE</v>
      </c>
      <c r="J563" s="68" t="str">
        <f ca="1" t="array" ref="J563">IFERROR(INDEX(MASTER!B:B,MATCH(G563,MASTER!A:A,0))/100," ")</f>
        <v> </v>
      </c>
      <c r="K563" s="51">
        <f ca="1" t="shared" si="3"/>
        <v>0</v>
      </c>
      <c r="L563" s="51" t="str">
        <f ca="1" t="shared" si="4"/>
        <v>1900 - WEEK 00</v>
      </c>
      <c r="M563" s="51" t="str">
        <f ca="1" t="shared" si="5"/>
        <v>1900 - MONTH 01</v>
      </c>
      <c r="N563" s="68" t="str">
        <f ca="1" t="shared" ref="N563:O563" si="571">IFERROR(AVERAGEIF(L:L,L563,$J:$J)," ")</f>
        <v> </v>
      </c>
      <c r="O563" s="68" t="str">
        <f ca="1" t="shared" si="571"/>
        <v> </v>
      </c>
      <c r="P563" s="51" t="str">
        <f ca="1">IF(ISBLANK(A563)," ",IF(N563&gt;MASTER!$B$3/100,"SB",IF(N563&gt;MASTER!$B$4/100,"B",IF(N563&gt;MASTER!$B$5/100,"C","K"))))</f>
        <v>SB</v>
      </c>
      <c r="Q563" s="51" t="str">
        <f ca="1">IF(ISBLANK(B563)," ",IF(O563&gt;MASTER!$B$3/100,"SB",IF(O563&gt;MASTER!$B$4/100,"B",IF(O563&gt;MASTER!$B$5/100,"C","K"))))</f>
        <v>SB</v>
      </c>
    </row>
    <row r="564" customHeight="1" spans="1:17">
      <c r="A564" s="51">
        <f ca="1">INDIRECT(ADDRESS(2+QUOTIENT(ROW()-2,COUNTA('Form Responses 1'!$1:$1)-4),1,,TRUE,"Form Responses 1"))</f>
        <v>0</v>
      </c>
      <c r="B564" s="51">
        <f ca="1">INDIRECT(ADDRESS(2+QUOTIENT(ROW()-2,COUNTA('Form Responses 1'!$1:$1)-4),2,,TRUE,"Form Responses 1"))</f>
        <v>0</v>
      </c>
      <c r="C564" s="51">
        <f ca="1">INDIRECT(ADDRESS(2+QUOTIENT(ROW()-2,COUNTA('Form Responses 1'!$1:$1)-4),3,,TRUE,"Form Responses 1"))</f>
        <v>0</v>
      </c>
      <c r="D564" s="51">
        <f ca="1">INDIRECT(ADDRESS(2+QUOTIENT(ROW()-2,COUNTA('Form Responses 1'!$1:$1)-4),4,,TRUE,"Form Responses 1"))</f>
        <v>0</v>
      </c>
      <c r="E564" s="67">
        <f ca="1" t="shared" si="0"/>
        <v>6</v>
      </c>
      <c r="F564" s="51" t="str">
        <f ca="1">IF(ISBLANK(A564)," ",INDIRECT(ADDRESS(1,5+MOD(ROW()-2,COUNTA('Form Responses 1'!$1:$1)-4),,TRUE,"Form Responses 1")))</f>
        <v>Gedung [Kamar 3]</v>
      </c>
      <c r="G564" s="51" t="e">
        <f ca="1">IF(ISBLANK(A564)," ",INDIRECT(ADDRESS(MATCH(A564,'Form Responses 1'!A:A,0),5+MOD(ROW()-2,COUNTA('Form Responses 1'!$1:$1)-4),,TRUE,"Form Responses 1")))</f>
        <v>#N/A</v>
      </c>
      <c r="H564" s="68" t="str">
        <f ca="1" t="shared" si="1"/>
        <v>Gedung</v>
      </c>
      <c r="I564" s="68" t="str">
        <f ca="1" t="shared" si="2"/>
        <v>CLEANING SERVICE</v>
      </c>
      <c r="J564" s="68" t="str">
        <f ca="1" t="array" ref="J564">IFERROR(INDEX(MASTER!B:B,MATCH(G564,MASTER!A:A,0))/100," ")</f>
        <v> </v>
      </c>
      <c r="K564" s="51">
        <f ca="1" t="shared" si="3"/>
        <v>0</v>
      </c>
      <c r="L564" s="51" t="str">
        <f ca="1" t="shared" si="4"/>
        <v>1900 - WEEK 00</v>
      </c>
      <c r="M564" s="51" t="str">
        <f ca="1" t="shared" si="5"/>
        <v>1900 - MONTH 01</v>
      </c>
      <c r="N564" s="68" t="str">
        <f ca="1" t="shared" ref="N564:O564" si="572">IFERROR(AVERAGEIF(L:L,L564,$J:$J)," ")</f>
        <v> </v>
      </c>
      <c r="O564" s="68" t="str">
        <f ca="1" t="shared" si="572"/>
        <v> </v>
      </c>
      <c r="P564" s="51" t="str">
        <f ca="1">IF(ISBLANK(A564)," ",IF(N564&gt;MASTER!$B$3/100,"SB",IF(N564&gt;MASTER!$B$4/100,"B",IF(N564&gt;MASTER!$B$5/100,"C","K"))))</f>
        <v>SB</v>
      </c>
      <c r="Q564" s="51" t="str">
        <f ca="1">IF(ISBLANK(B564)," ",IF(O564&gt;MASTER!$B$3/100,"SB",IF(O564&gt;MASTER!$B$4/100,"B",IF(O564&gt;MASTER!$B$5/100,"C","K"))))</f>
        <v>SB</v>
      </c>
    </row>
    <row r="565" customHeight="1" spans="1:17">
      <c r="A565" s="51">
        <f ca="1">INDIRECT(ADDRESS(2+QUOTIENT(ROW()-2,COUNTA('Form Responses 1'!$1:$1)-4),1,,TRUE,"Form Responses 1"))</f>
        <v>0</v>
      </c>
      <c r="B565" s="51">
        <f ca="1">INDIRECT(ADDRESS(2+QUOTIENT(ROW()-2,COUNTA('Form Responses 1'!$1:$1)-4),2,,TRUE,"Form Responses 1"))</f>
        <v>0</v>
      </c>
      <c r="C565" s="51">
        <f ca="1">INDIRECT(ADDRESS(2+QUOTIENT(ROW()-2,COUNTA('Form Responses 1'!$1:$1)-4),3,,TRUE,"Form Responses 1"))</f>
        <v>0</v>
      </c>
      <c r="D565" s="51">
        <f ca="1">INDIRECT(ADDRESS(2+QUOTIENT(ROW()-2,COUNTA('Form Responses 1'!$1:$1)-4),4,,TRUE,"Form Responses 1"))</f>
        <v>0</v>
      </c>
      <c r="E565" s="67">
        <f ca="1" t="shared" si="0"/>
        <v>6</v>
      </c>
      <c r="F565" s="51" t="str">
        <f ca="1">IF(ISBLANK(A565)," ",INDIRECT(ADDRESS(1,5+MOD(ROW()-2,COUNTA('Form Responses 1'!$1:$1)-4),,TRUE,"Form Responses 1")))</f>
        <v>Gedung [Kamar 4]</v>
      </c>
      <c r="G565" s="51" t="e">
        <f ca="1">IF(ISBLANK(A565)," ",INDIRECT(ADDRESS(MATCH(A565,'Form Responses 1'!A:A,0),5+MOD(ROW()-2,COUNTA('Form Responses 1'!$1:$1)-4),,TRUE,"Form Responses 1")))</f>
        <v>#N/A</v>
      </c>
      <c r="H565" s="68" t="str">
        <f ca="1" t="shared" si="1"/>
        <v>Gedung</v>
      </c>
      <c r="I565" s="68" t="str">
        <f ca="1" t="shared" si="2"/>
        <v>CLEANING SERVICE</v>
      </c>
      <c r="J565" s="68" t="str">
        <f ca="1" t="array" ref="J565">IFERROR(INDEX(MASTER!B:B,MATCH(G565,MASTER!A:A,0))/100," ")</f>
        <v> </v>
      </c>
      <c r="K565" s="51">
        <f ca="1" t="shared" si="3"/>
        <v>0</v>
      </c>
      <c r="L565" s="51" t="str">
        <f ca="1" t="shared" si="4"/>
        <v>1900 - WEEK 00</v>
      </c>
      <c r="M565" s="51" t="str">
        <f ca="1" t="shared" si="5"/>
        <v>1900 - MONTH 01</v>
      </c>
      <c r="N565" s="68" t="str">
        <f ca="1" t="shared" ref="N565:O565" si="573">IFERROR(AVERAGEIF(L:L,L565,$J:$J)," ")</f>
        <v> </v>
      </c>
      <c r="O565" s="68" t="str">
        <f ca="1" t="shared" si="573"/>
        <v> </v>
      </c>
      <c r="P565" s="51" t="str">
        <f ca="1">IF(ISBLANK(A565)," ",IF(N565&gt;MASTER!$B$3/100,"SB",IF(N565&gt;MASTER!$B$4/100,"B",IF(N565&gt;MASTER!$B$5/100,"C","K"))))</f>
        <v>SB</v>
      </c>
      <c r="Q565" s="51" t="str">
        <f ca="1">IF(ISBLANK(B565)," ",IF(O565&gt;MASTER!$B$3/100,"SB",IF(O565&gt;MASTER!$B$4/100,"B",IF(O565&gt;MASTER!$B$5/100,"C","K"))))</f>
        <v>SB</v>
      </c>
    </row>
    <row r="566" customHeight="1" spans="1:17">
      <c r="A566" s="51">
        <f ca="1">INDIRECT(ADDRESS(2+QUOTIENT(ROW()-2,COUNTA('Form Responses 1'!$1:$1)-4),1,,TRUE,"Form Responses 1"))</f>
        <v>0</v>
      </c>
      <c r="B566" s="51">
        <f ca="1">INDIRECT(ADDRESS(2+QUOTIENT(ROW()-2,COUNTA('Form Responses 1'!$1:$1)-4),2,,TRUE,"Form Responses 1"))</f>
        <v>0</v>
      </c>
      <c r="C566" s="51">
        <f ca="1">INDIRECT(ADDRESS(2+QUOTIENT(ROW()-2,COUNTA('Form Responses 1'!$1:$1)-4),3,,TRUE,"Form Responses 1"))</f>
        <v>0</v>
      </c>
      <c r="D566" s="51">
        <f ca="1">INDIRECT(ADDRESS(2+QUOTIENT(ROW()-2,COUNTA('Form Responses 1'!$1:$1)-4),4,,TRUE,"Form Responses 1"))</f>
        <v>0</v>
      </c>
      <c r="E566" s="67">
        <f ca="1" t="shared" si="0"/>
        <v>6</v>
      </c>
      <c r="F566" s="51" t="str">
        <f ca="1">IF(ISBLANK(A566)," ",INDIRECT(ADDRESS(1,5+MOD(ROW()-2,COUNTA('Form Responses 1'!$1:$1)-4),,TRUE,"Form Responses 1")))</f>
        <v>Gedung [Kolidor]</v>
      </c>
      <c r="G566" s="51" t="e">
        <f ca="1">IF(ISBLANK(A566)," ",INDIRECT(ADDRESS(MATCH(A566,'Form Responses 1'!A:A,0),5+MOD(ROW()-2,COUNTA('Form Responses 1'!$1:$1)-4),,TRUE,"Form Responses 1")))</f>
        <v>#N/A</v>
      </c>
      <c r="H566" s="68" t="str">
        <f ca="1" t="shared" si="1"/>
        <v>Gedung</v>
      </c>
      <c r="I566" s="68" t="str">
        <f ca="1" t="shared" si="2"/>
        <v>CLEANING SERVICE</v>
      </c>
      <c r="J566" s="68" t="str">
        <f ca="1" t="array" ref="J566">IFERROR(INDEX(MASTER!B:B,MATCH(G566,MASTER!A:A,0))/100," ")</f>
        <v> </v>
      </c>
      <c r="K566" s="51">
        <f ca="1" t="shared" si="3"/>
        <v>0</v>
      </c>
      <c r="L566" s="51" t="str">
        <f ca="1" t="shared" si="4"/>
        <v>1900 - WEEK 00</v>
      </c>
      <c r="M566" s="51" t="str">
        <f ca="1" t="shared" si="5"/>
        <v>1900 - MONTH 01</v>
      </c>
      <c r="N566" s="68" t="str">
        <f ca="1" t="shared" ref="N566:O566" si="574">IFERROR(AVERAGEIF(L:L,L566,$J:$J)," ")</f>
        <v> </v>
      </c>
      <c r="O566" s="68" t="str">
        <f ca="1" t="shared" si="574"/>
        <v> </v>
      </c>
      <c r="P566" s="51" t="str">
        <f ca="1">IF(ISBLANK(A566)," ",IF(N566&gt;MASTER!$B$3/100,"SB",IF(N566&gt;MASTER!$B$4/100,"B",IF(N566&gt;MASTER!$B$5/100,"C","K"))))</f>
        <v>SB</v>
      </c>
      <c r="Q566" s="51" t="str">
        <f ca="1">IF(ISBLANK(B566)," ",IF(O566&gt;MASTER!$B$3/100,"SB",IF(O566&gt;MASTER!$B$4/100,"B",IF(O566&gt;MASTER!$B$5/100,"C","K"))))</f>
        <v>SB</v>
      </c>
    </row>
    <row r="567" customHeight="1" spans="1:17">
      <c r="A567" s="51">
        <f ca="1">INDIRECT(ADDRESS(2+QUOTIENT(ROW()-2,COUNTA('Form Responses 1'!$1:$1)-4),1,,TRUE,"Form Responses 1"))</f>
        <v>0</v>
      </c>
      <c r="B567" s="51">
        <f ca="1">INDIRECT(ADDRESS(2+QUOTIENT(ROW()-2,COUNTA('Form Responses 1'!$1:$1)-4),2,,TRUE,"Form Responses 1"))</f>
        <v>0</v>
      </c>
      <c r="C567" s="51">
        <f ca="1">INDIRECT(ADDRESS(2+QUOTIENT(ROW()-2,COUNTA('Form Responses 1'!$1:$1)-4),3,,TRUE,"Form Responses 1"))</f>
        <v>0</v>
      </c>
      <c r="D567" s="51">
        <f ca="1">INDIRECT(ADDRESS(2+QUOTIENT(ROW()-2,COUNTA('Form Responses 1'!$1:$1)-4),4,,TRUE,"Form Responses 1"))</f>
        <v>0</v>
      </c>
      <c r="E567" s="67">
        <f ca="1" t="shared" si="0"/>
        <v>6</v>
      </c>
      <c r="F567" s="51" t="str">
        <f ca="1">IF(ISBLANK(A567)," ",INDIRECT(ADDRESS(1,5+MOD(ROW()-2,COUNTA('Form Responses 1'!$1:$1)-4),,TRUE,"Form Responses 1")))</f>
        <v>Gedung [Pentri]</v>
      </c>
      <c r="G567" s="51" t="e">
        <f ca="1">IF(ISBLANK(A567)," ",INDIRECT(ADDRESS(MATCH(A567,'Form Responses 1'!A:A,0),5+MOD(ROW()-2,COUNTA('Form Responses 1'!$1:$1)-4),,TRUE,"Form Responses 1")))</f>
        <v>#N/A</v>
      </c>
      <c r="H567" s="68" t="str">
        <f ca="1" t="shared" si="1"/>
        <v>Gedung</v>
      </c>
      <c r="I567" s="68" t="str">
        <f ca="1" t="shared" si="2"/>
        <v>CLEANING SERVICE</v>
      </c>
      <c r="J567" s="68" t="str">
        <f ca="1" t="array" ref="J567">IFERROR(INDEX(MASTER!B:B,MATCH(G567,MASTER!A:A,0))/100," ")</f>
        <v> </v>
      </c>
      <c r="K567" s="51">
        <f ca="1" t="shared" si="3"/>
        <v>0</v>
      </c>
      <c r="L567" s="51" t="str">
        <f ca="1" t="shared" si="4"/>
        <v>1900 - WEEK 00</v>
      </c>
      <c r="M567" s="51" t="str">
        <f ca="1" t="shared" si="5"/>
        <v>1900 - MONTH 01</v>
      </c>
      <c r="N567" s="68" t="str">
        <f ca="1" t="shared" ref="N567:O567" si="575">IFERROR(AVERAGEIF(L:L,L567,$J:$J)," ")</f>
        <v> </v>
      </c>
      <c r="O567" s="68" t="str">
        <f ca="1" t="shared" si="575"/>
        <v> </v>
      </c>
      <c r="P567" s="51" t="str">
        <f ca="1">IF(ISBLANK(A567)," ",IF(N567&gt;MASTER!$B$3/100,"SB",IF(N567&gt;MASTER!$B$4/100,"B",IF(N567&gt;MASTER!$B$5/100,"C","K"))))</f>
        <v>SB</v>
      </c>
      <c r="Q567" s="51" t="str">
        <f ca="1">IF(ISBLANK(B567)," ",IF(O567&gt;MASTER!$B$3/100,"SB",IF(O567&gt;MASTER!$B$4/100,"B",IF(O567&gt;MASTER!$B$5/100,"C","K"))))</f>
        <v>SB</v>
      </c>
    </row>
    <row r="568" customHeight="1" spans="1:17">
      <c r="A568" s="51">
        <f ca="1">INDIRECT(ADDRESS(2+QUOTIENT(ROW()-2,COUNTA('Form Responses 1'!$1:$1)-4),1,,TRUE,"Form Responses 1"))</f>
        <v>0</v>
      </c>
      <c r="B568" s="51">
        <f ca="1">INDIRECT(ADDRESS(2+QUOTIENT(ROW()-2,COUNTA('Form Responses 1'!$1:$1)-4),2,,TRUE,"Form Responses 1"))</f>
        <v>0</v>
      </c>
      <c r="C568" s="51">
        <f ca="1">INDIRECT(ADDRESS(2+QUOTIENT(ROW()-2,COUNTA('Form Responses 1'!$1:$1)-4),3,,TRUE,"Form Responses 1"))</f>
        <v>0</v>
      </c>
      <c r="D568" s="51">
        <f ca="1">INDIRECT(ADDRESS(2+QUOTIENT(ROW()-2,COUNTA('Form Responses 1'!$1:$1)-4),4,,TRUE,"Form Responses 1"))</f>
        <v>0</v>
      </c>
      <c r="E568" s="67">
        <f ca="1" t="shared" si="0"/>
        <v>6</v>
      </c>
      <c r="F568" s="51" t="str">
        <f ca="1">IF(ISBLANK(A568)," ",INDIRECT(ADDRESS(1,5+MOD(ROW()-2,COUNTA('Form Responses 1'!$1:$1)-4),,TRUE,"Form Responses 1")))</f>
        <v>Gedung [Toilet]</v>
      </c>
      <c r="G568" s="51" t="e">
        <f ca="1">IF(ISBLANK(A568)," ",INDIRECT(ADDRESS(MATCH(A568,'Form Responses 1'!A:A,0),5+MOD(ROW()-2,COUNTA('Form Responses 1'!$1:$1)-4),,TRUE,"Form Responses 1")))</f>
        <v>#N/A</v>
      </c>
      <c r="H568" s="68" t="str">
        <f ca="1" t="shared" si="1"/>
        <v>Gedung</v>
      </c>
      <c r="I568" s="68" t="str">
        <f ca="1" t="shared" si="2"/>
        <v>CLEANING SERVICE</v>
      </c>
      <c r="J568" s="68" t="str">
        <f ca="1" t="array" ref="J568">IFERROR(INDEX(MASTER!B:B,MATCH(G568,MASTER!A:A,0))/100," ")</f>
        <v> </v>
      </c>
      <c r="K568" s="51">
        <f ca="1" t="shared" si="3"/>
        <v>0</v>
      </c>
      <c r="L568" s="51" t="str">
        <f ca="1" t="shared" si="4"/>
        <v>1900 - WEEK 00</v>
      </c>
      <c r="M568" s="51" t="str">
        <f ca="1" t="shared" si="5"/>
        <v>1900 - MONTH 01</v>
      </c>
      <c r="N568" s="68" t="str">
        <f ca="1" t="shared" ref="N568:O568" si="576">IFERROR(AVERAGEIF(L:L,L568,$J:$J)," ")</f>
        <v> </v>
      </c>
      <c r="O568" s="68" t="str">
        <f ca="1" t="shared" si="576"/>
        <v> </v>
      </c>
      <c r="P568" s="51" t="str">
        <f ca="1">IF(ISBLANK(A568)," ",IF(N568&gt;MASTER!$B$3/100,"SB",IF(N568&gt;MASTER!$B$4/100,"B",IF(N568&gt;MASTER!$B$5/100,"C","K"))))</f>
        <v>SB</v>
      </c>
      <c r="Q568" s="51" t="str">
        <f ca="1">IF(ISBLANK(B568)," ",IF(O568&gt;MASTER!$B$3/100,"SB",IF(O568&gt;MASTER!$B$4/100,"B",IF(O568&gt;MASTER!$B$5/100,"C","K"))))</f>
        <v>SB</v>
      </c>
    </row>
    <row r="569" customHeight="1" spans="1:17">
      <c r="A569" s="51">
        <f ca="1">INDIRECT(ADDRESS(2+QUOTIENT(ROW()-2,COUNTA('Form Responses 1'!$1:$1)-4),1,,TRUE,"Form Responses 1"))</f>
        <v>0</v>
      </c>
      <c r="B569" s="51">
        <f ca="1">INDIRECT(ADDRESS(2+QUOTIENT(ROW()-2,COUNTA('Form Responses 1'!$1:$1)-4),2,,TRUE,"Form Responses 1"))</f>
        <v>0</v>
      </c>
      <c r="C569" s="51">
        <f ca="1">INDIRECT(ADDRESS(2+QUOTIENT(ROW()-2,COUNTA('Form Responses 1'!$1:$1)-4),3,,TRUE,"Form Responses 1"))</f>
        <v>0</v>
      </c>
      <c r="D569" s="51">
        <f ca="1">INDIRECT(ADDRESS(2+QUOTIENT(ROW()-2,COUNTA('Form Responses 1'!$1:$1)-4),4,,TRUE,"Form Responses 1"))</f>
        <v>0</v>
      </c>
      <c r="E569" s="67">
        <f ca="1" t="shared" si="0"/>
        <v>6</v>
      </c>
      <c r="F569" s="51" t="str">
        <f ca="1">IF(ISBLANK(A569)," ",INDIRECT(ADDRESS(1,5+MOD(ROW()-2,COUNTA('Form Responses 1'!$1:$1)-4),,TRUE,"Form Responses 1")))</f>
        <v>Security [Security Functions]</v>
      </c>
      <c r="G569" s="51" t="e">
        <f ca="1">IF(ISBLANK(A569)," ",INDIRECT(ADDRESS(MATCH(A569,'Form Responses 1'!A:A,0),5+MOD(ROW()-2,COUNTA('Form Responses 1'!$1:$1)-4),,TRUE,"Form Responses 1")))</f>
        <v>#N/A</v>
      </c>
      <c r="H569" s="68" t="str">
        <f ca="1" t="shared" si="1"/>
        <v>Security</v>
      </c>
      <c r="I569" s="68" t="str">
        <f ca="1" t="shared" si="2"/>
        <v>SECURITY SERVICE</v>
      </c>
      <c r="J569" s="68" t="str">
        <f ca="1" t="array" ref="J569">IFERROR(INDEX(MASTER!B:B,MATCH(G569,MASTER!A:A,0))/100," ")</f>
        <v> </v>
      </c>
      <c r="K569" s="51">
        <f ca="1" t="shared" si="3"/>
        <v>0</v>
      </c>
      <c r="L569" s="51" t="str">
        <f ca="1" t="shared" si="4"/>
        <v>1900 - WEEK 00</v>
      </c>
      <c r="M569" s="51" t="str">
        <f ca="1" t="shared" si="5"/>
        <v>1900 - MONTH 01</v>
      </c>
      <c r="N569" s="68" t="str">
        <f ca="1" t="shared" ref="N569:O569" si="577">IFERROR(AVERAGEIF(L:L,L569,$J:$J)," ")</f>
        <v> </v>
      </c>
      <c r="O569" s="68" t="str">
        <f ca="1" t="shared" si="577"/>
        <v> </v>
      </c>
      <c r="P569" s="51" t="str">
        <f ca="1">IF(ISBLANK(A569)," ",IF(N569&gt;MASTER!$B$3/100,"SB",IF(N569&gt;MASTER!$B$4/100,"B",IF(N569&gt;MASTER!$B$5/100,"C","K"))))</f>
        <v>SB</v>
      </c>
      <c r="Q569" s="51" t="str">
        <f ca="1">IF(ISBLANK(B569)," ",IF(O569&gt;MASTER!$B$3/100,"SB",IF(O569&gt;MASTER!$B$4/100,"B",IF(O569&gt;MASTER!$B$5/100,"C","K"))))</f>
        <v>SB</v>
      </c>
    </row>
    <row r="570" customHeight="1" spans="1:17">
      <c r="A570" s="51">
        <f ca="1">INDIRECT(ADDRESS(2+QUOTIENT(ROW()-2,COUNTA('Form Responses 1'!$1:$1)-4),1,,TRUE,"Form Responses 1"))</f>
        <v>0</v>
      </c>
      <c r="B570" s="51">
        <f ca="1">INDIRECT(ADDRESS(2+QUOTIENT(ROW()-2,COUNTA('Form Responses 1'!$1:$1)-4),2,,TRUE,"Form Responses 1"))</f>
        <v>0</v>
      </c>
      <c r="C570" s="51">
        <f ca="1">INDIRECT(ADDRESS(2+QUOTIENT(ROW()-2,COUNTA('Form Responses 1'!$1:$1)-4),3,,TRUE,"Form Responses 1"))</f>
        <v>0</v>
      </c>
      <c r="D570" s="51">
        <f ca="1">INDIRECT(ADDRESS(2+QUOTIENT(ROW()-2,COUNTA('Form Responses 1'!$1:$1)-4),4,,TRUE,"Form Responses 1"))</f>
        <v>0</v>
      </c>
      <c r="E570" s="67">
        <f ca="1" t="shared" si="0"/>
        <v>6</v>
      </c>
      <c r="F570" s="51" t="str">
        <f ca="1">IF(ISBLANK(A570)," ",INDIRECT(ADDRESS(1,5+MOD(ROW()-2,COUNTA('Form Responses 1'!$1:$1)-4),,TRUE,"Form Responses 1")))</f>
        <v>Gedung [Halaman]</v>
      </c>
      <c r="G570" s="51" t="e">
        <f ca="1">IF(ISBLANK(A570)," ",INDIRECT(ADDRESS(MATCH(A570,'Form Responses 1'!A:A,0),5+MOD(ROW()-2,COUNTA('Form Responses 1'!$1:$1)-4),,TRUE,"Form Responses 1")))</f>
        <v>#N/A</v>
      </c>
      <c r="H570" s="68" t="str">
        <f ca="1" t="shared" si="1"/>
        <v>Gedung</v>
      </c>
      <c r="I570" s="68" t="str">
        <f ca="1" t="shared" si="2"/>
        <v>CLEANING SERVICE</v>
      </c>
      <c r="J570" s="68" t="str">
        <f ca="1" t="array" ref="J570">IFERROR(INDEX(MASTER!B:B,MATCH(G570,MASTER!A:A,0))/100," ")</f>
        <v> </v>
      </c>
      <c r="K570" s="51">
        <f ca="1" t="shared" si="3"/>
        <v>0</v>
      </c>
      <c r="L570" s="51" t="str">
        <f ca="1" t="shared" si="4"/>
        <v>1900 - WEEK 00</v>
      </c>
      <c r="M570" s="51" t="str">
        <f ca="1" t="shared" si="5"/>
        <v>1900 - MONTH 01</v>
      </c>
      <c r="N570" s="68" t="str">
        <f ca="1" t="shared" ref="N570:O570" si="578">IFERROR(AVERAGEIF(L:L,L570,$J:$J)," ")</f>
        <v> </v>
      </c>
      <c r="O570" s="68" t="str">
        <f ca="1" t="shared" si="578"/>
        <v> </v>
      </c>
      <c r="P570" s="51" t="str">
        <f ca="1">IF(ISBLANK(A570)," ",IF(N570&gt;MASTER!$B$3/100,"SB",IF(N570&gt;MASTER!$B$4/100,"B",IF(N570&gt;MASTER!$B$5/100,"C","K"))))</f>
        <v>SB</v>
      </c>
      <c r="Q570" s="51" t="str">
        <f ca="1">IF(ISBLANK(B570)," ",IF(O570&gt;MASTER!$B$3/100,"SB",IF(O570&gt;MASTER!$B$4/100,"B",IF(O570&gt;MASTER!$B$5/100,"C","K"))))</f>
        <v>SB</v>
      </c>
    </row>
    <row r="571" customHeight="1" spans="1:17">
      <c r="A571" s="51">
        <f ca="1">INDIRECT(ADDRESS(2+QUOTIENT(ROW()-2,COUNTA('Form Responses 1'!$1:$1)-4),1,,TRUE,"Form Responses 1"))</f>
        <v>0</v>
      </c>
      <c r="B571" s="51">
        <f ca="1">INDIRECT(ADDRESS(2+QUOTIENT(ROW()-2,COUNTA('Form Responses 1'!$1:$1)-4),2,,TRUE,"Form Responses 1"))</f>
        <v>0</v>
      </c>
      <c r="C571" s="51">
        <f ca="1">INDIRECT(ADDRESS(2+QUOTIENT(ROW()-2,COUNTA('Form Responses 1'!$1:$1)-4),3,,TRUE,"Form Responses 1"))</f>
        <v>0</v>
      </c>
      <c r="D571" s="51">
        <f ca="1">INDIRECT(ADDRESS(2+QUOTIENT(ROW()-2,COUNTA('Form Responses 1'!$1:$1)-4),4,,TRUE,"Form Responses 1"))</f>
        <v>0</v>
      </c>
      <c r="E571" s="67">
        <f ca="1" t="shared" si="0"/>
        <v>6</v>
      </c>
      <c r="F571" s="51" t="str">
        <f ca="1">IF(ISBLANK(A571)," ",INDIRECT(ADDRESS(1,5+MOD(ROW()-2,COUNTA('Form Responses 1'!$1:$1)-4),,TRUE,"Form Responses 1")))</f>
        <v>Gedung [Kamar 1]</v>
      </c>
      <c r="G571" s="51" t="e">
        <f ca="1">IF(ISBLANK(A571)," ",INDIRECT(ADDRESS(MATCH(A571,'Form Responses 1'!A:A,0),5+MOD(ROW()-2,COUNTA('Form Responses 1'!$1:$1)-4),,TRUE,"Form Responses 1")))</f>
        <v>#N/A</v>
      </c>
      <c r="H571" s="68" t="str">
        <f ca="1" t="shared" si="1"/>
        <v>Gedung</v>
      </c>
      <c r="I571" s="68" t="str">
        <f ca="1" t="shared" si="2"/>
        <v>CLEANING SERVICE</v>
      </c>
      <c r="J571" s="68" t="str">
        <f ca="1" t="array" ref="J571">IFERROR(INDEX(MASTER!B:B,MATCH(G571,MASTER!A:A,0))/100," ")</f>
        <v> </v>
      </c>
      <c r="K571" s="51">
        <f ca="1" t="shared" si="3"/>
        <v>0</v>
      </c>
      <c r="L571" s="51" t="str">
        <f ca="1" t="shared" si="4"/>
        <v>1900 - WEEK 00</v>
      </c>
      <c r="M571" s="51" t="str">
        <f ca="1" t="shared" si="5"/>
        <v>1900 - MONTH 01</v>
      </c>
      <c r="N571" s="68" t="str">
        <f ca="1" t="shared" ref="N571:O571" si="579">IFERROR(AVERAGEIF(L:L,L571,$J:$J)," ")</f>
        <v> </v>
      </c>
      <c r="O571" s="68" t="str">
        <f ca="1" t="shared" si="579"/>
        <v> </v>
      </c>
      <c r="P571" s="51" t="str">
        <f ca="1">IF(ISBLANK(A571)," ",IF(N571&gt;MASTER!$B$3/100,"SB",IF(N571&gt;MASTER!$B$4/100,"B",IF(N571&gt;MASTER!$B$5/100,"C","K"))))</f>
        <v>SB</v>
      </c>
      <c r="Q571" s="51" t="str">
        <f ca="1">IF(ISBLANK(B571)," ",IF(O571&gt;MASTER!$B$3/100,"SB",IF(O571&gt;MASTER!$B$4/100,"B",IF(O571&gt;MASTER!$B$5/100,"C","K"))))</f>
        <v>SB</v>
      </c>
    </row>
    <row r="572" customHeight="1" spans="1:17">
      <c r="A572" s="51">
        <f ca="1">INDIRECT(ADDRESS(2+QUOTIENT(ROW()-2,COUNTA('Form Responses 1'!$1:$1)-4),1,,TRUE,"Form Responses 1"))</f>
        <v>0</v>
      </c>
      <c r="B572" s="51">
        <f ca="1">INDIRECT(ADDRESS(2+QUOTIENT(ROW()-2,COUNTA('Form Responses 1'!$1:$1)-4),2,,TRUE,"Form Responses 1"))</f>
        <v>0</v>
      </c>
      <c r="C572" s="51">
        <f ca="1">INDIRECT(ADDRESS(2+QUOTIENT(ROW()-2,COUNTA('Form Responses 1'!$1:$1)-4),3,,TRUE,"Form Responses 1"))</f>
        <v>0</v>
      </c>
      <c r="D572" s="51">
        <f ca="1">INDIRECT(ADDRESS(2+QUOTIENT(ROW()-2,COUNTA('Form Responses 1'!$1:$1)-4),4,,TRUE,"Form Responses 1"))</f>
        <v>0</v>
      </c>
      <c r="E572" s="67">
        <f ca="1" t="shared" si="0"/>
        <v>6</v>
      </c>
      <c r="F572" s="51" t="str">
        <f ca="1">IF(ISBLANK(A572)," ",INDIRECT(ADDRESS(1,5+MOD(ROW()-2,COUNTA('Form Responses 1'!$1:$1)-4),,TRUE,"Form Responses 1")))</f>
        <v>Gedung [Kamar 2]</v>
      </c>
      <c r="G572" s="51" t="e">
        <f ca="1">IF(ISBLANK(A572)," ",INDIRECT(ADDRESS(MATCH(A572,'Form Responses 1'!A:A,0),5+MOD(ROW()-2,COUNTA('Form Responses 1'!$1:$1)-4),,TRUE,"Form Responses 1")))</f>
        <v>#N/A</v>
      </c>
      <c r="H572" s="68" t="str">
        <f ca="1" t="shared" si="1"/>
        <v>Gedung</v>
      </c>
      <c r="I572" s="68" t="str">
        <f ca="1" t="shared" si="2"/>
        <v>CLEANING SERVICE</v>
      </c>
      <c r="J572" s="68" t="str">
        <f ca="1" t="array" ref="J572">IFERROR(INDEX(MASTER!B:B,MATCH(G572,MASTER!A:A,0))/100," ")</f>
        <v> </v>
      </c>
      <c r="K572" s="51">
        <f ca="1" t="shared" si="3"/>
        <v>0</v>
      </c>
      <c r="L572" s="51" t="str">
        <f ca="1" t="shared" si="4"/>
        <v>1900 - WEEK 00</v>
      </c>
      <c r="M572" s="51" t="str">
        <f ca="1" t="shared" si="5"/>
        <v>1900 - MONTH 01</v>
      </c>
      <c r="N572" s="68" t="str">
        <f ca="1" t="shared" ref="N572:O572" si="580">IFERROR(AVERAGEIF(L:L,L572,$J:$J)," ")</f>
        <v> </v>
      </c>
      <c r="O572" s="68" t="str">
        <f ca="1" t="shared" si="580"/>
        <v> </v>
      </c>
      <c r="P572" s="51" t="str">
        <f ca="1">IF(ISBLANK(A572)," ",IF(N572&gt;MASTER!$B$3/100,"SB",IF(N572&gt;MASTER!$B$4/100,"B",IF(N572&gt;MASTER!$B$5/100,"C","K"))))</f>
        <v>SB</v>
      </c>
      <c r="Q572" s="51" t="str">
        <f ca="1">IF(ISBLANK(B572)," ",IF(O572&gt;MASTER!$B$3/100,"SB",IF(O572&gt;MASTER!$B$4/100,"B",IF(O572&gt;MASTER!$B$5/100,"C","K"))))</f>
        <v>SB</v>
      </c>
    </row>
    <row r="573" customHeight="1" spans="1:17">
      <c r="A573" s="51">
        <f ca="1">INDIRECT(ADDRESS(2+QUOTIENT(ROW()-2,COUNTA('Form Responses 1'!$1:$1)-4),1,,TRUE,"Form Responses 1"))</f>
        <v>0</v>
      </c>
      <c r="B573" s="51">
        <f ca="1">INDIRECT(ADDRESS(2+QUOTIENT(ROW()-2,COUNTA('Form Responses 1'!$1:$1)-4),2,,TRUE,"Form Responses 1"))</f>
        <v>0</v>
      </c>
      <c r="C573" s="51">
        <f ca="1">INDIRECT(ADDRESS(2+QUOTIENT(ROW()-2,COUNTA('Form Responses 1'!$1:$1)-4),3,,TRUE,"Form Responses 1"))</f>
        <v>0</v>
      </c>
      <c r="D573" s="51">
        <f ca="1">INDIRECT(ADDRESS(2+QUOTIENT(ROW()-2,COUNTA('Form Responses 1'!$1:$1)-4),4,,TRUE,"Form Responses 1"))</f>
        <v>0</v>
      </c>
      <c r="E573" s="67">
        <f ca="1" t="shared" si="0"/>
        <v>6</v>
      </c>
      <c r="F573" s="51" t="str">
        <f ca="1">IF(ISBLANK(A573)," ",INDIRECT(ADDRESS(1,5+MOD(ROW()-2,COUNTA('Form Responses 1'!$1:$1)-4),,TRUE,"Form Responses 1")))</f>
        <v>Gedung [Kamar 3]</v>
      </c>
      <c r="G573" s="51" t="e">
        <f ca="1">IF(ISBLANK(A573)," ",INDIRECT(ADDRESS(MATCH(A573,'Form Responses 1'!A:A,0),5+MOD(ROW()-2,COUNTA('Form Responses 1'!$1:$1)-4),,TRUE,"Form Responses 1")))</f>
        <v>#N/A</v>
      </c>
      <c r="H573" s="68" t="str">
        <f ca="1" t="shared" si="1"/>
        <v>Gedung</v>
      </c>
      <c r="I573" s="68" t="str">
        <f ca="1" t="shared" si="2"/>
        <v>CLEANING SERVICE</v>
      </c>
      <c r="J573" s="68" t="str">
        <f ca="1" t="array" ref="J573">IFERROR(INDEX(MASTER!B:B,MATCH(G573,MASTER!A:A,0))/100," ")</f>
        <v> </v>
      </c>
      <c r="K573" s="51">
        <f ca="1" t="shared" si="3"/>
        <v>0</v>
      </c>
      <c r="L573" s="51" t="str">
        <f ca="1" t="shared" si="4"/>
        <v>1900 - WEEK 00</v>
      </c>
      <c r="M573" s="51" t="str">
        <f ca="1" t="shared" si="5"/>
        <v>1900 - MONTH 01</v>
      </c>
      <c r="N573" s="68" t="str">
        <f ca="1" t="shared" ref="N573:O573" si="581">IFERROR(AVERAGEIF(L:L,L573,$J:$J)," ")</f>
        <v> </v>
      </c>
      <c r="O573" s="68" t="str">
        <f ca="1" t="shared" si="581"/>
        <v> </v>
      </c>
      <c r="P573" s="51" t="str">
        <f ca="1">IF(ISBLANK(A573)," ",IF(N573&gt;MASTER!$B$3/100,"SB",IF(N573&gt;MASTER!$B$4/100,"B",IF(N573&gt;MASTER!$B$5/100,"C","K"))))</f>
        <v>SB</v>
      </c>
      <c r="Q573" s="51" t="str">
        <f ca="1">IF(ISBLANK(B573)," ",IF(O573&gt;MASTER!$B$3/100,"SB",IF(O573&gt;MASTER!$B$4/100,"B",IF(O573&gt;MASTER!$B$5/100,"C","K"))))</f>
        <v>SB</v>
      </c>
    </row>
    <row r="574" customHeight="1" spans="1:17">
      <c r="A574" s="51">
        <f ca="1">INDIRECT(ADDRESS(2+QUOTIENT(ROW()-2,COUNTA('Form Responses 1'!$1:$1)-4),1,,TRUE,"Form Responses 1"))</f>
        <v>0</v>
      </c>
      <c r="B574" s="51">
        <f ca="1">INDIRECT(ADDRESS(2+QUOTIENT(ROW()-2,COUNTA('Form Responses 1'!$1:$1)-4),2,,TRUE,"Form Responses 1"))</f>
        <v>0</v>
      </c>
      <c r="C574" s="51">
        <f ca="1">INDIRECT(ADDRESS(2+QUOTIENT(ROW()-2,COUNTA('Form Responses 1'!$1:$1)-4),3,,TRUE,"Form Responses 1"))</f>
        <v>0</v>
      </c>
      <c r="D574" s="51">
        <f ca="1">INDIRECT(ADDRESS(2+QUOTIENT(ROW()-2,COUNTA('Form Responses 1'!$1:$1)-4),4,,TRUE,"Form Responses 1"))</f>
        <v>0</v>
      </c>
      <c r="E574" s="67">
        <f ca="1" t="shared" si="0"/>
        <v>6</v>
      </c>
      <c r="F574" s="51" t="str">
        <f ca="1">IF(ISBLANK(A574)," ",INDIRECT(ADDRESS(1,5+MOD(ROW()-2,COUNTA('Form Responses 1'!$1:$1)-4),,TRUE,"Form Responses 1")))</f>
        <v>Gedung [Kamar 4]</v>
      </c>
      <c r="G574" s="51" t="e">
        <f ca="1">IF(ISBLANK(A574)," ",INDIRECT(ADDRESS(MATCH(A574,'Form Responses 1'!A:A,0),5+MOD(ROW()-2,COUNTA('Form Responses 1'!$1:$1)-4),,TRUE,"Form Responses 1")))</f>
        <v>#N/A</v>
      </c>
      <c r="H574" s="68" t="str">
        <f ca="1" t="shared" si="1"/>
        <v>Gedung</v>
      </c>
      <c r="I574" s="68" t="str">
        <f ca="1" t="shared" si="2"/>
        <v>CLEANING SERVICE</v>
      </c>
      <c r="J574" s="68" t="str">
        <f ca="1" t="array" ref="J574">IFERROR(INDEX(MASTER!B:B,MATCH(G574,MASTER!A:A,0))/100," ")</f>
        <v> </v>
      </c>
      <c r="K574" s="51">
        <f ca="1" t="shared" si="3"/>
        <v>0</v>
      </c>
      <c r="L574" s="51" t="str">
        <f ca="1" t="shared" si="4"/>
        <v>1900 - WEEK 00</v>
      </c>
      <c r="M574" s="51" t="str">
        <f ca="1" t="shared" si="5"/>
        <v>1900 - MONTH 01</v>
      </c>
      <c r="N574" s="68" t="str">
        <f ca="1" t="shared" ref="N574:O574" si="582">IFERROR(AVERAGEIF(L:L,L574,$J:$J)," ")</f>
        <v> </v>
      </c>
      <c r="O574" s="68" t="str">
        <f ca="1" t="shared" si="582"/>
        <v> </v>
      </c>
      <c r="P574" s="51" t="str">
        <f ca="1">IF(ISBLANK(A574)," ",IF(N574&gt;MASTER!$B$3/100,"SB",IF(N574&gt;MASTER!$B$4/100,"B",IF(N574&gt;MASTER!$B$5/100,"C","K"))))</f>
        <v>SB</v>
      </c>
      <c r="Q574" s="51" t="str">
        <f ca="1">IF(ISBLANK(B574)," ",IF(O574&gt;MASTER!$B$3/100,"SB",IF(O574&gt;MASTER!$B$4/100,"B",IF(O574&gt;MASTER!$B$5/100,"C","K"))))</f>
        <v>SB</v>
      </c>
    </row>
    <row r="575" customHeight="1" spans="1:17">
      <c r="A575" s="51">
        <f ca="1">INDIRECT(ADDRESS(2+QUOTIENT(ROW()-2,COUNTA('Form Responses 1'!$1:$1)-4),1,,TRUE,"Form Responses 1"))</f>
        <v>0</v>
      </c>
      <c r="B575" s="51">
        <f ca="1">INDIRECT(ADDRESS(2+QUOTIENT(ROW()-2,COUNTA('Form Responses 1'!$1:$1)-4),2,,TRUE,"Form Responses 1"))</f>
        <v>0</v>
      </c>
      <c r="C575" s="51">
        <f ca="1">INDIRECT(ADDRESS(2+QUOTIENT(ROW()-2,COUNTA('Form Responses 1'!$1:$1)-4),3,,TRUE,"Form Responses 1"))</f>
        <v>0</v>
      </c>
      <c r="D575" s="51">
        <f ca="1">INDIRECT(ADDRESS(2+QUOTIENT(ROW()-2,COUNTA('Form Responses 1'!$1:$1)-4),4,,TRUE,"Form Responses 1"))</f>
        <v>0</v>
      </c>
      <c r="E575" s="67">
        <f ca="1" t="shared" si="0"/>
        <v>6</v>
      </c>
      <c r="F575" s="51" t="str">
        <f ca="1">IF(ISBLANK(A575)," ",INDIRECT(ADDRESS(1,5+MOD(ROW()-2,COUNTA('Form Responses 1'!$1:$1)-4),,TRUE,"Form Responses 1")))</f>
        <v>Gedung [Kolidor]</v>
      </c>
      <c r="G575" s="51" t="e">
        <f ca="1">IF(ISBLANK(A575)," ",INDIRECT(ADDRESS(MATCH(A575,'Form Responses 1'!A:A,0),5+MOD(ROW()-2,COUNTA('Form Responses 1'!$1:$1)-4),,TRUE,"Form Responses 1")))</f>
        <v>#N/A</v>
      </c>
      <c r="H575" s="68" t="str">
        <f ca="1" t="shared" si="1"/>
        <v>Gedung</v>
      </c>
      <c r="I575" s="68" t="str">
        <f ca="1" t="shared" si="2"/>
        <v>CLEANING SERVICE</v>
      </c>
      <c r="J575" s="68" t="str">
        <f ca="1" t="array" ref="J575">IFERROR(INDEX(MASTER!B:B,MATCH(G575,MASTER!A:A,0))/100," ")</f>
        <v> </v>
      </c>
      <c r="K575" s="51">
        <f ca="1" t="shared" si="3"/>
        <v>0</v>
      </c>
      <c r="L575" s="51" t="str">
        <f ca="1" t="shared" si="4"/>
        <v>1900 - WEEK 00</v>
      </c>
      <c r="M575" s="51" t="str">
        <f ca="1" t="shared" si="5"/>
        <v>1900 - MONTH 01</v>
      </c>
      <c r="N575" s="68" t="str">
        <f ca="1" t="shared" ref="N575:O575" si="583">IFERROR(AVERAGEIF(L:L,L575,$J:$J)," ")</f>
        <v> </v>
      </c>
      <c r="O575" s="68" t="str">
        <f ca="1" t="shared" si="583"/>
        <v> </v>
      </c>
      <c r="P575" s="51" t="str">
        <f ca="1">IF(ISBLANK(A575)," ",IF(N575&gt;MASTER!$B$3/100,"SB",IF(N575&gt;MASTER!$B$4/100,"B",IF(N575&gt;MASTER!$B$5/100,"C","K"))))</f>
        <v>SB</v>
      </c>
      <c r="Q575" s="51" t="str">
        <f ca="1">IF(ISBLANK(B575)," ",IF(O575&gt;MASTER!$B$3/100,"SB",IF(O575&gt;MASTER!$B$4/100,"B",IF(O575&gt;MASTER!$B$5/100,"C","K"))))</f>
        <v>SB</v>
      </c>
    </row>
    <row r="576" customHeight="1" spans="1:17">
      <c r="A576" s="51">
        <f ca="1">INDIRECT(ADDRESS(2+QUOTIENT(ROW()-2,COUNTA('Form Responses 1'!$1:$1)-4),1,,TRUE,"Form Responses 1"))</f>
        <v>0</v>
      </c>
      <c r="B576" s="51">
        <f ca="1">INDIRECT(ADDRESS(2+QUOTIENT(ROW()-2,COUNTA('Form Responses 1'!$1:$1)-4),2,,TRUE,"Form Responses 1"))</f>
        <v>0</v>
      </c>
      <c r="C576" s="51">
        <f ca="1">INDIRECT(ADDRESS(2+QUOTIENT(ROW()-2,COUNTA('Form Responses 1'!$1:$1)-4),3,,TRUE,"Form Responses 1"))</f>
        <v>0</v>
      </c>
      <c r="D576" s="51">
        <f ca="1">INDIRECT(ADDRESS(2+QUOTIENT(ROW()-2,COUNTA('Form Responses 1'!$1:$1)-4),4,,TRUE,"Form Responses 1"))</f>
        <v>0</v>
      </c>
      <c r="E576" s="67">
        <f ca="1" t="shared" si="0"/>
        <v>6</v>
      </c>
      <c r="F576" s="51" t="str">
        <f ca="1">IF(ISBLANK(A576)," ",INDIRECT(ADDRESS(1,5+MOD(ROW()-2,COUNTA('Form Responses 1'!$1:$1)-4),,TRUE,"Form Responses 1")))</f>
        <v>Gedung [Pentri]</v>
      </c>
      <c r="G576" s="51" t="e">
        <f ca="1">IF(ISBLANK(A576)," ",INDIRECT(ADDRESS(MATCH(A576,'Form Responses 1'!A:A,0),5+MOD(ROW()-2,COUNTA('Form Responses 1'!$1:$1)-4),,TRUE,"Form Responses 1")))</f>
        <v>#N/A</v>
      </c>
      <c r="H576" s="68" t="str">
        <f ca="1" t="shared" si="1"/>
        <v>Gedung</v>
      </c>
      <c r="I576" s="68" t="str">
        <f ca="1" t="shared" si="2"/>
        <v>CLEANING SERVICE</v>
      </c>
      <c r="J576" s="68" t="str">
        <f ca="1" t="array" ref="J576">IFERROR(INDEX(MASTER!B:B,MATCH(G576,MASTER!A:A,0))/100," ")</f>
        <v> </v>
      </c>
      <c r="K576" s="51">
        <f ca="1" t="shared" si="3"/>
        <v>0</v>
      </c>
      <c r="L576" s="51" t="str">
        <f ca="1" t="shared" si="4"/>
        <v>1900 - WEEK 00</v>
      </c>
      <c r="M576" s="51" t="str">
        <f ca="1" t="shared" si="5"/>
        <v>1900 - MONTH 01</v>
      </c>
      <c r="N576" s="68" t="str">
        <f ca="1" t="shared" ref="N576:O576" si="584">IFERROR(AVERAGEIF(L:L,L576,$J:$J)," ")</f>
        <v> </v>
      </c>
      <c r="O576" s="68" t="str">
        <f ca="1" t="shared" si="584"/>
        <v> </v>
      </c>
      <c r="P576" s="51" t="str">
        <f ca="1">IF(ISBLANK(A576)," ",IF(N576&gt;MASTER!$B$3/100,"SB",IF(N576&gt;MASTER!$B$4/100,"B",IF(N576&gt;MASTER!$B$5/100,"C","K"))))</f>
        <v>SB</v>
      </c>
      <c r="Q576" s="51" t="str">
        <f ca="1">IF(ISBLANK(B576)," ",IF(O576&gt;MASTER!$B$3/100,"SB",IF(O576&gt;MASTER!$B$4/100,"B",IF(O576&gt;MASTER!$B$5/100,"C","K"))))</f>
        <v>SB</v>
      </c>
    </row>
    <row r="577" customHeight="1" spans="1:17">
      <c r="A577" s="51">
        <f ca="1">INDIRECT(ADDRESS(2+QUOTIENT(ROW()-2,COUNTA('Form Responses 1'!$1:$1)-4),1,,TRUE,"Form Responses 1"))</f>
        <v>0</v>
      </c>
      <c r="B577" s="51">
        <f ca="1">INDIRECT(ADDRESS(2+QUOTIENT(ROW()-2,COUNTA('Form Responses 1'!$1:$1)-4),2,,TRUE,"Form Responses 1"))</f>
        <v>0</v>
      </c>
      <c r="C577" s="51">
        <f ca="1">INDIRECT(ADDRESS(2+QUOTIENT(ROW()-2,COUNTA('Form Responses 1'!$1:$1)-4),3,,TRUE,"Form Responses 1"))</f>
        <v>0</v>
      </c>
      <c r="D577" s="51">
        <f ca="1">INDIRECT(ADDRESS(2+QUOTIENT(ROW()-2,COUNTA('Form Responses 1'!$1:$1)-4),4,,TRUE,"Form Responses 1"))</f>
        <v>0</v>
      </c>
      <c r="E577" s="67">
        <f ca="1" t="shared" si="0"/>
        <v>6</v>
      </c>
      <c r="F577" s="51" t="str">
        <f ca="1">IF(ISBLANK(A577)," ",INDIRECT(ADDRESS(1,5+MOD(ROW()-2,COUNTA('Form Responses 1'!$1:$1)-4),,TRUE,"Form Responses 1")))</f>
        <v>Gedung [Toilet]</v>
      </c>
      <c r="G577" s="51" t="e">
        <f ca="1">IF(ISBLANK(A577)," ",INDIRECT(ADDRESS(MATCH(A577,'Form Responses 1'!A:A,0),5+MOD(ROW()-2,COUNTA('Form Responses 1'!$1:$1)-4),,TRUE,"Form Responses 1")))</f>
        <v>#N/A</v>
      </c>
      <c r="H577" s="68" t="str">
        <f ca="1" t="shared" si="1"/>
        <v>Gedung</v>
      </c>
      <c r="I577" s="68" t="str">
        <f ca="1" t="shared" si="2"/>
        <v>CLEANING SERVICE</v>
      </c>
      <c r="J577" s="68" t="str">
        <f ca="1" t="array" ref="J577">IFERROR(INDEX(MASTER!B:B,MATCH(G577,MASTER!A:A,0))/100," ")</f>
        <v> </v>
      </c>
      <c r="K577" s="51">
        <f ca="1" t="shared" si="3"/>
        <v>0</v>
      </c>
      <c r="L577" s="51" t="str">
        <f ca="1" t="shared" si="4"/>
        <v>1900 - WEEK 00</v>
      </c>
      <c r="M577" s="51" t="str">
        <f ca="1" t="shared" si="5"/>
        <v>1900 - MONTH 01</v>
      </c>
      <c r="N577" s="68" t="str">
        <f ca="1" t="shared" ref="N577:O577" si="585">IFERROR(AVERAGEIF(L:L,L577,$J:$J)," ")</f>
        <v> </v>
      </c>
      <c r="O577" s="68" t="str">
        <f ca="1" t="shared" si="585"/>
        <v> </v>
      </c>
      <c r="P577" s="51" t="str">
        <f ca="1">IF(ISBLANK(A577)," ",IF(N577&gt;MASTER!$B$3/100,"SB",IF(N577&gt;MASTER!$B$4/100,"B",IF(N577&gt;MASTER!$B$5/100,"C","K"))))</f>
        <v>SB</v>
      </c>
      <c r="Q577" s="51" t="str">
        <f ca="1">IF(ISBLANK(B577)," ",IF(O577&gt;MASTER!$B$3/100,"SB",IF(O577&gt;MASTER!$B$4/100,"B",IF(O577&gt;MASTER!$B$5/100,"C","K"))))</f>
        <v>SB</v>
      </c>
    </row>
    <row r="578" customHeight="1" spans="1:17">
      <c r="A578" s="51">
        <f ca="1">INDIRECT(ADDRESS(2+QUOTIENT(ROW()-2,COUNTA('Form Responses 1'!$1:$1)-4),1,,TRUE,"Form Responses 1"))</f>
        <v>0</v>
      </c>
      <c r="B578" s="51">
        <f ca="1">INDIRECT(ADDRESS(2+QUOTIENT(ROW()-2,COUNTA('Form Responses 1'!$1:$1)-4),2,,TRUE,"Form Responses 1"))</f>
        <v>0</v>
      </c>
      <c r="C578" s="51">
        <f ca="1">INDIRECT(ADDRESS(2+QUOTIENT(ROW()-2,COUNTA('Form Responses 1'!$1:$1)-4),3,,TRUE,"Form Responses 1"))</f>
        <v>0</v>
      </c>
      <c r="D578" s="51">
        <f ca="1">INDIRECT(ADDRESS(2+QUOTIENT(ROW()-2,COUNTA('Form Responses 1'!$1:$1)-4),4,,TRUE,"Form Responses 1"))</f>
        <v>0</v>
      </c>
      <c r="E578" s="67">
        <f ca="1" t="shared" si="0"/>
        <v>6</v>
      </c>
      <c r="F578" s="51" t="str">
        <f ca="1">IF(ISBLANK(A578)," ",INDIRECT(ADDRESS(1,5+MOD(ROW()-2,COUNTA('Form Responses 1'!$1:$1)-4),,TRUE,"Form Responses 1")))</f>
        <v>Security [Security Functions]</v>
      </c>
      <c r="G578" s="51" t="e">
        <f ca="1">IF(ISBLANK(A578)," ",INDIRECT(ADDRESS(MATCH(A578,'Form Responses 1'!A:A,0),5+MOD(ROW()-2,COUNTA('Form Responses 1'!$1:$1)-4),,TRUE,"Form Responses 1")))</f>
        <v>#N/A</v>
      </c>
      <c r="H578" s="68" t="str">
        <f ca="1" t="shared" si="1"/>
        <v>Security</v>
      </c>
      <c r="I578" s="68" t="str">
        <f ca="1" t="shared" si="2"/>
        <v>SECURITY SERVICE</v>
      </c>
      <c r="J578" s="68" t="str">
        <f ca="1" t="array" ref="J578">IFERROR(INDEX(MASTER!B:B,MATCH(G578,MASTER!A:A,0))/100," ")</f>
        <v> </v>
      </c>
      <c r="K578" s="51">
        <f ca="1" t="shared" si="3"/>
        <v>0</v>
      </c>
      <c r="L578" s="51" t="str">
        <f ca="1" t="shared" si="4"/>
        <v>1900 - WEEK 00</v>
      </c>
      <c r="M578" s="51" t="str">
        <f ca="1" t="shared" si="5"/>
        <v>1900 - MONTH 01</v>
      </c>
      <c r="N578" s="68" t="str">
        <f ca="1" t="shared" ref="N578:O578" si="586">IFERROR(AVERAGEIF(L:L,L578,$J:$J)," ")</f>
        <v> </v>
      </c>
      <c r="O578" s="68" t="str">
        <f ca="1" t="shared" si="586"/>
        <v> </v>
      </c>
      <c r="P578" s="51" t="str">
        <f ca="1">IF(ISBLANK(A578)," ",IF(N578&gt;MASTER!$B$3/100,"SB",IF(N578&gt;MASTER!$B$4/100,"B",IF(N578&gt;MASTER!$B$5/100,"C","K"))))</f>
        <v>SB</v>
      </c>
      <c r="Q578" s="51" t="str">
        <f ca="1">IF(ISBLANK(B578)," ",IF(O578&gt;MASTER!$B$3/100,"SB",IF(O578&gt;MASTER!$B$4/100,"B",IF(O578&gt;MASTER!$B$5/100,"C","K"))))</f>
        <v>SB</v>
      </c>
    </row>
    <row r="579" customHeight="1" spans="1:17">
      <c r="A579" s="51">
        <f ca="1">INDIRECT(ADDRESS(2+QUOTIENT(ROW()-2,COUNTA('Form Responses 1'!$1:$1)-4),1,,TRUE,"Form Responses 1"))</f>
        <v>0</v>
      </c>
      <c r="B579" s="51">
        <f ca="1">INDIRECT(ADDRESS(2+QUOTIENT(ROW()-2,COUNTA('Form Responses 1'!$1:$1)-4),2,,TRUE,"Form Responses 1"))</f>
        <v>0</v>
      </c>
      <c r="C579" s="51">
        <f ca="1">INDIRECT(ADDRESS(2+QUOTIENT(ROW()-2,COUNTA('Form Responses 1'!$1:$1)-4),3,,TRUE,"Form Responses 1"))</f>
        <v>0</v>
      </c>
      <c r="D579" s="51">
        <f ca="1">INDIRECT(ADDRESS(2+QUOTIENT(ROW()-2,COUNTA('Form Responses 1'!$1:$1)-4),4,,TRUE,"Form Responses 1"))</f>
        <v>0</v>
      </c>
      <c r="E579" s="67">
        <f ca="1" t="shared" si="0"/>
        <v>6</v>
      </c>
      <c r="F579" s="51" t="str">
        <f ca="1">IF(ISBLANK(A579)," ",INDIRECT(ADDRESS(1,5+MOD(ROW()-2,COUNTA('Form Responses 1'!$1:$1)-4),,TRUE,"Form Responses 1")))</f>
        <v>Gedung [Halaman]</v>
      </c>
      <c r="G579" s="51" t="e">
        <f ca="1">IF(ISBLANK(A579)," ",INDIRECT(ADDRESS(MATCH(A579,'Form Responses 1'!A:A,0),5+MOD(ROW()-2,COUNTA('Form Responses 1'!$1:$1)-4),,TRUE,"Form Responses 1")))</f>
        <v>#N/A</v>
      </c>
      <c r="H579" s="68" t="str">
        <f ca="1" t="shared" si="1"/>
        <v>Gedung</v>
      </c>
      <c r="I579" s="68" t="str">
        <f ca="1" t="shared" si="2"/>
        <v>CLEANING SERVICE</v>
      </c>
      <c r="J579" s="68" t="str">
        <f ca="1" t="array" ref="J579">IFERROR(INDEX(MASTER!B:B,MATCH(G579,MASTER!A:A,0))/100," ")</f>
        <v> </v>
      </c>
      <c r="K579" s="51">
        <f ca="1" t="shared" si="3"/>
        <v>0</v>
      </c>
      <c r="L579" s="51" t="str">
        <f ca="1" t="shared" si="4"/>
        <v>1900 - WEEK 00</v>
      </c>
      <c r="M579" s="51" t="str">
        <f ca="1" t="shared" si="5"/>
        <v>1900 - MONTH 01</v>
      </c>
      <c r="N579" s="68" t="str">
        <f ca="1" t="shared" ref="N579:O579" si="587">IFERROR(AVERAGEIF(L:L,L579,$J:$J)," ")</f>
        <v> </v>
      </c>
      <c r="O579" s="68" t="str">
        <f ca="1" t="shared" si="587"/>
        <v> </v>
      </c>
      <c r="P579" s="51" t="str">
        <f ca="1">IF(ISBLANK(A579)," ",IF(N579&gt;MASTER!$B$3/100,"SB",IF(N579&gt;MASTER!$B$4/100,"B",IF(N579&gt;MASTER!$B$5/100,"C","K"))))</f>
        <v>SB</v>
      </c>
      <c r="Q579" s="51" t="str">
        <f ca="1">IF(ISBLANK(B579)," ",IF(O579&gt;MASTER!$B$3/100,"SB",IF(O579&gt;MASTER!$B$4/100,"B",IF(O579&gt;MASTER!$B$5/100,"C","K"))))</f>
        <v>SB</v>
      </c>
    </row>
    <row r="580" customHeight="1" spans="1:17">
      <c r="A580" s="51">
        <f ca="1">INDIRECT(ADDRESS(2+QUOTIENT(ROW()-2,COUNTA('Form Responses 1'!$1:$1)-4),1,,TRUE,"Form Responses 1"))</f>
        <v>0</v>
      </c>
      <c r="B580" s="51">
        <f ca="1">INDIRECT(ADDRESS(2+QUOTIENT(ROW()-2,COUNTA('Form Responses 1'!$1:$1)-4),2,,TRUE,"Form Responses 1"))</f>
        <v>0</v>
      </c>
      <c r="C580" s="51">
        <f ca="1">INDIRECT(ADDRESS(2+QUOTIENT(ROW()-2,COUNTA('Form Responses 1'!$1:$1)-4),3,,TRUE,"Form Responses 1"))</f>
        <v>0</v>
      </c>
      <c r="D580" s="51">
        <f ca="1">INDIRECT(ADDRESS(2+QUOTIENT(ROW()-2,COUNTA('Form Responses 1'!$1:$1)-4),4,,TRUE,"Form Responses 1"))</f>
        <v>0</v>
      </c>
      <c r="E580" s="67">
        <f ca="1" t="shared" si="0"/>
        <v>6</v>
      </c>
      <c r="F580" s="51" t="str">
        <f ca="1">IF(ISBLANK(A580)," ",INDIRECT(ADDRESS(1,5+MOD(ROW()-2,COUNTA('Form Responses 1'!$1:$1)-4),,TRUE,"Form Responses 1")))</f>
        <v>Gedung [Kamar 1]</v>
      </c>
      <c r="G580" s="51" t="e">
        <f ca="1">IF(ISBLANK(A580)," ",INDIRECT(ADDRESS(MATCH(A580,'Form Responses 1'!A:A,0),5+MOD(ROW()-2,COUNTA('Form Responses 1'!$1:$1)-4),,TRUE,"Form Responses 1")))</f>
        <v>#N/A</v>
      </c>
      <c r="H580" s="68" t="str">
        <f ca="1" t="shared" si="1"/>
        <v>Gedung</v>
      </c>
      <c r="I580" s="68" t="str">
        <f ca="1" t="shared" si="2"/>
        <v>CLEANING SERVICE</v>
      </c>
      <c r="J580" s="68" t="str">
        <f ca="1" t="array" ref="J580">IFERROR(INDEX(MASTER!B:B,MATCH(G580,MASTER!A:A,0))/100," ")</f>
        <v> </v>
      </c>
      <c r="K580" s="51">
        <f ca="1" t="shared" si="3"/>
        <v>0</v>
      </c>
      <c r="L580" s="51" t="str">
        <f ca="1" t="shared" si="4"/>
        <v>1900 - WEEK 00</v>
      </c>
      <c r="M580" s="51" t="str">
        <f ca="1" t="shared" si="5"/>
        <v>1900 - MONTH 01</v>
      </c>
      <c r="N580" s="68" t="str">
        <f ca="1" t="shared" ref="N580:O580" si="588">IFERROR(AVERAGEIF(L:L,L580,$J:$J)," ")</f>
        <v> </v>
      </c>
      <c r="O580" s="68" t="str">
        <f ca="1" t="shared" si="588"/>
        <v> </v>
      </c>
      <c r="P580" s="51" t="str">
        <f ca="1">IF(ISBLANK(A580)," ",IF(N580&gt;MASTER!$B$3/100,"SB",IF(N580&gt;MASTER!$B$4/100,"B",IF(N580&gt;MASTER!$B$5/100,"C","K"))))</f>
        <v>SB</v>
      </c>
      <c r="Q580" s="51" t="str">
        <f ca="1">IF(ISBLANK(B580)," ",IF(O580&gt;MASTER!$B$3/100,"SB",IF(O580&gt;MASTER!$B$4/100,"B",IF(O580&gt;MASTER!$B$5/100,"C","K"))))</f>
        <v>SB</v>
      </c>
    </row>
    <row r="581" customHeight="1" spans="1:17">
      <c r="A581" s="51">
        <f ca="1">INDIRECT(ADDRESS(2+QUOTIENT(ROW()-2,COUNTA('Form Responses 1'!$1:$1)-4),1,,TRUE,"Form Responses 1"))</f>
        <v>0</v>
      </c>
      <c r="B581" s="51">
        <f ca="1">INDIRECT(ADDRESS(2+QUOTIENT(ROW()-2,COUNTA('Form Responses 1'!$1:$1)-4),2,,TRUE,"Form Responses 1"))</f>
        <v>0</v>
      </c>
      <c r="C581" s="51">
        <f ca="1">INDIRECT(ADDRESS(2+QUOTIENT(ROW()-2,COUNTA('Form Responses 1'!$1:$1)-4),3,,TRUE,"Form Responses 1"))</f>
        <v>0</v>
      </c>
      <c r="D581" s="51">
        <f ca="1">INDIRECT(ADDRESS(2+QUOTIENT(ROW()-2,COUNTA('Form Responses 1'!$1:$1)-4),4,,TRUE,"Form Responses 1"))</f>
        <v>0</v>
      </c>
      <c r="E581" s="67">
        <f ca="1" t="shared" si="0"/>
        <v>6</v>
      </c>
      <c r="F581" s="51" t="str">
        <f ca="1">IF(ISBLANK(A581)," ",INDIRECT(ADDRESS(1,5+MOD(ROW()-2,COUNTA('Form Responses 1'!$1:$1)-4),,TRUE,"Form Responses 1")))</f>
        <v>Gedung [Kamar 2]</v>
      </c>
      <c r="G581" s="51" t="e">
        <f ca="1">IF(ISBLANK(A581)," ",INDIRECT(ADDRESS(MATCH(A581,'Form Responses 1'!A:A,0),5+MOD(ROW()-2,COUNTA('Form Responses 1'!$1:$1)-4),,TRUE,"Form Responses 1")))</f>
        <v>#N/A</v>
      </c>
      <c r="H581" s="68" t="str">
        <f ca="1" t="shared" si="1"/>
        <v>Gedung</v>
      </c>
      <c r="I581" s="68" t="str">
        <f ca="1" t="shared" si="2"/>
        <v>CLEANING SERVICE</v>
      </c>
      <c r="J581" s="68" t="str">
        <f ca="1" t="array" ref="J581">IFERROR(INDEX(MASTER!B:B,MATCH(G581,MASTER!A:A,0))/100," ")</f>
        <v> </v>
      </c>
      <c r="K581" s="51">
        <f ca="1" t="shared" si="3"/>
        <v>0</v>
      </c>
      <c r="L581" s="51" t="str">
        <f ca="1" t="shared" si="4"/>
        <v>1900 - WEEK 00</v>
      </c>
      <c r="M581" s="51" t="str">
        <f ca="1" t="shared" si="5"/>
        <v>1900 - MONTH 01</v>
      </c>
      <c r="N581" s="68" t="str">
        <f ca="1" t="shared" ref="N581:O581" si="589">IFERROR(AVERAGEIF(L:L,L581,$J:$J)," ")</f>
        <v> </v>
      </c>
      <c r="O581" s="68" t="str">
        <f ca="1" t="shared" si="589"/>
        <v> </v>
      </c>
      <c r="P581" s="51" t="str">
        <f ca="1">IF(ISBLANK(A581)," ",IF(N581&gt;MASTER!$B$3/100,"SB",IF(N581&gt;MASTER!$B$4/100,"B",IF(N581&gt;MASTER!$B$5/100,"C","K"))))</f>
        <v>SB</v>
      </c>
      <c r="Q581" s="51" t="str">
        <f ca="1">IF(ISBLANK(B581)," ",IF(O581&gt;MASTER!$B$3/100,"SB",IF(O581&gt;MASTER!$B$4/100,"B",IF(O581&gt;MASTER!$B$5/100,"C","K"))))</f>
        <v>SB</v>
      </c>
    </row>
    <row r="582" customHeight="1" spans="1:17">
      <c r="A582" s="51">
        <f ca="1">INDIRECT(ADDRESS(2+QUOTIENT(ROW()-2,COUNTA('Form Responses 1'!$1:$1)-4),1,,TRUE,"Form Responses 1"))</f>
        <v>0</v>
      </c>
      <c r="B582" s="51">
        <f ca="1">INDIRECT(ADDRESS(2+QUOTIENT(ROW()-2,COUNTA('Form Responses 1'!$1:$1)-4),2,,TRUE,"Form Responses 1"))</f>
        <v>0</v>
      </c>
      <c r="C582" s="51">
        <f ca="1">INDIRECT(ADDRESS(2+QUOTIENT(ROW()-2,COUNTA('Form Responses 1'!$1:$1)-4),3,,TRUE,"Form Responses 1"))</f>
        <v>0</v>
      </c>
      <c r="D582" s="51">
        <f ca="1">INDIRECT(ADDRESS(2+QUOTIENT(ROW()-2,COUNTA('Form Responses 1'!$1:$1)-4),4,,TRUE,"Form Responses 1"))</f>
        <v>0</v>
      </c>
      <c r="E582" s="67">
        <f ca="1" t="shared" si="0"/>
        <v>6</v>
      </c>
      <c r="F582" s="51" t="str">
        <f ca="1">IF(ISBLANK(A582)," ",INDIRECT(ADDRESS(1,5+MOD(ROW()-2,COUNTA('Form Responses 1'!$1:$1)-4),,TRUE,"Form Responses 1")))</f>
        <v>Gedung [Kamar 3]</v>
      </c>
      <c r="G582" s="51" t="e">
        <f ca="1">IF(ISBLANK(A582)," ",INDIRECT(ADDRESS(MATCH(A582,'Form Responses 1'!A:A,0),5+MOD(ROW()-2,COUNTA('Form Responses 1'!$1:$1)-4),,TRUE,"Form Responses 1")))</f>
        <v>#N/A</v>
      </c>
      <c r="H582" s="68" t="str">
        <f ca="1" t="shared" si="1"/>
        <v>Gedung</v>
      </c>
      <c r="I582" s="68" t="str">
        <f ca="1" t="shared" si="2"/>
        <v>CLEANING SERVICE</v>
      </c>
      <c r="J582" s="68" t="str">
        <f ca="1" t="array" ref="J582">IFERROR(INDEX(MASTER!B:B,MATCH(G582,MASTER!A:A,0))/100," ")</f>
        <v> </v>
      </c>
      <c r="K582" s="51">
        <f ca="1" t="shared" si="3"/>
        <v>0</v>
      </c>
      <c r="L582" s="51" t="str">
        <f ca="1" t="shared" si="4"/>
        <v>1900 - WEEK 00</v>
      </c>
      <c r="M582" s="51" t="str">
        <f ca="1" t="shared" si="5"/>
        <v>1900 - MONTH 01</v>
      </c>
      <c r="N582" s="68" t="str">
        <f ca="1" t="shared" ref="N582:O582" si="590">IFERROR(AVERAGEIF(L:L,L582,$J:$J)," ")</f>
        <v> </v>
      </c>
      <c r="O582" s="68" t="str">
        <f ca="1" t="shared" si="590"/>
        <v> </v>
      </c>
      <c r="P582" s="51" t="str">
        <f ca="1">IF(ISBLANK(A582)," ",IF(N582&gt;MASTER!$B$3/100,"SB",IF(N582&gt;MASTER!$B$4/100,"B",IF(N582&gt;MASTER!$B$5/100,"C","K"))))</f>
        <v>SB</v>
      </c>
      <c r="Q582" s="51" t="str">
        <f ca="1">IF(ISBLANK(B582)," ",IF(O582&gt;MASTER!$B$3/100,"SB",IF(O582&gt;MASTER!$B$4/100,"B",IF(O582&gt;MASTER!$B$5/100,"C","K"))))</f>
        <v>SB</v>
      </c>
    </row>
    <row r="583" customHeight="1" spans="1:17">
      <c r="A583" s="51">
        <f ca="1">INDIRECT(ADDRESS(2+QUOTIENT(ROW()-2,COUNTA('Form Responses 1'!$1:$1)-4),1,,TRUE,"Form Responses 1"))</f>
        <v>0</v>
      </c>
      <c r="B583" s="51">
        <f ca="1">INDIRECT(ADDRESS(2+QUOTIENT(ROW()-2,COUNTA('Form Responses 1'!$1:$1)-4),2,,TRUE,"Form Responses 1"))</f>
        <v>0</v>
      </c>
      <c r="C583" s="51">
        <f ca="1">INDIRECT(ADDRESS(2+QUOTIENT(ROW()-2,COUNTA('Form Responses 1'!$1:$1)-4),3,,TRUE,"Form Responses 1"))</f>
        <v>0</v>
      </c>
      <c r="D583" s="51">
        <f ca="1">INDIRECT(ADDRESS(2+QUOTIENT(ROW()-2,COUNTA('Form Responses 1'!$1:$1)-4),4,,TRUE,"Form Responses 1"))</f>
        <v>0</v>
      </c>
      <c r="E583" s="67">
        <f ca="1" t="shared" si="0"/>
        <v>6</v>
      </c>
      <c r="F583" s="51" t="str">
        <f ca="1">IF(ISBLANK(A583)," ",INDIRECT(ADDRESS(1,5+MOD(ROW()-2,COUNTA('Form Responses 1'!$1:$1)-4),,TRUE,"Form Responses 1")))</f>
        <v>Gedung [Kamar 4]</v>
      </c>
      <c r="G583" s="51" t="e">
        <f ca="1">IF(ISBLANK(A583)," ",INDIRECT(ADDRESS(MATCH(A583,'Form Responses 1'!A:A,0),5+MOD(ROW()-2,COUNTA('Form Responses 1'!$1:$1)-4),,TRUE,"Form Responses 1")))</f>
        <v>#N/A</v>
      </c>
      <c r="H583" s="68" t="str">
        <f ca="1" t="shared" si="1"/>
        <v>Gedung</v>
      </c>
      <c r="I583" s="68" t="str">
        <f ca="1" t="shared" si="2"/>
        <v>CLEANING SERVICE</v>
      </c>
      <c r="J583" s="68" t="str">
        <f ca="1" t="array" ref="J583">IFERROR(INDEX(MASTER!B:B,MATCH(G583,MASTER!A:A,0))/100," ")</f>
        <v> </v>
      </c>
      <c r="K583" s="51">
        <f ca="1" t="shared" si="3"/>
        <v>0</v>
      </c>
      <c r="L583" s="51" t="str">
        <f ca="1" t="shared" si="4"/>
        <v>1900 - WEEK 00</v>
      </c>
      <c r="M583" s="51" t="str">
        <f ca="1" t="shared" si="5"/>
        <v>1900 - MONTH 01</v>
      </c>
      <c r="N583" s="68" t="str">
        <f ca="1" t="shared" ref="N583:O583" si="591">IFERROR(AVERAGEIF(L:L,L583,$J:$J)," ")</f>
        <v> </v>
      </c>
      <c r="O583" s="68" t="str">
        <f ca="1" t="shared" si="591"/>
        <v> </v>
      </c>
      <c r="P583" s="51" t="str">
        <f ca="1">IF(ISBLANK(A583)," ",IF(N583&gt;MASTER!$B$3/100,"SB",IF(N583&gt;MASTER!$B$4/100,"B",IF(N583&gt;MASTER!$B$5/100,"C","K"))))</f>
        <v>SB</v>
      </c>
      <c r="Q583" s="51" t="str">
        <f ca="1">IF(ISBLANK(B583)," ",IF(O583&gt;MASTER!$B$3/100,"SB",IF(O583&gt;MASTER!$B$4/100,"B",IF(O583&gt;MASTER!$B$5/100,"C","K"))))</f>
        <v>SB</v>
      </c>
    </row>
    <row r="584" customHeight="1" spans="1:17">
      <c r="A584" s="51">
        <f ca="1">INDIRECT(ADDRESS(2+QUOTIENT(ROW()-2,COUNTA('Form Responses 1'!$1:$1)-4),1,,TRUE,"Form Responses 1"))</f>
        <v>0</v>
      </c>
      <c r="B584" s="51">
        <f ca="1">INDIRECT(ADDRESS(2+QUOTIENT(ROW()-2,COUNTA('Form Responses 1'!$1:$1)-4),2,,TRUE,"Form Responses 1"))</f>
        <v>0</v>
      </c>
      <c r="C584" s="51">
        <f ca="1">INDIRECT(ADDRESS(2+QUOTIENT(ROW()-2,COUNTA('Form Responses 1'!$1:$1)-4),3,,TRUE,"Form Responses 1"))</f>
        <v>0</v>
      </c>
      <c r="D584" s="51">
        <f ca="1">INDIRECT(ADDRESS(2+QUOTIENT(ROW()-2,COUNTA('Form Responses 1'!$1:$1)-4),4,,TRUE,"Form Responses 1"))</f>
        <v>0</v>
      </c>
      <c r="E584" s="67">
        <f ca="1" t="shared" si="0"/>
        <v>6</v>
      </c>
      <c r="F584" s="51" t="str">
        <f ca="1">IF(ISBLANK(A584)," ",INDIRECT(ADDRESS(1,5+MOD(ROW()-2,COUNTA('Form Responses 1'!$1:$1)-4),,TRUE,"Form Responses 1")))</f>
        <v>Gedung [Kolidor]</v>
      </c>
      <c r="G584" s="51" t="e">
        <f ca="1">IF(ISBLANK(A584)," ",INDIRECT(ADDRESS(MATCH(A584,'Form Responses 1'!A:A,0),5+MOD(ROW()-2,COUNTA('Form Responses 1'!$1:$1)-4),,TRUE,"Form Responses 1")))</f>
        <v>#N/A</v>
      </c>
      <c r="H584" s="68" t="str">
        <f ca="1" t="shared" si="1"/>
        <v>Gedung</v>
      </c>
      <c r="I584" s="68" t="str">
        <f ca="1" t="shared" si="2"/>
        <v>CLEANING SERVICE</v>
      </c>
      <c r="J584" s="68" t="str">
        <f ca="1" t="array" ref="J584">IFERROR(INDEX(MASTER!B:B,MATCH(G584,MASTER!A:A,0))/100," ")</f>
        <v> </v>
      </c>
      <c r="K584" s="51">
        <f ca="1" t="shared" si="3"/>
        <v>0</v>
      </c>
      <c r="L584" s="51" t="str">
        <f ca="1" t="shared" si="4"/>
        <v>1900 - WEEK 00</v>
      </c>
      <c r="M584" s="51" t="str">
        <f ca="1" t="shared" si="5"/>
        <v>1900 - MONTH 01</v>
      </c>
      <c r="N584" s="68" t="str">
        <f ca="1" t="shared" ref="N584:O584" si="592">IFERROR(AVERAGEIF(L:L,L584,$J:$J)," ")</f>
        <v> </v>
      </c>
      <c r="O584" s="68" t="str">
        <f ca="1" t="shared" si="592"/>
        <v> </v>
      </c>
      <c r="P584" s="51" t="str">
        <f ca="1">IF(ISBLANK(A584)," ",IF(N584&gt;MASTER!$B$3/100,"SB",IF(N584&gt;MASTER!$B$4/100,"B",IF(N584&gt;MASTER!$B$5/100,"C","K"))))</f>
        <v>SB</v>
      </c>
      <c r="Q584" s="51" t="str">
        <f ca="1">IF(ISBLANK(B584)," ",IF(O584&gt;MASTER!$B$3/100,"SB",IF(O584&gt;MASTER!$B$4/100,"B",IF(O584&gt;MASTER!$B$5/100,"C","K"))))</f>
        <v>SB</v>
      </c>
    </row>
    <row r="585" customHeight="1" spans="1:17">
      <c r="A585" s="51">
        <f ca="1">INDIRECT(ADDRESS(2+QUOTIENT(ROW()-2,COUNTA('Form Responses 1'!$1:$1)-4),1,,TRUE,"Form Responses 1"))</f>
        <v>0</v>
      </c>
      <c r="B585" s="51">
        <f ca="1">INDIRECT(ADDRESS(2+QUOTIENT(ROW()-2,COUNTA('Form Responses 1'!$1:$1)-4),2,,TRUE,"Form Responses 1"))</f>
        <v>0</v>
      </c>
      <c r="C585" s="51">
        <f ca="1">INDIRECT(ADDRESS(2+QUOTIENT(ROW()-2,COUNTA('Form Responses 1'!$1:$1)-4),3,,TRUE,"Form Responses 1"))</f>
        <v>0</v>
      </c>
      <c r="D585" s="51">
        <f ca="1">INDIRECT(ADDRESS(2+QUOTIENT(ROW()-2,COUNTA('Form Responses 1'!$1:$1)-4),4,,TRUE,"Form Responses 1"))</f>
        <v>0</v>
      </c>
      <c r="E585" s="67">
        <f ca="1" t="shared" si="0"/>
        <v>6</v>
      </c>
      <c r="F585" s="51" t="str">
        <f ca="1">IF(ISBLANK(A585)," ",INDIRECT(ADDRESS(1,5+MOD(ROW()-2,COUNTA('Form Responses 1'!$1:$1)-4),,TRUE,"Form Responses 1")))</f>
        <v>Gedung [Pentri]</v>
      </c>
      <c r="G585" s="51" t="e">
        <f ca="1">IF(ISBLANK(A585)," ",INDIRECT(ADDRESS(MATCH(A585,'Form Responses 1'!A:A,0),5+MOD(ROW()-2,COUNTA('Form Responses 1'!$1:$1)-4),,TRUE,"Form Responses 1")))</f>
        <v>#N/A</v>
      </c>
      <c r="H585" s="68" t="str">
        <f ca="1" t="shared" si="1"/>
        <v>Gedung</v>
      </c>
      <c r="I585" s="68" t="str">
        <f ca="1" t="shared" si="2"/>
        <v>CLEANING SERVICE</v>
      </c>
      <c r="J585" s="68" t="str">
        <f ca="1" t="array" ref="J585">IFERROR(INDEX(MASTER!B:B,MATCH(G585,MASTER!A:A,0))/100," ")</f>
        <v> </v>
      </c>
      <c r="K585" s="51">
        <f ca="1" t="shared" si="3"/>
        <v>0</v>
      </c>
      <c r="L585" s="51" t="str">
        <f ca="1" t="shared" si="4"/>
        <v>1900 - WEEK 00</v>
      </c>
      <c r="M585" s="51" t="str">
        <f ca="1" t="shared" si="5"/>
        <v>1900 - MONTH 01</v>
      </c>
      <c r="N585" s="68" t="str">
        <f ca="1" t="shared" ref="N585:O585" si="593">IFERROR(AVERAGEIF(L:L,L585,$J:$J)," ")</f>
        <v> </v>
      </c>
      <c r="O585" s="68" t="str">
        <f ca="1" t="shared" si="593"/>
        <v> </v>
      </c>
      <c r="P585" s="51" t="str">
        <f ca="1">IF(ISBLANK(A585)," ",IF(N585&gt;MASTER!$B$3/100,"SB",IF(N585&gt;MASTER!$B$4/100,"B",IF(N585&gt;MASTER!$B$5/100,"C","K"))))</f>
        <v>SB</v>
      </c>
      <c r="Q585" s="51" t="str">
        <f ca="1">IF(ISBLANK(B585)," ",IF(O585&gt;MASTER!$B$3/100,"SB",IF(O585&gt;MASTER!$B$4/100,"B",IF(O585&gt;MASTER!$B$5/100,"C","K"))))</f>
        <v>SB</v>
      </c>
    </row>
    <row r="586" customHeight="1" spans="1:17">
      <c r="A586" s="51">
        <f ca="1">INDIRECT(ADDRESS(2+QUOTIENT(ROW()-2,COUNTA('Form Responses 1'!$1:$1)-4),1,,TRUE,"Form Responses 1"))</f>
        <v>0</v>
      </c>
      <c r="B586" s="51">
        <f ca="1">INDIRECT(ADDRESS(2+QUOTIENT(ROW()-2,COUNTA('Form Responses 1'!$1:$1)-4),2,,TRUE,"Form Responses 1"))</f>
        <v>0</v>
      </c>
      <c r="C586" s="51">
        <f ca="1">INDIRECT(ADDRESS(2+QUOTIENT(ROW()-2,COUNTA('Form Responses 1'!$1:$1)-4),3,,TRUE,"Form Responses 1"))</f>
        <v>0</v>
      </c>
      <c r="D586" s="51">
        <f ca="1">INDIRECT(ADDRESS(2+QUOTIENT(ROW()-2,COUNTA('Form Responses 1'!$1:$1)-4),4,,TRUE,"Form Responses 1"))</f>
        <v>0</v>
      </c>
      <c r="E586" s="67">
        <f ca="1" t="shared" si="0"/>
        <v>6</v>
      </c>
      <c r="F586" s="51" t="str">
        <f ca="1">IF(ISBLANK(A586)," ",INDIRECT(ADDRESS(1,5+MOD(ROW()-2,COUNTA('Form Responses 1'!$1:$1)-4),,TRUE,"Form Responses 1")))</f>
        <v>Gedung [Toilet]</v>
      </c>
      <c r="G586" s="51" t="e">
        <f ca="1">IF(ISBLANK(A586)," ",INDIRECT(ADDRESS(MATCH(A586,'Form Responses 1'!A:A,0),5+MOD(ROW()-2,COUNTA('Form Responses 1'!$1:$1)-4),,TRUE,"Form Responses 1")))</f>
        <v>#N/A</v>
      </c>
      <c r="H586" s="68" t="str">
        <f ca="1" t="shared" si="1"/>
        <v>Gedung</v>
      </c>
      <c r="I586" s="68" t="str">
        <f ca="1" t="shared" si="2"/>
        <v>CLEANING SERVICE</v>
      </c>
      <c r="J586" s="68" t="str">
        <f ca="1" t="array" ref="J586">IFERROR(INDEX(MASTER!B:B,MATCH(G586,MASTER!A:A,0))/100," ")</f>
        <v> </v>
      </c>
      <c r="K586" s="51">
        <f ca="1" t="shared" si="3"/>
        <v>0</v>
      </c>
      <c r="L586" s="51" t="str">
        <f ca="1" t="shared" si="4"/>
        <v>1900 - WEEK 00</v>
      </c>
      <c r="M586" s="51" t="str">
        <f ca="1" t="shared" si="5"/>
        <v>1900 - MONTH 01</v>
      </c>
      <c r="N586" s="68" t="str">
        <f ca="1" t="shared" ref="N586:O586" si="594">IFERROR(AVERAGEIF(L:L,L586,$J:$J)," ")</f>
        <v> </v>
      </c>
      <c r="O586" s="68" t="str">
        <f ca="1" t="shared" si="594"/>
        <v> </v>
      </c>
      <c r="P586" s="51" t="str">
        <f ca="1">IF(ISBLANK(A586)," ",IF(N586&gt;MASTER!$B$3/100,"SB",IF(N586&gt;MASTER!$B$4/100,"B",IF(N586&gt;MASTER!$B$5/100,"C","K"))))</f>
        <v>SB</v>
      </c>
      <c r="Q586" s="51" t="str">
        <f ca="1">IF(ISBLANK(B586)," ",IF(O586&gt;MASTER!$B$3/100,"SB",IF(O586&gt;MASTER!$B$4/100,"B",IF(O586&gt;MASTER!$B$5/100,"C","K"))))</f>
        <v>SB</v>
      </c>
    </row>
    <row r="587" customHeight="1" spans="1:17">
      <c r="A587" s="51">
        <f ca="1">INDIRECT(ADDRESS(2+QUOTIENT(ROW()-2,COUNTA('Form Responses 1'!$1:$1)-4),1,,TRUE,"Form Responses 1"))</f>
        <v>0</v>
      </c>
      <c r="B587" s="51">
        <f ca="1">INDIRECT(ADDRESS(2+QUOTIENT(ROW()-2,COUNTA('Form Responses 1'!$1:$1)-4),2,,TRUE,"Form Responses 1"))</f>
        <v>0</v>
      </c>
      <c r="C587" s="51">
        <f ca="1">INDIRECT(ADDRESS(2+QUOTIENT(ROW()-2,COUNTA('Form Responses 1'!$1:$1)-4),3,,TRUE,"Form Responses 1"))</f>
        <v>0</v>
      </c>
      <c r="D587" s="51">
        <f ca="1">INDIRECT(ADDRESS(2+QUOTIENT(ROW()-2,COUNTA('Form Responses 1'!$1:$1)-4),4,,TRUE,"Form Responses 1"))</f>
        <v>0</v>
      </c>
      <c r="E587" s="67">
        <f ca="1" t="shared" si="0"/>
        <v>6</v>
      </c>
      <c r="F587" s="51" t="str">
        <f ca="1">IF(ISBLANK(A587)," ",INDIRECT(ADDRESS(1,5+MOD(ROW()-2,COUNTA('Form Responses 1'!$1:$1)-4),,TRUE,"Form Responses 1")))</f>
        <v>Security [Security Functions]</v>
      </c>
      <c r="G587" s="51" t="e">
        <f ca="1">IF(ISBLANK(A587)," ",INDIRECT(ADDRESS(MATCH(A587,'Form Responses 1'!A:A,0),5+MOD(ROW()-2,COUNTA('Form Responses 1'!$1:$1)-4),,TRUE,"Form Responses 1")))</f>
        <v>#N/A</v>
      </c>
      <c r="H587" s="68" t="str">
        <f ca="1" t="shared" si="1"/>
        <v>Security</v>
      </c>
      <c r="I587" s="68" t="str">
        <f ca="1" t="shared" si="2"/>
        <v>SECURITY SERVICE</v>
      </c>
      <c r="J587" s="68" t="str">
        <f ca="1" t="array" ref="J587">IFERROR(INDEX(MASTER!B:B,MATCH(G587,MASTER!A:A,0))/100," ")</f>
        <v> </v>
      </c>
      <c r="K587" s="51">
        <f ca="1" t="shared" si="3"/>
        <v>0</v>
      </c>
      <c r="L587" s="51" t="str">
        <f ca="1" t="shared" si="4"/>
        <v>1900 - WEEK 00</v>
      </c>
      <c r="M587" s="51" t="str">
        <f ca="1" t="shared" si="5"/>
        <v>1900 - MONTH 01</v>
      </c>
      <c r="N587" s="68" t="str">
        <f ca="1" t="shared" ref="N587:O587" si="595">IFERROR(AVERAGEIF(L:L,L587,$J:$J)," ")</f>
        <v> </v>
      </c>
      <c r="O587" s="68" t="str">
        <f ca="1" t="shared" si="595"/>
        <v> </v>
      </c>
      <c r="P587" s="51" t="str">
        <f ca="1">IF(ISBLANK(A587)," ",IF(N587&gt;MASTER!$B$3/100,"SB",IF(N587&gt;MASTER!$B$4/100,"B",IF(N587&gt;MASTER!$B$5/100,"C","K"))))</f>
        <v>SB</v>
      </c>
      <c r="Q587" s="51" t="str">
        <f ca="1">IF(ISBLANK(B587)," ",IF(O587&gt;MASTER!$B$3/100,"SB",IF(O587&gt;MASTER!$B$4/100,"B",IF(O587&gt;MASTER!$B$5/100,"C","K"))))</f>
        <v>SB</v>
      </c>
    </row>
    <row r="588" customHeight="1" spans="1:17">
      <c r="A588" s="51">
        <f ca="1">INDIRECT(ADDRESS(2+QUOTIENT(ROW()-2,COUNTA('Form Responses 1'!$1:$1)-4),1,,TRUE,"Form Responses 1"))</f>
        <v>0</v>
      </c>
      <c r="B588" s="51">
        <f ca="1">INDIRECT(ADDRESS(2+QUOTIENT(ROW()-2,COUNTA('Form Responses 1'!$1:$1)-4),2,,TRUE,"Form Responses 1"))</f>
        <v>0</v>
      </c>
      <c r="C588" s="51">
        <f ca="1">INDIRECT(ADDRESS(2+QUOTIENT(ROW()-2,COUNTA('Form Responses 1'!$1:$1)-4),3,,TRUE,"Form Responses 1"))</f>
        <v>0</v>
      </c>
      <c r="D588" s="51">
        <f ca="1">INDIRECT(ADDRESS(2+QUOTIENT(ROW()-2,COUNTA('Form Responses 1'!$1:$1)-4),4,,TRUE,"Form Responses 1"))</f>
        <v>0</v>
      </c>
      <c r="E588" s="67">
        <f ca="1" t="shared" si="0"/>
        <v>6</v>
      </c>
      <c r="F588" s="51" t="str">
        <f ca="1">IF(ISBLANK(A588)," ",INDIRECT(ADDRESS(1,5+MOD(ROW()-2,COUNTA('Form Responses 1'!$1:$1)-4),,TRUE,"Form Responses 1")))</f>
        <v>Gedung [Halaman]</v>
      </c>
      <c r="G588" s="51" t="e">
        <f ca="1">IF(ISBLANK(A588)," ",INDIRECT(ADDRESS(MATCH(A588,'Form Responses 1'!A:A,0),5+MOD(ROW()-2,COUNTA('Form Responses 1'!$1:$1)-4),,TRUE,"Form Responses 1")))</f>
        <v>#N/A</v>
      </c>
      <c r="H588" s="68" t="str">
        <f ca="1" t="shared" si="1"/>
        <v>Gedung</v>
      </c>
      <c r="I588" s="68" t="str">
        <f ca="1" t="shared" si="2"/>
        <v>CLEANING SERVICE</v>
      </c>
      <c r="J588" s="68" t="str">
        <f ca="1" t="array" ref="J588">IFERROR(INDEX(MASTER!B:B,MATCH(G588,MASTER!A:A,0))/100," ")</f>
        <v> </v>
      </c>
      <c r="K588" s="51">
        <f ca="1" t="shared" si="3"/>
        <v>0</v>
      </c>
      <c r="L588" s="51" t="str">
        <f ca="1" t="shared" si="4"/>
        <v>1900 - WEEK 00</v>
      </c>
      <c r="M588" s="51" t="str">
        <f ca="1" t="shared" si="5"/>
        <v>1900 - MONTH 01</v>
      </c>
      <c r="N588" s="68" t="str">
        <f ca="1" t="shared" ref="N588:O588" si="596">IFERROR(AVERAGEIF(L:L,L588,$J:$J)," ")</f>
        <v> </v>
      </c>
      <c r="O588" s="68" t="str">
        <f ca="1" t="shared" si="596"/>
        <v> </v>
      </c>
      <c r="P588" s="51" t="str">
        <f ca="1">IF(ISBLANK(A588)," ",IF(N588&gt;MASTER!$B$3/100,"SB",IF(N588&gt;MASTER!$B$4/100,"B",IF(N588&gt;MASTER!$B$5/100,"C","K"))))</f>
        <v>SB</v>
      </c>
      <c r="Q588" s="51" t="str">
        <f ca="1">IF(ISBLANK(B588)," ",IF(O588&gt;MASTER!$B$3/100,"SB",IF(O588&gt;MASTER!$B$4/100,"B",IF(O588&gt;MASTER!$B$5/100,"C","K"))))</f>
        <v>SB</v>
      </c>
    </row>
    <row r="589" customHeight="1" spans="1:17">
      <c r="A589" s="51">
        <f ca="1">INDIRECT(ADDRESS(2+QUOTIENT(ROW()-2,COUNTA('Form Responses 1'!$1:$1)-4),1,,TRUE,"Form Responses 1"))</f>
        <v>0</v>
      </c>
      <c r="B589" s="51">
        <f ca="1">INDIRECT(ADDRESS(2+QUOTIENT(ROW()-2,COUNTA('Form Responses 1'!$1:$1)-4),2,,TRUE,"Form Responses 1"))</f>
        <v>0</v>
      </c>
      <c r="C589" s="51">
        <f ca="1">INDIRECT(ADDRESS(2+QUOTIENT(ROW()-2,COUNTA('Form Responses 1'!$1:$1)-4),3,,TRUE,"Form Responses 1"))</f>
        <v>0</v>
      </c>
      <c r="D589" s="51">
        <f ca="1">INDIRECT(ADDRESS(2+QUOTIENT(ROW()-2,COUNTA('Form Responses 1'!$1:$1)-4),4,,TRUE,"Form Responses 1"))</f>
        <v>0</v>
      </c>
      <c r="E589" s="67">
        <f ca="1" t="shared" si="0"/>
        <v>6</v>
      </c>
      <c r="F589" s="51" t="str">
        <f ca="1">IF(ISBLANK(A589)," ",INDIRECT(ADDRESS(1,5+MOD(ROW()-2,COUNTA('Form Responses 1'!$1:$1)-4),,TRUE,"Form Responses 1")))</f>
        <v>Gedung [Kamar 1]</v>
      </c>
      <c r="G589" s="51" t="e">
        <f ca="1">IF(ISBLANK(A589)," ",INDIRECT(ADDRESS(MATCH(A589,'Form Responses 1'!A:A,0),5+MOD(ROW()-2,COUNTA('Form Responses 1'!$1:$1)-4),,TRUE,"Form Responses 1")))</f>
        <v>#N/A</v>
      </c>
      <c r="H589" s="68" t="str">
        <f ca="1" t="shared" si="1"/>
        <v>Gedung</v>
      </c>
      <c r="I589" s="68" t="str">
        <f ca="1" t="shared" si="2"/>
        <v>CLEANING SERVICE</v>
      </c>
      <c r="J589" s="68" t="str">
        <f ca="1" t="array" ref="J589">IFERROR(INDEX(MASTER!B:B,MATCH(G589,MASTER!A:A,0))/100," ")</f>
        <v> </v>
      </c>
      <c r="K589" s="51">
        <f ca="1" t="shared" si="3"/>
        <v>0</v>
      </c>
      <c r="L589" s="51" t="str">
        <f ca="1" t="shared" si="4"/>
        <v>1900 - WEEK 00</v>
      </c>
      <c r="M589" s="51" t="str">
        <f ca="1" t="shared" si="5"/>
        <v>1900 - MONTH 01</v>
      </c>
      <c r="N589" s="68" t="str">
        <f ca="1" t="shared" ref="N589:O589" si="597">IFERROR(AVERAGEIF(L:L,L589,$J:$J)," ")</f>
        <v> </v>
      </c>
      <c r="O589" s="68" t="str">
        <f ca="1" t="shared" si="597"/>
        <v> </v>
      </c>
      <c r="P589" s="51" t="str">
        <f ca="1">IF(ISBLANK(A589)," ",IF(N589&gt;MASTER!$B$3/100,"SB",IF(N589&gt;MASTER!$B$4/100,"B",IF(N589&gt;MASTER!$B$5/100,"C","K"))))</f>
        <v>SB</v>
      </c>
      <c r="Q589" s="51" t="str">
        <f ca="1">IF(ISBLANK(B589)," ",IF(O589&gt;MASTER!$B$3/100,"SB",IF(O589&gt;MASTER!$B$4/100,"B",IF(O589&gt;MASTER!$B$5/100,"C","K"))))</f>
        <v>SB</v>
      </c>
    </row>
    <row r="590" customHeight="1" spans="1:17">
      <c r="A590" s="51">
        <f ca="1">INDIRECT(ADDRESS(2+QUOTIENT(ROW()-2,COUNTA('Form Responses 1'!$1:$1)-4),1,,TRUE,"Form Responses 1"))</f>
        <v>0</v>
      </c>
      <c r="B590" s="51">
        <f ca="1">INDIRECT(ADDRESS(2+QUOTIENT(ROW()-2,COUNTA('Form Responses 1'!$1:$1)-4),2,,TRUE,"Form Responses 1"))</f>
        <v>0</v>
      </c>
      <c r="C590" s="51">
        <f ca="1">INDIRECT(ADDRESS(2+QUOTIENT(ROW()-2,COUNTA('Form Responses 1'!$1:$1)-4),3,,TRUE,"Form Responses 1"))</f>
        <v>0</v>
      </c>
      <c r="D590" s="51">
        <f ca="1">INDIRECT(ADDRESS(2+QUOTIENT(ROW()-2,COUNTA('Form Responses 1'!$1:$1)-4),4,,TRUE,"Form Responses 1"))</f>
        <v>0</v>
      </c>
      <c r="E590" s="67">
        <f ca="1" t="shared" si="0"/>
        <v>6</v>
      </c>
      <c r="F590" s="51" t="str">
        <f ca="1">IF(ISBLANK(A590)," ",INDIRECT(ADDRESS(1,5+MOD(ROW()-2,COUNTA('Form Responses 1'!$1:$1)-4),,TRUE,"Form Responses 1")))</f>
        <v>Gedung [Kamar 2]</v>
      </c>
      <c r="G590" s="51" t="e">
        <f ca="1">IF(ISBLANK(A590)," ",INDIRECT(ADDRESS(MATCH(A590,'Form Responses 1'!A:A,0),5+MOD(ROW()-2,COUNTA('Form Responses 1'!$1:$1)-4),,TRUE,"Form Responses 1")))</f>
        <v>#N/A</v>
      </c>
      <c r="H590" s="68" t="str">
        <f ca="1" t="shared" si="1"/>
        <v>Gedung</v>
      </c>
      <c r="I590" s="68" t="str">
        <f ca="1" t="shared" si="2"/>
        <v>CLEANING SERVICE</v>
      </c>
      <c r="J590" s="68" t="str">
        <f ca="1" t="array" ref="J590">IFERROR(INDEX(MASTER!B:B,MATCH(G590,MASTER!A:A,0))/100," ")</f>
        <v> </v>
      </c>
      <c r="K590" s="51">
        <f ca="1" t="shared" si="3"/>
        <v>0</v>
      </c>
      <c r="L590" s="51" t="str">
        <f ca="1" t="shared" si="4"/>
        <v>1900 - WEEK 00</v>
      </c>
      <c r="M590" s="51" t="str">
        <f ca="1" t="shared" si="5"/>
        <v>1900 - MONTH 01</v>
      </c>
      <c r="N590" s="68" t="str">
        <f ca="1" t="shared" ref="N590:O590" si="598">IFERROR(AVERAGEIF(L:L,L590,$J:$J)," ")</f>
        <v> </v>
      </c>
      <c r="O590" s="68" t="str">
        <f ca="1" t="shared" si="598"/>
        <v> </v>
      </c>
      <c r="P590" s="51" t="str">
        <f ca="1">IF(ISBLANK(A590)," ",IF(N590&gt;MASTER!$B$3/100,"SB",IF(N590&gt;MASTER!$B$4/100,"B",IF(N590&gt;MASTER!$B$5/100,"C","K"))))</f>
        <v>SB</v>
      </c>
      <c r="Q590" s="51" t="str">
        <f ca="1">IF(ISBLANK(B590)," ",IF(O590&gt;MASTER!$B$3/100,"SB",IF(O590&gt;MASTER!$B$4/100,"B",IF(O590&gt;MASTER!$B$5/100,"C","K"))))</f>
        <v>SB</v>
      </c>
    </row>
    <row r="591" customHeight="1" spans="1:17">
      <c r="A591" s="51">
        <f ca="1">INDIRECT(ADDRESS(2+QUOTIENT(ROW()-2,COUNTA('Form Responses 1'!$1:$1)-4),1,,TRUE,"Form Responses 1"))</f>
        <v>0</v>
      </c>
      <c r="B591" s="51">
        <f ca="1">INDIRECT(ADDRESS(2+QUOTIENT(ROW()-2,COUNTA('Form Responses 1'!$1:$1)-4),2,,TRUE,"Form Responses 1"))</f>
        <v>0</v>
      </c>
      <c r="C591" s="51">
        <f ca="1">INDIRECT(ADDRESS(2+QUOTIENT(ROW()-2,COUNTA('Form Responses 1'!$1:$1)-4),3,,TRUE,"Form Responses 1"))</f>
        <v>0</v>
      </c>
      <c r="D591" s="51">
        <f ca="1">INDIRECT(ADDRESS(2+QUOTIENT(ROW()-2,COUNTA('Form Responses 1'!$1:$1)-4),4,,TRUE,"Form Responses 1"))</f>
        <v>0</v>
      </c>
      <c r="E591" s="67">
        <f ca="1" t="shared" si="0"/>
        <v>6</v>
      </c>
      <c r="F591" s="51" t="str">
        <f ca="1">IF(ISBLANK(A591)," ",INDIRECT(ADDRESS(1,5+MOD(ROW()-2,COUNTA('Form Responses 1'!$1:$1)-4),,TRUE,"Form Responses 1")))</f>
        <v>Gedung [Kamar 3]</v>
      </c>
      <c r="G591" s="51" t="e">
        <f ca="1">IF(ISBLANK(A591)," ",INDIRECT(ADDRESS(MATCH(A591,'Form Responses 1'!A:A,0),5+MOD(ROW()-2,COUNTA('Form Responses 1'!$1:$1)-4),,TRUE,"Form Responses 1")))</f>
        <v>#N/A</v>
      </c>
      <c r="H591" s="68" t="str">
        <f ca="1" t="shared" si="1"/>
        <v>Gedung</v>
      </c>
      <c r="I591" s="68" t="str">
        <f ca="1" t="shared" si="2"/>
        <v>CLEANING SERVICE</v>
      </c>
      <c r="J591" s="68" t="str">
        <f ca="1" t="array" ref="J591">IFERROR(INDEX(MASTER!B:B,MATCH(G591,MASTER!A:A,0))/100," ")</f>
        <v> </v>
      </c>
      <c r="K591" s="51">
        <f ca="1" t="shared" si="3"/>
        <v>0</v>
      </c>
      <c r="L591" s="51" t="str">
        <f ca="1" t="shared" si="4"/>
        <v>1900 - WEEK 00</v>
      </c>
      <c r="M591" s="51" t="str">
        <f ca="1" t="shared" si="5"/>
        <v>1900 - MONTH 01</v>
      </c>
      <c r="N591" s="68" t="str">
        <f ca="1" t="shared" ref="N591:O591" si="599">IFERROR(AVERAGEIF(L:L,L591,$J:$J)," ")</f>
        <v> </v>
      </c>
      <c r="O591" s="68" t="str">
        <f ca="1" t="shared" si="599"/>
        <v> </v>
      </c>
      <c r="P591" s="51" t="str">
        <f ca="1">IF(ISBLANK(A591)," ",IF(N591&gt;MASTER!$B$3/100,"SB",IF(N591&gt;MASTER!$B$4/100,"B",IF(N591&gt;MASTER!$B$5/100,"C","K"))))</f>
        <v>SB</v>
      </c>
      <c r="Q591" s="51" t="str">
        <f ca="1">IF(ISBLANK(B591)," ",IF(O591&gt;MASTER!$B$3/100,"SB",IF(O591&gt;MASTER!$B$4/100,"B",IF(O591&gt;MASTER!$B$5/100,"C","K"))))</f>
        <v>SB</v>
      </c>
    </row>
    <row r="592" customHeight="1" spans="1:17">
      <c r="A592" s="51">
        <f ca="1">INDIRECT(ADDRESS(2+QUOTIENT(ROW()-2,COUNTA('Form Responses 1'!$1:$1)-4),1,,TRUE,"Form Responses 1"))</f>
        <v>0</v>
      </c>
      <c r="B592" s="51">
        <f ca="1">INDIRECT(ADDRESS(2+QUOTIENT(ROW()-2,COUNTA('Form Responses 1'!$1:$1)-4),2,,TRUE,"Form Responses 1"))</f>
        <v>0</v>
      </c>
      <c r="C592" s="51">
        <f ca="1">INDIRECT(ADDRESS(2+QUOTIENT(ROW()-2,COUNTA('Form Responses 1'!$1:$1)-4),3,,TRUE,"Form Responses 1"))</f>
        <v>0</v>
      </c>
      <c r="D592" s="51">
        <f ca="1">INDIRECT(ADDRESS(2+QUOTIENT(ROW()-2,COUNTA('Form Responses 1'!$1:$1)-4),4,,TRUE,"Form Responses 1"))</f>
        <v>0</v>
      </c>
      <c r="E592" s="67">
        <f ca="1" t="shared" si="0"/>
        <v>6</v>
      </c>
      <c r="F592" s="51" t="str">
        <f ca="1">IF(ISBLANK(A592)," ",INDIRECT(ADDRESS(1,5+MOD(ROW()-2,COUNTA('Form Responses 1'!$1:$1)-4),,TRUE,"Form Responses 1")))</f>
        <v>Gedung [Kamar 4]</v>
      </c>
      <c r="G592" s="51" t="e">
        <f ca="1">IF(ISBLANK(A592)," ",INDIRECT(ADDRESS(MATCH(A592,'Form Responses 1'!A:A,0),5+MOD(ROW()-2,COUNTA('Form Responses 1'!$1:$1)-4),,TRUE,"Form Responses 1")))</f>
        <v>#N/A</v>
      </c>
      <c r="H592" s="68" t="str">
        <f ca="1" t="shared" si="1"/>
        <v>Gedung</v>
      </c>
      <c r="I592" s="68" t="str">
        <f ca="1" t="shared" si="2"/>
        <v>CLEANING SERVICE</v>
      </c>
      <c r="J592" s="68" t="str">
        <f ca="1" t="array" ref="J592">IFERROR(INDEX(MASTER!B:B,MATCH(G592,MASTER!A:A,0))/100," ")</f>
        <v> </v>
      </c>
      <c r="K592" s="51">
        <f ca="1" t="shared" si="3"/>
        <v>0</v>
      </c>
      <c r="L592" s="51" t="str">
        <f ca="1" t="shared" si="4"/>
        <v>1900 - WEEK 00</v>
      </c>
      <c r="M592" s="51" t="str">
        <f ca="1" t="shared" si="5"/>
        <v>1900 - MONTH 01</v>
      </c>
      <c r="N592" s="68" t="str">
        <f ca="1" t="shared" ref="N592:O592" si="600">IFERROR(AVERAGEIF(L:L,L592,$J:$J)," ")</f>
        <v> </v>
      </c>
      <c r="O592" s="68" t="str">
        <f ca="1" t="shared" si="600"/>
        <v> </v>
      </c>
      <c r="P592" s="51" t="str">
        <f ca="1">IF(ISBLANK(A592)," ",IF(N592&gt;MASTER!$B$3/100,"SB",IF(N592&gt;MASTER!$B$4/100,"B",IF(N592&gt;MASTER!$B$5/100,"C","K"))))</f>
        <v>SB</v>
      </c>
      <c r="Q592" s="51" t="str">
        <f ca="1">IF(ISBLANK(B592)," ",IF(O592&gt;MASTER!$B$3/100,"SB",IF(O592&gt;MASTER!$B$4/100,"B",IF(O592&gt;MASTER!$B$5/100,"C","K"))))</f>
        <v>SB</v>
      </c>
    </row>
    <row r="593" customHeight="1" spans="1:17">
      <c r="A593" s="51">
        <f ca="1">INDIRECT(ADDRESS(2+QUOTIENT(ROW()-2,COUNTA('Form Responses 1'!$1:$1)-4),1,,TRUE,"Form Responses 1"))</f>
        <v>0</v>
      </c>
      <c r="B593" s="51">
        <f ca="1">INDIRECT(ADDRESS(2+QUOTIENT(ROW()-2,COUNTA('Form Responses 1'!$1:$1)-4),2,,TRUE,"Form Responses 1"))</f>
        <v>0</v>
      </c>
      <c r="C593" s="51">
        <f ca="1">INDIRECT(ADDRESS(2+QUOTIENT(ROW()-2,COUNTA('Form Responses 1'!$1:$1)-4),3,,TRUE,"Form Responses 1"))</f>
        <v>0</v>
      </c>
      <c r="D593" s="51">
        <f ca="1">INDIRECT(ADDRESS(2+QUOTIENT(ROW()-2,COUNTA('Form Responses 1'!$1:$1)-4),4,,TRUE,"Form Responses 1"))</f>
        <v>0</v>
      </c>
      <c r="E593" s="67">
        <f ca="1" t="shared" si="0"/>
        <v>6</v>
      </c>
      <c r="F593" s="51" t="str">
        <f ca="1">IF(ISBLANK(A593)," ",INDIRECT(ADDRESS(1,5+MOD(ROW()-2,COUNTA('Form Responses 1'!$1:$1)-4),,TRUE,"Form Responses 1")))</f>
        <v>Gedung [Kolidor]</v>
      </c>
      <c r="G593" s="51" t="e">
        <f ca="1">IF(ISBLANK(A593)," ",INDIRECT(ADDRESS(MATCH(A593,'Form Responses 1'!A:A,0),5+MOD(ROW()-2,COUNTA('Form Responses 1'!$1:$1)-4),,TRUE,"Form Responses 1")))</f>
        <v>#N/A</v>
      </c>
      <c r="H593" s="68" t="str">
        <f ca="1" t="shared" si="1"/>
        <v>Gedung</v>
      </c>
      <c r="I593" s="68" t="str">
        <f ca="1" t="shared" si="2"/>
        <v>CLEANING SERVICE</v>
      </c>
      <c r="J593" s="68" t="str">
        <f ca="1" t="array" ref="J593">IFERROR(INDEX(MASTER!B:B,MATCH(G593,MASTER!A:A,0))/100," ")</f>
        <v> </v>
      </c>
      <c r="K593" s="51">
        <f ca="1" t="shared" si="3"/>
        <v>0</v>
      </c>
      <c r="L593" s="51" t="str">
        <f ca="1" t="shared" si="4"/>
        <v>1900 - WEEK 00</v>
      </c>
      <c r="M593" s="51" t="str">
        <f ca="1" t="shared" si="5"/>
        <v>1900 - MONTH 01</v>
      </c>
      <c r="N593" s="68" t="str">
        <f ca="1" t="shared" ref="N593:O593" si="601">IFERROR(AVERAGEIF(L:L,L593,$J:$J)," ")</f>
        <v> </v>
      </c>
      <c r="O593" s="68" t="str">
        <f ca="1" t="shared" si="601"/>
        <v> </v>
      </c>
      <c r="P593" s="51" t="str">
        <f ca="1">IF(ISBLANK(A593)," ",IF(N593&gt;MASTER!$B$3/100,"SB",IF(N593&gt;MASTER!$B$4/100,"B",IF(N593&gt;MASTER!$B$5/100,"C","K"))))</f>
        <v>SB</v>
      </c>
      <c r="Q593" s="51" t="str">
        <f ca="1">IF(ISBLANK(B593)," ",IF(O593&gt;MASTER!$B$3/100,"SB",IF(O593&gt;MASTER!$B$4/100,"B",IF(O593&gt;MASTER!$B$5/100,"C","K"))))</f>
        <v>SB</v>
      </c>
    </row>
    <row r="594" customHeight="1" spans="1:17">
      <c r="A594" s="51">
        <f ca="1">INDIRECT(ADDRESS(2+QUOTIENT(ROW()-2,COUNTA('Form Responses 1'!$1:$1)-4),1,,TRUE,"Form Responses 1"))</f>
        <v>0</v>
      </c>
      <c r="B594" s="51">
        <f ca="1">INDIRECT(ADDRESS(2+QUOTIENT(ROW()-2,COUNTA('Form Responses 1'!$1:$1)-4),2,,TRUE,"Form Responses 1"))</f>
        <v>0</v>
      </c>
      <c r="C594" s="51">
        <f ca="1">INDIRECT(ADDRESS(2+QUOTIENT(ROW()-2,COUNTA('Form Responses 1'!$1:$1)-4),3,,TRUE,"Form Responses 1"))</f>
        <v>0</v>
      </c>
      <c r="D594" s="51">
        <f ca="1">INDIRECT(ADDRESS(2+QUOTIENT(ROW()-2,COUNTA('Form Responses 1'!$1:$1)-4),4,,TRUE,"Form Responses 1"))</f>
        <v>0</v>
      </c>
      <c r="E594" s="67">
        <f ca="1" t="shared" si="0"/>
        <v>6</v>
      </c>
      <c r="F594" s="51" t="str">
        <f ca="1">IF(ISBLANK(A594)," ",INDIRECT(ADDRESS(1,5+MOD(ROW()-2,COUNTA('Form Responses 1'!$1:$1)-4),,TRUE,"Form Responses 1")))</f>
        <v>Gedung [Pentri]</v>
      </c>
      <c r="G594" s="51" t="e">
        <f ca="1">IF(ISBLANK(A594)," ",INDIRECT(ADDRESS(MATCH(A594,'Form Responses 1'!A:A,0),5+MOD(ROW()-2,COUNTA('Form Responses 1'!$1:$1)-4),,TRUE,"Form Responses 1")))</f>
        <v>#N/A</v>
      </c>
      <c r="H594" s="68" t="str">
        <f ca="1" t="shared" si="1"/>
        <v>Gedung</v>
      </c>
      <c r="I594" s="68" t="str">
        <f ca="1" t="shared" si="2"/>
        <v>CLEANING SERVICE</v>
      </c>
      <c r="J594" s="68" t="str">
        <f ca="1" t="array" ref="J594">IFERROR(INDEX(MASTER!B:B,MATCH(G594,MASTER!A:A,0))/100," ")</f>
        <v> </v>
      </c>
      <c r="K594" s="51">
        <f ca="1" t="shared" si="3"/>
        <v>0</v>
      </c>
      <c r="L594" s="51" t="str">
        <f ca="1" t="shared" si="4"/>
        <v>1900 - WEEK 00</v>
      </c>
      <c r="M594" s="51" t="str">
        <f ca="1" t="shared" si="5"/>
        <v>1900 - MONTH 01</v>
      </c>
      <c r="N594" s="68" t="str">
        <f ca="1" t="shared" ref="N594:O594" si="602">IFERROR(AVERAGEIF(L:L,L594,$J:$J)," ")</f>
        <v> </v>
      </c>
      <c r="O594" s="68" t="str">
        <f ca="1" t="shared" si="602"/>
        <v> </v>
      </c>
      <c r="P594" s="51" t="str">
        <f ca="1">IF(ISBLANK(A594)," ",IF(N594&gt;MASTER!$B$3/100,"SB",IF(N594&gt;MASTER!$B$4/100,"B",IF(N594&gt;MASTER!$B$5/100,"C","K"))))</f>
        <v>SB</v>
      </c>
      <c r="Q594" s="51" t="str">
        <f ca="1">IF(ISBLANK(B594)," ",IF(O594&gt;MASTER!$B$3/100,"SB",IF(O594&gt;MASTER!$B$4/100,"B",IF(O594&gt;MASTER!$B$5/100,"C","K"))))</f>
        <v>SB</v>
      </c>
    </row>
    <row r="595" customHeight="1" spans="1:17">
      <c r="A595" s="51">
        <f ca="1">INDIRECT(ADDRESS(2+QUOTIENT(ROW()-2,COUNTA('Form Responses 1'!$1:$1)-4),1,,TRUE,"Form Responses 1"))</f>
        <v>0</v>
      </c>
      <c r="B595" s="51">
        <f ca="1">INDIRECT(ADDRESS(2+QUOTIENT(ROW()-2,COUNTA('Form Responses 1'!$1:$1)-4),2,,TRUE,"Form Responses 1"))</f>
        <v>0</v>
      </c>
      <c r="C595" s="51">
        <f ca="1">INDIRECT(ADDRESS(2+QUOTIENT(ROW()-2,COUNTA('Form Responses 1'!$1:$1)-4),3,,TRUE,"Form Responses 1"))</f>
        <v>0</v>
      </c>
      <c r="D595" s="51">
        <f ca="1">INDIRECT(ADDRESS(2+QUOTIENT(ROW()-2,COUNTA('Form Responses 1'!$1:$1)-4),4,,TRUE,"Form Responses 1"))</f>
        <v>0</v>
      </c>
      <c r="E595" s="67">
        <f ca="1" t="shared" si="0"/>
        <v>6</v>
      </c>
      <c r="F595" s="51" t="str">
        <f ca="1">IF(ISBLANK(A595)," ",INDIRECT(ADDRESS(1,5+MOD(ROW()-2,COUNTA('Form Responses 1'!$1:$1)-4),,TRUE,"Form Responses 1")))</f>
        <v>Gedung [Toilet]</v>
      </c>
      <c r="G595" s="51" t="e">
        <f ca="1">IF(ISBLANK(A595)," ",INDIRECT(ADDRESS(MATCH(A595,'Form Responses 1'!A:A,0),5+MOD(ROW()-2,COUNTA('Form Responses 1'!$1:$1)-4),,TRUE,"Form Responses 1")))</f>
        <v>#N/A</v>
      </c>
      <c r="H595" s="68" t="str">
        <f ca="1" t="shared" si="1"/>
        <v>Gedung</v>
      </c>
      <c r="I595" s="68" t="str">
        <f ca="1" t="shared" si="2"/>
        <v>CLEANING SERVICE</v>
      </c>
      <c r="J595" s="68" t="str">
        <f ca="1" t="array" ref="J595">IFERROR(INDEX(MASTER!B:B,MATCH(G595,MASTER!A:A,0))/100," ")</f>
        <v> </v>
      </c>
      <c r="K595" s="51">
        <f ca="1" t="shared" si="3"/>
        <v>0</v>
      </c>
      <c r="L595" s="51" t="str">
        <f ca="1" t="shared" si="4"/>
        <v>1900 - WEEK 00</v>
      </c>
      <c r="M595" s="51" t="str">
        <f ca="1" t="shared" si="5"/>
        <v>1900 - MONTH 01</v>
      </c>
      <c r="N595" s="68" t="str">
        <f ca="1" t="shared" ref="N595:O595" si="603">IFERROR(AVERAGEIF(L:L,L595,$J:$J)," ")</f>
        <v> </v>
      </c>
      <c r="O595" s="68" t="str">
        <f ca="1" t="shared" si="603"/>
        <v> </v>
      </c>
      <c r="P595" s="51" t="str">
        <f ca="1">IF(ISBLANK(A595)," ",IF(N595&gt;MASTER!$B$3/100,"SB",IF(N595&gt;MASTER!$B$4/100,"B",IF(N595&gt;MASTER!$B$5/100,"C","K"))))</f>
        <v>SB</v>
      </c>
      <c r="Q595" s="51" t="str">
        <f ca="1">IF(ISBLANK(B595)," ",IF(O595&gt;MASTER!$B$3/100,"SB",IF(O595&gt;MASTER!$B$4/100,"B",IF(O595&gt;MASTER!$B$5/100,"C","K"))))</f>
        <v>SB</v>
      </c>
    </row>
    <row r="596" customHeight="1" spans="1:17">
      <c r="A596" s="51">
        <f ca="1">INDIRECT(ADDRESS(2+QUOTIENT(ROW()-2,COUNTA('Form Responses 1'!$1:$1)-4),1,,TRUE,"Form Responses 1"))</f>
        <v>0</v>
      </c>
      <c r="B596" s="51">
        <f ca="1">INDIRECT(ADDRESS(2+QUOTIENT(ROW()-2,COUNTA('Form Responses 1'!$1:$1)-4),2,,TRUE,"Form Responses 1"))</f>
        <v>0</v>
      </c>
      <c r="C596" s="51">
        <f ca="1">INDIRECT(ADDRESS(2+QUOTIENT(ROW()-2,COUNTA('Form Responses 1'!$1:$1)-4),3,,TRUE,"Form Responses 1"))</f>
        <v>0</v>
      </c>
      <c r="D596" s="51">
        <f ca="1">INDIRECT(ADDRESS(2+QUOTIENT(ROW()-2,COUNTA('Form Responses 1'!$1:$1)-4),4,,TRUE,"Form Responses 1"))</f>
        <v>0</v>
      </c>
      <c r="E596" s="67">
        <f ca="1" t="shared" si="0"/>
        <v>6</v>
      </c>
      <c r="F596" s="51" t="str">
        <f ca="1">IF(ISBLANK(A596)," ",INDIRECT(ADDRESS(1,5+MOD(ROW()-2,COUNTA('Form Responses 1'!$1:$1)-4),,TRUE,"Form Responses 1")))</f>
        <v>Security [Security Functions]</v>
      </c>
      <c r="G596" s="51" t="e">
        <f ca="1">IF(ISBLANK(A596)," ",INDIRECT(ADDRESS(MATCH(A596,'Form Responses 1'!A:A,0),5+MOD(ROW()-2,COUNTA('Form Responses 1'!$1:$1)-4),,TRUE,"Form Responses 1")))</f>
        <v>#N/A</v>
      </c>
      <c r="H596" s="68" t="str">
        <f ca="1" t="shared" si="1"/>
        <v>Security</v>
      </c>
      <c r="I596" s="68" t="str">
        <f ca="1" t="shared" si="2"/>
        <v>SECURITY SERVICE</v>
      </c>
      <c r="J596" s="68" t="str">
        <f ca="1" t="array" ref="J596">IFERROR(INDEX(MASTER!B:B,MATCH(G596,MASTER!A:A,0))/100," ")</f>
        <v> </v>
      </c>
      <c r="K596" s="51">
        <f ca="1" t="shared" si="3"/>
        <v>0</v>
      </c>
      <c r="L596" s="51" t="str">
        <f ca="1" t="shared" si="4"/>
        <v>1900 - WEEK 00</v>
      </c>
      <c r="M596" s="51" t="str">
        <f ca="1" t="shared" si="5"/>
        <v>1900 - MONTH 01</v>
      </c>
      <c r="N596" s="68" t="str">
        <f ca="1" t="shared" ref="N596:O596" si="604">IFERROR(AVERAGEIF(L:L,L596,$J:$J)," ")</f>
        <v> </v>
      </c>
      <c r="O596" s="68" t="str">
        <f ca="1" t="shared" si="604"/>
        <v> </v>
      </c>
      <c r="P596" s="51" t="str">
        <f ca="1">IF(ISBLANK(A596)," ",IF(N596&gt;MASTER!$B$3/100,"SB",IF(N596&gt;MASTER!$B$4/100,"B",IF(N596&gt;MASTER!$B$5/100,"C","K"))))</f>
        <v>SB</v>
      </c>
      <c r="Q596" s="51" t="str">
        <f ca="1">IF(ISBLANK(B596)," ",IF(O596&gt;MASTER!$B$3/100,"SB",IF(O596&gt;MASTER!$B$4/100,"B",IF(O596&gt;MASTER!$B$5/100,"C","K"))))</f>
        <v>SB</v>
      </c>
    </row>
    <row r="597" customHeight="1" spans="1:17">
      <c r="A597" s="51">
        <f ca="1">INDIRECT(ADDRESS(2+QUOTIENT(ROW()-2,COUNTA('Form Responses 1'!$1:$1)-4),1,,TRUE,"Form Responses 1"))</f>
        <v>0</v>
      </c>
      <c r="B597" s="51">
        <f ca="1">INDIRECT(ADDRESS(2+QUOTIENT(ROW()-2,COUNTA('Form Responses 1'!$1:$1)-4),2,,TRUE,"Form Responses 1"))</f>
        <v>0</v>
      </c>
      <c r="C597" s="51">
        <f ca="1">INDIRECT(ADDRESS(2+QUOTIENT(ROW()-2,COUNTA('Form Responses 1'!$1:$1)-4),3,,TRUE,"Form Responses 1"))</f>
        <v>0</v>
      </c>
      <c r="D597" s="51">
        <f ca="1">INDIRECT(ADDRESS(2+QUOTIENT(ROW()-2,COUNTA('Form Responses 1'!$1:$1)-4),4,,TRUE,"Form Responses 1"))</f>
        <v>0</v>
      </c>
      <c r="E597" s="67">
        <f ca="1" t="shared" si="0"/>
        <v>6</v>
      </c>
      <c r="F597" s="51" t="str">
        <f ca="1">IF(ISBLANK(A597)," ",INDIRECT(ADDRESS(1,5+MOD(ROW()-2,COUNTA('Form Responses 1'!$1:$1)-4),,TRUE,"Form Responses 1")))</f>
        <v>Gedung [Halaman]</v>
      </c>
      <c r="G597" s="51" t="e">
        <f ca="1">IF(ISBLANK(A597)," ",INDIRECT(ADDRESS(MATCH(A597,'Form Responses 1'!A:A,0),5+MOD(ROW()-2,COUNTA('Form Responses 1'!$1:$1)-4),,TRUE,"Form Responses 1")))</f>
        <v>#N/A</v>
      </c>
      <c r="H597" s="68" t="str">
        <f ca="1" t="shared" si="1"/>
        <v>Gedung</v>
      </c>
      <c r="I597" s="68" t="str">
        <f ca="1" t="shared" si="2"/>
        <v>CLEANING SERVICE</v>
      </c>
      <c r="J597" s="68" t="str">
        <f ca="1" t="array" ref="J597">IFERROR(INDEX(MASTER!B:B,MATCH(G597,MASTER!A:A,0))/100," ")</f>
        <v> </v>
      </c>
      <c r="K597" s="51">
        <f ca="1" t="shared" si="3"/>
        <v>0</v>
      </c>
      <c r="L597" s="51" t="str">
        <f ca="1" t="shared" si="4"/>
        <v>1900 - WEEK 00</v>
      </c>
      <c r="M597" s="51" t="str">
        <f ca="1" t="shared" si="5"/>
        <v>1900 - MONTH 01</v>
      </c>
      <c r="N597" s="68" t="str">
        <f ca="1" t="shared" ref="N597:O597" si="605">IFERROR(AVERAGEIF(L:L,L597,$J:$J)," ")</f>
        <v> </v>
      </c>
      <c r="O597" s="68" t="str">
        <f ca="1" t="shared" si="605"/>
        <v> </v>
      </c>
      <c r="P597" s="51" t="str">
        <f ca="1">IF(ISBLANK(A597)," ",IF(N597&gt;MASTER!$B$3/100,"SB",IF(N597&gt;MASTER!$B$4/100,"B",IF(N597&gt;MASTER!$B$5/100,"C","K"))))</f>
        <v>SB</v>
      </c>
      <c r="Q597" s="51" t="str">
        <f ca="1">IF(ISBLANK(B597)," ",IF(O597&gt;MASTER!$B$3/100,"SB",IF(O597&gt;MASTER!$B$4/100,"B",IF(O597&gt;MASTER!$B$5/100,"C","K"))))</f>
        <v>SB</v>
      </c>
    </row>
    <row r="598" customHeight="1" spans="1:17">
      <c r="A598" s="51">
        <f ca="1">INDIRECT(ADDRESS(2+QUOTIENT(ROW()-2,COUNTA('Form Responses 1'!$1:$1)-4),1,,TRUE,"Form Responses 1"))</f>
        <v>0</v>
      </c>
      <c r="B598" s="51">
        <f ca="1">INDIRECT(ADDRESS(2+QUOTIENT(ROW()-2,COUNTA('Form Responses 1'!$1:$1)-4),2,,TRUE,"Form Responses 1"))</f>
        <v>0</v>
      </c>
      <c r="C598" s="51">
        <f ca="1">INDIRECT(ADDRESS(2+QUOTIENT(ROW()-2,COUNTA('Form Responses 1'!$1:$1)-4),3,,TRUE,"Form Responses 1"))</f>
        <v>0</v>
      </c>
      <c r="D598" s="51">
        <f ca="1">INDIRECT(ADDRESS(2+QUOTIENT(ROW()-2,COUNTA('Form Responses 1'!$1:$1)-4),4,,TRUE,"Form Responses 1"))</f>
        <v>0</v>
      </c>
      <c r="E598" s="67">
        <f ca="1" t="shared" si="0"/>
        <v>6</v>
      </c>
      <c r="F598" s="51" t="str">
        <f ca="1">IF(ISBLANK(A598)," ",INDIRECT(ADDRESS(1,5+MOD(ROW()-2,COUNTA('Form Responses 1'!$1:$1)-4),,TRUE,"Form Responses 1")))</f>
        <v>Gedung [Kamar 1]</v>
      </c>
      <c r="G598" s="51" t="e">
        <f ca="1">IF(ISBLANK(A598)," ",INDIRECT(ADDRESS(MATCH(A598,'Form Responses 1'!A:A,0),5+MOD(ROW()-2,COUNTA('Form Responses 1'!$1:$1)-4),,TRUE,"Form Responses 1")))</f>
        <v>#N/A</v>
      </c>
      <c r="H598" s="68" t="str">
        <f ca="1" t="shared" si="1"/>
        <v>Gedung</v>
      </c>
      <c r="I598" s="68" t="str">
        <f ca="1" t="shared" si="2"/>
        <v>CLEANING SERVICE</v>
      </c>
      <c r="J598" s="68" t="str">
        <f ca="1" t="array" ref="J598">IFERROR(INDEX(MASTER!B:B,MATCH(G598,MASTER!A:A,0))/100," ")</f>
        <v> </v>
      </c>
      <c r="K598" s="51">
        <f ca="1" t="shared" si="3"/>
        <v>0</v>
      </c>
      <c r="L598" s="51" t="str">
        <f ca="1" t="shared" si="4"/>
        <v>1900 - WEEK 00</v>
      </c>
      <c r="M598" s="51" t="str">
        <f ca="1" t="shared" si="5"/>
        <v>1900 - MONTH 01</v>
      </c>
      <c r="N598" s="68" t="str">
        <f ca="1" t="shared" ref="N598:O598" si="606">IFERROR(AVERAGEIF(L:L,L598,$J:$J)," ")</f>
        <v> </v>
      </c>
      <c r="O598" s="68" t="str">
        <f ca="1" t="shared" si="606"/>
        <v> </v>
      </c>
      <c r="P598" s="51" t="str">
        <f ca="1">IF(ISBLANK(A598)," ",IF(N598&gt;MASTER!$B$3/100,"SB",IF(N598&gt;MASTER!$B$4/100,"B",IF(N598&gt;MASTER!$B$5/100,"C","K"))))</f>
        <v>SB</v>
      </c>
      <c r="Q598" s="51" t="str">
        <f ca="1">IF(ISBLANK(B598)," ",IF(O598&gt;MASTER!$B$3/100,"SB",IF(O598&gt;MASTER!$B$4/100,"B",IF(O598&gt;MASTER!$B$5/100,"C","K"))))</f>
        <v>SB</v>
      </c>
    </row>
    <row r="599" customHeight="1" spans="1:17">
      <c r="A599" s="51">
        <f ca="1">INDIRECT(ADDRESS(2+QUOTIENT(ROW()-2,COUNTA('Form Responses 1'!$1:$1)-4),1,,TRUE,"Form Responses 1"))</f>
        <v>0</v>
      </c>
      <c r="B599" s="51">
        <f ca="1">INDIRECT(ADDRESS(2+QUOTIENT(ROW()-2,COUNTA('Form Responses 1'!$1:$1)-4),2,,TRUE,"Form Responses 1"))</f>
        <v>0</v>
      </c>
      <c r="C599" s="51">
        <f ca="1">INDIRECT(ADDRESS(2+QUOTIENT(ROW()-2,COUNTA('Form Responses 1'!$1:$1)-4),3,,TRUE,"Form Responses 1"))</f>
        <v>0</v>
      </c>
      <c r="D599" s="51">
        <f ca="1">INDIRECT(ADDRESS(2+QUOTIENT(ROW()-2,COUNTA('Form Responses 1'!$1:$1)-4),4,,TRUE,"Form Responses 1"))</f>
        <v>0</v>
      </c>
      <c r="E599" s="67">
        <f ca="1" t="shared" si="0"/>
        <v>6</v>
      </c>
      <c r="F599" s="51" t="str">
        <f ca="1">IF(ISBLANK(A599)," ",INDIRECT(ADDRESS(1,5+MOD(ROW()-2,COUNTA('Form Responses 1'!$1:$1)-4),,TRUE,"Form Responses 1")))</f>
        <v>Gedung [Kamar 2]</v>
      </c>
      <c r="G599" s="51" t="e">
        <f ca="1">IF(ISBLANK(A599)," ",INDIRECT(ADDRESS(MATCH(A599,'Form Responses 1'!A:A,0),5+MOD(ROW()-2,COUNTA('Form Responses 1'!$1:$1)-4),,TRUE,"Form Responses 1")))</f>
        <v>#N/A</v>
      </c>
      <c r="H599" s="68" t="str">
        <f ca="1" t="shared" si="1"/>
        <v>Gedung</v>
      </c>
      <c r="I599" s="68" t="str">
        <f ca="1" t="shared" si="2"/>
        <v>CLEANING SERVICE</v>
      </c>
      <c r="J599" s="68" t="str">
        <f ca="1" t="array" ref="J599">IFERROR(INDEX(MASTER!B:B,MATCH(G599,MASTER!A:A,0))/100," ")</f>
        <v> </v>
      </c>
      <c r="K599" s="51">
        <f ca="1" t="shared" si="3"/>
        <v>0</v>
      </c>
      <c r="L599" s="51" t="str">
        <f ca="1" t="shared" si="4"/>
        <v>1900 - WEEK 00</v>
      </c>
      <c r="M599" s="51" t="str">
        <f ca="1" t="shared" si="5"/>
        <v>1900 - MONTH 01</v>
      </c>
      <c r="N599" s="68" t="str">
        <f ca="1" t="shared" ref="N599:O599" si="607">IFERROR(AVERAGEIF(L:L,L599,$J:$J)," ")</f>
        <v> </v>
      </c>
      <c r="O599" s="68" t="str">
        <f ca="1" t="shared" si="607"/>
        <v> </v>
      </c>
      <c r="P599" s="51" t="str">
        <f ca="1">IF(ISBLANK(A599)," ",IF(N599&gt;MASTER!$B$3/100,"SB",IF(N599&gt;MASTER!$B$4/100,"B",IF(N599&gt;MASTER!$B$5/100,"C","K"))))</f>
        <v>SB</v>
      </c>
      <c r="Q599" s="51" t="str">
        <f ca="1">IF(ISBLANK(B599)," ",IF(O599&gt;MASTER!$B$3/100,"SB",IF(O599&gt;MASTER!$B$4/100,"B",IF(O599&gt;MASTER!$B$5/100,"C","K"))))</f>
        <v>SB</v>
      </c>
    </row>
    <row r="600" customHeight="1" spans="1:17">
      <c r="A600" s="51">
        <f ca="1">INDIRECT(ADDRESS(2+QUOTIENT(ROW()-2,COUNTA('Form Responses 1'!$1:$1)-4),1,,TRUE,"Form Responses 1"))</f>
        <v>0</v>
      </c>
      <c r="B600" s="51">
        <f ca="1">INDIRECT(ADDRESS(2+QUOTIENT(ROW()-2,COUNTA('Form Responses 1'!$1:$1)-4),2,,TRUE,"Form Responses 1"))</f>
        <v>0</v>
      </c>
      <c r="C600" s="51">
        <f ca="1">INDIRECT(ADDRESS(2+QUOTIENT(ROW()-2,COUNTA('Form Responses 1'!$1:$1)-4),3,,TRUE,"Form Responses 1"))</f>
        <v>0</v>
      </c>
      <c r="D600" s="51">
        <f ca="1">INDIRECT(ADDRESS(2+QUOTIENT(ROW()-2,COUNTA('Form Responses 1'!$1:$1)-4),4,,TRUE,"Form Responses 1"))</f>
        <v>0</v>
      </c>
      <c r="E600" s="67">
        <f ca="1" t="shared" si="0"/>
        <v>6</v>
      </c>
      <c r="F600" s="51" t="str">
        <f ca="1">IF(ISBLANK(A600)," ",INDIRECT(ADDRESS(1,5+MOD(ROW()-2,COUNTA('Form Responses 1'!$1:$1)-4),,TRUE,"Form Responses 1")))</f>
        <v>Gedung [Kamar 3]</v>
      </c>
      <c r="G600" s="51" t="e">
        <f ca="1">IF(ISBLANK(A600)," ",INDIRECT(ADDRESS(MATCH(A600,'Form Responses 1'!A:A,0),5+MOD(ROW()-2,COUNTA('Form Responses 1'!$1:$1)-4),,TRUE,"Form Responses 1")))</f>
        <v>#N/A</v>
      </c>
      <c r="H600" s="68" t="str">
        <f ca="1" t="shared" si="1"/>
        <v>Gedung</v>
      </c>
      <c r="I600" s="68" t="str">
        <f ca="1" t="shared" si="2"/>
        <v>CLEANING SERVICE</v>
      </c>
      <c r="J600" s="68" t="str">
        <f ca="1" t="array" ref="J600">IFERROR(INDEX(MASTER!B:B,MATCH(G600,MASTER!A:A,0))/100," ")</f>
        <v> </v>
      </c>
      <c r="K600" s="51">
        <f ca="1" t="shared" si="3"/>
        <v>0</v>
      </c>
      <c r="L600" s="51" t="str">
        <f ca="1" t="shared" si="4"/>
        <v>1900 - WEEK 00</v>
      </c>
      <c r="M600" s="51" t="str">
        <f ca="1" t="shared" si="5"/>
        <v>1900 - MONTH 01</v>
      </c>
      <c r="N600" s="68" t="str">
        <f ca="1" t="shared" ref="N600:O600" si="608">IFERROR(AVERAGEIF(L:L,L600,$J:$J)," ")</f>
        <v> </v>
      </c>
      <c r="O600" s="68" t="str">
        <f ca="1" t="shared" si="608"/>
        <v> </v>
      </c>
      <c r="P600" s="51" t="str">
        <f ca="1">IF(ISBLANK(A600)," ",IF(N600&gt;MASTER!$B$3/100,"SB",IF(N600&gt;MASTER!$B$4/100,"B",IF(N600&gt;MASTER!$B$5/100,"C","K"))))</f>
        <v>SB</v>
      </c>
      <c r="Q600" s="51" t="str">
        <f ca="1">IF(ISBLANK(B600)," ",IF(O600&gt;MASTER!$B$3/100,"SB",IF(O600&gt;MASTER!$B$4/100,"B",IF(O600&gt;MASTER!$B$5/100,"C","K"))))</f>
        <v>SB</v>
      </c>
    </row>
    <row r="601" customHeight="1" spans="1:17">
      <c r="A601" s="51">
        <f ca="1">INDIRECT(ADDRESS(2+QUOTIENT(ROW()-2,COUNTA('Form Responses 1'!$1:$1)-4),1,,TRUE,"Form Responses 1"))</f>
        <v>0</v>
      </c>
      <c r="B601" s="51">
        <f ca="1">INDIRECT(ADDRESS(2+QUOTIENT(ROW()-2,COUNTA('Form Responses 1'!$1:$1)-4),2,,TRUE,"Form Responses 1"))</f>
        <v>0</v>
      </c>
      <c r="C601" s="51">
        <f ca="1">INDIRECT(ADDRESS(2+QUOTIENT(ROW()-2,COUNTA('Form Responses 1'!$1:$1)-4),3,,TRUE,"Form Responses 1"))</f>
        <v>0</v>
      </c>
      <c r="D601" s="51">
        <f ca="1">INDIRECT(ADDRESS(2+QUOTIENT(ROW()-2,COUNTA('Form Responses 1'!$1:$1)-4),4,,TRUE,"Form Responses 1"))</f>
        <v>0</v>
      </c>
      <c r="E601" s="67">
        <f ca="1" t="shared" si="0"/>
        <v>6</v>
      </c>
      <c r="F601" s="51" t="str">
        <f ca="1">IF(ISBLANK(A601)," ",INDIRECT(ADDRESS(1,5+MOD(ROW()-2,COUNTA('Form Responses 1'!$1:$1)-4),,TRUE,"Form Responses 1")))</f>
        <v>Gedung [Kamar 4]</v>
      </c>
      <c r="G601" s="51" t="e">
        <f ca="1">IF(ISBLANK(A601)," ",INDIRECT(ADDRESS(MATCH(A601,'Form Responses 1'!A:A,0),5+MOD(ROW()-2,COUNTA('Form Responses 1'!$1:$1)-4),,TRUE,"Form Responses 1")))</f>
        <v>#N/A</v>
      </c>
      <c r="H601" s="68" t="str">
        <f ca="1" t="shared" si="1"/>
        <v>Gedung</v>
      </c>
      <c r="I601" s="68" t="str">
        <f ca="1" t="shared" si="2"/>
        <v>CLEANING SERVICE</v>
      </c>
      <c r="J601" s="68" t="str">
        <f ca="1" t="array" ref="J601">IFERROR(INDEX(MASTER!B:B,MATCH(G601,MASTER!A:A,0))/100," ")</f>
        <v> </v>
      </c>
      <c r="K601" s="51">
        <f ca="1" t="shared" si="3"/>
        <v>0</v>
      </c>
      <c r="L601" s="51" t="str">
        <f ca="1" t="shared" si="4"/>
        <v>1900 - WEEK 00</v>
      </c>
      <c r="M601" s="51" t="str">
        <f ca="1" t="shared" si="5"/>
        <v>1900 - MONTH 01</v>
      </c>
      <c r="N601" s="68" t="str">
        <f ca="1" t="shared" ref="N601:O601" si="609">IFERROR(AVERAGEIF(L:L,L601,$J:$J)," ")</f>
        <v> </v>
      </c>
      <c r="O601" s="68" t="str">
        <f ca="1" t="shared" si="609"/>
        <v> </v>
      </c>
      <c r="P601" s="51" t="str">
        <f ca="1">IF(ISBLANK(A601)," ",IF(N601&gt;MASTER!$B$3/100,"SB",IF(N601&gt;MASTER!$B$4/100,"B",IF(N601&gt;MASTER!$B$5/100,"C","K"))))</f>
        <v>SB</v>
      </c>
      <c r="Q601" s="51" t="str">
        <f ca="1">IF(ISBLANK(B601)," ",IF(O601&gt;MASTER!$B$3/100,"SB",IF(O601&gt;MASTER!$B$4/100,"B",IF(O601&gt;MASTER!$B$5/100,"C","K"))))</f>
        <v>SB</v>
      </c>
    </row>
    <row r="602" customHeight="1" spans="1:17">
      <c r="A602" s="51">
        <f ca="1">INDIRECT(ADDRESS(2+QUOTIENT(ROW()-2,COUNTA('Form Responses 1'!$1:$1)-4),1,,TRUE,"Form Responses 1"))</f>
        <v>0</v>
      </c>
      <c r="B602" s="51">
        <f ca="1">INDIRECT(ADDRESS(2+QUOTIENT(ROW()-2,COUNTA('Form Responses 1'!$1:$1)-4),2,,TRUE,"Form Responses 1"))</f>
        <v>0</v>
      </c>
      <c r="C602" s="51">
        <f ca="1">INDIRECT(ADDRESS(2+QUOTIENT(ROW()-2,COUNTA('Form Responses 1'!$1:$1)-4),3,,TRUE,"Form Responses 1"))</f>
        <v>0</v>
      </c>
      <c r="D602" s="51">
        <f ca="1">INDIRECT(ADDRESS(2+QUOTIENT(ROW()-2,COUNTA('Form Responses 1'!$1:$1)-4),4,,TRUE,"Form Responses 1"))</f>
        <v>0</v>
      </c>
      <c r="E602" s="67">
        <f ca="1" t="shared" si="0"/>
        <v>6</v>
      </c>
      <c r="F602" s="51" t="str">
        <f ca="1">IF(ISBLANK(A602)," ",INDIRECT(ADDRESS(1,5+MOD(ROW()-2,COUNTA('Form Responses 1'!$1:$1)-4),,TRUE,"Form Responses 1")))</f>
        <v>Gedung [Kolidor]</v>
      </c>
      <c r="G602" s="51" t="e">
        <f ca="1">IF(ISBLANK(A602)," ",INDIRECT(ADDRESS(MATCH(A602,'Form Responses 1'!A:A,0),5+MOD(ROW()-2,COUNTA('Form Responses 1'!$1:$1)-4),,TRUE,"Form Responses 1")))</f>
        <v>#N/A</v>
      </c>
      <c r="H602" s="68" t="str">
        <f ca="1" t="shared" si="1"/>
        <v>Gedung</v>
      </c>
      <c r="I602" s="68" t="str">
        <f ca="1" t="shared" si="2"/>
        <v>CLEANING SERVICE</v>
      </c>
      <c r="J602" s="68" t="str">
        <f ca="1" t="array" ref="J602">IFERROR(INDEX(MASTER!B:B,MATCH(G602,MASTER!A:A,0))/100," ")</f>
        <v> </v>
      </c>
      <c r="K602" s="51">
        <f ca="1" t="shared" si="3"/>
        <v>0</v>
      </c>
      <c r="L602" s="51" t="str">
        <f ca="1" t="shared" si="4"/>
        <v>1900 - WEEK 00</v>
      </c>
      <c r="M602" s="51" t="str">
        <f ca="1" t="shared" si="5"/>
        <v>1900 - MONTH 01</v>
      </c>
      <c r="N602" s="68" t="str">
        <f ca="1" t="shared" ref="N602:O602" si="610">IFERROR(AVERAGEIF(L:L,L602,$J:$J)," ")</f>
        <v> </v>
      </c>
      <c r="O602" s="68" t="str">
        <f ca="1" t="shared" si="610"/>
        <v> </v>
      </c>
      <c r="P602" s="51" t="str">
        <f ca="1">IF(ISBLANK(A602)," ",IF(N602&gt;MASTER!$B$3/100,"SB",IF(N602&gt;MASTER!$B$4/100,"B",IF(N602&gt;MASTER!$B$5/100,"C","K"))))</f>
        <v>SB</v>
      </c>
      <c r="Q602" s="51" t="str">
        <f ca="1">IF(ISBLANK(B602)," ",IF(O602&gt;MASTER!$B$3/100,"SB",IF(O602&gt;MASTER!$B$4/100,"B",IF(O602&gt;MASTER!$B$5/100,"C","K"))))</f>
        <v>SB</v>
      </c>
    </row>
    <row r="603" customHeight="1" spans="1:17">
      <c r="A603" s="51">
        <f ca="1">INDIRECT(ADDRESS(2+QUOTIENT(ROW()-2,COUNTA('Form Responses 1'!$1:$1)-4),1,,TRUE,"Form Responses 1"))</f>
        <v>0</v>
      </c>
      <c r="B603" s="51">
        <f ca="1">INDIRECT(ADDRESS(2+QUOTIENT(ROW()-2,COUNTA('Form Responses 1'!$1:$1)-4),2,,TRUE,"Form Responses 1"))</f>
        <v>0</v>
      </c>
      <c r="C603" s="51">
        <f ca="1">INDIRECT(ADDRESS(2+QUOTIENT(ROW()-2,COUNTA('Form Responses 1'!$1:$1)-4),3,,TRUE,"Form Responses 1"))</f>
        <v>0</v>
      </c>
      <c r="D603" s="51">
        <f ca="1">INDIRECT(ADDRESS(2+QUOTIENT(ROW()-2,COUNTA('Form Responses 1'!$1:$1)-4),4,,TRUE,"Form Responses 1"))</f>
        <v>0</v>
      </c>
      <c r="E603" s="67">
        <f ca="1" t="shared" si="0"/>
        <v>6</v>
      </c>
      <c r="F603" s="51" t="str">
        <f ca="1">IF(ISBLANK(A603)," ",INDIRECT(ADDRESS(1,5+MOD(ROW()-2,COUNTA('Form Responses 1'!$1:$1)-4),,TRUE,"Form Responses 1")))</f>
        <v>Gedung [Pentri]</v>
      </c>
      <c r="G603" s="51" t="e">
        <f ca="1">IF(ISBLANK(A603)," ",INDIRECT(ADDRESS(MATCH(A603,'Form Responses 1'!A:A,0),5+MOD(ROW()-2,COUNTA('Form Responses 1'!$1:$1)-4),,TRUE,"Form Responses 1")))</f>
        <v>#N/A</v>
      </c>
      <c r="H603" s="68" t="str">
        <f ca="1" t="shared" si="1"/>
        <v>Gedung</v>
      </c>
      <c r="I603" s="68" t="str">
        <f ca="1" t="shared" si="2"/>
        <v>CLEANING SERVICE</v>
      </c>
      <c r="J603" s="68" t="str">
        <f ca="1" t="array" ref="J603">IFERROR(INDEX(MASTER!B:B,MATCH(G603,MASTER!A:A,0))/100," ")</f>
        <v> </v>
      </c>
      <c r="K603" s="51">
        <f ca="1" t="shared" si="3"/>
        <v>0</v>
      </c>
      <c r="L603" s="51" t="str">
        <f ca="1" t="shared" si="4"/>
        <v>1900 - WEEK 00</v>
      </c>
      <c r="M603" s="51" t="str">
        <f ca="1" t="shared" si="5"/>
        <v>1900 - MONTH 01</v>
      </c>
      <c r="N603" s="68" t="str">
        <f ca="1" t="shared" ref="N603:O603" si="611">IFERROR(AVERAGEIF(L:L,L603,$J:$J)," ")</f>
        <v> </v>
      </c>
      <c r="O603" s="68" t="str">
        <f ca="1" t="shared" si="611"/>
        <v> </v>
      </c>
      <c r="P603" s="51" t="str">
        <f ca="1">IF(ISBLANK(A603)," ",IF(N603&gt;MASTER!$B$3/100,"SB",IF(N603&gt;MASTER!$B$4/100,"B",IF(N603&gt;MASTER!$B$5/100,"C","K"))))</f>
        <v>SB</v>
      </c>
      <c r="Q603" s="51" t="str">
        <f ca="1">IF(ISBLANK(B603)," ",IF(O603&gt;MASTER!$B$3/100,"SB",IF(O603&gt;MASTER!$B$4/100,"B",IF(O603&gt;MASTER!$B$5/100,"C","K"))))</f>
        <v>SB</v>
      </c>
    </row>
    <row r="604" customHeight="1" spans="1:17">
      <c r="A604" s="51">
        <f ca="1">INDIRECT(ADDRESS(2+QUOTIENT(ROW()-2,COUNTA('Form Responses 1'!$1:$1)-4),1,,TRUE,"Form Responses 1"))</f>
        <v>0</v>
      </c>
      <c r="B604" s="51">
        <f ca="1">INDIRECT(ADDRESS(2+QUOTIENT(ROW()-2,COUNTA('Form Responses 1'!$1:$1)-4),2,,TRUE,"Form Responses 1"))</f>
        <v>0</v>
      </c>
      <c r="C604" s="51">
        <f ca="1">INDIRECT(ADDRESS(2+QUOTIENT(ROW()-2,COUNTA('Form Responses 1'!$1:$1)-4),3,,TRUE,"Form Responses 1"))</f>
        <v>0</v>
      </c>
      <c r="D604" s="51">
        <f ca="1">INDIRECT(ADDRESS(2+QUOTIENT(ROW()-2,COUNTA('Form Responses 1'!$1:$1)-4),4,,TRUE,"Form Responses 1"))</f>
        <v>0</v>
      </c>
      <c r="E604" s="67">
        <f ca="1" t="shared" si="0"/>
        <v>6</v>
      </c>
      <c r="F604" s="51" t="str">
        <f ca="1">IF(ISBLANK(A604)," ",INDIRECT(ADDRESS(1,5+MOD(ROW()-2,COUNTA('Form Responses 1'!$1:$1)-4),,TRUE,"Form Responses 1")))</f>
        <v>Gedung [Toilet]</v>
      </c>
      <c r="G604" s="51" t="e">
        <f ca="1">IF(ISBLANK(A604)," ",INDIRECT(ADDRESS(MATCH(A604,'Form Responses 1'!A:A,0),5+MOD(ROW()-2,COUNTA('Form Responses 1'!$1:$1)-4),,TRUE,"Form Responses 1")))</f>
        <v>#N/A</v>
      </c>
      <c r="H604" s="68" t="str">
        <f ca="1" t="shared" si="1"/>
        <v>Gedung</v>
      </c>
      <c r="I604" s="68" t="str">
        <f ca="1" t="shared" si="2"/>
        <v>CLEANING SERVICE</v>
      </c>
      <c r="J604" s="68" t="str">
        <f ca="1" t="array" ref="J604">IFERROR(INDEX(MASTER!B:B,MATCH(G604,MASTER!A:A,0))/100," ")</f>
        <v> </v>
      </c>
      <c r="K604" s="51">
        <f ca="1" t="shared" si="3"/>
        <v>0</v>
      </c>
      <c r="L604" s="51" t="str">
        <f ca="1" t="shared" si="4"/>
        <v>1900 - WEEK 00</v>
      </c>
      <c r="M604" s="51" t="str">
        <f ca="1" t="shared" si="5"/>
        <v>1900 - MONTH 01</v>
      </c>
      <c r="N604" s="68" t="str">
        <f ca="1" t="shared" ref="N604:O604" si="612">IFERROR(AVERAGEIF(L:L,L604,$J:$J)," ")</f>
        <v> </v>
      </c>
      <c r="O604" s="68" t="str">
        <f ca="1" t="shared" si="612"/>
        <v> </v>
      </c>
      <c r="P604" s="51" t="str">
        <f ca="1">IF(ISBLANK(A604)," ",IF(N604&gt;MASTER!$B$3/100,"SB",IF(N604&gt;MASTER!$B$4/100,"B",IF(N604&gt;MASTER!$B$5/100,"C","K"))))</f>
        <v>SB</v>
      </c>
      <c r="Q604" s="51" t="str">
        <f ca="1">IF(ISBLANK(B604)," ",IF(O604&gt;MASTER!$B$3/100,"SB",IF(O604&gt;MASTER!$B$4/100,"B",IF(O604&gt;MASTER!$B$5/100,"C","K"))))</f>
        <v>SB</v>
      </c>
    </row>
    <row r="605" customHeight="1" spans="1:17">
      <c r="A605" s="51">
        <f ca="1">INDIRECT(ADDRESS(2+QUOTIENT(ROW()-2,COUNTA('Form Responses 1'!$1:$1)-4),1,,TRUE,"Form Responses 1"))</f>
        <v>0</v>
      </c>
      <c r="B605" s="51">
        <f ca="1">INDIRECT(ADDRESS(2+QUOTIENT(ROW()-2,COUNTA('Form Responses 1'!$1:$1)-4),2,,TRUE,"Form Responses 1"))</f>
        <v>0</v>
      </c>
      <c r="C605" s="51">
        <f ca="1">INDIRECT(ADDRESS(2+QUOTIENT(ROW()-2,COUNTA('Form Responses 1'!$1:$1)-4),3,,TRUE,"Form Responses 1"))</f>
        <v>0</v>
      </c>
      <c r="D605" s="51">
        <f ca="1">INDIRECT(ADDRESS(2+QUOTIENT(ROW()-2,COUNTA('Form Responses 1'!$1:$1)-4),4,,TRUE,"Form Responses 1"))</f>
        <v>0</v>
      </c>
      <c r="E605" s="67">
        <f ca="1" t="shared" si="0"/>
        <v>6</v>
      </c>
      <c r="F605" s="51" t="str">
        <f ca="1">IF(ISBLANK(A605)," ",INDIRECT(ADDRESS(1,5+MOD(ROW()-2,COUNTA('Form Responses 1'!$1:$1)-4),,TRUE,"Form Responses 1")))</f>
        <v>Security [Security Functions]</v>
      </c>
      <c r="G605" s="51" t="e">
        <f ca="1">IF(ISBLANK(A605)," ",INDIRECT(ADDRESS(MATCH(A605,'Form Responses 1'!A:A,0),5+MOD(ROW()-2,COUNTA('Form Responses 1'!$1:$1)-4),,TRUE,"Form Responses 1")))</f>
        <v>#N/A</v>
      </c>
      <c r="H605" s="68" t="str">
        <f ca="1" t="shared" si="1"/>
        <v>Security</v>
      </c>
      <c r="I605" s="68" t="str">
        <f ca="1" t="shared" si="2"/>
        <v>SECURITY SERVICE</v>
      </c>
      <c r="J605" s="68" t="str">
        <f ca="1" t="array" ref="J605">IFERROR(INDEX(MASTER!B:B,MATCH(G605,MASTER!A:A,0))/100," ")</f>
        <v> </v>
      </c>
      <c r="K605" s="51">
        <f ca="1" t="shared" si="3"/>
        <v>0</v>
      </c>
      <c r="L605" s="51" t="str">
        <f ca="1" t="shared" si="4"/>
        <v>1900 - WEEK 00</v>
      </c>
      <c r="M605" s="51" t="str">
        <f ca="1" t="shared" si="5"/>
        <v>1900 - MONTH 01</v>
      </c>
      <c r="N605" s="68" t="str">
        <f ca="1" t="shared" ref="N605:O605" si="613">IFERROR(AVERAGEIF(L:L,L605,$J:$J)," ")</f>
        <v> </v>
      </c>
      <c r="O605" s="68" t="str">
        <f ca="1" t="shared" si="613"/>
        <v> </v>
      </c>
      <c r="P605" s="51" t="str">
        <f ca="1">IF(ISBLANK(A605)," ",IF(N605&gt;MASTER!$B$3/100,"SB",IF(N605&gt;MASTER!$B$4/100,"B",IF(N605&gt;MASTER!$B$5/100,"C","K"))))</f>
        <v>SB</v>
      </c>
      <c r="Q605" s="51" t="str">
        <f ca="1">IF(ISBLANK(B605)," ",IF(O605&gt;MASTER!$B$3/100,"SB",IF(O605&gt;MASTER!$B$4/100,"B",IF(O605&gt;MASTER!$B$5/100,"C","K"))))</f>
        <v>SB</v>
      </c>
    </row>
    <row r="606" customHeight="1" spans="1:17">
      <c r="A606" s="51">
        <f ca="1">INDIRECT(ADDRESS(2+QUOTIENT(ROW()-2,COUNTA('Form Responses 1'!$1:$1)-4),1,,TRUE,"Form Responses 1"))</f>
        <v>0</v>
      </c>
      <c r="B606" s="51">
        <f ca="1">INDIRECT(ADDRESS(2+QUOTIENT(ROW()-2,COUNTA('Form Responses 1'!$1:$1)-4),2,,TRUE,"Form Responses 1"))</f>
        <v>0</v>
      </c>
      <c r="C606" s="51">
        <f ca="1">INDIRECT(ADDRESS(2+QUOTIENT(ROW()-2,COUNTA('Form Responses 1'!$1:$1)-4),3,,TRUE,"Form Responses 1"))</f>
        <v>0</v>
      </c>
      <c r="D606" s="51">
        <f ca="1">INDIRECT(ADDRESS(2+QUOTIENT(ROW()-2,COUNTA('Form Responses 1'!$1:$1)-4),4,,TRUE,"Form Responses 1"))</f>
        <v>0</v>
      </c>
      <c r="E606" s="67">
        <f ca="1" t="shared" si="0"/>
        <v>6</v>
      </c>
      <c r="F606" s="51" t="str">
        <f ca="1">IF(ISBLANK(A606)," ",INDIRECT(ADDRESS(1,5+MOD(ROW()-2,COUNTA('Form Responses 1'!$1:$1)-4),,TRUE,"Form Responses 1")))</f>
        <v>Gedung [Halaman]</v>
      </c>
      <c r="G606" s="51" t="e">
        <f ca="1">IF(ISBLANK(A606)," ",INDIRECT(ADDRESS(MATCH(A606,'Form Responses 1'!A:A,0),5+MOD(ROW()-2,COUNTA('Form Responses 1'!$1:$1)-4),,TRUE,"Form Responses 1")))</f>
        <v>#N/A</v>
      </c>
      <c r="H606" s="68" t="str">
        <f ca="1" t="shared" si="1"/>
        <v>Gedung</v>
      </c>
      <c r="I606" s="68" t="str">
        <f ca="1" t="shared" si="2"/>
        <v>CLEANING SERVICE</v>
      </c>
      <c r="J606" s="68" t="str">
        <f ca="1" t="array" ref="J606">IFERROR(INDEX(MASTER!B:B,MATCH(G606,MASTER!A:A,0))/100," ")</f>
        <v> </v>
      </c>
      <c r="K606" s="51">
        <f ca="1" t="shared" si="3"/>
        <v>0</v>
      </c>
      <c r="L606" s="51" t="str">
        <f ca="1" t="shared" si="4"/>
        <v>1900 - WEEK 00</v>
      </c>
      <c r="M606" s="51" t="str">
        <f ca="1" t="shared" si="5"/>
        <v>1900 - MONTH 01</v>
      </c>
      <c r="N606" s="68" t="str">
        <f ca="1" t="shared" ref="N606:O606" si="614">IFERROR(AVERAGEIF(L:L,L606,$J:$J)," ")</f>
        <v> </v>
      </c>
      <c r="O606" s="68" t="str">
        <f ca="1" t="shared" si="614"/>
        <v> </v>
      </c>
      <c r="P606" s="51" t="str">
        <f ca="1">IF(ISBLANK(A606)," ",IF(N606&gt;MASTER!$B$3/100,"SB",IF(N606&gt;MASTER!$B$4/100,"B",IF(N606&gt;MASTER!$B$5/100,"C","K"))))</f>
        <v>SB</v>
      </c>
      <c r="Q606" s="51" t="str">
        <f ca="1">IF(ISBLANK(B606)," ",IF(O606&gt;MASTER!$B$3/100,"SB",IF(O606&gt;MASTER!$B$4/100,"B",IF(O606&gt;MASTER!$B$5/100,"C","K"))))</f>
        <v>SB</v>
      </c>
    </row>
    <row r="607" customHeight="1" spans="1:17">
      <c r="A607" s="51">
        <f ca="1">INDIRECT(ADDRESS(2+QUOTIENT(ROW()-2,COUNTA('Form Responses 1'!$1:$1)-4),1,,TRUE,"Form Responses 1"))</f>
        <v>0</v>
      </c>
      <c r="B607" s="51">
        <f ca="1">INDIRECT(ADDRESS(2+QUOTIENT(ROW()-2,COUNTA('Form Responses 1'!$1:$1)-4),2,,TRUE,"Form Responses 1"))</f>
        <v>0</v>
      </c>
      <c r="C607" s="51">
        <f ca="1">INDIRECT(ADDRESS(2+QUOTIENT(ROW()-2,COUNTA('Form Responses 1'!$1:$1)-4),3,,TRUE,"Form Responses 1"))</f>
        <v>0</v>
      </c>
      <c r="D607" s="51">
        <f ca="1">INDIRECT(ADDRESS(2+QUOTIENT(ROW()-2,COUNTA('Form Responses 1'!$1:$1)-4),4,,TRUE,"Form Responses 1"))</f>
        <v>0</v>
      </c>
      <c r="E607" s="67">
        <f ca="1" t="shared" si="0"/>
        <v>6</v>
      </c>
      <c r="F607" s="51" t="str">
        <f ca="1">IF(ISBLANK(A607)," ",INDIRECT(ADDRESS(1,5+MOD(ROW()-2,COUNTA('Form Responses 1'!$1:$1)-4),,TRUE,"Form Responses 1")))</f>
        <v>Gedung [Kamar 1]</v>
      </c>
      <c r="G607" s="51" t="e">
        <f ca="1">IF(ISBLANK(A607)," ",INDIRECT(ADDRESS(MATCH(A607,'Form Responses 1'!A:A,0),5+MOD(ROW()-2,COUNTA('Form Responses 1'!$1:$1)-4),,TRUE,"Form Responses 1")))</f>
        <v>#N/A</v>
      </c>
      <c r="H607" s="68" t="str">
        <f ca="1" t="shared" si="1"/>
        <v>Gedung</v>
      </c>
      <c r="I607" s="68" t="str">
        <f ca="1" t="shared" si="2"/>
        <v>CLEANING SERVICE</v>
      </c>
      <c r="J607" s="68" t="str">
        <f ca="1" t="array" ref="J607">IFERROR(INDEX(MASTER!B:B,MATCH(G607,MASTER!A:A,0))/100," ")</f>
        <v> </v>
      </c>
      <c r="K607" s="51">
        <f ca="1" t="shared" si="3"/>
        <v>0</v>
      </c>
      <c r="L607" s="51" t="str">
        <f ca="1" t="shared" si="4"/>
        <v>1900 - WEEK 00</v>
      </c>
      <c r="M607" s="51" t="str">
        <f ca="1" t="shared" si="5"/>
        <v>1900 - MONTH 01</v>
      </c>
      <c r="N607" s="68" t="str">
        <f ca="1" t="shared" ref="N607:O607" si="615">IFERROR(AVERAGEIF(L:L,L607,$J:$J)," ")</f>
        <v> </v>
      </c>
      <c r="O607" s="68" t="str">
        <f ca="1" t="shared" si="615"/>
        <v> </v>
      </c>
      <c r="P607" s="51" t="str">
        <f ca="1">IF(ISBLANK(A607)," ",IF(N607&gt;MASTER!$B$3/100,"SB",IF(N607&gt;MASTER!$B$4/100,"B",IF(N607&gt;MASTER!$B$5/100,"C","K"))))</f>
        <v>SB</v>
      </c>
      <c r="Q607" s="51" t="str">
        <f ca="1">IF(ISBLANK(B607)," ",IF(O607&gt;MASTER!$B$3/100,"SB",IF(O607&gt;MASTER!$B$4/100,"B",IF(O607&gt;MASTER!$B$5/100,"C","K"))))</f>
        <v>SB</v>
      </c>
    </row>
    <row r="608" customHeight="1" spans="1:17">
      <c r="A608" s="51">
        <f ca="1">INDIRECT(ADDRESS(2+QUOTIENT(ROW()-2,COUNTA('Form Responses 1'!$1:$1)-4),1,,TRUE,"Form Responses 1"))</f>
        <v>0</v>
      </c>
      <c r="B608" s="51">
        <f ca="1">INDIRECT(ADDRESS(2+QUOTIENT(ROW()-2,COUNTA('Form Responses 1'!$1:$1)-4),2,,TRUE,"Form Responses 1"))</f>
        <v>0</v>
      </c>
      <c r="C608" s="51">
        <f ca="1">INDIRECT(ADDRESS(2+QUOTIENT(ROW()-2,COUNTA('Form Responses 1'!$1:$1)-4),3,,TRUE,"Form Responses 1"))</f>
        <v>0</v>
      </c>
      <c r="D608" s="51">
        <f ca="1">INDIRECT(ADDRESS(2+QUOTIENT(ROW()-2,COUNTA('Form Responses 1'!$1:$1)-4),4,,TRUE,"Form Responses 1"))</f>
        <v>0</v>
      </c>
      <c r="E608" s="67">
        <f ca="1" t="shared" si="0"/>
        <v>6</v>
      </c>
      <c r="F608" s="51" t="str">
        <f ca="1">IF(ISBLANK(A608)," ",INDIRECT(ADDRESS(1,5+MOD(ROW()-2,COUNTA('Form Responses 1'!$1:$1)-4),,TRUE,"Form Responses 1")))</f>
        <v>Gedung [Kamar 2]</v>
      </c>
      <c r="G608" s="51" t="e">
        <f ca="1">IF(ISBLANK(A608)," ",INDIRECT(ADDRESS(MATCH(A608,'Form Responses 1'!A:A,0),5+MOD(ROW()-2,COUNTA('Form Responses 1'!$1:$1)-4),,TRUE,"Form Responses 1")))</f>
        <v>#N/A</v>
      </c>
      <c r="H608" s="68" t="str">
        <f ca="1" t="shared" si="1"/>
        <v>Gedung</v>
      </c>
      <c r="I608" s="68" t="str">
        <f ca="1" t="shared" si="2"/>
        <v>CLEANING SERVICE</v>
      </c>
      <c r="J608" s="68" t="str">
        <f ca="1" t="array" ref="J608">IFERROR(INDEX(MASTER!B:B,MATCH(G608,MASTER!A:A,0))/100," ")</f>
        <v> </v>
      </c>
      <c r="K608" s="51">
        <f ca="1" t="shared" si="3"/>
        <v>0</v>
      </c>
      <c r="L608" s="51" t="str">
        <f ca="1" t="shared" si="4"/>
        <v>1900 - WEEK 00</v>
      </c>
      <c r="M608" s="51" t="str">
        <f ca="1" t="shared" si="5"/>
        <v>1900 - MONTH 01</v>
      </c>
      <c r="N608" s="68" t="str">
        <f ca="1" t="shared" ref="N608:O608" si="616">IFERROR(AVERAGEIF(L:L,L608,$J:$J)," ")</f>
        <v> </v>
      </c>
      <c r="O608" s="68" t="str">
        <f ca="1" t="shared" si="616"/>
        <v> </v>
      </c>
      <c r="P608" s="51" t="str">
        <f ca="1">IF(ISBLANK(A608)," ",IF(N608&gt;MASTER!$B$3/100,"SB",IF(N608&gt;MASTER!$B$4/100,"B",IF(N608&gt;MASTER!$B$5/100,"C","K"))))</f>
        <v>SB</v>
      </c>
      <c r="Q608" s="51" t="str">
        <f ca="1">IF(ISBLANK(B608)," ",IF(O608&gt;MASTER!$B$3/100,"SB",IF(O608&gt;MASTER!$B$4/100,"B",IF(O608&gt;MASTER!$B$5/100,"C","K"))))</f>
        <v>SB</v>
      </c>
    </row>
    <row r="609" customHeight="1" spans="1:17">
      <c r="A609" s="51">
        <f ca="1">INDIRECT(ADDRESS(2+QUOTIENT(ROW()-2,COUNTA('Form Responses 1'!$1:$1)-4),1,,TRUE,"Form Responses 1"))</f>
        <v>0</v>
      </c>
      <c r="B609" s="51">
        <f ca="1">INDIRECT(ADDRESS(2+QUOTIENT(ROW()-2,COUNTA('Form Responses 1'!$1:$1)-4),2,,TRUE,"Form Responses 1"))</f>
        <v>0</v>
      </c>
      <c r="C609" s="51">
        <f ca="1">INDIRECT(ADDRESS(2+QUOTIENT(ROW()-2,COUNTA('Form Responses 1'!$1:$1)-4),3,,TRUE,"Form Responses 1"))</f>
        <v>0</v>
      </c>
      <c r="D609" s="51">
        <f ca="1">INDIRECT(ADDRESS(2+QUOTIENT(ROW()-2,COUNTA('Form Responses 1'!$1:$1)-4),4,,TRUE,"Form Responses 1"))</f>
        <v>0</v>
      </c>
      <c r="E609" s="67">
        <f ca="1" t="shared" si="0"/>
        <v>6</v>
      </c>
      <c r="F609" s="51" t="str">
        <f ca="1">IF(ISBLANK(A609)," ",INDIRECT(ADDRESS(1,5+MOD(ROW()-2,COUNTA('Form Responses 1'!$1:$1)-4),,TRUE,"Form Responses 1")))</f>
        <v>Gedung [Kamar 3]</v>
      </c>
      <c r="G609" s="51" t="e">
        <f ca="1">IF(ISBLANK(A609)," ",INDIRECT(ADDRESS(MATCH(A609,'Form Responses 1'!A:A,0),5+MOD(ROW()-2,COUNTA('Form Responses 1'!$1:$1)-4),,TRUE,"Form Responses 1")))</f>
        <v>#N/A</v>
      </c>
      <c r="H609" s="68" t="str">
        <f ca="1" t="shared" si="1"/>
        <v>Gedung</v>
      </c>
      <c r="I609" s="68" t="str">
        <f ca="1" t="shared" si="2"/>
        <v>CLEANING SERVICE</v>
      </c>
      <c r="J609" s="68" t="str">
        <f ca="1" t="array" ref="J609">IFERROR(INDEX(MASTER!B:B,MATCH(G609,MASTER!A:A,0))/100," ")</f>
        <v> </v>
      </c>
      <c r="K609" s="51">
        <f ca="1" t="shared" si="3"/>
        <v>0</v>
      </c>
      <c r="L609" s="51" t="str">
        <f ca="1" t="shared" si="4"/>
        <v>1900 - WEEK 00</v>
      </c>
      <c r="M609" s="51" t="str">
        <f ca="1" t="shared" si="5"/>
        <v>1900 - MONTH 01</v>
      </c>
      <c r="N609" s="68" t="str">
        <f ca="1" t="shared" ref="N609:O609" si="617">IFERROR(AVERAGEIF(L:L,L609,$J:$J)," ")</f>
        <v> </v>
      </c>
      <c r="O609" s="68" t="str">
        <f ca="1" t="shared" si="617"/>
        <v> </v>
      </c>
      <c r="P609" s="51" t="str">
        <f ca="1">IF(ISBLANK(A609)," ",IF(N609&gt;MASTER!$B$3/100,"SB",IF(N609&gt;MASTER!$B$4/100,"B",IF(N609&gt;MASTER!$B$5/100,"C","K"))))</f>
        <v>SB</v>
      </c>
      <c r="Q609" s="51" t="str">
        <f ca="1">IF(ISBLANK(B609)," ",IF(O609&gt;MASTER!$B$3/100,"SB",IF(O609&gt;MASTER!$B$4/100,"B",IF(O609&gt;MASTER!$B$5/100,"C","K"))))</f>
        <v>SB</v>
      </c>
    </row>
    <row r="610" customHeight="1" spans="1:17">
      <c r="A610" s="51">
        <f ca="1">INDIRECT(ADDRESS(2+QUOTIENT(ROW()-2,COUNTA('Form Responses 1'!$1:$1)-4),1,,TRUE,"Form Responses 1"))</f>
        <v>0</v>
      </c>
      <c r="B610" s="51">
        <f ca="1">INDIRECT(ADDRESS(2+QUOTIENT(ROW()-2,COUNTA('Form Responses 1'!$1:$1)-4),2,,TRUE,"Form Responses 1"))</f>
        <v>0</v>
      </c>
      <c r="C610" s="51">
        <f ca="1">INDIRECT(ADDRESS(2+QUOTIENT(ROW()-2,COUNTA('Form Responses 1'!$1:$1)-4),3,,TRUE,"Form Responses 1"))</f>
        <v>0</v>
      </c>
      <c r="D610" s="51">
        <f ca="1">INDIRECT(ADDRESS(2+QUOTIENT(ROW()-2,COUNTA('Form Responses 1'!$1:$1)-4),4,,TRUE,"Form Responses 1"))</f>
        <v>0</v>
      </c>
      <c r="E610" s="67">
        <f ca="1" t="shared" si="0"/>
        <v>6</v>
      </c>
      <c r="F610" s="51" t="str">
        <f ca="1">IF(ISBLANK(A610)," ",INDIRECT(ADDRESS(1,5+MOD(ROW()-2,COUNTA('Form Responses 1'!$1:$1)-4),,TRUE,"Form Responses 1")))</f>
        <v>Gedung [Kamar 4]</v>
      </c>
      <c r="G610" s="51" t="e">
        <f ca="1">IF(ISBLANK(A610)," ",INDIRECT(ADDRESS(MATCH(A610,'Form Responses 1'!A:A,0),5+MOD(ROW()-2,COUNTA('Form Responses 1'!$1:$1)-4),,TRUE,"Form Responses 1")))</f>
        <v>#N/A</v>
      </c>
      <c r="H610" s="68" t="str">
        <f ca="1" t="shared" si="1"/>
        <v>Gedung</v>
      </c>
      <c r="I610" s="68" t="str">
        <f ca="1" t="shared" si="2"/>
        <v>CLEANING SERVICE</v>
      </c>
      <c r="J610" s="68" t="str">
        <f ca="1" t="array" ref="J610">IFERROR(INDEX(MASTER!B:B,MATCH(G610,MASTER!A:A,0))/100," ")</f>
        <v> </v>
      </c>
      <c r="K610" s="51">
        <f ca="1" t="shared" si="3"/>
        <v>0</v>
      </c>
      <c r="L610" s="51" t="str">
        <f ca="1" t="shared" si="4"/>
        <v>1900 - WEEK 00</v>
      </c>
      <c r="M610" s="51" t="str">
        <f ca="1" t="shared" si="5"/>
        <v>1900 - MONTH 01</v>
      </c>
      <c r="N610" s="68" t="str">
        <f ca="1" t="shared" ref="N610:O610" si="618">IFERROR(AVERAGEIF(L:L,L610,$J:$J)," ")</f>
        <v> </v>
      </c>
      <c r="O610" s="68" t="str">
        <f ca="1" t="shared" si="618"/>
        <v> </v>
      </c>
      <c r="P610" s="51" t="str">
        <f ca="1">IF(ISBLANK(A610)," ",IF(N610&gt;MASTER!$B$3/100,"SB",IF(N610&gt;MASTER!$B$4/100,"B",IF(N610&gt;MASTER!$B$5/100,"C","K"))))</f>
        <v>SB</v>
      </c>
      <c r="Q610" s="51" t="str">
        <f ca="1">IF(ISBLANK(B610)," ",IF(O610&gt;MASTER!$B$3/100,"SB",IF(O610&gt;MASTER!$B$4/100,"B",IF(O610&gt;MASTER!$B$5/100,"C","K"))))</f>
        <v>SB</v>
      </c>
    </row>
    <row r="611" customHeight="1" spans="1:17">
      <c r="A611" s="51">
        <f ca="1">INDIRECT(ADDRESS(2+QUOTIENT(ROW()-2,COUNTA('Form Responses 1'!$1:$1)-4),1,,TRUE,"Form Responses 1"))</f>
        <v>0</v>
      </c>
      <c r="B611" s="51">
        <f ca="1">INDIRECT(ADDRESS(2+QUOTIENT(ROW()-2,COUNTA('Form Responses 1'!$1:$1)-4),2,,TRUE,"Form Responses 1"))</f>
        <v>0</v>
      </c>
      <c r="C611" s="51">
        <f ca="1">INDIRECT(ADDRESS(2+QUOTIENT(ROW()-2,COUNTA('Form Responses 1'!$1:$1)-4),3,,TRUE,"Form Responses 1"))</f>
        <v>0</v>
      </c>
      <c r="D611" s="51">
        <f ca="1">INDIRECT(ADDRESS(2+QUOTIENT(ROW()-2,COUNTA('Form Responses 1'!$1:$1)-4),4,,TRUE,"Form Responses 1"))</f>
        <v>0</v>
      </c>
      <c r="E611" s="67">
        <f ca="1" t="shared" si="0"/>
        <v>6</v>
      </c>
      <c r="F611" s="51" t="str">
        <f ca="1">IF(ISBLANK(A611)," ",INDIRECT(ADDRESS(1,5+MOD(ROW()-2,COUNTA('Form Responses 1'!$1:$1)-4),,TRUE,"Form Responses 1")))</f>
        <v>Gedung [Kolidor]</v>
      </c>
      <c r="G611" s="51" t="e">
        <f ca="1">IF(ISBLANK(A611)," ",INDIRECT(ADDRESS(MATCH(A611,'Form Responses 1'!A:A,0),5+MOD(ROW()-2,COUNTA('Form Responses 1'!$1:$1)-4),,TRUE,"Form Responses 1")))</f>
        <v>#N/A</v>
      </c>
      <c r="H611" s="68" t="str">
        <f ca="1" t="shared" si="1"/>
        <v>Gedung</v>
      </c>
      <c r="I611" s="68" t="str">
        <f ca="1" t="shared" si="2"/>
        <v>CLEANING SERVICE</v>
      </c>
      <c r="J611" s="68" t="str">
        <f ca="1" t="array" ref="J611">IFERROR(INDEX(MASTER!B:B,MATCH(G611,MASTER!A:A,0))/100," ")</f>
        <v> </v>
      </c>
      <c r="K611" s="51">
        <f ca="1" t="shared" si="3"/>
        <v>0</v>
      </c>
      <c r="L611" s="51" t="str">
        <f ca="1" t="shared" si="4"/>
        <v>1900 - WEEK 00</v>
      </c>
      <c r="M611" s="51" t="str">
        <f ca="1" t="shared" si="5"/>
        <v>1900 - MONTH 01</v>
      </c>
      <c r="N611" s="68" t="str">
        <f ca="1" t="shared" ref="N611:O611" si="619">IFERROR(AVERAGEIF(L:L,L611,$J:$J)," ")</f>
        <v> </v>
      </c>
      <c r="O611" s="68" t="str">
        <f ca="1" t="shared" si="619"/>
        <v> </v>
      </c>
      <c r="P611" s="51" t="str">
        <f ca="1">IF(ISBLANK(A611)," ",IF(N611&gt;MASTER!$B$3/100,"SB",IF(N611&gt;MASTER!$B$4/100,"B",IF(N611&gt;MASTER!$B$5/100,"C","K"))))</f>
        <v>SB</v>
      </c>
      <c r="Q611" s="51" t="str">
        <f ca="1">IF(ISBLANK(B611)," ",IF(O611&gt;MASTER!$B$3/100,"SB",IF(O611&gt;MASTER!$B$4/100,"B",IF(O611&gt;MASTER!$B$5/100,"C","K"))))</f>
        <v>SB</v>
      </c>
    </row>
    <row r="612" customHeight="1" spans="1:17">
      <c r="A612" s="51">
        <f ca="1">INDIRECT(ADDRESS(2+QUOTIENT(ROW()-2,COUNTA('Form Responses 1'!$1:$1)-4),1,,TRUE,"Form Responses 1"))</f>
        <v>0</v>
      </c>
      <c r="B612" s="51">
        <f ca="1">INDIRECT(ADDRESS(2+QUOTIENT(ROW()-2,COUNTA('Form Responses 1'!$1:$1)-4),2,,TRUE,"Form Responses 1"))</f>
        <v>0</v>
      </c>
      <c r="C612" s="51">
        <f ca="1">INDIRECT(ADDRESS(2+QUOTIENT(ROW()-2,COUNTA('Form Responses 1'!$1:$1)-4),3,,TRUE,"Form Responses 1"))</f>
        <v>0</v>
      </c>
      <c r="D612" s="51">
        <f ca="1">INDIRECT(ADDRESS(2+QUOTIENT(ROW()-2,COUNTA('Form Responses 1'!$1:$1)-4),4,,TRUE,"Form Responses 1"))</f>
        <v>0</v>
      </c>
      <c r="E612" s="67">
        <f ca="1" t="shared" si="0"/>
        <v>6</v>
      </c>
      <c r="F612" s="51" t="str">
        <f ca="1">IF(ISBLANK(A612)," ",INDIRECT(ADDRESS(1,5+MOD(ROW()-2,COUNTA('Form Responses 1'!$1:$1)-4),,TRUE,"Form Responses 1")))</f>
        <v>Gedung [Pentri]</v>
      </c>
      <c r="G612" s="51" t="e">
        <f ca="1">IF(ISBLANK(A612)," ",INDIRECT(ADDRESS(MATCH(A612,'Form Responses 1'!A:A,0),5+MOD(ROW()-2,COUNTA('Form Responses 1'!$1:$1)-4),,TRUE,"Form Responses 1")))</f>
        <v>#N/A</v>
      </c>
      <c r="H612" s="68" t="str">
        <f ca="1" t="shared" si="1"/>
        <v>Gedung</v>
      </c>
      <c r="I612" s="68" t="str">
        <f ca="1" t="shared" si="2"/>
        <v>CLEANING SERVICE</v>
      </c>
      <c r="J612" s="68" t="str">
        <f ca="1" t="array" ref="J612">IFERROR(INDEX(MASTER!B:B,MATCH(G612,MASTER!A:A,0))/100," ")</f>
        <v> </v>
      </c>
      <c r="K612" s="51">
        <f ca="1" t="shared" si="3"/>
        <v>0</v>
      </c>
      <c r="L612" s="51" t="str">
        <f ca="1" t="shared" si="4"/>
        <v>1900 - WEEK 00</v>
      </c>
      <c r="M612" s="51" t="str">
        <f ca="1" t="shared" si="5"/>
        <v>1900 - MONTH 01</v>
      </c>
      <c r="N612" s="68" t="str">
        <f ca="1" t="shared" ref="N612:O612" si="620">IFERROR(AVERAGEIF(L:L,L612,$J:$J)," ")</f>
        <v> </v>
      </c>
      <c r="O612" s="68" t="str">
        <f ca="1" t="shared" si="620"/>
        <v> </v>
      </c>
      <c r="P612" s="51" t="str">
        <f ca="1">IF(ISBLANK(A612)," ",IF(N612&gt;MASTER!$B$3/100,"SB",IF(N612&gt;MASTER!$B$4/100,"B",IF(N612&gt;MASTER!$B$5/100,"C","K"))))</f>
        <v>SB</v>
      </c>
      <c r="Q612" s="51" t="str">
        <f ca="1">IF(ISBLANK(B612)," ",IF(O612&gt;MASTER!$B$3/100,"SB",IF(O612&gt;MASTER!$B$4/100,"B",IF(O612&gt;MASTER!$B$5/100,"C","K"))))</f>
        <v>SB</v>
      </c>
    </row>
    <row r="613" customHeight="1" spans="1:17">
      <c r="A613" s="51">
        <f ca="1">INDIRECT(ADDRESS(2+QUOTIENT(ROW()-2,COUNTA('Form Responses 1'!$1:$1)-4),1,,TRUE,"Form Responses 1"))</f>
        <v>0</v>
      </c>
      <c r="B613" s="51">
        <f ca="1">INDIRECT(ADDRESS(2+QUOTIENT(ROW()-2,COUNTA('Form Responses 1'!$1:$1)-4),2,,TRUE,"Form Responses 1"))</f>
        <v>0</v>
      </c>
      <c r="C613" s="51">
        <f ca="1">INDIRECT(ADDRESS(2+QUOTIENT(ROW()-2,COUNTA('Form Responses 1'!$1:$1)-4),3,,TRUE,"Form Responses 1"))</f>
        <v>0</v>
      </c>
      <c r="D613" s="51">
        <f ca="1">INDIRECT(ADDRESS(2+QUOTIENT(ROW()-2,COUNTA('Form Responses 1'!$1:$1)-4),4,,TRUE,"Form Responses 1"))</f>
        <v>0</v>
      </c>
      <c r="E613" s="67">
        <f ca="1" t="shared" si="0"/>
        <v>6</v>
      </c>
      <c r="F613" s="51" t="str">
        <f ca="1">IF(ISBLANK(A613)," ",INDIRECT(ADDRESS(1,5+MOD(ROW()-2,COUNTA('Form Responses 1'!$1:$1)-4),,TRUE,"Form Responses 1")))</f>
        <v>Gedung [Toilet]</v>
      </c>
      <c r="G613" s="51" t="e">
        <f ca="1">IF(ISBLANK(A613)," ",INDIRECT(ADDRESS(MATCH(A613,'Form Responses 1'!A:A,0),5+MOD(ROW()-2,COUNTA('Form Responses 1'!$1:$1)-4),,TRUE,"Form Responses 1")))</f>
        <v>#N/A</v>
      </c>
      <c r="H613" s="68" t="str">
        <f ca="1" t="shared" si="1"/>
        <v>Gedung</v>
      </c>
      <c r="I613" s="68" t="str">
        <f ca="1" t="shared" si="2"/>
        <v>CLEANING SERVICE</v>
      </c>
      <c r="J613" s="68" t="str">
        <f ca="1" t="array" ref="J613">IFERROR(INDEX(MASTER!B:B,MATCH(G613,MASTER!A:A,0))/100," ")</f>
        <v> </v>
      </c>
      <c r="K613" s="51">
        <f ca="1" t="shared" si="3"/>
        <v>0</v>
      </c>
      <c r="L613" s="51" t="str">
        <f ca="1" t="shared" si="4"/>
        <v>1900 - WEEK 00</v>
      </c>
      <c r="M613" s="51" t="str">
        <f ca="1" t="shared" si="5"/>
        <v>1900 - MONTH 01</v>
      </c>
      <c r="N613" s="68" t="str">
        <f ca="1" t="shared" ref="N613:O613" si="621">IFERROR(AVERAGEIF(L:L,L613,$J:$J)," ")</f>
        <v> </v>
      </c>
      <c r="O613" s="68" t="str">
        <f ca="1" t="shared" si="621"/>
        <v> </v>
      </c>
      <c r="P613" s="51" t="str">
        <f ca="1">IF(ISBLANK(A613)," ",IF(N613&gt;MASTER!$B$3/100,"SB",IF(N613&gt;MASTER!$B$4/100,"B",IF(N613&gt;MASTER!$B$5/100,"C","K"))))</f>
        <v>SB</v>
      </c>
      <c r="Q613" s="51" t="str">
        <f ca="1">IF(ISBLANK(B613)," ",IF(O613&gt;MASTER!$B$3/100,"SB",IF(O613&gt;MASTER!$B$4/100,"B",IF(O613&gt;MASTER!$B$5/100,"C","K"))))</f>
        <v>SB</v>
      </c>
    </row>
    <row r="614" customHeight="1" spans="1:17">
      <c r="A614" s="51">
        <f ca="1">INDIRECT(ADDRESS(2+QUOTIENT(ROW()-2,COUNTA('Form Responses 1'!$1:$1)-4),1,,TRUE,"Form Responses 1"))</f>
        <v>0</v>
      </c>
      <c r="B614" s="51">
        <f ca="1">INDIRECT(ADDRESS(2+QUOTIENT(ROW()-2,COUNTA('Form Responses 1'!$1:$1)-4),2,,TRUE,"Form Responses 1"))</f>
        <v>0</v>
      </c>
      <c r="C614" s="51">
        <f ca="1">INDIRECT(ADDRESS(2+QUOTIENT(ROW()-2,COUNTA('Form Responses 1'!$1:$1)-4),3,,TRUE,"Form Responses 1"))</f>
        <v>0</v>
      </c>
      <c r="D614" s="51">
        <f ca="1">INDIRECT(ADDRESS(2+QUOTIENT(ROW()-2,COUNTA('Form Responses 1'!$1:$1)-4),4,,TRUE,"Form Responses 1"))</f>
        <v>0</v>
      </c>
      <c r="E614" s="67">
        <f ca="1" t="shared" si="0"/>
        <v>6</v>
      </c>
      <c r="F614" s="51" t="str">
        <f ca="1">IF(ISBLANK(A614)," ",INDIRECT(ADDRESS(1,5+MOD(ROW()-2,COUNTA('Form Responses 1'!$1:$1)-4),,TRUE,"Form Responses 1")))</f>
        <v>Security [Security Functions]</v>
      </c>
      <c r="G614" s="51" t="e">
        <f ca="1">IF(ISBLANK(A614)," ",INDIRECT(ADDRESS(MATCH(A614,'Form Responses 1'!A:A,0),5+MOD(ROW()-2,COUNTA('Form Responses 1'!$1:$1)-4),,TRUE,"Form Responses 1")))</f>
        <v>#N/A</v>
      </c>
      <c r="H614" s="68" t="str">
        <f ca="1" t="shared" si="1"/>
        <v>Security</v>
      </c>
      <c r="I614" s="68" t="str">
        <f ca="1" t="shared" si="2"/>
        <v>SECURITY SERVICE</v>
      </c>
      <c r="J614" s="68" t="str">
        <f ca="1" t="array" ref="J614">IFERROR(INDEX(MASTER!B:B,MATCH(G614,MASTER!A:A,0))/100," ")</f>
        <v> </v>
      </c>
      <c r="K614" s="51">
        <f ca="1" t="shared" si="3"/>
        <v>0</v>
      </c>
      <c r="L614" s="51" t="str">
        <f ca="1" t="shared" si="4"/>
        <v>1900 - WEEK 00</v>
      </c>
      <c r="M614" s="51" t="str">
        <f ca="1" t="shared" si="5"/>
        <v>1900 - MONTH 01</v>
      </c>
      <c r="N614" s="68" t="str">
        <f ca="1" t="shared" ref="N614:O614" si="622">IFERROR(AVERAGEIF(L:L,L614,$J:$J)," ")</f>
        <v> </v>
      </c>
      <c r="O614" s="68" t="str">
        <f ca="1" t="shared" si="622"/>
        <v> </v>
      </c>
      <c r="P614" s="51" t="str">
        <f ca="1">IF(ISBLANK(A614)," ",IF(N614&gt;MASTER!$B$3/100,"SB",IF(N614&gt;MASTER!$B$4/100,"B",IF(N614&gt;MASTER!$B$5/100,"C","K"))))</f>
        <v>SB</v>
      </c>
      <c r="Q614" s="51" t="str">
        <f ca="1">IF(ISBLANK(B614)," ",IF(O614&gt;MASTER!$B$3/100,"SB",IF(O614&gt;MASTER!$B$4/100,"B",IF(O614&gt;MASTER!$B$5/100,"C","K"))))</f>
        <v>SB</v>
      </c>
    </row>
    <row r="615" customHeight="1" spans="1:17">
      <c r="A615" s="51">
        <f ca="1">INDIRECT(ADDRESS(2+QUOTIENT(ROW()-2,COUNTA('Form Responses 1'!$1:$1)-4),1,,TRUE,"Form Responses 1"))</f>
        <v>0</v>
      </c>
      <c r="B615" s="51">
        <f ca="1">INDIRECT(ADDRESS(2+QUOTIENT(ROW()-2,COUNTA('Form Responses 1'!$1:$1)-4),2,,TRUE,"Form Responses 1"))</f>
        <v>0</v>
      </c>
      <c r="C615" s="51">
        <f ca="1">INDIRECT(ADDRESS(2+QUOTIENT(ROW()-2,COUNTA('Form Responses 1'!$1:$1)-4),3,,TRUE,"Form Responses 1"))</f>
        <v>0</v>
      </c>
      <c r="D615" s="51">
        <f ca="1">INDIRECT(ADDRESS(2+QUOTIENT(ROW()-2,COUNTA('Form Responses 1'!$1:$1)-4),4,,TRUE,"Form Responses 1"))</f>
        <v>0</v>
      </c>
      <c r="E615" s="67">
        <f ca="1" t="shared" si="0"/>
        <v>6</v>
      </c>
      <c r="F615" s="51" t="str">
        <f ca="1">IF(ISBLANK(A615)," ",INDIRECT(ADDRESS(1,5+MOD(ROW()-2,COUNTA('Form Responses 1'!$1:$1)-4),,TRUE,"Form Responses 1")))</f>
        <v>Gedung [Halaman]</v>
      </c>
      <c r="G615" s="51" t="e">
        <f ca="1">IF(ISBLANK(A615)," ",INDIRECT(ADDRESS(MATCH(A615,'Form Responses 1'!A:A,0),5+MOD(ROW()-2,COUNTA('Form Responses 1'!$1:$1)-4),,TRUE,"Form Responses 1")))</f>
        <v>#N/A</v>
      </c>
      <c r="H615" s="68" t="str">
        <f ca="1" t="shared" si="1"/>
        <v>Gedung</v>
      </c>
      <c r="I615" s="68" t="str">
        <f ca="1" t="shared" si="2"/>
        <v>CLEANING SERVICE</v>
      </c>
      <c r="J615" s="68" t="str">
        <f ca="1" t="array" ref="J615">IFERROR(INDEX(MASTER!B:B,MATCH(G615,MASTER!A:A,0))/100," ")</f>
        <v> </v>
      </c>
      <c r="K615" s="51">
        <f ca="1" t="shared" si="3"/>
        <v>0</v>
      </c>
      <c r="L615" s="51" t="str">
        <f ca="1" t="shared" si="4"/>
        <v>1900 - WEEK 00</v>
      </c>
      <c r="M615" s="51" t="str">
        <f ca="1" t="shared" si="5"/>
        <v>1900 - MONTH 01</v>
      </c>
      <c r="N615" s="68" t="str">
        <f ca="1" t="shared" ref="N615:O615" si="623">IFERROR(AVERAGEIF(L:L,L615,$J:$J)," ")</f>
        <v> </v>
      </c>
      <c r="O615" s="68" t="str">
        <f ca="1" t="shared" si="623"/>
        <v> </v>
      </c>
      <c r="P615" s="51" t="str">
        <f ca="1">IF(ISBLANK(A615)," ",IF(N615&gt;MASTER!$B$3/100,"SB",IF(N615&gt;MASTER!$B$4/100,"B",IF(N615&gt;MASTER!$B$5/100,"C","K"))))</f>
        <v>SB</v>
      </c>
      <c r="Q615" s="51" t="str">
        <f ca="1">IF(ISBLANK(B615)," ",IF(O615&gt;MASTER!$B$3/100,"SB",IF(O615&gt;MASTER!$B$4/100,"B",IF(O615&gt;MASTER!$B$5/100,"C","K"))))</f>
        <v>SB</v>
      </c>
    </row>
    <row r="616" customHeight="1" spans="1:17">
      <c r="A616" s="51">
        <f ca="1">INDIRECT(ADDRESS(2+QUOTIENT(ROW()-2,COUNTA('Form Responses 1'!$1:$1)-4),1,,TRUE,"Form Responses 1"))</f>
        <v>0</v>
      </c>
      <c r="B616" s="51">
        <f ca="1">INDIRECT(ADDRESS(2+QUOTIENT(ROW()-2,COUNTA('Form Responses 1'!$1:$1)-4),2,,TRUE,"Form Responses 1"))</f>
        <v>0</v>
      </c>
      <c r="C616" s="51">
        <f ca="1">INDIRECT(ADDRESS(2+QUOTIENT(ROW()-2,COUNTA('Form Responses 1'!$1:$1)-4),3,,TRUE,"Form Responses 1"))</f>
        <v>0</v>
      </c>
      <c r="D616" s="51">
        <f ca="1">INDIRECT(ADDRESS(2+QUOTIENT(ROW()-2,COUNTA('Form Responses 1'!$1:$1)-4),4,,TRUE,"Form Responses 1"))</f>
        <v>0</v>
      </c>
      <c r="E616" s="67">
        <f ca="1" t="shared" si="0"/>
        <v>6</v>
      </c>
      <c r="F616" s="51" t="str">
        <f ca="1">IF(ISBLANK(A616)," ",INDIRECT(ADDRESS(1,5+MOD(ROW()-2,COUNTA('Form Responses 1'!$1:$1)-4),,TRUE,"Form Responses 1")))</f>
        <v>Gedung [Kamar 1]</v>
      </c>
      <c r="G616" s="51" t="e">
        <f ca="1">IF(ISBLANK(A616)," ",INDIRECT(ADDRESS(MATCH(A616,'Form Responses 1'!A:A,0),5+MOD(ROW()-2,COUNTA('Form Responses 1'!$1:$1)-4),,TRUE,"Form Responses 1")))</f>
        <v>#N/A</v>
      </c>
      <c r="H616" s="68" t="str">
        <f ca="1" t="shared" si="1"/>
        <v>Gedung</v>
      </c>
      <c r="I616" s="68" t="str">
        <f ca="1" t="shared" si="2"/>
        <v>CLEANING SERVICE</v>
      </c>
      <c r="J616" s="68" t="str">
        <f ca="1" t="array" ref="J616">IFERROR(INDEX(MASTER!B:B,MATCH(G616,MASTER!A:A,0))/100," ")</f>
        <v> </v>
      </c>
      <c r="K616" s="51">
        <f ca="1" t="shared" si="3"/>
        <v>0</v>
      </c>
      <c r="L616" s="51" t="str">
        <f ca="1" t="shared" si="4"/>
        <v>1900 - WEEK 00</v>
      </c>
      <c r="M616" s="51" t="str">
        <f ca="1" t="shared" si="5"/>
        <v>1900 - MONTH 01</v>
      </c>
      <c r="N616" s="68" t="str">
        <f ca="1" t="shared" ref="N616:O616" si="624">IFERROR(AVERAGEIF(L:L,L616,$J:$J)," ")</f>
        <v> </v>
      </c>
      <c r="O616" s="68" t="str">
        <f ca="1" t="shared" si="624"/>
        <v> </v>
      </c>
      <c r="P616" s="51" t="str">
        <f ca="1">IF(ISBLANK(A616)," ",IF(N616&gt;MASTER!$B$3/100,"SB",IF(N616&gt;MASTER!$B$4/100,"B",IF(N616&gt;MASTER!$B$5/100,"C","K"))))</f>
        <v>SB</v>
      </c>
      <c r="Q616" s="51" t="str">
        <f ca="1">IF(ISBLANK(B616)," ",IF(O616&gt;MASTER!$B$3/100,"SB",IF(O616&gt;MASTER!$B$4/100,"B",IF(O616&gt;MASTER!$B$5/100,"C","K"))))</f>
        <v>SB</v>
      </c>
    </row>
    <row r="617" customHeight="1" spans="1:17">
      <c r="A617" s="51">
        <f ca="1">INDIRECT(ADDRESS(2+QUOTIENT(ROW()-2,COUNTA('Form Responses 1'!$1:$1)-4),1,,TRUE,"Form Responses 1"))</f>
        <v>0</v>
      </c>
      <c r="B617" s="51">
        <f ca="1">INDIRECT(ADDRESS(2+QUOTIENT(ROW()-2,COUNTA('Form Responses 1'!$1:$1)-4),2,,TRUE,"Form Responses 1"))</f>
        <v>0</v>
      </c>
      <c r="C617" s="51">
        <f ca="1">INDIRECT(ADDRESS(2+QUOTIENT(ROW()-2,COUNTA('Form Responses 1'!$1:$1)-4),3,,TRUE,"Form Responses 1"))</f>
        <v>0</v>
      </c>
      <c r="D617" s="51">
        <f ca="1">INDIRECT(ADDRESS(2+QUOTIENT(ROW()-2,COUNTA('Form Responses 1'!$1:$1)-4),4,,TRUE,"Form Responses 1"))</f>
        <v>0</v>
      </c>
      <c r="E617" s="67">
        <f ca="1" t="shared" si="0"/>
        <v>6</v>
      </c>
      <c r="F617" s="51" t="str">
        <f ca="1">IF(ISBLANK(A617)," ",INDIRECT(ADDRESS(1,5+MOD(ROW()-2,COUNTA('Form Responses 1'!$1:$1)-4),,TRUE,"Form Responses 1")))</f>
        <v>Gedung [Kamar 2]</v>
      </c>
      <c r="G617" s="51" t="e">
        <f ca="1">IF(ISBLANK(A617)," ",INDIRECT(ADDRESS(MATCH(A617,'Form Responses 1'!A:A,0),5+MOD(ROW()-2,COUNTA('Form Responses 1'!$1:$1)-4),,TRUE,"Form Responses 1")))</f>
        <v>#N/A</v>
      </c>
      <c r="H617" s="68" t="str">
        <f ca="1" t="shared" si="1"/>
        <v>Gedung</v>
      </c>
      <c r="I617" s="68" t="str">
        <f ca="1" t="shared" si="2"/>
        <v>CLEANING SERVICE</v>
      </c>
      <c r="J617" s="68" t="str">
        <f ca="1" t="array" ref="J617">IFERROR(INDEX(MASTER!B:B,MATCH(G617,MASTER!A:A,0))/100," ")</f>
        <v> </v>
      </c>
      <c r="K617" s="51">
        <f ca="1" t="shared" si="3"/>
        <v>0</v>
      </c>
      <c r="L617" s="51" t="str">
        <f ca="1" t="shared" si="4"/>
        <v>1900 - WEEK 00</v>
      </c>
      <c r="M617" s="51" t="str">
        <f ca="1" t="shared" si="5"/>
        <v>1900 - MONTH 01</v>
      </c>
      <c r="N617" s="68" t="str">
        <f ca="1" t="shared" ref="N617:O617" si="625">IFERROR(AVERAGEIF(L:L,L617,$J:$J)," ")</f>
        <v> </v>
      </c>
      <c r="O617" s="68" t="str">
        <f ca="1" t="shared" si="625"/>
        <v> </v>
      </c>
      <c r="P617" s="51" t="str">
        <f ca="1">IF(ISBLANK(A617)," ",IF(N617&gt;MASTER!$B$3/100,"SB",IF(N617&gt;MASTER!$B$4/100,"B",IF(N617&gt;MASTER!$B$5/100,"C","K"))))</f>
        <v>SB</v>
      </c>
      <c r="Q617" s="51" t="str">
        <f ca="1">IF(ISBLANK(B617)," ",IF(O617&gt;MASTER!$B$3/100,"SB",IF(O617&gt;MASTER!$B$4/100,"B",IF(O617&gt;MASTER!$B$5/100,"C","K"))))</f>
        <v>SB</v>
      </c>
    </row>
    <row r="618" customHeight="1" spans="1:17">
      <c r="A618" s="51">
        <f ca="1">INDIRECT(ADDRESS(2+QUOTIENT(ROW()-2,COUNTA('Form Responses 1'!$1:$1)-4),1,,TRUE,"Form Responses 1"))</f>
        <v>0</v>
      </c>
      <c r="B618" s="51">
        <f ca="1">INDIRECT(ADDRESS(2+QUOTIENT(ROW()-2,COUNTA('Form Responses 1'!$1:$1)-4),2,,TRUE,"Form Responses 1"))</f>
        <v>0</v>
      </c>
      <c r="C618" s="51">
        <f ca="1">INDIRECT(ADDRESS(2+QUOTIENT(ROW()-2,COUNTA('Form Responses 1'!$1:$1)-4),3,,TRUE,"Form Responses 1"))</f>
        <v>0</v>
      </c>
      <c r="D618" s="51">
        <f ca="1">INDIRECT(ADDRESS(2+QUOTIENT(ROW()-2,COUNTA('Form Responses 1'!$1:$1)-4),4,,TRUE,"Form Responses 1"))</f>
        <v>0</v>
      </c>
      <c r="E618" s="67">
        <f ca="1" t="shared" si="0"/>
        <v>6</v>
      </c>
      <c r="F618" s="51" t="str">
        <f ca="1">IF(ISBLANK(A618)," ",INDIRECT(ADDRESS(1,5+MOD(ROW()-2,COUNTA('Form Responses 1'!$1:$1)-4),,TRUE,"Form Responses 1")))</f>
        <v>Gedung [Kamar 3]</v>
      </c>
      <c r="G618" s="51" t="e">
        <f ca="1">IF(ISBLANK(A618)," ",INDIRECT(ADDRESS(MATCH(A618,'Form Responses 1'!A:A,0),5+MOD(ROW()-2,COUNTA('Form Responses 1'!$1:$1)-4),,TRUE,"Form Responses 1")))</f>
        <v>#N/A</v>
      </c>
      <c r="H618" s="68" t="str">
        <f ca="1" t="shared" si="1"/>
        <v>Gedung</v>
      </c>
      <c r="I618" s="68" t="str">
        <f ca="1" t="shared" si="2"/>
        <v>CLEANING SERVICE</v>
      </c>
      <c r="J618" s="68" t="str">
        <f ca="1" t="array" ref="J618">IFERROR(INDEX(MASTER!B:B,MATCH(G618,MASTER!A:A,0))/100," ")</f>
        <v> </v>
      </c>
      <c r="K618" s="51">
        <f ca="1" t="shared" si="3"/>
        <v>0</v>
      </c>
      <c r="L618" s="51" t="str">
        <f ca="1" t="shared" si="4"/>
        <v>1900 - WEEK 00</v>
      </c>
      <c r="M618" s="51" t="str">
        <f ca="1" t="shared" si="5"/>
        <v>1900 - MONTH 01</v>
      </c>
      <c r="N618" s="68" t="str">
        <f ca="1" t="shared" ref="N618:O618" si="626">IFERROR(AVERAGEIF(L:L,L618,$J:$J)," ")</f>
        <v> </v>
      </c>
      <c r="O618" s="68" t="str">
        <f ca="1" t="shared" si="626"/>
        <v> </v>
      </c>
      <c r="P618" s="51" t="str">
        <f ca="1">IF(ISBLANK(A618)," ",IF(N618&gt;MASTER!$B$3/100,"SB",IF(N618&gt;MASTER!$B$4/100,"B",IF(N618&gt;MASTER!$B$5/100,"C","K"))))</f>
        <v>SB</v>
      </c>
      <c r="Q618" s="51" t="str">
        <f ca="1">IF(ISBLANK(B618)," ",IF(O618&gt;MASTER!$B$3/100,"SB",IF(O618&gt;MASTER!$B$4/100,"B",IF(O618&gt;MASTER!$B$5/100,"C","K"))))</f>
        <v>SB</v>
      </c>
    </row>
    <row r="619" customHeight="1" spans="1:17">
      <c r="A619" s="51">
        <f ca="1">INDIRECT(ADDRESS(2+QUOTIENT(ROW()-2,COUNTA('Form Responses 1'!$1:$1)-4),1,,TRUE,"Form Responses 1"))</f>
        <v>0</v>
      </c>
      <c r="B619" s="51">
        <f ca="1">INDIRECT(ADDRESS(2+QUOTIENT(ROW()-2,COUNTA('Form Responses 1'!$1:$1)-4),2,,TRUE,"Form Responses 1"))</f>
        <v>0</v>
      </c>
      <c r="C619" s="51">
        <f ca="1">INDIRECT(ADDRESS(2+QUOTIENT(ROW()-2,COUNTA('Form Responses 1'!$1:$1)-4),3,,TRUE,"Form Responses 1"))</f>
        <v>0</v>
      </c>
      <c r="D619" s="51">
        <f ca="1">INDIRECT(ADDRESS(2+QUOTIENT(ROW()-2,COUNTA('Form Responses 1'!$1:$1)-4),4,,TRUE,"Form Responses 1"))</f>
        <v>0</v>
      </c>
      <c r="E619" s="67">
        <f ca="1" t="shared" si="0"/>
        <v>6</v>
      </c>
      <c r="F619" s="51" t="str">
        <f ca="1">IF(ISBLANK(A619)," ",INDIRECT(ADDRESS(1,5+MOD(ROW()-2,COUNTA('Form Responses 1'!$1:$1)-4),,TRUE,"Form Responses 1")))</f>
        <v>Gedung [Kamar 4]</v>
      </c>
      <c r="G619" s="51" t="e">
        <f ca="1">IF(ISBLANK(A619)," ",INDIRECT(ADDRESS(MATCH(A619,'Form Responses 1'!A:A,0),5+MOD(ROW()-2,COUNTA('Form Responses 1'!$1:$1)-4),,TRUE,"Form Responses 1")))</f>
        <v>#N/A</v>
      </c>
      <c r="H619" s="68" t="str">
        <f ca="1" t="shared" si="1"/>
        <v>Gedung</v>
      </c>
      <c r="I619" s="68" t="str">
        <f ca="1" t="shared" si="2"/>
        <v>CLEANING SERVICE</v>
      </c>
      <c r="J619" s="68" t="str">
        <f ca="1" t="array" ref="J619">IFERROR(INDEX(MASTER!B:B,MATCH(G619,MASTER!A:A,0))/100," ")</f>
        <v> </v>
      </c>
      <c r="K619" s="51">
        <f ca="1" t="shared" si="3"/>
        <v>0</v>
      </c>
      <c r="L619" s="51" t="str">
        <f ca="1" t="shared" si="4"/>
        <v>1900 - WEEK 00</v>
      </c>
      <c r="M619" s="51" t="str">
        <f ca="1" t="shared" si="5"/>
        <v>1900 - MONTH 01</v>
      </c>
      <c r="N619" s="68" t="str">
        <f ca="1" t="shared" ref="N619:O619" si="627">IFERROR(AVERAGEIF(L:L,L619,$J:$J)," ")</f>
        <v> </v>
      </c>
      <c r="O619" s="68" t="str">
        <f ca="1" t="shared" si="627"/>
        <v> </v>
      </c>
      <c r="P619" s="51" t="str">
        <f ca="1">IF(ISBLANK(A619)," ",IF(N619&gt;MASTER!$B$3/100,"SB",IF(N619&gt;MASTER!$B$4/100,"B",IF(N619&gt;MASTER!$B$5/100,"C","K"))))</f>
        <v>SB</v>
      </c>
      <c r="Q619" s="51" t="str">
        <f ca="1">IF(ISBLANK(B619)," ",IF(O619&gt;MASTER!$B$3/100,"SB",IF(O619&gt;MASTER!$B$4/100,"B",IF(O619&gt;MASTER!$B$5/100,"C","K"))))</f>
        <v>SB</v>
      </c>
    </row>
    <row r="620" customHeight="1" spans="1:17">
      <c r="A620" s="51">
        <f ca="1">INDIRECT(ADDRESS(2+QUOTIENT(ROW()-2,COUNTA('Form Responses 1'!$1:$1)-4),1,,TRUE,"Form Responses 1"))</f>
        <v>0</v>
      </c>
      <c r="B620" s="51">
        <f ca="1">INDIRECT(ADDRESS(2+QUOTIENT(ROW()-2,COUNTA('Form Responses 1'!$1:$1)-4),2,,TRUE,"Form Responses 1"))</f>
        <v>0</v>
      </c>
      <c r="C620" s="51">
        <f ca="1">INDIRECT(ADDRESS(2+QUOTIENT(ROW()-2,COUNTA('Form Responses 1'!$1:$1)-4),3,,TRUE,"Form Responses 1"))</f>
        <v>0</v>
      </c>
      <c r="D620" s="51">
        <f ca="1">INDIRECT(ADDRESS(2+QUOTIENT(ROW()-2,COUNTA('Form Responses 1'!$1:$1)-4),4,,TRUE,"Form Responses 1"))</f>
        <v>0</v>
      </c>
      <c r="E620" s="67">
        <f ca="1" t="shared" si="0"/>
        <v>6</v>
      </c>
      <c r="F620" s="51" t="str">
        <f ca="1">IF(ISBLANK(A620)," ",INDIRECT(ADDRESS(1,5+MOD(ROW()-2,COUNTA('Form Responses 1'!$1:$1)-4),,TRUE,"Form Responses 1")))</f>
        <v>Gedung [Kolidor]</v>
      </c>
      <c r="G620" s="51" t="e">
        <f ca="1">IF(ISBLANK(A620)," ",INDIRECT(ADDRESS(MATCH(A620,'Form Responses 1'!A:A,0),5+MOD(ROW()-2,COUNTA('Form Responses 1'!$1:$1)-4),,TRUE,"Form Responses 1")))</f>
        <v>#N/A</v>
      </c>
      <c r="H620" s="68" t="str">
        <f ca="1" t="shared" si="1"/>
        <v>Gedung</v>
      </c>
      <c r="I620" s="68" t="str">
        <f ca="1" t="shared" si="2"/>
        <v>CLEANING SERVICE</v>
      </c>
      <c r="J620" s="68" t="str">
        <f ca="1" t="array" ref="J620">IFERROR(INDEX(MASTER!B:B,MATCH(G620,MASTER!A:A,0))/100," ")</f>
        <v> </v>
      </c>
      <c r="K620" s="51">
        <f ca="1" t="shared" si="3"/>
        <v>0</v>
      </c>
      <c r="L620" s="51" t="str">
        <f ca="1" t="shared" si="4"/>
        <v>1900 - WEEK 00</v>
      </c>
      <c r="M620" s="51" t="str">
        <f ca="1" t="shared" si="5"/>
        <v>1900 - MONTH 01</v>
      </c>
      <c r="N620" s="68" t="str">
        <f ca="1" t="shared" ref="N620:O620" si="628">IFERROR(AVERAGEIF(L:L,L620,$J:$J)," ")</f>
        <v> </v>
      </c>
      <c r="O620" s="68" t="str">
        <f ca="1" t="shared" si="628"/>
        <v> </v>
      </c>
      <c r="P620" s="51" t="str">
        <f ca="1">IF(ISBLANK(A620)," ",IF(N620&gt;MASTER!$B$3/100,"SB",IF(N620&gt;MASTER!$B$4/100,"B",IF(N620&gt;MASTER!$B$5/100,"C","K"))))</f>
        <v>SB</v>
      </c>
      <c r="Q620" s="51" t="str">
        <f ca="1">IF(ISBLANK(B620)," ",IF(O620&gt;MASTER!$B$3/100,"SB",IF(O620&gt;MASTER!$B$4/100,"B",IF(O620&gt;MASTER!$B$5/100,"C","K"))))</f>
        <v>SB</v>
      </c>
    </row>
    <row r="621" customHeight="1" spans="1:17">
      <c r="A621" s="51">
        <f ca="1">INDIRECT(ADDRESS(2+QUOTIENT(ROW()-2,COUNTA('Form Responses 1'!$1:$1)-4),1,,TRUE,"Form Responses 1"))</f>
        <v>0</v>
      </c>
      <c r="B621" s="51">
        <f ca="1">INDIRECT(ADDRESS(2+QUOTIENT(ROW()-2,COUNTA('Form Responses 1'!$1:$1)-4),2,,TRUE,"Form Responses 1"))</f>
        <v>0</v>
      </c>
      <c r="C621" s="51">
        <f ca="1">INDIRECT(ADDRESS(2+QUOTIENT(ROW()-2,COUNTA('Form Responses 1'!$1:$1)-4),3,,TRUE,"Form Responses 1"))</f>
        <v>0</v>
      </c>
      <c r="D621" s="51">
        <f ca="1">INDIRECT(ADDRESS(2+QUOTIENT(ROW()-2,COUNTA('Form Responses 1'!$1:$1)-4),4,,TRUE,"Form Responses 1"))</f>
        <v>0</v>
      </c>
      <c r="E621" s="67">
        <f ca="1" t="shared" si="0"/>
        <v>6</v>
      </c>
      <c r="F621" s="51" t="str">
        <f ca="1">IF(ISBLANK(A621)," ",INDIRECT(ADDRESS(1,5+MOD(ROW()-2,COUNTA('Form Responses 1'!$1:$1)-4),,TRUE,"Form Responses 1")))</f>
        <v>Gedung [Pentri]</v>
      </c>
      <c r="G621" s="51" t="e">
        <f ca="1">IF(ISBLANK(A621)," ",INDIRECT(ADDRESS(MATCH(A621,'Form Responses 1'!A:A,0),5+MOD(ROW()-2,COUNTA('Form Responses 1'!$1:$1)-4),,TRUE,"Form Responses 1")))</f>
        <v>#N/A</v>
      </c>
      <c r="H621" s="68" t="str">
        <f ca="1" t="shared" si="1"/>
        <v>Gedung</v>
      </c>
      <c r="I621" s="68" t="str">
        <f ca="1" t="shared" si="2"/>
        <v>CLEANING SERVICE</v>
      </c>
      <c r="J621" s="68" t="str">
        <f ca="1" t="array" ref="J621">IFERROR(INDEX(MASTER!B:B,MATCH(G621,MASTER!A:A,0))/100," ")</f>
        <v> </v>
      </c>
      <c r="K621" s="51">
        <f ca="1" t="shared" si="3"/>
        <v>0</v>
      </c>
      <c r="L621" s="51" t="str">
        <f ca="1" t="shared" si="4"/>
        <v>1900 - WEEK 00</v>
      </c>
      <c r="M621" s="51" t="str">
        <f ca="1" t="shared" si="5"/>
        <v>1900 - MONTH 01</v>
      </c>
      <c r="N621" s="68" t="str">
        <f ca="1" t="shared" ref="N621:O621" si="629">IFERROR(AVERAGEIF(L:L,L621,$J:$J)," ")</f>
        <v> </v>
      </c>
      <c r="O621" s="68" t="str">
        <f ca="1" t="shared" si="629"/>
        <v> </v>
      </c>
      <c r="P621" s="51" t="str">
        <f ca="1">IF(ISBLANK(A621)," ",IF(N621&gt;MASTER!$B$3/100,"SB",IF(N621&gt;MASTER!$B$4/100,"B",IF(N621&gt;MASTER!$B$5/100,"C","K"))))</f>
        <v>SB</v>
      </c>
      <c r="Q621" s="51" t="str">
        <f ca="1">IF(ISBLANK(B621)," ",IF(O621&gt;MASTER!$B$3/100,"SB",IF(O621&gt;MASTER!$B$4/100,"B",IF(O621&gt;MASTER!$B$5/100,"C","K"))))</f>
        <v>SB</v>
      </c>
    </row>
    <row r="622" customHeight="1" spans="1:17">
      <c r="A622" s="51">
        <f ca="1">INDIRECT(ADDRESS(2+QUOTIENT(ROW()-2,COUNTA('Form Responses 1'!$1:$1)-4),1,,TRUE,"Form Responses 1"))</f>
        <v>0</v>
      </c>
      <c r="B622" s="51">
        <f ca="1">INDIRECT(ADDRESS(2+QUOTIENT(ROW()-2,COUNTA('Form Responses 1'!$1:$1)-4),2,,TRUE,"Form Responses 1"))</f>
        <v>0</v>
      </c>
      <c r="C622" s="51">
        <f ca="1">INDIRECT(ADDRESS(2+QUOTIENT(ROW()-2,COUNTA('Form Responses 1'!$1:$1)-4),3,,TRUE,"Form Responses 1"))</f>
        <v>0</v>
      </c>
      <c r="D622" s="51">
        <f ca="1">INDIRECT(ADDRESS(2+QUOTIENT(ROW()-2,COUNTA('Form Responses 1'!$1:$1)-4),4,,TRUE,"Form Responses 1"))</f>
        <v>0</v>
      </c>
      <c r="E622" s="67">
        <f ca="1" t="shared" si="0"/>
        <v>6</v>
      </c>
      <c r="F622" s="51" t="str">
        <f ca="1">IF(ISBLANK(A622)," ",INDIRECT(ADDRESS(1,5+MOD(ROW()-2,COUNTA('Form Responses 1'!$1:$1)-4),,TRUE,"Form Responses 1")))</f>
        <v>Gedung [Toilet]</v>
      </c>
      <c r="G622" s="51" t="e">
        <f ca="1">IF(ISBLANK(A622)," ",INDIRECT(ADDRESS(MATCH(A622,'Form Responses 1'!A:A,0),5+MOD(ROW()-2,COUNTA('Form Responses 1'!$1:$1)-4),,TRUE,"Form Responses 1")))</f>
        <v>#N/A</v>
      </c>
      <c r="H622" s="68" t="str">
        <f ca="1" t="shared" si="1"/>
        <v>Gedung</v>
      </c>
      <c r="I622" s="68" t="str">
        <f ca="1" t="shared" si="2"/>
        <v>CLEANING SERVICE</v>
      </c>
      <c r="J622" s="68" t="str">
        <f ca="1" t="array" ref="J622">IFERROR(INDEX(MASTER!B:B,MATCH(G622,MASTER!A:A,0))/100," ")</f>
        <v> </v>
      </c>
      <c r="K622" s="51">
        <f ca="1" t="shared" si="3"/>
        <v>0</v>
      </c>
      <c r="L622" s="51" t="str">
        <f ca="1" t="shared" si="4"/>
        <v>1900 - WEEK 00</v>
      </c>
      <c r="M622" s="51" t="str">
        <f ca="1" t="shared" si="5"/>
        <v>1900 - MONTH 01</v>
      </c>
      <c r="N622" s="68" t="str">
        <f ca="1" t="shared" ref="N622:O622" si="630">IFERROR(AVERAGEIF(L:L,L622,$J:$J)," ")</f>
        <v> </v>
      </c>
      <c r="O622" s="68" t="str">
        <f ca="1" t="shared" si="630"/>
        <v> </v>
      </c>
      <c r="P622" s="51" t="str">
        <f ca="1">IF(ISBLANK(A622)," ",IF(N622&gt;MASTER!$B$3/100,"SB",IF(N622&gt;MASTER!$B$4/100,"B",IF(N622&gt;MASTER!$B$5/100,"C","K"))))</f>
        <v>SB</v>
      </c>
      <c r="Q622" s="51" t="str">
        <f ca="1">IF(ISBLANK(B622)," ",IF(O622&gt;MASTER!$B$3/100,"SB",IF(O622&gt;MASTER!$B$4/100,"B",IF(O622&gt;MASTER!$B$5/100,"C","K"))))</f>
        <v>SB</v>
      </c>
    </row>
    <row r="623" customHeight="1" spans="1:17">
      <c r="A623" s="51">
        <f ca="1">INDIRECT(ADDRESS(2+QUOTIENT(ROW()-2,COUNTA('Form Responses 1'!$1:$1)-4),1,,TRUE,"Form Responses 1"))</f>
        <v>0</v>
      </c>
      <c r="B623" s="51">
        <f ca="1">INDIRECT(ADDRESS(2+QUOTIENT(ROW()-2,COUNTA('Form Responses 1'!$1:$1)-4),2,,TRUE,"Form Responses 1"))</f>
        <v>0</v>
      </c>
      <c r="C623" s="51">
        <f ca="1">INDIRECT(ADDRESS(2+QUOTIENT(ROW()-2,COUNTA('Form Responses 1'!$1:$1)-4),3,,TRUE,"Form Responses 1"))</f>
        <v>0</v>
      </c>
      <c r="D623" s="51">
        <f ca="1">INDIRECT(ADDRESS(2+QUOTIENT(ROW()-2,COUNTA('Form Responses 1'!$1:$1)-4),4,,TRUE,"Form Responses 1"))</f>
        <v>0</v>
      </c>
      <c r="E623" s="67">
        <f ca="1" t="shared" si="0"/>
        <v>6</v>
      </c>
      <c r="F623" s="51" t="str">
        <f ca="1">IF(ISBLANK(A623)," ",INDIRECT(ADDRESS(1,5+MOD(ROW()-2,COUNTA('Form Responses 1'!$1:$1)-4),,TRUE,"Form Responses 1")))</f>
        <v>Security [Security Functions]</v>
      </c>
      <c r="G623" s="51" t="e">
        <f ca="1">IF(ISBLANK(A623)," ",INDIRECT(ADDRESS(MATCH(A623,'Form Responses 1'!A:A,0),5+MOD(ROW()-2,COUNTA('Form Responses 1'!$1:$1)-4),,TRUE,"Form Responses 1")))</f>
        <v>#N/A</v>
      </c>
      <c r="H623" s="68" t="str">
        <f ca="1" t="shared" si="1"/>
        <v>Security</v>
      </c>
      <c r="I623" s="68" t="str">
        <f ca="1" t="shared" si="2"/>
        <v>SECURITY SERVICE</v>
      </c>
      <c r="J623" s="68" t="str">
        <f ca="1" t="array" ref="J623">IFERROR(INDEX(MASTER!B:B,MATCH(G623,MASTER!A:A,0))/100," ")</f>
        <v> </v>
      </c>
      <c r="K623" s="51">
        <f ca="1" t="shared" si="3"/>
        <v>0</v>
      </c>
      <c r="L623" s="51" t="str">
        <f ca="1" t="shared" si="4"/>
        <v>1900 - WEEK 00</v>
      </c>
      <c r="M623" s="51" t="str">
        <f ca="1" t="shared" si="5"/>
        <v>1900 - MONTH 01</v>
      </c>
      <c r="N623" s="68" t="str">
        <f ca="1" t="shared" ref="N623:O623" si="631">IFERROR(AVERAGEIF(L:L,L623,$J:$J)," ")</f>
        <v> </v>
      </c>
      <c r="O623" s="68" t="str">
        <f ca="1" t="shared" si="631"/>
        <v> </v>
      </c>
      <c r="P623" s="51" t="str">
        <f ca="1">IF(ISBLANK(A623)," ",IF(N623&gt;MASTER!$B$3/100,"SB",IF(N623&gt;MASTER!$B$4/100,"B",IF(N623&gt;MASTER!$B$5/100,"C","K"))))</f>
        <v>SB</v>
      </c>
      <c r="Q623" s="51" t="str">
        <f ca="1">IF(ISBLANK(B623)," ",IF(O623&gt;MASTER!$B$3/100,"SB",IF(O623&gt;MASTER!$B$4/100,"B",IF(O623&gt;MASTER!$B$5/100,"C","K"))))</f>
        <v>SB</v>
      </c>
    </row>
    <row r="624" customHeight="1" spans="1:17">
      <c r="A624" s="51">
        <f ca="1">INDIRECT(ADDRESS(2+QUOTIENT(ROW()-2,COUNTA('Form Responses 1'!$1:$1)-4),1,,TRUE,"Form Responses 1"))</f>
        <v>0</v>
      </c>
      <c r="B624" s="51">
        <f ca="1">INDIRECT(ADDRESS(2+QUOTIENT(ROW()-2,COUNTA('Form Responses 1'!$1:$1)-4),2,,TRUE,"Form Responses 1"))</f>
        <v>0</v>
      </c>
      <c r="C624" s="51">
        <f ca="1">INDIRECT(ADDRESS(2+QUOTIENT(ROW()-2,COUNTA('Form Responses 1'!$1:$1)-4),3,,TRUE,"Form Responses 1"))</f>
        <v>0</v>
      </c>
      <c r="D624" s="51">
        <f ca="1">INDIRECT(ADDRESS(2+QUOTIENT(ROW()-2,COUNTA('Form Responses 1'!$1:$1)-4),4,,TRUE,"Form Responses 1"))</f>
        <v>0</v>
      </c>
      <c r="E624" s="67">
        <f ca="1" t="shared" si="0"/>
        <v>6</v>
      </c>
      <c r="F624" s="51" t="str">
        <f ca="1">IF(ISBLANK(A624)," ",INDIRECT(ADDRESS(1,5+MOD(ROW()-2,COUNTA('Form Responses 1'!$1:$1)-4),,TRUE,"Form Responses 1")))</f>
        <v>Gedung [Halaman]</v>
      </c>
      <c r="G624" s="51" t="e">
        <f ca="1">IF(ISBLANK(A624)," ",INDIRECT(ADDRESS(MATCH(A624,'Form Responses 1'!A:A,0),5+MOD(ROW()-2,COUNTA('Form Responses 1'!$1:$1)-4),,TRUE,"Form Responses 1")))</f>
        <v>#N/A</v>
      </c>
      <c r="H624" s="68" t="str">
        <f ca="1" t="shared" si="1"/>
        <v>Gedung</v>
      </c>
      <c r="I624" s="68" t="str">
        <f ca="1" t="shared" si="2"/>
        <v>CLEANING SERVICE</v>
      </c>
      <c r="J624" s="68" t="str">
        <f ca="1" t="array" ref="J624">IFERROR(INDEX(MASTER!B:B,MATCH(G624,MASTER!A:A,0))/100," ")</f>
        <v> </v>
      </c>
      <c r="K624" s="51">
        <f ca="1" t="shared" si="3"/>
        <v>0</v>
      </c>
      <c r="L624" s="51" t="str">
        <f ca="1" t="shared" si="4"/>
        <v>1900 - WEEK 00</v>
      </c>
      <c r="M624" s="51" t="str">
        <f ca="1" t="shared" si="5"/>
        <v>1900 - MONTH 01</v>
      </c>
      <c r="N624" s="68" t="str">
        <f ca="1" t="shared" ref="N624:O624" si="632">IFERROR(AVERAGEIF(L:L,L624,$J:$J)," ")</f>
        <v> </v>
      </c>
      <c r="O624" s="68" t="str">
        <f ca="1" t="shared" si="632"/>
        <v> </v>
      </c>
      <c r="P624" s="51" t="str">
        <f ca="1">IF(ISBLANK(A624)," ",IF(N624&gt;MASTER!$B$3/100,"SB",IF(N624&gt;MASTER!$B$4/100,"B",IF(N624&gt;MASTER!$B$5/100,"C","K"))))</f>
        <v>SB</v>
      </c>
      <c r="Q624" s="51" t="str">
        <f ca="1">IF(ISBLANK(B624)," ",IF(O624&gt;MASTER!$B$3/100,"SB",IF(O624&gt;MASTER!$B$4/100,"B",IF(O624&gt;MASTER!$B$5/100,"C","K"))))</f>
        <v>SB</v>
      </c>
    </row>
    <row r="625" customHeight="1" spans="1:17">
      <c r="A625" s="51">
        <f ca="1">INDIRECT(ADDRESS(2+QUOTIENT(ROW()-2,COUNTA('Form Responses 1'!$1:$1)-4),1,,TRUE,"Form Responses 1"))</f>
        <v>0</v>
      </c>
      <c r="B625" s="51">
        <f ca="1">INDIRECT(ADDRESS(2+QUOTIENT(ROW()-2,COUNTA('Form Responses 1'!$1:$1)-4),2,,TRUE,"Form Responses 1"))</f>
        <v>0</v>
      </c>
      <c r="C625" s="51">
        <f ca="1">INDIRECT(ADDRESS(2+QUOTIENT(ROW()-2,COUNTA('Form Responses 1'!$1:$1)-4),3,,TRUE,"Form Responses 1"))</f>
        <v>0</v>
      </c>
      <c r="D625" s="51">
        <f ca="1">INDIRECT(ADDRESS(2+QUOTIENT(ROW()-2,COUNTA('Form Responses 1'!$1:$1)-4),4,,TRUE,"Form Responses 1"))</f>
        <v>0</v>
      </c>
      <c r="E625" s="67">
        <f ca="1" t="shared" si="0"/>
        <v>6</v>
      </c>
      <c r="F625" s="51" t="str">
        <f ca="1">IF(ISBLANK(A625)," ",INDIRECT(ADDRESS(1,5+MOD(ROW()-2,COUNTA('Form Responses 1'!$1:$1)-4),,TRUE,"Form Responses 1")))</f>
        <v>Gedung [Kamar 1]</v>
      </c>
      <c r="G625" s="51" t="e">
        <f ca="1">IF(ISBLANK(A625)," ",INDIRECT(ADDRESS(MATCH(A625,'Form Responses 1'!A:A,0),5+MOD(ROW()-2,COUNTA('Form Responses 1'!$1:$1)-4),,TRUE,"Form Responses 1")))</f>
        <v>#N/A</v>
      </c>
      <c r="H625" s="68" t="str">
        <f ca="1" t="shared" si="1"/>
        <v>Gedung</v>
      </c>
      <c r="I625" s="68" t="str">
        <f ca="1" t="shared" si="2"/>
        <v>CLEANING SERVICE</v>
      </c>
      <c r="J625" s="68" t="str">
        <f ca="1" t="array" ref="J625">IFERROR(INDEX(MASTER!B:B,MATCH(G625,MASTER!A:A,0))/100," ")</f>
        <v> </v>
      </c>
      <c r="K625" s="51">
        <f ca="1" t="shared" si="3"/>
        <v>0</v>
      </c>
      <c r="L625" s="51" t="str">
        <f ca="1" t="shared" si="4"/>
        <v>1900 - WEEK 00</v>
      </c>
      <c r="M625" s="51" t="str">
        <f ca="1" t="shared" si="5"/>
        <v>1900 - MONTH 01</v>
      </c>
      <c r="N625" s="68" t="str">
        <f ca="1" t="shared" ref="N625:O625" si="633">IFERROR(AVERAGEIF(L:L,L625,$J:$J)," ")</f>
        <v> </v>
      </c>
      <c r="O625" s="68" t="str">
        <f ca="1" t="shared" si="633"/>
        <v> </v>
      </c>
      <c r="P625" s="51" t="str">
        <f ca="1">IF(ISBLANK(A625)," ",IF(N625&gt;MASTER!$B$3/100,"SB",IF(N625&gt;MASTER!$B$4/100,"B",IF(N625&gt;MASTER!$B$5/100,"C","K"))))</f>
        <v>SB</v>
      </c>
      <c r="Q625" s="51" t="str">
        <f ca="1">IF(ISBLANK(B625)," ",IF(O625&gt;MASTER!$B$3/100,"SB",IF(O625&gt;MASTER!$B$4/100,"B",IF(O625&gt;MASTER!$B$5/100,"C","K"))))</f>
        <v>SB</v>
      </c>
    </row>
    <row r="626" customHeight="1" spans="1:17">
      <c r="A626" s="51">
        <f ca="1">INDIRECT(ADDRESS(2+QUOTIENT(ROW()-2,COUNTA('Form Responses 1'!$1:$1)-4),1,,TRUE,"Form Responses 1"))</f>
        <v>0</v>
      </c>
      <c r="B626" s="51">
        <f ca="1">INDIRECT(ADDRESS(2+QUOTIENT(ROW()-2,COUNTA('Form Responses 1'!$1:$1)-4),2,,TRUE,"Form Responses 1"))</f>
        <v>0</v>
      </c>
      <c r="C626" s="51">
        <f ca="1">INDIRECT(ADDRESS(2+QUOTIENT(ROW()-2,COUNTA('Form Responses 1'!$1:$1)-4),3,,TRUE,"Form Responses 1"))</f>
        <v>0</v>
      </c>
      <c r="D626" s="51">
        <f ca="1">INDIRECT(ADDRESS(2+QUOTIENT(ROW()-2,COUNTA('Form Responses 1'!$1:$1)-4),4,,TRUE,"Form Responses 1"))</f>
        <v>0</v>
      </c>
      <c r="E626" s="67">
        <f ca="1" t="shared" si="0"/>
        <v>6</v>
      </c>
      <c r="F626" s="51" t="str">
        <f ca="1">IF(ISBLANK(A626)," ",INDIRECT(ADDRESS(1,5+MOD(ROW()-2,COUNTA('Form Responses 1'!$1:$1)-4),,TRUE,"Form Responses 1")))</f>
        <v>Gedung [Kamar 2]</v>
      </c>
      <c r="G626" s="51" t="e">
        <f ca="1">IF(ISBLANK(A626)," ",INDIRECT(ADDRESS(MATCH(A626,'Form Responses 1'!A:A,0),5+MOD(ROW()-2,COUNTA('Form Responses 1'!$1:$1)-4),,TRUE,"Form Responses 1")))</f>
        <v>#N/A</v>
      </c>
      <c r="H626" s="68" t="str">
        <f ca="1" t="shared" si="1"/>
        <v>Gedung</v>
      </c>
      <c r="I626" s="68" t="str">
        <f ca="1" t="shared" si="2"/>
        <v>CLEANING SERVICE</v>
      </c>
      <c r="J626" s="68" t="str">
        <f ca="1" t="array" ref="J626">IFERROR(INDEX(MASTER!B:B,MATCH(G626,MASTER!A:A,0))/100," ")</f>
        <v> </v>
      </c>
      <c r="K626" s="51">
        <f ca="1" t="shared" si="3"/>
        <v>0</v>
      </c>
      <c r="L626" s="51" t="str">
        <f ca="1" t="shared" si="4"/>
        <v>1900 - WEEK 00</v>
      </c>
      <c r="M626" s="51" t="str">
        <f ca="1" t="shared" si="5"/>
        <v>1900 - MONTH 01</v>
      </c>
      <c r="N626" s="68" t="str">
        <f ca="1" t="shared" ref="N626:O626" si="634">IFERROR(AVERAGEIF(L:L,L626,$J:$J)," ")</f>
        <v> </v>
      </c>
      <c r="O626" s="68" t="str">
        <f ca="1" t="shared" si="634"/>
        <v> </v>
      </c>
      <c r="P626" s="51" t="str">
        <f ca="1">IF(ISBLANK(A626)," ",IF(N626&gt;MASTER!$B$3/100,"SB",IF(N626&gt;MASTER!$B$4/100,"B",IF(N626&gt;MASTER!$B$5/100,"C","K"))))</f>
        <v>SB</v>
      </c>
      <c r="Q626" s="51" t="str">
        <f ca="1">IF(ISBLANK(B626)," ",IF(O626&gt;MASTER!$B$3/100,"SB",IF(O626&gt;MASTER!$B$4/100,"B",IF(O626&gt;MASTER!$B$5/100,"C","K"))))</f>
        <v>SB</v>
      </c>
    </row>
    <row r="627" customHeight="1" spans="1:17">
      <c r="A627" s="51">
        <f ca="1">INDIRECT(ADDRESS(2+QUOTIENT(ROW()-2,COUNTA('Form Responses 1'!$1:$1)-4),1,,TRUE,"Form Responses 1"))</f>
        <v>0</v>
      </c>
      <c r="B627" s="51">
        <f ca="1">INDIRECT(ADDRESS(2+QUOTIENT(ROW()-2,COUNTA('Form Responses 1'!$1:$1)-4),2,,TRUE,"Form Responses 1"))</f>
        <v>0</v>
      </c>
      <c r="C627" s="51">
        <f ca="1">INDIRECT(ADDRESS(2+QUOTIENT(ROW()-2,COUNTA('Form Responses 1'!$1:$1)-4),3,,TRUE,"Form Responses 1"))</f>
        <v>0</v>
      </c>
      <c r="D627" s="51">
        <f ca="1">INDIRECT(ADDRESS(2+QUOTIENT(ROW()-2,COUNTA('Form Responses 1'!$1:$1)-4),4,,TRUE,"Form Responses 1"))</f>
        <v>0</v>
      </c>
      <c r="E627" s="67">
        <f ca="1" t="shared" si="0"/>
        <v>6</v>
      </c>
      <c r="F627" s="51" t="str">
        <f ca="1">IF(ISBLANK(A627)," ",INDIRECT(ADDRESS(1,5+MOD(ROW()-2,COUNTA('Form Responses 1'!$1:$1)-4),,TRUE,"Form Responses 1")))</f>
        <v>Gedung [Kamar 3]</v>
      </c>
      <c r="G627" s="51" t="e">
        <f ca="1">IF(ISBLANK(A627)," ",INDIRECT(ADDRESS(MATCH(A627,'Form Responses 1'!A:A,0),5+MOD(ROW()-2,COUNTA('Form Responses 1'!$1:$1)-4),,TRUE,"Form Responses 1")))</f>
        <v>#N/A</v>
      </c>
      <c r="H627" s="68" t="str">
        <f ca="1" t="shared" si="1"/>
        <v>Gedung</v>
      </c>
      <c r="I627" s="68" t="str">
        <f ca="1" t="shared" si="2"/>
        <v>CLEANING SERVICE</v>
      </c>
      <c r="J627" s="68" t="str">
        <f ca="1" t="array" ref="J627">IFERROR(INDEX(MASTER!B:B,MATCH(G627,MASTER!A:A,0))/100," ")</f>
        <v> </v>
      </c>
      <c r="K627" s="51">
        <f ca="1" t="shared" si="3"/>
        <v>0</v>
      </c>
      <c r="L627" s="51" t="str">
        <f ca="1" t="shared" si="4"/>
        <v>1900 - WEEK 00</v>
      </c>
      <c r="M627" s="51" t="str">
        <f ca="1" t="shared" si="5"/>
        <v>1900 - MONTH 01</v>
      </c>
      <c r="N627" s="68" t="str">
        <f ca="1" t="shared" ref="N627:O627" si="635">IFERROR(AVERAGEIF(L:L,L627,$J:$J)," ")</f>
        <v> </v>
      </c>
      <c r="O627" s="68" t="str">
        <f ca="1" t="shared" si="635"/>
        <v> </v>
      </c>
      <c r="P627" s="51" t="str">
        <f ca="1">IF(ISBLANK(A627)," ",IF(N627&gt;MASTER!$B$3/100,"SB",IF(N627&gt;MASTER!$B$4/100,"B",IF(N627&gt;MASTER!$B$5/100,"C","K"))))</f>
        <v>SB</v>
      </c>
      <c r="Q627" s="51" t="str">
        <f ca="1">IF(ISBLANK(B627)," ",IF(O627&gt;MASTER!$B$3/100,"SB",IF(O627&gt;MASTER!$B$4/100,"B",IF(O627&gt;MASTER!$B$5/100,"C","K"))))</f>
        <v>SB</v>
      </c>
    </row>
    <row r="628" customHeight="1" spans="1:17">
      <c r="A628" s="51">
        <f ca="1">INDIRECT(ADDRESS(2+QUOTIENT(ROW()-2,COUNTA('Form Responses 1'!$1:$1)-4),1,,TRUE,"Form Responses 1"))</f>
        <v>0</v>
      </c>
      <c r="B628" s="51">
        <f ca="1">INDIRECT(ADDRESS(2+QUOTIENT(ROW()-2,COUNTA('Form Responses 1'!$1:$1)-4),2,,TRUE,"Form Responses 1"))</f>
        <v>0</v>
      </c>
      <c r="C628" s="51">
        <f ca="1">INDIRECT(ADDRESS(2+QUOTIENT(ROW()-2,COUNTA('Form Responses 1'!$1:$1)-4),3,,TRUE,"Form Responses 1"))</f>
        <v>0</v>
      </c>
      <c r="D628" s="51">
        <f ca="1">INDIRECT(ADDRESS(2+QUOTIENT(ROW()-2,COUNTA('Form Responses 1'!$1:$1)-4),4,,TRUE,"Form Responses 1"))</f>
        <v>0</v>
      </c>
      <c r="E628" s="67">
        <f ca="1" t="shared" si="0"/>
        <v>6</v>
      </c>
      <c r="F628" s="51" t="str">
        <f ca="1">IF(ISBLANK(A628)," ",INDIRECT(ADDRESS(1,5+MOD(ROW()-2,COUNTA('Form Responses 1'!$1:$1)-4),,TRUE,"Form Responses 1")))</f>
        <v>Gedung [Kamar 4]</v>
      </c>
      <c r="G628" s="51" t="e">
        <f ca="1">IF(ISBLANK(A628)," ",INDIRECT(ADDRESS(MATCH(A628,'Form Responses 1'!A:A,0),5+MOD(ROW()-2,COUNTA('Form Responses 1'!$1:$1)-4),,TRUE,"Form Responses 1")))</f>
        <v>#N/A</v>
      </c>
      <c r="H628" s="68" t="str">
        <f ca="1" t="shared" si="1"/>
        <v>Gedung</v>
      </c>
      <c r="I628" s="68" t="str">
        <f ca="1" t="shared" si="2"/>
        <v>CLEANING SERVICE</v>
      </c>
      <c r="J628" s="68" t="str">
        <f ca="1" t="array" ref="J628">IFERROR(INDEX(MASTER!B:B,MATCH(G628,MASTER!A:A,0))/100," ")</f>
        <v> </v>
      </c>
      <c r="K628" s="51">
        <f ca="1" t="shared" si="3"/>
        <v>0</v>
      </c>
      <c r="L628" s="51" t="str">
        <f ca="1" t="shared" si="4"/>
        <v>1900 - WEEK 00</v>
      </c>
      <c r="M628" s="51" t="str">
        <f ca="1" t="shared" si="5"/>
        <v>1900 - MONTH 01</v>
      </c>
      <c r="N628" s="68" t="str">
        <f ca="1" t="shared" ref="N628:O628" si="636">IFERROR(AVERAGEIF(L:L,L628,$J:$J)," ")</f>
        <v> </v>
      </c>
      <c r="O628" s="68" t="str">
        <f ca="1" t="shared" si="636"/>
        <v> </v>
      </c>
      <c r="P628" s="51" t="str">
        <f ca="1">IF(ISBLANK(A628)," ",IF(N628&gt;MASTER!$B$3/100,"SB",IF(N628&gt;MASTER!$B$4/100,"B",IF(N628&gt;MASTER!$B$5/100,"C","K"))))</f>
        <v>SB</v>
      </c>
      <c r="Q628" s="51" t="str">
        <f ca="1">IF(ISBLANK(B628)," ",IF(O628&gt;MASTER!$B$3/100,"SB",IF(O628&gt;MASTER!$B$4/100,"B",IF(O628&gt;MASTER!$B$5/100,"C","K"))))</f>
        <v>SB</v>
      </c>
    </row>
    <row r="629" customHeight="1" spans="1:17">
      <c r="A629" s="51">
        <f ca="1">INDIRECT(ADDRESS(2+QUOTIENT(ROW()-2,COUNTA('Form Responses 1'!$1:$1)-4),1,,TRUE,"Form Responses 1"))</f>
        <v>0</v>
      </c>
      <c r="B629" s="51">
        <f ca="1">INDIRECT(ADDRESS(2+QUOTIENT(ROW()-2,COUNTA('Form Responses 1'!$1:$1)-4),2,,TRUE,"Form Responses 1"))</f>
        <v>0</v>
      </c>
      <c r="C629" s="51">
        <f ca="1">INDIRECT(ADDRESS(2+QUOTIENT(ROW()-2,COUNTA('Form Responses 1'!$1:$1)-4),3,,TRUE,"Form Responses 1"))</f>
        <v>0</v>
      </c>
      <c r="D629" s="51">
        <f ca="1">INDIRECT(ADDRESS(2+QUOTIENT(ROW()-2,COUNTA('Form Responses 1'!$1:$1)-4),4,,TRUE,"Form Responses 1"))</f>
        <v>0</v>
      </c>
      <c r="E629" s="67">
        <f ca="1" t="shared" si="0"/>
        <v>6</v>
      </c>
      <c r="F629" s="51" t="str">
        <f ca="1">IF(ISBLANK(A629)," ",INDIRECT(ADDRESS(1,5+MOD(ROW()-2,COUNTA('Form Responses 1'!$1:$1)-4),,TRUE,"Form Responses 1")))</f>
        <v>Gedung [Kolidor]</v>
      </c>
      <c r="G629" s="51" t="e">
        <f ca="1">IF(ISBLANK(A629)," ",INDIRECT(ADDRESS(MATCH(A629,'Form Responses 1'!A:A,0),5+MOD(ROW()-2,COUNTA('Form Responses 1'!$1:$1)-4),,TRUE,"Form Responses 1")))</f>
        <v>#N/A</v>
      </c>
      <c r="H629" s="68" t="str">
        <f ca="1" t="shared" si="1"/>
        <v>Gedung</v>
      </c>
      <c r="I629" s="68" t="str">
        <f ca="1" t="shared" si="2"/>
        <v>CLEANING SERVICE</v>
      </c>
      <c r="J629" s="68" t="str">
        <f ca="1" t="array" ref="J629">IFERROR(INDEX(MASTER!B:B,MATCH(G629,MASTER!A:A,0))/100," ")</f>
        <v> </v>
      </c>
      <c r="K629" s="51">
        <f ca="1" t="shared" si="3"/>
        <v>0</v>
      </c>
      <c r="L629" s="51" t="str">
        <f ca="1" t="shared" si="4"/>
        <v>1900 - WEEK 00</v>
      </c>
      <c r="M629" s="51" t="str">
        <f ca="1" t="shared" si="5"/>
        <v>1900 - MONTH 01</v>
      </c>
      <c r="N629" s="68" t="str">
        <f ca="1" t="shared" ref="N629:O629" si="637">IFERROR(AVERAGEIF(L:L,L629,$J:$J)," ")</f>
        <v> </v>
      </c>
      <c r="O629" s="68" t="str">
        <f ca="1" t="shared" si="637"/>
        <v> </v>
      </c>
      <c r="P629" s="51" t="str">
        <f ca="1">IF(ISBLANK(A629)," ",IF(N629&gt;MASTER!$B$3/100,"SB",IF(N629&gt;MASTER!$B$4/100,"B",IF(N629&gt;MASTER!$B$5/100,"C","K"))))</f>
        <v>SB</v>
      </c>
      <c r="Q629" s="51" t="str">
        <f ca="1">IF(ISBLANK(B629)," ",IF(O629&gt;MASTER!$B$3/100,"SB",IF(O629&gt;MASTER!$B$4/100,"B",IF(O629&gt;MASTER!$B$5/100,"C","K"))))</f>
        <v>SB</v>
      </c>
    </row>
    <row r="630" customHeight="1" spans="1:17">
      <c r="A630" s="51">
        <f ca="1">INDIRECT(ADDRESS(2+QUOTIENT(ROW()-2,COUNTA('Form Responses 1'!$1:$1)-4),1,,TRUE,"Form Responses 1"))</f>
        <v>0</v>
      </c>
      <c r="B630" s="51">
        <f ca="1">INDIRECT(ADDRESS(2+QUOTIENT(ROW()-2,COUNTA('Form Responses 1'!$1:$1)-4),2,,TRUE,"Form Responses 1"))</f>
        <v>0</v>
      </c>
      <c r="C630" s="51">
        <f ca="1">INDIRECT(ADDRESS(2+QUOTIENT(ROW()-2,COUNTA('Form Responses 1'!$1:$1)-4),3,,TRUE,"Form Responses 1"))</f>
        <v>0</v>
      </c>
      <c r="D630" s="51">
        <f ca="1">INDIRECT(ADDRESS(2+QUOTIENT(ROW()-2,COUNTA('Form Responses 1'!$1:$1)-4),4,,TRUE,"Form Responses 1"))</f>
        <v>0</v>
      </c>
      <c r="E630" s="67">
        <f ca="1" t="shared" si="0"/>
        <v>6</v>
      </c>
      <c r="F630" s="51" t="str">
        <f ca="1">IF(ISBLANK(A630)," ",INDIRECT(ADDRESS(1,5+MOD(ROW()-2,COUNTA('Form Responses 1'!$1:$1)-4),,TRUE,"Form Responses 1")))</f>
        <v>Gedung [Pentri]</v>
      </c>
      <c r="G630" s="51" t="e">
        <f ca="1">IF(ISBLANK(A630)," ",INDIRECT(ADDRESS(MATCH(A630,'Form Responses 1'!A:A,0),5+MOD(ROW()-2,COUNTA('Form Responses 1'!$1:$1)-4),,TRUE,"Form Responses 1")))</f>
        <v>#N/A</v>
      </c>
      <c r="H630" s="68" t="str">
        <f ca="1" t="shared" si="1"/>
        <v>Gedung</v>
      </c>
      <c r="I630" s="68" t="str">
        <f ca="1" t="shared" si="2"/>
        <v>CLEANING SERVICE</v>
      </c>
      <c r="J630" s="68" t="str">
        <f ca="1" t="array" ref="J630">IFERROR(INDEX(MASTER!B:B,MATCH(G630,MASTER!A:A,0))/100," ")</f>
        <v> </v>
      </c>
      <c r="K630" s="51">
        <f ca="1" t="shared" si="3"/>
        <v>0</v>
      </c>
      <c r="L630" s="51" t="str">
        <f ca="1" t="shared" si="4"/>
        <v>1900 - WEEK 00</v>
      </c>
      <c r="M630" s="51" t="str">
        <f ca="1" t="shared" si="5"/>
        <v>1900 - MONTH 01</v>
      </c>
      <c r="N630" s="68" t="str">
        <f ca="1" t="shared" ref="N630:O630" si="638">IFERROR(AVERAGEIF(L:L,L630,$J:$J)," ")</f>
        <v> </v>
      </c>
      <c r="O630" s="68" t="str">
        <f ca="1" t="shared" si="638"/>
        <v> </v>
      </c>
      <c r="P630" s="51" t="str">
        <f ca="1">IF(ISBLANK(A630)," ",IF(N630&gt;MASTER!$B$3/100,"SB",IF(N630&gt;MASTER!$B$4/100,"B",IF(N630&gt;MASTER!$B$5/100,"C","K"))))</f>
        <v>SB</v>
      </c>
      <c r="Q630" s="51" t="str">
        <f ca="1">IF(ISBLANK(B630)," ",IF(O630&gt;MASTER!$B$3/100,"SB",IF(O630&gt;MASTER!$B$4/100,"B",IF(O630&gt;MASTER!$B$5/100,"C","K"))))</f>
        <v>SB</v>
      </c>
    </row>
    <row r="631" customHeight="1" spans="1:17">
      <c r="A631" s="51">
        <f ca="1">INDIRECT(ADDRESS(2+QUOTIENT(ROW()-2,COUNTA('Form Responses 1'!$1:$1)-4),1,,TRUE,"Form Responses 1"))</f>
        <v>0</v>
      </c>
      <c r="B631" s="51">
        <f ca="1">INDIRECT(ADDRESS(2+QUOTIENT(ROW()-2,COUNTA('Form Responses 1'!$1:$1)-4),2,,TRUE,"Form Responses 1"))</f>
        <v>0</v>
      </c>
      <c r="C631" s="51">
        <f ca="1">INDIRECT(ADDRESS(2+QUOTIENT(ROW()-2,COUNTA('Form Responses 1'!$1:$1)-4),3,,TRUE,"Form Responses 1"))</f>
        <v>0</v>
      </c>
      <c r="D631" s="51">
        <f ca="1">INDIRECT(ADDRESS(2+QUOTIENT(ROW()-2,COUNTA('Form Responses 1'!$1:$1)-4),4,,TRUE,"Form Responses 1"))</f>
        <v>0</v>
      </c>
      <c r="E631" s="67">
        <f ca="1" t="shared" si="0"/>
        <v>6</v>
      </c>
      <c r="F631" s="51" t="str">
        <f ca="1">IF(ISBLANK(A631)," ",INDIRECT(ADDRESS(1,5+MOD(ROW()-2,COUNTA('Form Responses 1'!$1:$1)-4),,TRUE,"Form Responses 1")))</f>
        <v>Gedung [Toilet]</v>
      </c>
      <c r="G631" s="51" t="e">
        <f ca="1">IF(ISBLANK(A631)," ",INDIRECT(ADDRESS(MATCH(A631,'Form Responses 1'!A:A,0),5+MOD(ROW()-2,COUNTA('Form Responses 1'!$1:$1)-4),,TRUE,"Form Responses 1")))</f>
        <v>#N/A</v>
      </c>
      <c r="H631" s="68" t="str">
        <f ca="1" t="shared" si="1"/>
        <v>Gedung</v>
      </c>
      <c r="I631" s="68" t="str">
        <f ca="1" t="shared" si="2"/>
        <v>CLEANING SERVICE</v>
      </c>
      <c r="J631" s="68" t="str">
        <f ca="1" t="array" ref="J631">IFERROR(INDEX(MASTER!B:B,MATCH(G631,MASTER!A:A,0))/100," ")</f>
        <v> </v>
      </c>
      <c r="K631" s="51">
        <f ca="1" t="shared" si="3"/>
        <v>0</v>
      </c>
      <c r="L631" s="51" t="str">
        <f ca="1" t="shared" si="4"/>
        <v>1900 - WEEK 00</v>
      </c>
      <c r="M631" s="51" t="str">
        <f ca="1" t="shared" si="5"/>
        <v>1900 - MONTH 01</v>
      </c>
      <c r="N631" s="68" t="str">
        <f ca="1" t="shared" ref="N631:O631" si="639">IFERROR(AVERAGEIF(L:L,L631,$J:$J)," ")</f>
        <v> </v>
      </c>
      <c r="O631" s="68" t="str">
        <f ca="1" t="shared" si="639"/>
        <v> </v>
      </c>
      <c r="P631" s="51" t="str">
        <f ca="1">IF(ISBLANK(A631)," ",IF(N631&gt;MASTER!$B$3/100,"SB",IF(N631&gt;MASTER!$B$4/100,"B",IF(N631&gt;MASTER!$B$5/100,"C","K"))))</f>
        <v>SB</v>
      </c>
      <c r="Q631" s="51" t="str">
        <f ca="1">IF(ISBLANK(B631)," ",IF(O631&gt;MASTER!$B$3/100,"SB",IF(O631&gt;MASTER!$B$4/100,"B",IF(O631&gt;MASTER!$B$5/100,"C","K"))))</f>
        <v>SB</v>
      </c>
    </row>
    <row r="632" customHeight="1" spans="1:17">
      <c r="A632" s="51">
        <f ca="1">INDIRECT(ADDRESS(2+QUOTIENT(ROW()-2,COUNTA('Form Responses 1'!$1:$1)-4),1,,TRUE,"Form Responses 1"))</f>
        <v>0</v>
      </c>
      <c r="B632" s="51">
        <f ca="1">INDIRECT(ADDRESS(2+QUOTIENT(ROW()-2,COUNTA('Form Responses 1'!$1:$1)-4),2,,TRUE,"Form Responses 1"))</f>
        <v>0</v>
      </c>
      <c r="C632" s="51">
        <f ca="1">INDIRECT(ADDRESS(2+QUOTIENT(ROW()-2,COUNTA('Form Responses 1'!$1:$1)-4),3,,TRUE,"Form Responses 1"))</f>
        <v>0</v>
      </c>
      <c r="D632" s="51">
        <f ca="1">INDIRECT(ADDRESS(2+QUOTIENT(ROW()-2,COUNTA('Form Responses 1'!$1:$1)-4),4,,TRUE,"Form Responses 1"))</f>
        <v>0</v>
      </c>
      <c r="E632" s="67">
        <f ca="1" t="shared" si="0"/>
        <v>6</v>
      </c>
      <c r="F632" s="51" t="str">
        <f ca="1">IF(ISBLANK(A632)," ",INDIRECT(ADDRESS(1,5+MOD(ROW()-2,COUNTA('Form Responses 1'!$1:$1)-4),,TRUE,"Form Responses 1")))</f>
        <v>Security [Security Functions]</v>
      </c>
      <c r="G632" s="51" t="e">
        <f ca="1">IF(ISBLANK(A632)," ",INDIRECT(ADDRESS(MATCH(A632,'Form Responses 1'!A:A,0),5+MOD(ROW()-2,COUNTA('Form Responses 1'!$1:$1)-4),,TRUE,"Form Responses 1")))</f>
        <v>#N/A</v>
      </c>
      <c r="H632" s="68" t="str">
        <f ca="1" t="shared" si="1"/>
        <v>Security</v>
      </c>
      <c r="I632" s="68" t="str">
        <f ca="1" t="shared" si="2"/>
        <v>SECURITY SERVICE</v>
      </c>
      <c r="J632" s="68" t="str">
        <f ca="1" t="array" ref="J632">IFERROR(INDEX(MASTER!B:B,MATCH(G632,MASTER!A:A,0))/100," ")</f>
        <v> </v>
      </c>
      <c r="K632" s="51">
        <f ca="1" t="shared" si="3"/>
        <v>0</v>
      </c>
      <c r="L632" s="51" t="str">
        <f ca="1" t="shared" si="4"/>
        <v>1900 - WEEK 00</v>
      </c>
      <c r="M632" s="51" t="str">
        <f ca="1" t="shared" si="5"/>
        <v>1900 - MONTH 01</v>
      </c>
      <c r="N632" s="68" t="str">
        <f ca="1" t="shared" ref="N632:O632" si="640">IFERROR(AVERAGEIF(L:L,L632,$J:$J)," ")</f>
        <v> </v>
      </c>
      <c r="O632" s="68" t="str">
        <f ca="1" t="shared" si="640"/>
        <v> </v>
      </c>
      <c r="P632" s="51" t="str">
        <f ca="1">IF(ISBLANK(A632)," ",IF(N632&gt;MASTER!$B$3/100,"SB",IF(N632&gt;MASTER!$B$4/100,"B",IF(N632&gt;MASTER!$B$5/100,"C","K"))))</f>
        <v>SB</v>
      </c>
      <c r="Q632" s="51" t="str">
        <f ca="1">IF(ISBLANK(B632)," ",IF(O632&gt;MASTER!$B$3/100,"SB",IF(O632&gt;MASTER!$B$4/100,"B",IF(O632&gt;MASTER!$B$5/100,"C","K"))))</f>
        <v>SB</v>
      </c>
    </row>
    <row r="633" customHeight="1" spans="1:17">
      <c r="A633" s="51">
        <f ca="1">INDIRECT(ADDRESS(2+QUOTIENT(ROW()-2,COUNTA('Form Responses 1'!$1:$1)-4),1,,TRUE,"Form Responses 1"))</f>
        <v>0</v>
      </c>
      <c r="B633" s="51">
        <f ca="1">INDIRECT(ADDRESS(2+QUOTIENT(ROW()-2,COUNTA('Form Responses 1'!$1:$1)-4),2,,TRUE,"Form Responses 1"))</f>
        <v>0</v>
      </c>
      <c r="C633" s="51">
        <f ca="1">INDIRECT(ADDRESS(2+QUOTIENT(ROW()-2,COUNTA('Form Responses 1'!$1:$1)-4),3,,TRUE,"Form Responses 1"))</f>
        <v>0</v>
      </c>
      <c r="D633" s="51">
        <f ca="1">INDIRECT(ADDRESS(2+QUOTIENT(ROW()-2,COUNTA('Form Responses 1'!$1:$1)-4),4,,TRUE,"Form Responses 1"))</f>
        <v>0</v>
      </c>
      <c r="E633" s="67">
        <f ca="1" t="shared" si="0"/>
        <v>6</v>
      </c>
      <c r="F633" s="51" t="str">
        <f ca="1">IF(ISBLANK(A633)," ",INDIRECT(ADDRESS(1,5+MOD(ROW()-2,COUNTA('Form Responses 1'!$1:$1)-4),,TRUE,"Form Responses 1")))</f>
        <v>Gedung [Halaman]</v>
      </c>
      <c r="G633" s="51" t="e">
        <f ca="1">IF(ISBLANK(A633)," ",INDIRECT(ADDRESS(MATCH(A633,'Form Responses 1'!A:A,0),5+MOD(ROW()-2,COUNTA('Form Responses 1'!$1:$1)-4),,TRUE,"Form Responses 1")))</f>
        <v>#N/A</v>
      </c>
      <c r="H633" s="68" t="str">
        <f ca="1" t="shared" si="1"/>
        <v>Gedung</v>
      </c>
      <c r="I633" s="68" t="str">
        <f ca="1" t="shared" si="2"/>
        <v>CLEANING SERVICE</v>
      </c>
      <c r="J633" s="68" t="str">
        <f ca="1" t="array" ref="J633">IFERROR(INDEX(MASTER!B:B,MATCH(G633,MASTER!A:A,0))/100," ")</f>
        <v> </v>
      </c>
      <c r="K633" s="51">
        <f ca="1" t="shared" si="3"/>
        <v>0</v>
      </c>
      <c r="L633" s="51" t="str">
        <f ca="1" t="shared" si="4"/>
        <v>1900 - WEEK 00</v>
      </c>
      <c r="M633" s="51" t="str">
        <f ca="1" t="shared" si="5"/>
        <v>1900 - MONTH 01</v>
      </c>
      <c r="N633" s="68" t="str">
        <f ca="1" t="shared" ref="N633:O633" si="641">IFERROR(AVERAGEIF(L:L,L633,$J:$J)," ")</f>
        <v> </v>
      </c>
      <c r="O633" s="68" t="str">
        <f ca="1" t="shared" si="641"/>
        <v> </v>
      </c>
      <c r="P633" s="51" t="str">
        <f ca="1">IF(ISBLANK(A633)," ",IF(N633&gt;MASTER!$B$3/100,"SB",IF(N633&gt;MASTER!$B$4/100,"B",IF(N633&gt;MASTER!$B$5/100,"C","K"))))</f>
        <v>SB</v>
      </c>
      <c r="Q633" s="51" t="str">
        <f ca="1">IF(ISBLANK(B633)," ",IF(O633&gt;MASTER!$B$3/100,"SB",IF(O633&gt;MASTER!$B$4/100,"B",IF(O633&gt;MASTER!$B$5/100,"C","K"))))</f>
        <v>SB</v>
      </c>
    </row>
    <row r="634" customHeight="1" spans="1:17">
      <c r="A634" s="51">
        <f ca="1">INDIRECT(ADDRESS(2+QUOTIENT(ROW()-2,COUNTA('Form Responses 1'!$1:$1)-4),1,,TRUE,"Form Responses 1"))</f>
        <v>0</v>
      </c>
      <c r="B634" s="51">
        <f ca="1">INDIRECT(ADDRESS(2+QUOTIENT(ROW()-2,COUNTA('Form Responses 1'!$1:$1)-4),2,,TRUE,"Form Responses 1"))</f>
        <v>0</v>
      </c>
      <c r="C634" s="51">
        <f ca="1">INDIRECT(ADDRESS(2+QUOTIENT(ROW()-2,COUNTA('Form Responses 1'!$1:$1)-4),3,,TRUE,"Form Responses 1"))</f>
        <v>0</v>
      </c>
      <c r="D634" s="51">
        <f ca="1">INDIRECT(ADDRESS(2+QUOTIENT(ROW()-2,COUNTA('Form Responses 1'!$1:$1)-4),4,,TRUE,"Form Responses 1"))</f>
        <v>0</v>
      </c>
      <c r="E634" s="67">
        <f ca="1" t="shared" si="0"/>
        <v>6</v>
      </c>
      <c r="F634" s="51" t="str">
        <f ca="1">IF(ISBLANK(A634)," ",INDIRECT(ADDRESS(1,5+MOD(ROW()-2,COUNTA('Form Responses 1'!$1:$1)-4),,TRUE,"Form Responses 1")))</f>
        <v>Gedung [Kamar 1]</v>
      </c>
      <c r="G634" s="51" t="e">
        <f ca="1">IF(ISBLANK(A634)," ",INDIRECT(ADDRESS(MATCH(A634,'Form Responses 1'!A:A,0),5+MOD(ROW()-2,COUNTA('Form Responses 1'!$1:$1)-4),,TRUE,"Form Responses 1")))</f>
        <v>#N/A</v>
      </c>
      <c r="H634" s="68" t="str">
        <f ca="1" t="shared" si="1"/>
        <v>Gedung</v>
      </c>
      <c r="I634" s="68" t="str">
        <f ca="1" t="shared" si="2"/>
        <v>CLEANING SERVICE</v>
      </c>
      <c r="J634" s="68" t="str">
        <f ca="1" t="array" ref="J634">IFERROR(INDEX(MASTER!B:B,MATCH(G634,MASTER!A:A,0))/100," ")</f>
        <v> </v>
      </c>
      <c r="K634" s="51">
        <f ca="1" t="shared" si="3"/>
        <v>0</v>
      </c>
      <c r="L634" s="51" t="str">
        <f ca="1" t="shared" si="4"/>
        <v>1900 - WEEK 00</v>
      </c>
      <c r="M634" s="51" t="str">
        <f ca="1" t="shared" si="5"/>
        <v>1900 - MONTH 01</v>
      </c>
      <c r="N634" s="68" t="str">
        <f ca="1" t="shared" ref="N634:O634" si="642">IFERROR(AVERAGEIF(L:L,L634,$J:$J)," ")</f>
        <v> </v>
      </c>
      <c r="O634" s="68" t="str">
        <f ca="1" t="shared" si="642"/>
        <v> </v>
      </c>
      <c r="P634" s="51" t="str">
        <f ca="1">IF(ISBLANK(A634)," ",IF(N634&gt;MASTER!$B$3/100,"SB",IF(N634&gt;MASTER!$B$4/100,"B",IF(N634&gt;MASTER!$B$5/100,"C","K"))))</f>
        <v>SB</v>
      </c>
      <c r="Q634" s="51" t="str">
        <f ca="1">IF(ISBLANK(B634)," ",IF(O634&gt;MASTER!$B$3/100,"SB",IF(O634&gt;MASTER!$B$4/100,"B",IF(O634&gt;MASTER!$B$5/100,"C","K"))))</f>
        <v>SB</v>
      </c>
    </row>
    <row r="635" customHeight="1" spans="1:17">
      <c r="A635" s="51">
        <f ca="1">INDIRECT(ADDRESS(2+QUOTIENT(ROW()-2,COUNTA('Form Responses 1'!$1:$1)-4),1,,TRUE,"Form Responses 1"))</f>
        <v>0</v>
      </c>
      <c r="B635" s="51">
        <f ca="1">INDIRECT(ADDRESS(2+QUOTIENT(ROW()-2,COUNTA('Form Responses 1'!$1:$1)-4),2,,TRUE,"Form Responses 1"))</f>
        <v>0</v>
      </c>
      <c r="C635" s="51">
        <f ca="1">INDIRECT(ADDRESS(2+QUOTIENT(ROW()-2,COUNTA('Form Responses 1'!$1:$1)-4),3,,TRUE,"Form Responses 1"))</f>
        <v>0</v>
      </c>
      <c r="D635" s="51">
        <f ca="1">INDIRECT(ADDRESS(2+QUOTIENT(ROW()-2,COUNTA('Form Responses 1'!$1:$1)-4),4,,TRUE,"Form Responses 1"))</f>
        <v>0</v>
      </c>
      <c r="E635" s="67">
        <f ca="1" t="shared" si="0"/>
        <v>6</v>
      </c>
      <c r="F635" s="51" t="str">
        <f ca="1">IF(ISBLANK(A635)," ",INDIRECT(ADDRESS(1,5+MOD(ROW()-2,COUNTA('Form Responses 1'!$1:$1)-4),,TRUE,"Form Responses 1")))</f>
        <v>Gedung [Kamar 2]</v>
      </c>
      <c r="G635" s="51" t="e">
        <f ca="1">IF(ISBLANK(A635)," ",INDIRECT(ADDRESS(MATCH(A635,'Form Responses 1'!A:A,0),5+MOD(ROW()-2,COUNTA('Form Responses 1'!$1:$1)-4),,TRUE,"Form Responses 1")))</f>
        <v>#N/A</v>
      </c>
      <c r="H635" s="68" t="str">
        <f ca="1" t="shared" si="1"/>
        <v>Gedung</v>
      </c>
      <c r="I635" s="68" t="str">
        <f ca="1" t="shared" si="2"/>
        <v>CLEANING SERVICE</v>
      </c>
      <c r="J635" s="68" t="str">
        <f ca="1" t="array" ref="J635">IFERROR(INDEX(MASTER!B:B,MATCH(G635,MASTER!A:A,0))/100," ")</f>
        <v> </v>
      </c>
      <c r="K635" s="51">
        <f ca="1" t="shared" si="3"/>
        <v>0</v>
      </c>
      <c r="L635" s="51" t="str">
        <f ca="1" t="shared" si="4"/>
        <v>1900 - WEEK 00</v>
      </c>
      <c r="M635" s="51" t="str">
        <f ca="1" t="shared" si="5"/>
        <v>1900 - MONTH 01</v>
      </c>
      <c r="N635" s="68" t="str">
        <f ca="1" t="shared" ref="N635:O635" si="643">IFERROR(AVERAGEIF(L:L,L635,$J:$J)," ")</f>
        <v> </v>
      </c>
      <c r="O635" s="68" t="str">
        <f ca="1" t="shared" si="643"/>
        <v> </v>
      </c>
      <c r="P635" s="51" t="str">
        <f ca="1">IF(ISBLANK(A635)," ",IF(N635&gt;MASTER!$B$3/100,"SB",IF(N635&gt;MASTER!$B$4/100,"B",IF(N635&gt;MASTER!$B$5/100,"C","K"))))</f>
        <v>SB</v>
      </c>
      <c r="Q635" s="51" t="str">
        <f ca="1">IF(ISBLANK(B635)," ",IF(O635&gt;MASTER!$B$3/100,"SB",IF(O635&gt;MASTER!$B$4/100,"B",IF(O635&gt;MASTER!$B$5/100,"C","K"))))</f>
        <v>SB</v>
      </c>
    </row>
    <row r="636" customHeight="1" spans="1:17">
      <c r="A636" s="51">
        <f ca="1">INDIRECT(ADDRESS(2+QUOTIENT(ROW()-2,COUNTA('Form Responses 1'!$1:$1)-4),1,,TRUE,"Form Responses 1"))</f>
        <v>0</v>
      </c>
      <c r="B636" s="51">
        <f ca="1">INDIRECT(ADDRESS(2+QUOTIENT(ROW()-2,COUNTA('Form Responses 1'!$1:$1)-4),2,,TRUE,"Form Responses 1"))</f>
        <v>0</v>
      </c>
      <c r="C636" s="51">
        <f ca="1">INDIRECT(ADDRESS(2+QUOTIENT(ROW()-2,COUNTA('Form Responses 1'!$1:$1)-4),3,,TRUE,"Form Responses 1"))</f>
        <v>0</v>
      </c>
      <c r="D636" s="51">
        <f ca="1">INDIRECT(ADDRESS(2+QUOTIENT(ROW()-2,COUNTA('Form Responses 1'!$1:$1)-4),4,,TRUE,"Form Responses 1"))</f>
        <v>0</v>
      </c>
      <c r="E636" s="67">
        <f ca="1" t="shared" si="0"/>
        <v>6</v>
      </c>
      <c r="F636" s="51" t="str">
        <f ca="1">IF(ISBLANK(A636)," ",INDIRECT(ADDRESS(1,5+MOD(ROW()-2,COUNTA('Form Responses 1'!$1:$1)-4),,TRUE,"Form Responses 1")))</f>
        <v>Gedung [Kamar 3]</v>
      </c>
      <c r="G636" s="51" t="e">
        <f ca="1">IF(ISBLANK(A636)," ",INDIRECT(ADDRESS(MATCH(A636,'Form Responses 1'!A:A,0),5+MOD(ROW()-2,COUNTA('Form Responses 1'!$1:$1)-4),,TRUE,"Form Responses 1")))</f>
        <v>#N/A</v>
      </c>
      <c r="H636" s="68" t="str">
        <f ca="1" t="shared" si="1"/>
        <v>Gedung</v>
      </c>
      <c r="I636" s="68" t="str">
        <f ca="1" t="shared" si="2"/>
        <v>CLEANING SERVICE</v>
      </c>
      <c r="J636" s="68" t="str">
        <f ca="1" t="array" ref="J636">IFERROR(INDEX(MASTER!B:B,MATCH(G636,MASTER!A:A,0))/100," ")</f>
        <v> </v>
      </c>
      <c r="K636" s="51">
        <f ca="1" t="shared" si="3"/>
        <v>0</v>
      </c>
      <c r="L636" s="51" t="str">
        <f ca="1" t="shared" si="4"/>
        <v>1900 - WEEK 00</v>
      </c>
      <c r="M636" s="51" t="str">
        <f ca="1" t="shared" si="5"/>
        <v>1900 - MONTH 01</v>
      </c>
      <c r="N636" s="68" t="str">
        <f ca="1" t="shared" ref="N636:O636" si="644">IFERROR(AVERAGEIF(L:L,L636,$J:$J)," ")</f>
        <v> </v>
      </c>
      <c r="O636" s="68" t="str">
        <f ca="1" t="shared" si="644"/>
        <v> </v>
      </c>
      <c r="P636" s="51" t="str">
        <f ca="1">IF(ISBLANK(A636)," ",IF(N636&gt;MASTER!$B$3/100,"SB",IF(N636&gt;MASTER!$B$4/100,"B",IF(N636&gt;MASTER!$B$5/100,"C","K"))))</f>
        <v>SB</v>
      </c>
      <c r="Q636" s="51" t="str">
        <f ca="1">IF(ISBLANK(B636)," ",IF(O636&gt;MASTER!$B$3/100,"SB",IF(O636&gt;MASTER!$B$4/100,"B",IF(O636&gt;MASTER!$B$5/100,"C","K"))))</f>
        <v>SB</v>
      </c>
    </row>
    <row r="637" customHeight="1" spans="1:17">
      <c r="A637" s="51">
        <f ca="1">INDIRECT(ADDRESS(2+QUOTIENT(ROW()-2,COUNTA('Form Responses 1'!$1:$1)-4),1,,TRUE,"Form Responses 1"))</f>
        <v>0</v>
      </c>
      <c r="B637" s="51">
        <f ca="1">INDIRECT(ADDRESS(2+QUOTIENT(ROW()-2,COUNTA('Form Responses 1'!$1:$1)-4),2,,TRUE,"Form Responses 1"))</f>
        <v>0</v>
      </c>
      <c r="C637" s="51">
        <f ca="1">INDIRECT(ADDRESS(2+QUOTIENT(ROW()-2,COUNTA('Form Responses 1'!$1:$1)-4),3,,TRUE,"Form Responses 1"))</f>
        <v>0</v>
      </c>
      <c r="D637" s="51">
        <f ca="1">INDIRECT(ADDRESS(2+QUOTIENT(ROW()-2,COUNTA('Form Responses 1'!$1:$1)-4),4,,TRUE,"Form Responses 1"))</f>
        <v>0</v>
      </c>
      <c r="E637" s="67">
        <f ca="1" t="shared" si="0"/>
        <v>6</v>
      </c>
      <c r="F637" s="51" t="str">
        <f ca="1">IF(ISBLANK(A637)," ",INDIRECT(ADDRESS(1,5+MOD(ROW()-2,COUNTA('Form Responses 1'!$1:$1)-4),,TRUE,"Form Responses 1")))</f>
        <v>Gedung [Kamar 4]</v>
      </c>
      <c r="G637" s="51" t="e">
        <f ca="1">IF(ISBLANK(A637)," ",INDIRECT(ADDRESS(MATCH(A637,'Form Responses 1'!A:A,0),5+MOD(ROW()-2,COUNTA('Form Responses 1'!$1:$1)-4),,TRUE,"Form Responses 1")))</f>
        <v>#N/A</v>
      </c>
      <c r="H637" s="68" t="str">
        <f ca="1" t="shared" si="1"/>
        <v>Gedung</v>
      </c>
      <c r="I637" s="68" t="str">
        <f ca="1" t="shared" si="2"/>
        <v>CLEANING SERVICE</v>
      </c>
      <c r="J637" s="68" t="str">
        <f ca="1" t="array" ref="J637">IFERROR(INDEX(MASTER!B:B,MATCH(G637,MASTER!A:A,0))/100," ")</f>
        <v> </v>
      </c>
      <c r="K637" s="51">
        <f ca="1" t="shared" si="3"/>
        <v>0</v>
      </c>
      <c r="L637" s="51" t="str">
        <f ca="1" t="shared" si="4"/>
        <v>1900 - WEEK 00</v>
      </c>
      <c r="M637" s="51" t="str">
        <f ca="1" t="shared" si="5"/>
        <v>1900 - MONTH 01</v>
      </c>
      <c r="N637" s="68" t="str">
        <f ca="1" t="shared" ref="N637:O637" si="645">IFERROR(AVERAGEIF(L:L,L637,$J:$J)," ")</f>
        <v> </v>
      </c>
      <c r="O637" s="68" t="str">
        <f ca="1" t="shared" si="645"/>
        <v> </v>
      </c>
      <c r="P637" s="51" t="str">
        <f ca="1">IF(ISBLANK(A637)," ",IF(N637&gt;MASTER!$B$3/100,"SB",IF(N637&gt;MASTER!$B$4/100,"B",IF(N637&gt;MASTER!$B$5/100,"C","K"))))</f>
        <v>SB</v>
      </c>
      <c r="Q637" s="51" t="str">
        <f ca="1">IF(ISBLANK(B637)," ",IF(O637&gt;MASTER!$B$3/100,"SB",IF(O637&gt;MASTER!$B$4/100,"B",IF(O637&gt;MASTER!$B$5/100,"C","K"))))</f>
        <v>SB</v>
      </c>
    </row>
    <row r="638" customHeight="1" spans="1:17">
      <c r="A638" s="51">
        <f ca="1">INDIRECT(ADDRESS(2+QUOTIENT(ROW()-2,COUNTA('Form Responses 1'!$1:$1)-4),1,,TRUE,"Form Responses 1"))</f>
        <v>0</v>
      </c>
      <c r="B638" s="51">
        <f ca="1">INDIRECT(ADDRESS(2+QUOTIENT(ROW()-2,COUNTA('Form Responses 1'!$1:$1)-4),2,,TRUE,"Form Responses 1"))</f>
        <v>0</v>
      </c>
      <c r="C638" s="51">
        <f ca="1">INDIRECT(ADDRESS(2+QUOTIENT(ROW()-2,COUNTA('Form Responses 1'!$1:$1)-4),3,,TRUE,"Form Responses 1"))</f>
        <v>0</v>
      </c>
      <c r="D638" s="51">
        <f ca="1">INDIRECT(ADDRESS(2+QUOTIENT(ROW()-2,COUNTA('Form Responses 1'!$1:$1)-4),4,,TRUE,"Form Responses 1"))</f>
        <v>0</v>
      </c>
      <c r="E638" s="67">
        <f ca="1" t="shared" si="0"/>
        <v>6</v>
      </c>
      <c r="F638" s="51" t="str">
        <f ca="1">IF(ISBLANK(A638)," ",INDIRECT(ADDRESS(1,5+MOD(ROW()-2,COUNTA('Form Responses 1'!$1:$1)-4),,TRUE,"Form Responses 1")))</f>
        <v>Gedung [Kolidor]</v>
      </c>
      <c r="G638" s="51" t="e">
        <f ca="1">IF(ISBLANK(A638)," ",INDIRECT(ADDRESS(MATCH(A638,'Form Responses 1'!A:A,0),5+MOD(ROW()-2,COUNTA('Form Responses 1'!$1:$1)-4),,TRUE,"Form Responses 1")))</f>
        <v>#N/A</v>
      </c>
      <c r="H638" s="68" t="str">
        <f ca="1" t="shared" si="1"/>
        <v>Gedung</v>
      </c>
      <c r="I638" s="68" t="str">
        <f ca="1" t="shared" si="2"/>
        <v>CLEANING SERVICE</v>
      </c>
      <c r="J638" s="68" t="str">
        <f ca="1" t="array" ref="J638">IFERROR(INDEX(MASTER!B:B,MATCH(G638,MASTER!A:A,0))/100," ")</f>
        <v> </v>
      </c>
      <c r="K638" s="51">
        <f ca="1" t="shared" si="3"/>
        <v>0</v>
      </c>
      <c r="L638" s="51" t="str">
        <f ca="1" t="shared" si="4"/>
        <v>1900 - WEEK 00</v>
      </c>
      <c r="M638" s="51" t="str">
        <f ca="1" t="shared" si="5"/>
        <v>1900 - MONTH 01</v>
      </c>
      <c r="N638" s="68" t="str">
        <f ca="1" t="shared" ref="N638:O638" si="646">IFERROR(AVERAGEIF(L:L,L638,$J:$J)," ")</f>
        <v> </v>
      </c>
      <c r="O638" s="68" t="str">
        <f ca="1" t="shared" si="646"/>
        <v> </v>
      </c>
      <c r="P638" s="51" t="str">
        <f ca="1">IF(ISBLANK(A638)," ",IF(N638&gt;MASTER!$B$3/100,"SB",IF(N638&gt;MASTER!$B$4/100,"B",IF(N638&gt;MASTER!$B$5/100,"C","K"))))</f>
        <v>SB</v>
      </c>
      <c r="Q638" s="51" t="str">
        <f ca="1">IF(ISBLANK(B638)," ",IF(O638&gt;MASTER!$B$3/100,"SB",IF(O638&gt;MASTER!$B$4/100,"B",IF(O638&gt;MASTER!$B$5/100,"C","K"))))</f>
        <v>SB</v>
      </c>
    </row>
    <row r="639" customHeight="1" spans="1:17">
      <c r="A639" s="51">
        <f ca="1">INDIRECT(ADDRESS(2+QUOTIENT(ROW()-2,COUNTA('Form Responses 1'!$1:$1)-4),1,,TRUE,"Form Responses 1"))</f>
        <v>0</v>
      </c>
      <c r="B639" s="51">
        <f ca="1">INDIRECT(ADDRESS(2+QUOTIENT(ROW()-2,COUNTA('Form Responses 1'!$1:$1)-4),2,,TRUE,"Form Responses 1"))</f>
        <v>0</v>
      </c>
      <c r="C639" s="51">
        <f ca="1">INDIRECT(ADDRESS(2+QUOTIENT(ROW()-2,COUNTA('Form Responses 1'!$1:$1)-4),3,,TRUE,"Form Responses 1"))</f>
        <v>0</v>
      </c>
      <c r="D639" s="51">
        <f ca="1">INDIRECT(ADDRESS(2+QUOTIENT(ROW()-2,COUNTA('Form Responses 1'!$1:$1)-4),4,,TRUE,"Form Responses 1"))</f>
        <v>0</v>
      </c>
      <c r="E639" s="67">
        <f ca="1" t="shared" si="0"/>
        <v>6</v>
      </c>
      <c r="F639" s="51" t="str">
        <f ca="1">IF(ISBLANK(A639)," ",INDIRECT(ADDRESS(1,5+MOD(ROW()-2,COUNTA('Form Responses 1'!$1:$1)-4),,TRUE,"Form Responses 1")))</f>
        <v>Gedung [Pentri]</v>
      </c>
      <c r="G639" s="51" t="e">
        <f ca="1">IF(ISBLANK(A639)," ",INDIRECT(ADDRESS(MATCH(A639,'Form Responses 1'!A:A,0),5+MOD(ROW()-2,COUNTA('Form Responses 1'!$1:$1)-4),,TRUE,"Form Responses 1")))</f>
        <v>#N/A</v>
      </c>
      <c r="H639" s="68" t="str">
        <f ca="1" t="shared" si="1"/>
        <v>Gedung</v>
      </c>
      <c r="I639" s="68" t="str">
        <f ca="1" t="shared" si="2"/>
        <v>CLEANING SERVICE</v>
      </c>
      <c r="J639" s="68" t="str">
        <f ca="1" t="array" ref="J639">IFERROR(INDEX(MASTER!B:B,MATCH(G639,MASTER!A:A,0))/100," ")</f>
        <v> </v>
      </c>
      <c r="K639" s="51">
        <f ca="1" t="shared" si="3"/>
        <v>0</v>
      </c>
      <c r="L639" s="51" t="str">
        <f ca="1" t="shared" si="4"/>
        <v>1900 - WEEK 00</v>
      </c>
      <c r="M639" s="51" t="str">
        <f ca="1" t="shared" si="5"/>
        <v>1900 - MONTH 01</v>
      </c>
      <c r="N639" s="68" t="str">
        <f ca="1" t="shared" ref="N639:O639" si="647">IFERROR(AVERAGEIF(L:L,L639,$J:$J)," ")</f>
        <v> </v>
      </c>
      <c r="O639" s="68" t="str">
        <f ca="1" t="shared" si="647"/>
        <v> </v>
      </c>
      <c r="P639" s="51" t="str">
        <f ca="1">IF(ISBLANK(A639)," ",IF(N639&gt;MASTER!$B$3/100,"SB",IF(N639&gt;MASTER!$B$4/100,"B",IF(N639&gt;MASTER!$B$5/100,"C","K"))))</f>
        <v>SB</v>
      </c>
      <c r="Q639" s="51" t="str">
        <f ca="1">IF(ISBLANK(B639)," ",IF(O639&gt;MASTER!$B$3/100,"SB",IF(O639&gt;MASTER!$B$4/100,"B",IF(O639&gt;MASTER!$B$5/100,"C","K"))))</f>
        <v>SB</v>
      </c>
    </row>
    <row r="640" customHeight="1" spans="1:17">
      <c r="A640" s="51">
        <f ca="1">INDIRECT(ADDRESS(2+QUOTIENT(ROW()-2,COUNTA('Form Responses 1'!$1:$1)-4),1,,TRUE,"Form Responses 1"))</f>
        <v>0</v>
      </c>
      <c r="B640" s="51">
        <f ca="1">INDIRECT(ADDRESS(2+QUOTIENT(ROW()-2,COUNTA('Form Responses 1'!$1:$1)-4),2,,TRUE,"Form Responses 1"))</f>
        <v>0</v>
      </c>
      <c r="C640" s="51">
        <f ca="1">INDIRECT(ADDRESS(2+QUOTIENT(ROW()-2,COUNTA('Form Responses 1'!$1:$1)-4),3,,TRUE,"Form Responses 1"))</f>
        <v>0</v>
      </c>
      <c r="D640" s="51">
        <f ca="1">INDIRECT(ADDRESS(2+QUOTIENT(ROW()-2,COUNTA('Form Responses 1'!$1:$1)-4),4,,TRUE,"Form Responses 1"))</f>
        <v>0</v>
      </c>
      <c r="E640" s="67">
        <f ca="1" t="shared" si="0"/>
        <v>6</v>
      </c>
      <c r="F640" s="51" t="str">
        <f ca="1">IF(ISBLANK(A640)," ",INDIRECT(ADDRESS(1,5+MOD(ROW()-2,COUNTA('Form Responses 1'!$1:$1)-4),,TRUE,"Form Responses 1")))</f>
        <v>Gedung [Toilet]</v>
      </c>
      <c r="G640" s="51" t="e">
        <f ca="1">IF(ISBLANK(A640)," ",INDIRECT(ADDRESS(MATCH(A640,'Form Responses 1'!A:A,0),5+MOD(ROW()-2,COUNTA('Form Responses 1'!$1:$1)-4),,TRUE,"Form Responses 1")))</f>
        <v>#N/A</v>
      </c>
      <c r="H640" s="68" t="str">
        <f ca="1" t="shared" si="1"/>
        <v>Gedung</v>
      </c>
      <c r="I640" s="68" t="str">
        <f ca="1" t="shared" si="2"/>
        <v>CLEANING SERVICE</v>
      </c>
      <c r="J640" s="68" t="str">
        <f ca="1" t="array" ref="J640">IFERROR(INDEX(MASTER!B:B,MATCH(G640,MASTER!A:A,0))/100," ")</f>
        <v> </v>
      </c>
      <c r="K640" s="51">
        <f ca="1" t="shared" si="3"/>
        <v>0</v>
      </c>
      <c r="L640" s="51" t="str">
        <f ca="1" t="shared" si="4"/>
        <v>1900 - WEEK 00</v>
      </c>
      <c r="M640" s="51" t="str">
        <f ca="1" t="shared" si="5"/>
        <v>1900 - MONTH 01</v>
      </c>
      <c r="N640" s="68" t="str">
        <f ca="1" t="shared" ref="N640:O640" si="648">IFERROR(AVERAGEIF(L:L,L640,$J:$J)," ")</f>
        <v> </v>
      </c>
      <c r="O640" s="68" t="str">
        <f ca="1" t="shared" si="648"/>
        <v> </v>
      </c>
      <c r="P640" s="51" t="str">
        <f ca="1">IF(ISBLANK(A640)," ",IF(N640&gt;MASTER!$B$3/100,"SB",IF(N640&gt;MASTER!$B$4/100,"B",IF(N640&gt;MASTER!$B$5/100,"C","K"))))</f>
        <v>SB</v>
      </c>
      <c r="Q640" s="51" t="str">
        <f ca="1">IF(ISBLANK(B640)," ",IF(O640&gt;MASTER!$B$3/100,"SB",IF(O640&gt;MASTER!$B$4/100,"B",IF(O640&gt;MASTER!$B$5/100,"C","K"))))</f>
        <v>SB</v>
      </c>
    </row>
    <row r="641" customHeight="1" spans="1:17">
      <c r="A641" s="51">
        <f ca="1">INDIRECT(ADDRESS(2+QUOTIENT(ROW()-2,COUNTA('Form Responses 1'!$1:$1)-4),1,,TRUE,"Form Responses 1"))</f>
        <v>0</v>
      </c>
      <c r="B641" s="51">
        <f ca="1">INDIRECT(ADDRESS(2+QUOTIENT(ROW()-2,COUNTA('Form Responses 1'!$1:$1)-4),2,,TRUE,"Form Responses 1"))</f>
        <v>0</v>
      </c>
      <c r="C641" s="51">
        <f ca="1">INDIRECT(ADDRESS(2+QUOTIENT(ROW()-2,COUNTA('Form Responses 1'!$1:$1)-4),3,,TRUE,"Form Responses 1"))</f>
        <v>0</v>
      </c>
      <c r="D641" s="51">
        <f ca="1">INDIRECT(ADDRESS(2+QUOTIENT(ROW()-2,COUNTA('Form Responses 1'!$1:$1)-4),4,,TRUE,"Form Responses 1"))</f>
        <v>0</v>
      </c>
      <c r="E641" s="67">
        <f ca="1" t="shared" si="0"/>
        <v>6</v>
      </c>
      <c r="F641" s="51" t="str">
        <f ca="1">IF(ISBLANK(A641)," ",INDIRECT(ADDRESS(1,5+MOD(ROW()-2,COUNTA('Form Responses 1'!$1:$1)-4),,TRUE,"Form Responses 1")))</f>
        <v>Security [Security Functions]</v>
      </c>
      <c r="G641" s="51" t="e">
        <f ca="1">IF(ISBLANK(A641)," ",INDIRECT(ADDRESS(MATCH(A641,'Form Responses 1'!A:A,0),5+MOD(ROW()-2,COUNTA('Form Responses 1'!$1:$1)-4),,TRUE,"Form Responses 1")))</f>
        <v>#N/A</v>
      </c>
      <c r="H641" s="68" t="str">
        <f ca="1" t="shared" si="1"/>
        <v>Security</v>
      </c>
      <c r="I641" s="68" t="str">
        <f ca="1" t="shared" si="2"/>
        <v>SECURITY SERVICE</v>
      </c>
      <c r="J641" s="68" t="str">
        <f ca="1" t="array" ref="J641">IFERROR(INDEX(MASTER!B:B,MATCH(G641,MASTER!A:A,0))/100," ")</f>
        <v> </v>
      </c>
      <c r="K641" s="51">
        <f ca="1" t="shared" si="3"/>
        <v>0</v>
      </c>
      <c r="L641" s="51" t="str">
        <f ca="1" t="shared" si="4"/>
        <v>1900 - WEEK 00</v>
      </c>
      <c r="M641" s="51" t="str">
        <f ca="1" t="shared" si="5"/>
        <v>1900 - MONTH 01</v>
      </c>
      <c r="N641" s="68" t="str">
        <f ca="1" t="shared" ref="N641:O641" si="649">IFERROR(AVERAGEIF(L:L,L641,$J:$J)," ")</f>
        <v> </v>
      </c>
      <c r="O641" s="68" t="str">
        <f ca="1" t="shared" si="649"/>
        <v> </v>
      </c>
      <c r="P641" s="51" t="str">
        <f ca="1">IF(ISBLANK(A641)," ",IF(N641&gt;MASTER!$B$3/100,"SB",IF(N641&gt;MASTER!$B$4/100,"B",IF(N641&gt;MASTER!$B$5/100,"C","K"))))</f>
        <v>SB</v>
      </c>
      <c r="Q641" s="51" t="str">
        <f ca="1">IF(ISBLANK(B641)," ",IF(O641&gt;MASTER!$B$3/100,"SB",IF(O641&gt;MASTER!$B$4/100,"B",IF(O641&gt;MASTER!$B$5/100,"C","K"))))</f>
        <v>SB</v>
      </c>
    </row>
    <row r="642" customHeight="1" spans="1:17">
      <c r="A642" s="51">
        <f ca="1">INDIRECT(ADDRESS(2+QUOTIENT(ROW()-2,COUNTA('Form Responses 1'!$1:$1)-4),1,,TRUE,"Form Responses 1"))</f>
        <v>0</v>
      </c>
      <c r="B642" s="51">
        <f ca="1">INDIRECT(ADDRESS(2+QUOTIENT(ROW()-2,COUNTA('Form Responses 1'!$1:$1)-4),2,,TRUE,"Form Responses 1"))</f>
        <v>0</v>
      </c>
      <c r="C642" s="51">
        <f ca="1">INDIRECT(ADDRESS(2+QUOTIENT(ROW()-2,COUNTA('Form Responses 1'!$1:$1)-4),3,,TRUE,"Form Responses 1"))</f>
        <v>0</v>
      </c>
      <c r="D642" s="51">
        <f ca="1">INDIRECT(ADDRESS(2+QUOTIENT(ROW()-2,COUNTA('Form Responses 1'!$1:$1)-4),4,,TRUE,"Form Responses 1"))</f>
        <v>0</v>
      </c>
      <c r="E642" s="67">
        <f ca="1" t="shared" si="0"/>
        <v>6</v>
      </c>
      <c r="F642" s="51" t="str">
        <f ca="1">IF(ISBLANK(A642)," ",INDIRECT(ADDRESS(1,5+MOD(ROW()-2,COUNTA('Form Responses 1'!$1:$1)-4),,TRUE,"Form Responses 1")))</f>
        <v>Gedung [Halaman]</v>
      </c>
      <c r="G642" s="51" t="e">
        <f ca="1">IF(ISBLANK(A642)," ",INDIRECT(ADDRESS(MATCH(A642,'Form Responses 1'!A:A,0),5+MOD(ROW()-2,COUNTA('Form Responses 1'!$1:$1)-4),,TRUE,"Form Responses 1")))</f>
        <v>#N/A</v>
      </c>
      <c r="H642" s="68" t="str">
        <f ca="1" t="shared" si="1"/>
        <v>Gedung</v>
      </c>
      <c r="I642" s="68" t="str">
        <f ca="1" t="shared" si="2"/>
        <v>CLEANING SERVICE</v>
      </c>
      <c r="J642" s="68" t="str">
        <f ca="1" t="array" ref="J642">IFERROR(INDEX(MASTER!B:B,MATCH(G642,MASTER!A:A,0))/100," ")</f>
        <v> </v>
      </c>
      <c r="K642" s="51">
        <f ca="1" t="shared" si="3"/>
        <v>0</v>
      </c>
      <c r="L642" s="51" t="str">
        <f ca="1" t="shared" si="4"/>
        <v>1900 - WEEK 00</v>
      </c>
      <c r="M642" s="51" t="str">
        <f ca="1" t="shared" si="5"/>
        <v>1900 - MONTH 01</v>
      </c>
      <c r="N642" s="68" t="str">
        <f ca="1" t="shared" ref="N642:O642" si="650">IFERROR(AVERAGEIF(L:L,L642,$J:$J)," ")</f>
        <v> </v>
      </c>
      <c r="O642" s="68" t="str">
        <f ca="1" t="shared" si="650"/>
        <v> </v>
      </c>
      <c r="P642" s="51" t="str">
        <f ca="1">IF(ISBLANK(A642)," ",IF(N642&gt;MASTER!$B$3/100,"SB",IF(N642&gt;MASTER!$B$4/100,"B",IF(N642&gt;MASTER!$B$5/100,"C","K"))))</f>
        <v>SB</v>
      </c>
      <c r="Q642" s="51" t="str">
        <f ca="1">IF(ISBLANK(B642)," ",IF(O642&gt;MASTER!$B$3/100,"SB",IF(O642&gt;MASTER!$B$4/100,"B",IF(O642&gt;MASTER!$B$5/100,"C","K"))))</f>
        <v>SB</v>
      </c>
    </row>
    <row r="643" customHeight="1" spans="1:17">
      <c r="A643" s="51">
        <f ca="1">INDIRECT(ADDRESS(2+QUOTIENT(ROW()-2,COUNTA('Form Responses 1'!$1:$1)-4),1,,TRUE,"Form Responses 1"))</f>
        <v>0</v>
      </c>
      <c r="B643" s="51">
        <f ca="1">INDIRECT(ADDRESS(2+QUOTIENT(ROW()-2,COUNTA('Form Responses 1'!$1:$1)-4),2,,TRUE,"Form Responses 1"))</f>
        <v>0</v>
      </c>
      <c r="C643" s="51">
        <f ca="1">INDIRECT(ADDRESS(2+QUOTIENT(ROW()-2,COUNTA('Form Responses 1'!$1:$1)-4),3,,TRUE,"Form Responses 1"))</f>
        <v>0</v>
      </c>
      <c r="D643" s="51">
        <f ca="1">INDIRECT(ADDRESS(2+QUOTIENT(ROW()-2,COUNTA('Form Responses 1'!$1:$1)-4),4,,TRUE,"Form Responses 1"))</f>
        <v>0</v>
      </c>
      <c r="E643" s="67">
        <f ca="1" t="shared" si="0"/>
        <v>6</v>
      </c>
      <c r="F643" s="51" t="str">
        <f ca="1">IF(ISBLANK(A643)," ",INDIRECT(ADDRESS(1,5+MOD(ROW()-2,COUNTA('Form Responses 1'!$1:$1)-4),,TRUE,"Form Responses 1")))</f>
        <v>Gedung [Kamar 1]</v>
      </c>
      <c r="G643" s="51" t="e">
        <f ca="1">IF(ISBLANK(A643)," ",INDIRECT(ADDRESS(MATCH(A643,'Form Responses 1'!A:A,0),5+MOD(ROW()-2,COUNTA('Form Responses 1'!$1:$1)-4),,TRUE,"Form Responses 1")))</f>
        <v>#N/A</v>
      </c>
      <c r="H643" s="68" t="str">
        <f ca="1" t="shared" si="1"/>
        <v>Gedung</v>
      </c>
      <c r="I643" s="68" t="str">
        <f ca="1" t="shared" si="2"/>
        <v>CLEANING SERVICE</v>
      </c>
      <c r="J643" s="68" t="str">
        <f ca="1" t="array" ref="J643">IFERROR(INDEX(MASTER!B:B,MATCH(G643,MASTER!A:A,0))/100," ")</f>
        <v> </v>
      </c>
      <c r="K643" s="51">
        <f ca="1" t="shared" si="3"/>
        <v>0</v>
      </c>
      <c r="L643" s="51" t="str">
        <f ca="1" t="shared" si="4"/>
        <v>1900 - WEEK 00</v>
      </c>
      <c r="M643" s="51" t="str">
        <f ca="1" t="shared" si="5"/>
        <v>1900 - MONTH 01</v>
      </c>
      <c r="N643" s="68" t="str">
        <f ca="1" t="shared" ref="N643:O643" si="651">IFERROR(AVERAGEIF(L:L,L643,$J:$J)," ")</f>
        <v> </v>
      </c>
      <c r="O643" s="68" t="str">
        <f ca="1" t="shared" si="651"/>
        <v> </v>
      </c>
      <c r="P643" s="51" t="str">
        <f ca="1">IF(ISBLANK(A643)," ",IF(N643&gt;MASTER!$B$3/100,"SB",IF(N643&gt;MASTER!$B$4/100,"B",IF(N643&gt;MASTER!$B$5/100,"C","K"))))</f>
        <v>SB</v>
      </c>
      <c r="Q643" s="51" t="str">
        <f ca="1">IF(ISBLANK(B643)," ",IF(O643&gt;MASTER!$B$3/100,"SB",IF(O643&gt;MASTER!$B$4/100,"B",IF(O643&gt;MASTER!$B$5/100,"C","K"))))</f>
        <v>SB</v>
      </c>
    </row>
    <row r="644" customHeight="1" spans="1:17">
      <c r="A644" s="51">
        <f ca="1">INDIRECT(ADDRESS(2+QUOTIENT(ROW()-2,COUNTA('Form Responses 1'!$1:$1)-4),1,,TRUE,"Form Responses 1"))</f>
        <v>0</v>
      </c>
      <c r="B644" s="51">
        <f ca="1">INDIRECT(ADDRESS(2+QUOTIENT(ROW()-2,COUNTA('Form Responses 1'!$1:$1)-4),2,,TRUE,"Form Responses 1"))</f>
        <v>0</v>
      </c>
      <c r="C644" s="51">
        <f ca="1">INDIRECT(ADDRESS(2+QUOTIENT(ROW()-2,COUNTA('Form Responses 1'!$1:$1)-4),3,,TRUE,"Form Responses 1"))</f>
        <v>0</v>
      </c>
      <c r="D644" s="51">
        <f ca="1">INDIRECT(ADDRESS(2+QUOTIENT(ROW()-2,COUNTA('Form Responses 1'!$1:$1)-4),4,,TRUE,"Form Responses 1"))</f>
        <v>0</v>
      </c>
      <c r="E644" s="67">
        <f ca="1" t="shared" si="0"/>
        <v>6</v>
      </c>
      <c r="F644" s="51" t="str">
        <f ca="1">IF(ISBLANK(A644)," ",INDIRECT(ADDRESS(1,5+MOD(ROW()-2,COUNTA('Form Responses 1'!$1:$1)-4),,TRUE,"Form Responses 1")))</f>
        <v>Gedung [Kamar 2]</v>
      </c>
      <c r="G644" s="51" t="e">
        <f ca="1">IF(ISBLANK(A644)," ",INDIRECT(ADDRESS(MATCH(A644,'Form Responses 1'!A:A,0),5+MOD(ROW()-2,COUNTA('Form Responses 1'!$1:$1)-4),,TRUE,"Form Responses 1")))</f>
        <v>#N/A</v>
      </c>
      <c r="H644" s="68" t="str">
        <f ca="1" t="shared" si="1"/>
        <v>Gedung</v>
      </c>
      <c r="I644" s="68" t="str">
        <f ca="1" t="shared" si="2"/>
        <v>CLEANING SERVICE</v>
      </c>
      <c r="J644" s="68" t="str">
        <f ca="1" t="array" ref="J644">IFERROR(INDEX(MASTER!B:B,MATCH(G644,MASTER!A:A,0))/100," ")</f>
        <v> </v>
      </c>
      <c r="K644" s="51">
        <f ca="1" t="shared" si="3"/>
        <v>0</v>
      </c>
      <c r="L644" s="51" t="str">
        <f ca="1" t="shared" si="4"/>
        <v>1900 - WEEK 00</v>
      </c>
      <c r="M644" s="51" t="str">
        <f ca="1" t="shared" si="5"/>
        <v>1900 - MONTH 01</v>
      </c>
      <c r="N644" s="68" t="str">
        <f ca="1" t="shared" ref="N644:O644" si="652">IFERROR(AVERAGEIF(L:L,L644,$J:$J)," ")</f>
        <v> </v>
      </c>
      <c r="O644" s="68" t="str">
        <f ca="1" t="shared" si="652"/>
        <v> </v>
      </c>
      <c r="P644" s="51" t="str">
        <f ca="1">IF(ISBLANK(A644)," ",IF(N644&gt;MASTER!$B$3/100,"SB",IF(N644&gt;MASTER!$B$4/100,"B",IF(N644&gt;MASTER!$B$5/100,"C","K"))))</f>
        <v>SB</v>
      </c>
      <c r="Q644" s="51" t="str">
        <f ca="1">IF(ISBLANK(B644)," ",IF(O644&gt;MASTER!$B$3/100,"SB",IF(O644&gt;MASTER!$B$4/100,"B",IF(O644&gt;MASTER!$B$5/100,"C","K"))))</f>
        <v>SB</v>
      </c>
    </row>
    <row r="645" customHeight="1" spans="1:17">
      <c r="A645" s="51">
        <f ca="1">INDIRECT(ADDRESS(2+QUOTIENT(ROW()-2,COUNTA('Form Responses 1'!$1:$1)-4),1,,TRUE,"Form Responses 1"))</f>
        <v>0</v>
      </c>
      <c r="B645" s="51">
        <f ca="1">INDIRECT(ADDRESS(2+QUOTIENT(ROW()-2,COUNTA('Form Responses 1'!$1:$1)-4),2,,TRUE,"Form Responses 1"))</f>
        <v>0</v>
      </c>
      <c r="C645" s="51">
        <f ca="1">INDIRECT(ADDRESS(2+QUOTIENT(ROW()-2,COUNTA('Form Responses 1'!$1:$1)-4),3,,TRUE,"Form Responses 1"))</f>
        <v>0</v>
      </c>
      <c r="D645" s="51">
        <f ca="1">INDIRECT(ADDRESS(2+QUOTIENT(ROW()-2,COUNTA('Form Responses 1'!$1:$1)-4),4,,TRUE,"Form Responses 1"))</f>
        <v>0</v>
      </c>
      <c r="E645" s="67">
        <f ca="1" t="shared" si="0"/>
        <v>6</v>
      </c>
      <c r="F645" s="51" t="str">
        <f ca="1">IF(ISBLANK(A645)," ",INDIRECT(ADDRESS(1,5+MOD(ROW()-2,COUNTA('Form Responses 1'!$1:$1)-4),,TRUE,"Form Responses 1")))</f>
        <v>Gedung [Kamar 3]</v>
      </c>
      <c r="G645" s="51" t="e">
        <f ca="1">IF(ISBLANK(A645)," ",INDIRECT(ADDRESS(MATCH(A645,'Form Responses 1'!A:A,0),5+MOD(ROW()-2,COUNTA('Form Responses 1'!$1:$1)-4),,TRUE,"Form Responses 1")))</f>
        <v>#N/A</v>
      </c>
      <c r="H645" s="68" t="str">
        <f ca="1" t="shared" si="1"/>
        <v>Gedung</v>
      </c>
      <c r="I645" s="68" t="str">
        <f ca="1" t="shared" si="2"/>
        <v>CLEANING SERVICE</v>
      </c>
      <c r="J645" s="68" t="str">
        <f ca="1" t="array" ref="J645">IFERROR(INDEX(MASTER!B:B,MATCH(G645,MASTER!A:A,0))/100," ")</f>
        <v> </v>
      </c>
      <c r="K645" s="51">
        <f ca="1" t="shared" si="3"/>
        <v>0</v>
      </c>
      <c r="L645" s="51" t="str">
        <f ca="1" t="shared" si="4"/>
        <v>1900 - WEEK 00</v>
      </c>
      <c r="M645" s="51" t="str">
        <f ca="1" t="shared" si="5"/>
        <v>1900 - MONTH 01</v>
      </c>
      <c r="N645" s="68" t="str">
        <f ca="1" t="shared" ref="N645:O645" si="653">IFERROR(AVERAGEIF(L:L,L645,$J:$J)," ")</f>
        <v> </v>
      </c>
      <c r="O645" s="68" t="str">
        <f ca="1" t="shared" si="653"/>
        <v> </v>
      </c>
      <c r="P645" s="51" t="str">
        <f ca="1">IF(ISBLANK(A645)," ",IF(N645&gt;MASTER!$B$3/100,"SB",IF(N645&gt;MASTER!$B$4/100,"B",IF(N645&gt;MASTER!$B$5/100,"C","K"))))</f>
        <v>SB</v>
      </c>
      <c r="Q645" s="51" t="str">
        <f ca="1">IF(ISBLANK(B645)," ",IF(O645&gt;MASTER!$B$3/100,"SB",IF(O645&gt;MASTER!$B$4/100,"B",IF(O645&gt;MASTER!$B$5/100,"C","K"))))</f>
        <v>SB</v>
      </c>
    </row>
    <row r="646" customHeight="1" spans="1:17">
      <c r="A646" s="51">
        <f ca="1">INDIRECT(ADDRESS(2+QUOTIENT(ROW()-2,COUNTA('Form Responses 1'!$1:$1)-4),1,,TRUE,"Form Responses 1"))</f>
        <v>0</v>
      </c>
      <c r="B646" s="51">
        <f ca="1">INDIRECT(ADDRESS(2+QUOTIENT(ROW()-2,COUNTA('Form Responses 1'!$1:$1)-4),2,,TRUE,"Form Responses 1"))</f>
        <v>0</v>
      </c>
      <c r="C646" s="51">
        <f ca="1">INDIRECT(ADDRESS(2+QUOTIENT(ROW()-2,COUNTA('Form Responses 1'!$1:$1)-4),3,,TRUE,"Form Responses 1"))</f>
        <v>0</v>
      </c>
      <c r="D646" s="51">
        <f ca="1">INDIRECT(ADDRESS(2+QUOTIENT(ROW()-2,COUNTA('Form Responses 1'!$1:$1)-4),4,,TRUE,"Form Responses 1"))</f>
        <v>0</v>
      </c>
      <c r="E646" s="67">
        <f ca="1" t="shared" si="0"/>
        <v>6</v>
      </c>
      <c r="F646" s="51" t="str">
        <f ca="1">IF(ISBLANK(A646)," ",INDIRECT(ADDRESS(1,5+MOD(ROW()-2,COUNTA('Form Responses 1'!$1:$1)-4),,TRUE,"Form Responses 1")))</f>
        <v>Gedung [Kamar 4]</v>
      </c>
      <c r="G646" s="51" t="e">
        <f ca="1">IF(ISBLANK(A646)," ",INDIRECT(ADDRESS(MATCH(A646,'Form Responses 1'!A:A,0),5+MOD(ROW()-2,COUNTA('Form Responses 1'!$1:$1)-4),,TRUE,"Form Responses 1")))</f>
        <v>#N/A</v>
      </c>
      <c r="H646" s="68" t="str">
        <f ca="1" t="shared" si="1"/>
        <v>Gedung</v>
      </c>
      <c r="I646" s="68" t="str">
        <f ca="1" t="shared" si="2"/>
        <v>CLEANING SERVICE</v>
      </c>
      <c r="J646" s="68" t="str">
        <f ca="1" t="array" ref="J646">IFERROR(INDEX(MASTER!B:B,MATCH(G646,MASTER!A:A,0))/100," ")</f>
        <v> </v>
      </c>
      <c r="K646" s="51">
        <f ca="1" t="shared" si="3"/>
        <v>0</v>
      </c>
      <c r="L646" s="51" t="str">
        <f ca="1" t="shared" si="4"/>
        <v>1900 - WEEK 00</v>
      </c>
      <c r="M646" s="51" t="str">
        <f ca="1" t="shared" si="5"/>
        <v>1900 - MONTH 01</v>
      </c>
      <c r="N646" s="68" t="str">
        <f ca="1" t="shared" ref="N646:O646" si="654">IFERROR(AVERAGEIF(L:L,L646,$J:$J)," ")</f>
        <v> </v>
      </c>
      <c r="O646" s="68" t="str">
        <f ca="1" t="shared" si="654"/>
        <v> </v>
      </c>
      <c r="P646" s="51" t="str">
        <f ca="1">IF(ISBLANK(A646)," ",IF(N646&gt;MASTER!$B$3/100,"SB",IF(N646&gt;MASTER!$B$4/100,"B",IF(N646&gt;MASTER!$B$5/100,"C","K"))))</f>
        <v>SB</v>
      </c>
      <c r="Q646" s="51" t="str">
        <f ca="1">IF(ISBLANK(B646)," ",IF(O646&gt;MASTER!$B$3/100,"SB",IF(O646&gt;MASTER!$B$4/100,"B",IF(O646&gt;MASTER!$B$5/100,"C","K"))))</f>
        <v>SB</v>
      </c>
    </row>
    <row r="647" customHeight="1" spans="1:17">
      <c r="A647" s="51">
        <f ca="1">INDIRECT(ADDRESS(2+QUOTIENT(ROW()-2,COUNTA('Form Responses 1'!$1:$1)-4),1,,TRUE,"Form Responses 1"))</f>
        <v>0</v>
      </c>
      <c r="B647" s="51">
        <f ca="1">INDIRECT(ADDRESS(2+QUOTIENT(ROW()-2,COUNTA('Form Responses 1'!$1:$1)-4),2,,TRUE,"Form Responses 1"))</f>
        <v>0</v>
      </c>
      <c r="C647" s="51">
        <f ca="1">INDIRECT(ADDRESS(2+QUOTIENT(ROW()-2,COUNTA('Form Responses 1'!$1:$1)-4),3,,TRUE,"Form Responses 1"))</f>
        <v>0</v>
      </c>
      <c r="D647" s="51">
        <f ca="1">INDIRECT(ADDRESS(2+QUOTIENT(ROW()-2,COUNTA('Form Responses 1'!$1:$1)-4),4,,TRUE,"Form Responses 1"))</f>
        <v>0</v>
      </c>
      <c r="E647" s="67">
        <f ca="1" t="shared" si="0"/>
        <v>6</v>
      </c>
      <c r="F647" s="51" t="str">
        <f ca="1">IF(ISBLANK(A647)," ",INDIRECT(ADDRESS(1,5+MOD(ROW()-2,COUNTA('Form Responses 1'!$1:$1)-4),,TRUE,"Form Responses 1")))</f>
        <v>Gedung [Kolidor]</v>
      </c>
      <c r="G647" s="51" t="e">
        <f ca="1">IF(ISBLANK(A647)," ",INDIRECT(ADDRESS(MATCH(A647,'Form Responses 1'!A:A,0),5+MOD(ROW()-2,COUNTA('Form Responses 1'!$1:$1)-4),,TRUE,"Form Responses 1")))</f>
        <v>#N/A</v>
      </c>
      <c r="H647" s="68" t="str">
        <f ca="1" t="shared" si="1"/>
        <v>Gedung</v>
      </c>
      <c r="I647" s="68" t="str">
        <f ca="1" t="shared" si="2"/>
        <v>CLEANING SERVICE</v>
      </c>
      <c r="J647" s="68" t="str">
        <f ca="1" t="array" ref="J647">IFERROR(INDEX(MASTER!B:B,MATCH(G647,MASTER!A:A,0))/100," ")</f>
        <v> </v>
      </c>
      <c r="K647" s="51">
        <f ca="1" t="shared" si="3"/>
        <v>0</v>
      </c>
      <c r="L647" s="51" t="str">
        <f ca="1" t="shared" si="4"/>
        <v>1900 - WEEK 00</v>
      </c>
      <c r="M647" s="51" t="str">
        <f ca="1" t="shared" si="5"/>
        <v>1900 - MONTH 01</v>
      </c>
      <c r="N647" s="68" t="str">
        <f ca="1" t="shared" ref="N647:O647" si="655">IFERROR(AVERAGEIF(L:L,L647,$J:$J)," ")</f>
        <v> </v>
      </c>
      <c r="O647" s="68" t="str">
        <f ca="1" t="shared" si="655"/>
        <v> </v>
      </c>
      <c r="P647" s="51" t="str">
        <f ca="1">IF(ISBLANK(A647)," ",IF(N647&gt;MASTER!$B$3/100,"SB",IF(N647&gt;MASTER!$B$4/100,"B",IF(N647&gt;MASTER!$B$5/100,"C","K"))))</f>
        <v>SB</v>
      </c>
      <c r="Q647" s="51" t="str">
        <f ca="1">IF(ISBLANK(B647)," ",IF(O647&gt;MASTER!$B$3/100,"SB",IF(O647&gt;MASTER!$B$4/100,"B",IF(O647&gt;MASTER!$B$5/100,"C","K"))))</f>
        <v>SB</v>
      </c>
    </row>
    <row r="648" customHeight="1" spans="1:17">
      <c r="A648" s="51">
        <f ca="1">INDIRECT(ADDRESS(2+QUOTIENT(ROW()-2,COUNTA('Form Responses 1'!$1:$1)-4),1,,TRUE,"Form Responses 1"))</f>
        <v>0</v>
      </c>
      <c r="B648" s="51">
        <f ca="1">INDIRECT(ADDRESS(2+QUOTIENT(ROW()-2,COUNTA('Form Responses 1'!$1:$1)-4),2,,TRUE,"Form Responses 1"))</f>
        <v>0</v>
      </c>
      <c r="C648" s="51">
        <f ca="1">INDIRECT(ADDRESS(2+QUOTIENT(ROW()-2,COUNTA('Form Responses 1'!$1:$1)-4),3,,TRUE,"Form Responses 1"))</f>
        <v>0</v>
      </c>
      <c r="D648" s="51">
        <f ca="1">INDIRECT(ADDRESS(2+QUOTIENT(ROW()-2,COUNTA('Form Responses 1'!$1:$1)-4),4,,TRUE,"Form Responses 1"))</f>
        <v>0</v>
      </c>
      <c r="E648" s="67">
        <f ca="1" t="shared" si="0"/>
        <v>6</v>
      </c>
      <c r="F648" s="51" t="str">
        <f ca="1">IF(ISBLANK(A648)," ",INDIRECT(ADDRESS(1,5+MOD(ROW()-2,COUNTA('Form Responses 1'!$1:$1)-4),,TRUE,"Form Responses 1")))</f>
        <v>Gedung [Pentri]</v>
      </c>
      <c r="G648" s="51" t="e">
        <f ca="1">IF(ISBLANK(A648)," ",INDIRECT(ADDRESS(MATCH(A648,'Form Responses 1'!A:A,0),5+MOD(ROW()-2,COUNTA('Form Responses 1'!$1:$1)-4),,TRUE,"Form Responses 1")))</f>
        <v>#N/A</v>
      </c>
      <c r="H648" s="68" t="str">
        <f ca="1" t="shared" si="1"/>
        <v>Gedung</v>
      </c>
      <c r="I648" s="68" t="str">
        <f ca="1" t="shared" si="2"/>
        <v>CLEANING SERVICE</v>
      </c>
      <c r="J648" s="68" t="str">
        <f ca="1" t="array" ref="J648">IFERROR(INDEX(MASTER!B:B,MATCH(G648,MASTER!A:A,0))/100," ")</f>
        <v> </v>
      </c>
      <c r="K648" s="51">
        <f ca="1" t="shared" si="3"/>
        <v>0</v>
      </c>
      <c r="L648" s="51" t="str">
        <f ca="1" t="shared" si="4"/>
        <v>1900 - WEEK 00</v>
      </c>
      <c r="M648" s="51" t="str">
        <f ca="1" t="shared" si="5"/>
        <v>1900 - MONTH 01</v>
      </c>
      <c r="N648" s="68" t="str">
        <f ca="1" t="shared" ref="N648:O648" si="656">IFERROR(AVERAGEIF(L:L,L648,$J:$J)," ")</f>
        <v> </v>
      </c>
      <c r="O648" s="68" t="str">
        <f ca="1" t="shared" si="656"/>
        <v> </v>
      </c>
      <c r="P648" s="51" t="str">
        <f ca="1">IF(ISBLANK(A648)," ",IF(N648&gt;MASTER!$B$3/100,"SB",IF(N648&gt;MASTER!$B$4/100,"B",IF(N648&gt;MASTER!$B$5/100,"C","K"))))</f>
        <v>SB</v>
      </c>
      <c r="Q648" s="51" t="str">
        <f ca="1">IF(ISBLANK(B648)," ",IF(O648&gt;MASTER!$B$3/100,"SB",IF(O648&gt;MASTER!$B$4/100,"B",IF(O648&gt;MASTER!$B$5/100,"C","K"))))</f>
        <v>SB</v>
      </c>
    </row>
    <row r="649" customHeight="1" spans="1:17">
      <c r="A649" s="51">
        <f ca="1">INDIRECT(ADDRESS(2+QUOTIENT(ROW()-2,COUNTA('Form Responses 1'!$1:$1)-4),1,,TRUE,"Form Responses 1"))</f>
        <v>0</v>
      </c>
      <c r="B649" s="51">
        <f ca="1">INDIRECT(ADDRESS(2+QUOTIENT(ROW()-2,COUNTA('Form Responses 1'!$1:$1)-4),2,,TRUE,"Form Responses 1"))</f>
        <v>0</v>
      </c>
      <c r="C649" s="51">
        <f ca="1">INDIRECT(ADDRESS(2+QUOTIENT(ROW()-2,COUNTA('Form Responses 1'!$1:$1)-4),3,,TRUE,"Form Responses 1"))</f>
        <v>0</v>
      </c>
      <c r="D649" s="51">
        <f ca="1">INDIRECT(ADDRESS(2+QUOTIENT(ROW()-2,COUNTA('Form Responses 1'!$1:$1)-4),4,,TRUE,"Form Responses 1"))</f>
        <v>0</v>
      </c>
      <c r="E649" s="67">
        <f ca="1" t="shared" si="0"/>
        <v>6</v>
      </c>
      <c r="F649" s="51" t="str">
        <f ca="1">IF(ISBLANK(A649)," ",INDIRECT(ADDRESS(1,5+MOD(ROW()-2,COUNTA('Form Responses 1'!$1:$1)-4),,TRUE,"Form Responses 1")))</f>
        <v>Gedung [Toilet]</v>
      </c>
      <c r="G649" s="51" t="e">
        <f ca="1">IF(ISBLANK(A649)," ",INDIRECT(ADDRESS(MATCH(A649,'Form Responses 1'!A:A,0),5+MOD(ROW()-2,COUNTA('Form Responses 1'!$1:$1)-4),,TRUE,"Form Responses 1")))</f>
        <v>#N/A</v>
      </c>
      <c r="H649" s="68" t="str">
        <f ca="1" t="shared" si="1"/>
        <v>Gedung</v>
      </c>
      <c r="I649" s="68" t="str">
        <f ca="1" t="shared" si="2"/>
        <v>CLEANING SERVICE</v>
      </c>
      <c r="J649" s="68" t="str">
        <f ca="1" t="array" ref="J649">IFERROR(INDEX(MASTER!B:B,MATCH(G649,MASTER!A:A,0))/100," ")</f>
        <v> </v>
      </c>
      <c r="K649" s="51">
        <f ca="1" t="shared" si="3"/>
        <v>0</v>
      </c>
      <c r="L649" s="51" t="str">
        <f ca="1" t="shared" si="4"/>
        <v>1900 - WEEK 00</v>
      </c>
      <c r="M649" s="51" t="str">
        <f ca="1" t="shared" si="5"/>
        <v>1900 - MONTH 01</v>
      </c>
      <c r="N649" s="68" t="str">
        <f ca="1" t="shared" ref="N649:O649" si="657">IFERROR(AVERAGEIF(L:L,L649,$J:$J)," ")</f>
        <v> </v>
      </c>
      <c r="O649" s="68" t="str">
        <f ca="1" t="shared" si="657"/>
        <v> </v>
      </c>
      <c r="P649" s="51" t="str">
        <f ca="1">IF(ISBLANK(A649)," ",IF(N649&gt;MASTER!$B$3/100,"SB",IF(N649&gt;MASTER!$B$4/100,"B",IF(N649&gt;MASTER!$B$5/100,"C","K"))))</f>
        <v>SB</v>
      </c>
      <c r="Q649" s="51" t="str">
        <f ca="1">IF(ISBLANK(B649)," ",IF(O649&gt;MASTER!$B$3/100,"SB",IF(O649&gt;MASTER!$B$4/100,"B",IF(O649&gt;MASTER!$B$5/100,"C","K"))))</f>
        <v>SB</v>
      </c>
    </row>
    <row r="650" customHeight="1" spans="1:17">
      <c r="A650" s="51">
        <f ca="1">INDIRECT(ADDRESS(2+QUOTIENT(ROW()-2,COUNTA('Form Responses 1'!$1:$1)-4),1,,TRUE,"Form Responses 1"))</f>
        <v>0</v>
      </c>
      <c r="B650" s="51">
        <f ca="1">INDIRECT(ADDRESS(2+QUOTIENT(ROW()-2,COUNTA('Form Responses 1'!$1:$1)-4),2,,TRUE,"Form Responses 1"))</f>
        <v>0</v>
      </c>
      <c r="C650" s="51">
        <f ca="1">INDIRECT(ADDRESS(2+QUOTIENT(ROW()-2,COUNTA('Form Responses 1'!$1:$1)-4),3,,TRUE,"Form Responses 1"))</f>
        <v>0</v>
      </c>
      <c r="D650" s="51">
        <f ca="1">INDIRECT(ADDRESS(2+QUOTIENT(ROW()-2,COUNTA('Form Responses 1'!$1:$1)-4),4,,TRUE,"Form Responses 1"))</f>
        <v>0</v>
      </c>
      <c r="E650" s="67">
        <f ca="1" t="shared" si="0"/>
        <v>6</v>
      </c>
      <c r="F650" s="51" t="str">
        <f ca="1">IF(ISBLANK(A650)," ",INDIRECT(ADDRESS(1,5+MOD(ROW()-2,COUNTA('Form Responses 1'!$1:$1)-4),,TRUE,"Form Responses 1")))</f>
        <v>Security [Security Functions]</v>
      </c>
      <c r="G650" s="51" t="e">
        <f ca="1">IF(ISBLANK(A650)," ",INDIRECT(ADDRESS(MATCH(A650,'Form Responses 1'!A:A,0),5+MOD(ROW()-2,COUNTA('Form Responses 1'!$1:$1)-4),,TRUE,"Form Responses 1")))</f>
        <v>#N/A</v>
      </c>
      <c r="H650" s="68" t="str">
        <f ca="1" t="shared" si="1"/>
        <v>Security</v>
      </c>
      <c r="I650" s="68" t="str">
        <f ca="1" t="shared" si="2"/>
        <v>SECURITY SERVICE</v>
      </c>
      <c r="J650" s="68" t="str">
        <f ca="1" t="array" ref="J650">IFERROR(INDEX(MASTER!B:B,MATCH(G650,MASTER!A:A,0))/100," ")</f>
        <v> </v>
      </c>
      <c r="K650" s="51">
        <f ca="1" t="shared" si="3"/>
        <v>0</v>
      </c>
      <c r="L650" s="51" t="str">
        <f ca="1" t="shared" si="4"/>
        <v>1900 - WEEK 00</v>
      </c>
      <c r="M650" s="51" t="str">
        <f ca="1" t="shared" si="5"/>
        <v>1900 - MONTH 01</v>
      </c>
      <c r="N650" s="68" t="str">
        <f ca="1" t="shared" ref="N650:O650" si="658">IFERROR(AVERAGEIF(L:L,L650,$J:$J)," ")</f>
        <v> </v>
      </c>
      <c r="O650" s="68" t="str">
        <f ca="1" t="shared" si="658"/>
        <v> </v>
      </c>
      <c r="P650" s="51" t="str">
        <f ca="1">IF(ISBLANK(A650)," ",IF(N650&gt;MASTER!$B$3/100,"SB",IF(N650&gt;MASTER!$B$4/100,"B",IF(N650&gt;MASTER!$B$5/100,"C","K"))))</f>
        <v>SB</v>
      </c>
      <c r="Q650" s="51" t="str">
        <f ca="1">IF(ISBLANK(B650)," ",IF(O650&gt;MASTER!$B$3/100,"SB",IF(O650&gt;MASTER!$B$4/100,"B",IF(O650&gt;MASTER!$B$5/100,"C","K"))))</f>
        <v>SB</v>
      </c>
    </row>
    <row r="651" customHeight="1" spans="1:17">
      <c r="A651" s="51">
        <f ca="1">INDIRECT(ADDRESS(2+QUOTIENT(ROW()-2,COUNTA('Form Responses 1'!$1:$1)-4),1,,TRUE,"Form Responses 1"))</f>
        <v>0</v>
      </c>
      <c r="B651" s="51">
        <f ca="1">INDIRECT(ADDRESS(2+QUOTIENT(ROW()-2,COUNTA('Form Responses 1'!$1:$1)-4),2,,TRUE,"Form Responses 1"))</f>
        <v>0</v>
      </c>
      <c r="C651" s="51">
        <f ca="1">INDIRECT(ADDRESS(2+QUOTIENT(ROW()-2,COUNTA('Form Responses 1'!$1:$1)-4),3,,TRUE,"Form Responses 1"))</f>
        <v>0</v>
      </c>
      <c r="D651" s="51">
        <f ca="1">INDIRECT(ADDRESS(2+QUOTIENT(ROW()-2,COUNTA('Form Responses 1'!$1:$1)-4),4,,TRUE,"Form Responses 1"))</f>
        <v>0</v>
      </c>
      <c r="E651" s="67">
        <f ca="1" t="shared" si="0"/>
        <v>6</v>
      </c>
      <c r="F651" s="51" t="str">
        <f ca="1">IF(ISBLANK(A651)," ",INDIRECT(ADDRESS(1,5+MOD(ROW()-2,COUNTA('Form Responses 1'!$1:$1)-4),,TRUE,"Form Responses 1")))</f>
        <v>Gedung [Halaman]</v>
      </c>
      <c r="G651" s="51" t="e">
        <f ca="1">IF(ISBLANK(A651)," ",INDIRECT(ADDRESS(MATCH(A651,'Form Responses 1'!A:A,0),5+MOD(ROW()-2,COUNTA('Form Responses 1'!$1:$1)-4),,TRUE,"Form Responses 1")))</f>
        <v>#N/A</v>
      </c>
      <c r="H651" s="68" t="str">
        <f ca="1" t="shared" si="1"/>
        <v>Gedung</v>
      </c>
      <c r="I651" s="68" t="str">
        <f ca="1" t="shared" si="2"/>
        <v>CLEANING SERVICE</v>
      </c>
      <c r="J651" s="68" t="str">
        <f ca="1" t="array" ref="J651">IFERROR(INDEX(MASTER!B:B,MATCH(G651,MASTER!A:A,0))/100," ")</f>
        <v> </v>
      </c>
      <c r="K651" s="51">
        <f ca="1" t="shared" si="3"/>
        <v>0</v>
      </c>
      <c r="L651" s="51" t="str">
        <f ca="1" t="shared" si="4"/>
        <v>1900 - WEEK 00</v>
      </c>
      <c r="M651" s="51" t="str">
        <f ca="1" t="shared" si="5"/>
        <v>1900 - MONTH 01</v>
      </c>
      <c r="N651" s="68" t="str">
        <f ca="1" t="shared" ref="N651:O651" si="659">IFERROR(AVERAGEIF(L:L,L651,$J:$J)," ")</f>
        <v> </v>
      </c>
      <c r="O651" s="68" t="str">
        <f ca="1" t="shared" si="659"/>
        <v> </v>
      </c>
      <c r="P651" s="51" t="str">
        <f ca="1">IF(ISBLANK(A651)," ",IF(N651&gt;MASTER!$B$3/100,"SB",IF(N651&gt;MASTER!$B$4/100,"B",IF(N651&gt;MASTER!$B$5/100,"C","K"))))</f>
        <v>SB</v>
      </c>
      <c r="Q651" s="51" t="str">
        <f ca="1">IF(ISBLANK(B651)," ",IF(O651&gt;MASTER!$B$3/100,"SB",IF(O651&gt;MASTER!$B$4/100,"B",IF(O651&gt;MASTER!$B$5/100,"C","K"))))</f>
        <v>SB</v>
      </c>
    </row>
    <row r="652" customHeight="1" spans="1:17">
      <c r="A652" s="51">
        <f ca="1">INDIRECT(ADDRESS(2+QUOTIENT(ROW()-2,COUNTA('Form Responses 1'!$1:$1)-4),1,,TRUE,"Form Responses 1"))</f>
        <v>0</v>
      </c>
      <c r="B652" s="51">
        <f ca="1">INDIRECT(ADDRESS(2+QUOTIENT(ROW()-2,COUNTA('Form Responses 1'!$1:$1)-4),2,,TRUE,"Form Responses 1"))</f>
        <v>0</v>
      </c>
      <c r="C652" s="51">
        <f ca="1">INDIRECT(ADDRESS(2+QUOTIENT(ROW()-2,COUNTA('Form Responses 1'!$1:$1)-4),3,,TRUE,"Form Responses 1"))</f>
        <v>0</v>
      </c>
      <c r="D652" s="51">
        <f ca="1">INDIRECT(ADDRESS(2+QUOTIENT(ROW()-2,COUNTA('Form Responses 1'!$1:$1)-4),4,,TRUE,"Form Responses 1"))</f>
        <v>0</v>
      </c>
      <c r="E652" s="67">
        <f ca="1" t="shared" si="0"/>
        <v>6</v>
      </c>
      <c r="F652" s="51" t="str">
        <f ca="1">IF(ISBLANK(A652)," ",INDIRECT(ADDRESS(1,5+MOD(ROW()-2,COUNTA('Form Responses 1'!$1:$1)-4),,TRUE,"Form Responses 1")))</f>
        <v>Gedung [Kamar 1]</v>
      </c>
      <c r="G652" s="51" t="e">
        <f ca="1">IF(ISBLANK(A652)," ",INDIRECT(ADDRESS(MATCH(A652,'Form Responses 1'!A:A,0),5+MOD(ROW()-2,COUNTA('Form Responses 1'!$1:$1)-4),,TRUE,"Form Responses 1")))</f>
        <v>#N/A</v>
      </c>
      <c r="H652" s="68" t="str">
        <f ca="1" t="shared" si="1"/>
        <v>Gedung</v>
      </c>
      <c r="I652" s="68" t="str">
        <f ca="1" t="shared" si="2"/>
        <v>CLEANING SERVICE</v>
      </c>
      <c r="J652" s="68" t="str">
        <f ca="1" t="array" ref="J652">IFERROR(INDEX(MASTER!B:B,MATCH(G652,MASTER!A:A,0))/100," ")</f>
        <v> </v>
      </c>
      <c r="K652" s="51">
        <f ca="1" t="shared" si="3"/>
        <v>0</v>
      </c>
      <c r="L652" s="51" t="str">
        <f ca="1" t="shared" si="4"/>
        <v>1900 - WEEK 00</v>
      </c>
      <c r="M652" s="51" t="str">
        <f ca="1" t="shared" si="5"/>
        <v>1900 - MONTH 01</v>
      </c>
      <c r="N652" s="68" t="str">
        <f ca="1" t="shared" ref="N652:O652" si="660">IFERROR(AVERAGEIF(L:L,L652,$J:$J)," ")</f>
        <v> </v>
      </c>
      <c r="O652" s="68" t="str">
        <f ca="1" t="shared" si="660"/>
        <v> </v>
      </c>
      <c r="P652" s="51" t="str">
        <f ca="1">IF(ISBLANK(A652)," ",IF(N652&gt;MASTER!$B$3/100,"SB",IF(N652&gt;MASTER!$B$4/100,"B",IF(N652&gt;MASTER!$B$5/100,"C","K"))))</f>
        <v>SB</v>
      </c>
      <c r="Q652" s="51" t="str">
        <f ca="1">IF(ISBLANK(B652)," ",IF(O652&gt;MASTER!$B$3/100,"SB",IF(O652&gt;MASTER!$B$4/100,"B",IF(O652&gt;MASTER!$B$5/100,"C","K"))))</f>
        <v>SB</v>
      </c>
    </row>
    <row r="653" customHeight="1" spans="1:17">
      <c r="A653" s="51">
        <f ca="1">INDIRECT(ADDRESS(2+QUOTIENT(ROW()-2,COUNTA('Form Responses 1'!$1:$1)-4),1,,TRUE,"Form Responses 1"))</f>
        <v>0</v>
      </c>
      <c r="B653" s="51">
        <f ca="1">INDIRECT(ADDRESS(2+QUOTIENT(ROW()-2,COUNTA('Form Responses 1'!$1:$1)-4),2,,TRUE,"Form Responses 1"))</f>
        <v>0</v>
      </c>
      <c r="C653" s="51">
        <f ca="1">INDIRECT(ADDRESS(2+QUOTIENT(ROW()-2,COUNTA('Form Responses 1'!$1:$1)-4),3,,TRUE,"Form Responses 1"))</f>
        <v>0</v>
      </c>
      <c r="D653" s="51">
        <f ca="1">INDIRECT(ADDRESS(2+QUOTIENT(ROW()-2,COUNTA('Form Responses 1'!$1:$1)-4),4,,TRUE,"Form Responses 1"))</f>
        <v>0</v>
      </c>
      <c r="E653" s="67">
        <f ca="1" t="shared" si="0"/>
        <v>6</v>
      </c>
      <c r="F653" s="51" t="str">
        <f ca="1">IF(ISBLANK(A653)," ",INDIRECT(ADDRESS(1,5+MOD(ROW()-2,COUNTA('Form Responses 1'!$1:$1)-4),,TRUE,"Form Responses 1")))</f>
        <v>Gedung [Kamar 2]</v>
      </c>
      <c r="G653" s="51" t="e">
        <f ca="1">IF(ISBLANK(A653)," ",INDIRECT(ADDRESS(MATCH(A653,'Form Responses 1'!A:A,0),5+MOD(ROW()-2,COUNTA('Form Responses 1'!$1:$1)-4),,TRUE,"Form Responses 1")))</f>
        <v>#N/A</v>
      </c>
      <c r="H653" s="68" t="str">
        <f ca="1" t="shared" si="1"/>
        <v>Gedung</v>
      </c>
      <c r="I653" s="68" t="str">
        <f ca="1" t="shared" si="2"/>
        <v>CLEANING SERVICE</v>
      </c>
      <c r="J653" s="68" t="str">
        <f ca="1" t="array" ref="J653">IFERROR(INDEX(MASTER!B:B,MATCH(G653,MASTER!A:A,0))/100," ")</f>
        <v> </v>
      </c>
      <c r="K653" s="51">
        <f ca="1" t="shared" si="3"/>
        <v>0</v>
      </c>
      <c r="L653" s="51" t="str">
        <f ca="1" t="shared" si="4"/>
        <v>1900 - WEEK 00</v>
      </c>
      <c r="M653" s="51" t="str">
        <f ca="1" t="shared" si="5"/>
        <v>1900 - MONTH 01</v>
      </c>
      <c r="N653" s="68" t="str">
        <f ca="1" t="shared" ref="N653:O653" si="661">IFERROR(AVERAGEIF(L:L,L653,$J:$J)," ")</f>
        <v> </v>
      </c>
      <c r="O653" s="68" t="str">
        <f ca="1" t="shared" si="661"/>
        <v> </v>
      </c>
      <c r="P653" s="51" t="str">
        <f ca="1">IF(ISBLANK(A653)," ",IF(N653&gt;MASTER!$B$3/100,"SB",IF(N653&gt;MASTER!$B$4/100,"B",IF(N653&gt;MASTER!$B$5/100,"C","K"))))</f>
        <v>SB</v>
      </c>
      <c r="Q653" s="51" t="str">
        <f ca="1">IF(ISBLANK(B653)," ",IF(O653&gt;MASTER!$B$3/100,"SB",IF(O653&gt;MASTER!$B$4/100,"B",IF(O653&gt;MASTER!$B$5/100,"C","K"))))</f>
        <v>SB</v>
      </c>
    </row>
    <row r="654" customHeight="1" spans="1:17">
      <c r="A654" s="51">
        <f ca="1">INDIRECT(ADDRESS(2+QUOTIENT(ROW()-2,COUNTA('Form Responses 1'!$1:$1)-4),1,,TRUE,"Form Responses 1"))</f>
        <v>0</v>
      </c>
      <c r="B654" s="51">
        <f ca="1">INDIRECT(ADDRESS(2+QUOTIENT(ROW()-2,COUNTA('Form Responses 1'!$1:$1)-4),2,,TRUE,"Form Responses 1"))</f>
        <v>0</v>
      </c>
      <c r="C654" s="51">
        <f ca="1">INDIRECT(ADDRESS(2+QUOTIENT(ROW()-2,COUNTA('Form Responses 1'!$1:$1)-4),3,,TRUE,"Form Responses 1"))</f>
        <v>0</v>
      </c>
      <c r="D654" s="51">
        <f ca="1">INDIRECT(ADDRESS(2+QUOTIENT(ROW()-2,COUNTA('Form Responses 1'!$1:$1)-4),4,,TRUE,"Form Responses 1"))</f>
        <v>0</v>
      </c>
      <c r="E654" s="67">
        <f ca="1" t="shared" si="0"/>
        <v>6</v>
      </c>
      <c r="F654" s="51" t="str">
        <f ca="1">IF(ISBLANK(A654)," ",INDIRECT(ADDRESS(1,5+MOD(ROW()-2,COUNTA('Form Responses 1'!$1:$1)-4),,TRUE,"Form Responses 1")))</f>
        <v>Gedung [Kamar 3]</v>
      </c>
      <c r="G654" s="51" t="e">
        <f ca="1">IF(ISBLANK(A654)," ",INDIRECT(ADDRESS(MATCH(A654,'Form Responses 1'!A:A,0),5+MOD(ROW()-2,COUNTA('Form Responses 1'!$1:$1)-4),,TRUE,"Form Responses 1")))</f>
        <v>#N/A</v>
      </c>
      <c r="H654" s="68" t="str">
        <f ca="1" t="shared" si="1"/>
        <v>Gedung</v>
      </c>
      <c r="I654" s="68" t="str">
        <f ca="1" t="shared" si="2"/>
        <v>CLEANING SERVICE</v>
      </c>
      <c r="J654" s="68" t="str">
        <f ca="1" t="array" ref="J654">IFERROR(INDEX(MASTER!B:B,MATCH(G654,MASTER!A:A,0))/100," ")</f>
        <v> </v>
      </c>
      <c r="K654" s="51">
        <f ca="1" t="shared" si="3"/>
        <v>0</v>
      </c>
      <c r="L654" s="51" t="str">
        <f ca="1" t="shared" si="4"/>
        <v>1900 - WEEK 00</v>
      </c>
      <c r="M654" s="51" t="str">
        <f ca="1" t="shared" si="5"/>
        <v>1900 - MONTH 01</v>
      </c>
      <c r="N654" s="68" t="str">
        <f ca="1" t="shared" ref="N654:O654" si="662">IFERROR(AVERAGEIF(L:L,L654,$J:$J)," ")</f>
        <v> </v>
      </c>
      <c r="O654" s="68" t="str">
        <f ca="1" t="shared" si="662"/>
        <v> </v>
      </c>
      <c r="P654" s="51" t="str">
        <f ca="1">IF(ISBLANK(A654)," ",IF(N654&gt;MASTER!$B$3/100,"SB",IF(N654&gt;MASTER!$B$4/100,"B",IF(N654&gt;MASTER!$B$5/100,"C","K"))))</f>
        <v>SB</v>
      </c>
      <c r="Q654" s="51" t="str">
        <f ca="1">IF(ISBLANK(B654)," ",IF(O654&gt;MASTER!$B$3/100,"SB",IF(O654&gt;MASTER!$B$4/100,"B",IF(O654&gt;MASTER!$B$5/100,"C","K"))))</f>
        <v>SB</v>
      </c>
    </row>
    <row r="655" customHeight="1" spans="1:17">
      <c r="A655" s="51">
        <f ca="1">INDIRECT(ADDRESS(2+QUOTIENT(ROW()-2,COUNTA('Form Responses 1'!$1:$1)-4),1,,TRUE,"Form Responses 1"))</f>
        <v>0</v>
      </c>
      <c r="B655" s="51">
        <f ca="1">INDIRECT(ADDRESS(2+QUOTIENT(ROW()-2,COUNTA('Form Responses 1'!$1:$1)-4),2,,TRUE,"Form Responses 1"))</f>
        <v>0</v>
      </c>
      <c r="C655" s="51">
        <f ca="1">INDIRECT(ADDRESS(2+QUOTIENT(ROW()-2,COUNTA('Form Responses 1'!$1:$1)-4),3,,TRUE,"Form Responses 1"))</f>
        <v>0</v>
      </c>
      <c r="D655" s="51">
        <f ca="1">INDIRECT(ADDRESS(2+QUOTIENT(ROW()-2,COUNTA('Form Responses 1'!$1:$1)-4),4,,TRUE,"Form Responses 1"))</f>
        <v>0</v>
      </c>
      <c r="E655" s="67">
        <f ca="1" t="shared" si="0"/>
        <v>6</v>
      </c>
      <c r="F655" s="51" t="str">
        <f ca="1">IF(ISBLANK(A655)," ",INDIRECT(ADDRESS(1,5+MOD(ROW()-2,COUNTA('Form Responses 1'!$1:$1)-4),,TRUE,"Form Responses 1")))</f>
        <v>Gedung [Kamar 4]</v>
      </c>
      <c r="G655" s="51" t="e">
        <f ca="1">IF(ISBLANK(A655)," ",INDIRECT(ADDRESS(MATCH(A655,'Form Responses 1'!A:A,0),5+MOD(ROW()-2,COUNTA('Form Responses 1'!$1:$1)-4),,TRUE,"Form Responses 1")))</f>
        <v>#N/A</v>
      </c>
      <c r="H655" s="68" t="str">
        <f ca="1" t="shared" si="1"/>
        <v>Gedung</v>
      </c>
      <c r="I655" s="68" t="str">
        <f ca="1" t="shared" si="2"/>
        <v>CLEANING SERVICE</v>
      </c>
      <c r="J655" s="68" t="str">
        <f ca="1" t="array" ref="J655">IFERROR(INDEX(MASTER!B:B,MATCH(G655,MASTER!A:A,0))/100," ")</f>
        <v> </v>
      </c>
      <c r="K655" s="51">
        <f ca="1" t="shared" si="3"/>
        <v>0</v>
      </c>
      <c r="L655" s="51" t="str">
        <f ca="1" t="shared" si="4"/>
        <v>1900 - WEEK 00</v>
      </c>
      <c r="M655" s="51" t="str">
        <f ca="1" t="shared" si="5"/>
        <v>1900 - MONTH 01</v>
      </c>
      <c r="N655" s="68" t="str">
        <f ca="1" t="shared" ref="N655:O655" si="663">IFERROR(AVERAGEIF(L:L,L655,$J:$J)," ")</f>
        <v> </v>
      </c>
      <c r="O655" s="68" t="str">
        <f ca="1" t="shared" si="663"/>
        <v> </v>
      </c>
      <c r="P655" s="51" t="str">
        <f ca="1">IF(ISBLANK(A655)," ",IF(N655&gt;MASTER!$B$3/100,"SB",IF(N655&gt;MASTER!$B$4/100,"B",IF(N655&gt;MASTER!$B$5/100,"C","K"))))</f>
        <v>SB</v>
      </c>
      <c r="Q655" s="51" t="str">
        <f ca="1">IF(ISBLANK(B655)," ",IF(O655&gt;MASTER!$B$3/100,"SB",IF(O655&gt;MASTER!$B$4/100,"B",IF(O655&gt;MASTER!$B$5/100,"C","K"))))</f>
        <v>SB</v>
      </c>
    </row>
    <row r="656" customHeight="1" spans="1:17">
      <c r="A656" s="51">
        <f ca="1">INDIRECT(ADDRESS(2+QUOTIENT(ROW()-2,COUNTA('Form Responses 1'!$1:$1)-4),1,,TRUE,"Form Responses 1"))</f>
        <v>0</v>
      </c>
      <c r="B656" s="51">
        <f ca="1">INDIRECT(ADDRESS(2+QUOTIENT(ROW()-2,COUNTA('Form Responses 1'!$1:$1)-4),2,,TRUE,"Form Responses 1"))</f>
        <v>0</v>
      </c>
      <c r="C656" s="51">
        <f ca="1">INDIRECT(ADDRESS(2+QUOTIENT(ROW()-2,COUNTA('Form Responses 1'!$1:$1)-4),3,,TRUE,"Form Responses 1"))</f>
        <v>0</v>
      </c>
      <c r="D656" s="51">
        <f ca="1">INDIRECT(ADDRESS(2+QUOTIENT(ROW()-2,COUNTA('Form Responses 1'!$1:$1)-4),4,,TRUE,"Form Responses 1"))</f>
        <v>0</v>
      </c>
      <c r="E656" s="67">
        <f ca="1" t="shared" si="0"/>
        <v>6</v>
      </c>
      <c r="F656" s="51" t="str">
        <f ca="1">IF(ISBLANK(A656)," ",INDIRECT(ADDRESS(1,5+MOD(ROW()-2,COUNTA('Form Responses 1'!$1:$1)-4),,TRUE,"Form Responses 1")))</f>
        <v>Gedung [Kolidor]</v>
      </c>
      <c r="G656" s="51" t="e">
        <f ca="1">IF(ISBLANK(A656)," ",INDIRECT(ADDRESS(MATCH(A656,'Form Responses 1'!A:A,0),5+MOD(ROW()-2,COUNTA('Form Responses 1'!$1:$1)-4),,TRUE,"Form Responses 1")))</f>
        <v>#N/A</v>
      </c>
      <c r="H656" s="68" t="str">
        <f ca="1" t="shared" si="1"/>
        <v>Gedung</v>
      </c>
      <c r="I656" s="68" t="str">
        <f ca="1" t="shared" si="2"/>
        <v>CLEANING SERVICE</v>
      </c>
      <c r="J656" s="68" t="str">
        <f ca="1" t="array" ref="J656">IFERROR(INDEX(MASTER!B:B,MATCH(G656,MASTER!A:A,0))/100," ")</f>
        <v> </v>
      </c>
      <c r="K656" s="51">
        <f ca="1" t="shared" si="3"/>
        <v>0</v>
      </c>
      <c r="L656" s="51" t="str">
        <f ca="1" t="shared" si="4"/>
        <v>1900 - WEEK 00</v>
      </c>
      <c r="M656" s="51" t="str">
        <f ca="1" t="shared" si="5"/>
        <v>1900 - MONTH 01</v>
      </c>
      <c r="N656" s="68" t="str">
        <f ca="1" t="shared" ref="N656:O656" si="664">IFERROR(AVERAGEIF(L:L,L656,$J:$J)," ")</f>
        <v> </v>
      </c>
      <c r="O656" s="68" t="str">
        <f ca="1" t="shared" si="664"/>
        <v> </v>
      </c>
      <c r="P656" s="51" t="str">
        <f ca="1">IF(ISBLANK(A656)," ",IF(N656&gt;MASTER!$B$3/100,"SB",IF(N656&gt;MASTER!$B$4/100,"B",IF(N656&gt;MASTER!$B$5/100,"C","K"))))</f>
        <v>SB</v>
      </c>
      <c r="Q656" s="51" t="str">
        <f ca="1">IF(ISBLANK(B656)," ",IF(O656&gt;MASTER!$B$3/100,"SB",IF(O656&gt;MASTER!$B$4/100,"B",IF(O656&gt;MASTER!$B$5/100,"C","K"))))</f>
        <v>SB</v>
      </c>
    </row>
    <row r="657" customHeight="1" spans="1:17">
      <c r="A657" s="51">
        <f ca="1">INDIRECT(ADDRESS(2+QUOTIENT(ROW()-2,COUNTA('Form Responses 1'!$1:$1)-4),1,,TRUE,"Form Responses 1"))</f>
        <v>0</v>
      </c>
      <c r="B657" s="51">
        <f ca="1">INDIRECT(ADDRESS(2+QUOTIENT(ROW()-2,COUNTA('Form Responses 1'!$1:$1)-4),2,,TRUE,"Form Responses 1"))</f>
        <v>0</v>
      </c>
      <c r="C657" s="51">
        <f ca="1">INDIRECT(ADDRESS(2+QUOTIENT(ROW()-2,COUNTA('Form Responses 1'!$1:$1)-4),3,,TRUE,"Form Responses 1"))</f>
        <v>0</v>
      </c>
      <c r="D657" s="51">
        <f ca="1">INDIRECT(ADDRESS(2+QUOTIENT(ROW()-2,COUNTA('Form Responses 1'!$1:$1)-4),4,,TRUE,"Form Responses 1"))</f>
        <v>0</v>
      </c>
      <c r="E657" s="67">
        <f ca="1" t="shared" si="0"/>
        <v>6</v>
      </c>
      <c r="F657" s="51" t="str">
        <f ca="1">IF(ISBLANK(A657)," ",INDIRECT(ADDRESS(1,5+MOD(ROW()-2,COUNTA('Form Responses 1'!$1:$1)-4),,TRUE,"Form Responses 1")))</f>
        <v>Gedung [Pentri]</v>
      </c>
      <c r="G657" s="51" t="e">
        <f ca="1">IF(ISBLANK(A657)," ",INDIRECT(ADDRESS(MATCH(A657,'Form Responses 1'!A:A,0),5+MOD(ROW()-2,COUNTA('Form Responses 1'!$1:$1)-4),,TRUE,"Form Responses 1")))</f>
        <v>#N/A</v>
      </c>
      <c r="H657" s="68" t="str">
        <f ca="1" t="shared" si="1"/>
        <v>Gedung</v>
      </c>
      <c r="I657" s="68" t="str">
        <f ca="1" t="shared" si="2"/>
        <v>CLEANING SERVICE</v>
      </c>
      <c r="J657" s="68" t="str">
        <f ca="1" t="array" ref="J657">IFERROR(INDEX(MASTER!B:B,MATCH(G657,MASTER!A:A,0))/100," ")</f>
        <v> </v>
      </c>
      <c r="K657" s="51">
        <f ca="1" t="shared" si="3"/>
        <v>0</v>
      </c>
      <c r="L657" s="51" t="str">
        <f ca="1" t="shared" si="4"/>
        <v>1900 - WEEK 00</v>
      </c>
      <c r="M657" s="51" t="str">
        <f ca="1" t="shared" si="5"/>
        <v>1900 - MONTH 01</v>
      </c>
      <c r="N657" s="68" t="str">
        <f ca="1" t="shared" ref="N657:O657" si="665">IFERROR(AVERAGEIF(L:L,L657,$J:$J)," ")</f>
        <v> </v>
      </c>
      <c r="O657" s="68" t="str">
        <f ca="1" t="shared" si="665"/>
        <v> </v>
      </c>
      <c r="P657" s="51" t="str">
        <f ca="1">IF(ISBLANK(A657)," ",IF(N657&gt;MASTER!$B$3/100,"SB",IF(N657&gt;MASTER!$B$4/100,"B",IF(N657&gt;MASTER!$B$5/100,"C","K"))))</f>
        <v>SB</v>
      </c>
      <c r="Q657" s="51" t="str">
        <f ca="1">IF(ISBLANK(B657)," ",IF(O657&gt;MASTER!$B$3/100,"SB",IF(O657&gt;MASTER!$B$4/100,"B",IF(O657&gt;MASTER!$B$5/100,"C","K"))))</f>
        <v>SB</v>
      </c>
    </row>
    <row r="658" customHeight="1" spans="1:17">
      <c r="A658" s="51">
        <f ca="1">INDIRECT(ADDRESS(2+QUOTIENT(ROW()-2,COUNTA('Form Responses 1'!$1:$1)-4),1,,TRUE,"Form Responses 1"))</f>
        <v>0</v>
      </c>
      <c r="B658" s="51">
        <f ca="1">INDIRECT(ADDRESS(2+QUOTIENT(ROW()-2,COUNTA('Form Responses 1'!$1:$1)-4),2,,TRUE,"Form Responses 1"))</f>
        <v>0</v>
      </c>
      <c r="C658" s="51">
        <f ca="1">INDIRECT(ADDRESS(2+QUOTIENT(ROW()-2,COUNTA('Form Responses 1'!$1:$1)-4),3,,TRUE,"Form Responses 1"))</f>
        <v>0</v>
      </c>
      <c r="D658" s="51">
        <f ca="1">INDIRECT(ADDRESS(2+QUOTIENT(ROW()-2,COUNTA('Form Responses 1'!$1:$1)-4),4,,TRUE,"Form Responses 1"))</f>
        <v>0</v>
      </c>
      <c r="E658" s="67">
        <f ca="1" t="shared" si="0"/>
        <v>6</v>
      </c>
      <c r="F658" s="51" t="str">
        <f ca="1">IF(ISBLANK(A658)," ",INDIRECT(ADDRESS(1,5+MOD(ROW()-2,COUNTA('Form Responses 1'!$1:$1)-4),,TRUE,"Form Responses 1")))</f>
        <v>Gedung [Toilet]</v>
      </c>
      <c r="G658" s="51" t="e">
        <f ca="1">IF(ISBLANK(A658)," ",INDIRECT(ADDRESS(MATCH(A658,'Form Responses 1'!A:A,0),5+MOD(ROW()-2,COUNTA('Form Responses 1'!$1:$1)-4),,TRUE,"Form Responses 1")))</f>
        <v>#N/A</v>
      </c>
      <c r="H658" s="68" t="str">
        <f ca="1" t="shared" si="1"/>
        <v>Gedung</v>
      </c>
      <c r="I658" s="68" t="str">
        <f ca="1" t="shared" si="2"/>
        <v>CLEANING SERVICE</v>
      </c>
      <c r="J658" s="68" t="str">
        <f ca="1" t="array" ref="J658">IFERROR(INDEX(MASTER!B:B,MATCH(G658,MASTER!A:A,0))/100," ")</f>
        <v> </v>
      </c>
      <c r="K658" s="51">
        <f ca="1" t="shared" si="3"/>
        <v>0</v>
      </c>
      <c r="L658" s="51" t="str">
        <f ca="1" t="shared" si="4"/>
        <v>1900 - WEEK 00</v>
      </c>
      <c r="M658" s="51" t="str">
        <f ca="1" t="shared" si="5"/>
        <v>1900 - MONTH 01</v>
      </c>
      <c r="N658" s="68" t="str">
        <f ca="1" t="shared" ref="N658:O658" si="666">IFERROR(AVERAGEIF(L:L,L658,$J:$J)," ")</f>
        <v> </v>
      </c>
      <c r="O658" s="68" t="str">
        <f ca="1" t="shared" si="666"/>
        <v> </v>
      </c>
      <c r="P658" s="51" t="str">
        <f ca="1">IF(ISBLANK(A658)," ",IF(N658&gt;MASTER!$B$3/100,"SB",IF(N658&gt;MASTER!$B$4/100,"B",IF(N658&gt;MASTER!$B$5/100,"C","K"))))</f>
        <v>SB</v>
      </c>
      <c r="Q658" s="51" t="str">
        <f ca="1">IF(ISBLANK(B658)," ",IF(O658&gt;MASTER!$B$3/100,"SB",IF(O658&gt;MASTER!$B$4/100,"B",IF(O658&gt;MASTER!$B$5/100,"C","K"))))</f>
        <v>SB</v>
      </c>
    </row>
    <row r="659" customHeight="1" spans="1:17">
      <c r="A659" s="51">
        <f ca="1">INDIRECT(ADDRESS(2+QUOTIENT(ROW()-2,COUNTA('Form Responses 1'!$1:$1)-4),1,,TRUE,"Form Responses 1"))</f>
        <v>0</v>
      </c>
      <c r="B659" s="51">
        <f ca="1">INDIRECT(ADDRESS(2+QUOTIENT(ROW()-2,COUNTA('Form Responses 1'!$1:$1)-4),2,,TRUE,"Form Responses 1"))</f>
        <v>0</v>
      </c>
      <c r="C659" s="51">
        <f ca="1">INDIRECT(ADDRESS(2+QUOTIENT(ROW()-2,COUNTA('Form Responses 1'!$1:$1)-4),3,,TRUE,"Form Responses 1"))</f>
        <v>0</v>
      </c>
      <c r="D659" s="51">
        <f ca="1">INDIRECT(ADDRESS(2+QUOTIENT(ROW()-2,COUNTA('Form Responses 1'!$1:$1)-4),4,,TRUE,"Form Responses 1"))</f>
        <v>0</v>
      </c>
      <c r="E659" s="67">
        <f ca="1" t="shared" si="0"/>
        <v>6</v>
      </c>
      <c r="F659" s="51" t="str">
        <f ca="1">IF(ISBLANK(A659)," ",INDIRECT(ADDRESS(1,5+MOD(ROW()-2,COUNTA('Form Responses 1'!$1:$1)-4),,TRUE,"Form Responses 1")))</f>
        <v>Security [Security Functions]</v>
      </c>
      <c r="G659" s="51" t="e">
        <f ca="1">IF(ISBLANK(A659)," ",INDIRECT(ADDRESS(MATCH(A659,'Form Responses 1'!A:A,0),5+MOD(ROW()-2,COUNTA('Form Responses 1'!$1:$1)-4),,TRUE,"Form Responses 1")))</f>
        <v>#N/A</v>
      </c>
      <c r="H659" s="68" t="str">
        <f ca="1" t="shared" si="1"/>
        <v>Security</v>
      </c>
      <c r="I659" s="68" t="str">
        <f ca="1" t="shared" si="2"/>
        <v>SECURITY SERVICE</v>
      </c>
      <c r="J659" s="68" t="str">
        <f ca="1" t="array" ref="J659">IFERROR(INDEX(MASTER!B:B,MATCH(G659,MASTER!A:A,0))/100," ")</f>
        <v> </v>
      </c>
      <c r="K659" s="51">
        <f ca="1" t="shared" si="3"/>
        <v>0</v>
      </c>
      <c r="L659" s="51" t="str">
        <f ca="1" t="shared" si="4"/>
        <v>1900 - WEEK 00</v>
      </c>
      <c r="M659" s="51" t="str">
        <f ca="1" t="shared" si="5"/>
        <v>1900 - MONTH 01</v>
      </c>
      <c r="N659" s="68" t="str">
        <f ca="1" t="shared" ref="N659:O659" si="667">IFERROR(AVERAGEIF(L:L,L659,$J:$J)," ")</f>
        <v> </v>
      </c>
      <c r="O659" s="68" t="str">
        <f ca="1" t="shared" si="667"/>
        <v> </v>
      </c>
      <c r="P659" s="51" t="str">
        <f ca="1">IF(ISBLANK(A659)," ",IF(N659&gt;MASTER!$B$3/100,"SB",IF(N659&gt;MASTER!$B$4/100,"B",IF(N659&gt;MASTER!$B$5/100,"C","K"))))</f>
        <v>SB</v>
      </c>
      <c r="Q659" s="51" t="str">
        <f ca="1">IF(ISBLANK(B659)," ",IF(O659&gt;MASTER!$B$3/100,"SB",IF(O659&gt;MASTER!$B$4/100,"B",IF(O659&gt;MASTER!$B$5/100,"C","K"))))</f>
        <v>SB</v>
      </c>
    </row>
    <row r="660" customHeight="1" spans="1:17">
      <c r="A660" s="51">
        <f ca="1">INDIRECT(ADDRESS(2+QUOTIENT(ROW()-2,COUNTA('Form Responses 1'!$1:$1)-4),1,,TRUE,"Form Responses 1"))</f>
        <v>0</v>
      </c>
      <c r="B660" s="51">
        <f ca="1">INDIRECT(ADDRESS(2+QUOTIENT(ROW()-2,COUNTA('Form Responses 1'!$1:$1)-4),2,,TRUE,"Form Responses 1"))</f>
        <v>0</v>
      </c>
      <c r="C660" s="51">
        <f ca="1">INDIRECT(ADDRESS(2+QUOTIENT(ROW()-2,COUNTA('Form Responses 1'!$1:$1)-4),3,,TRUE,"Form Responses 1"))</f>
        <v>0</v>
      </c>
      <c r="D660" s="51">
        <f ca="1">INDIRECT(ADDRESS(2+QUOTIENT(ROW()-2,COUNTA('Form Responses 1'!$1:$1)-4),4,,TRUE,"Form Responses 1"))</f>
        <v>0</v>
      </c>
      <c r="E660" s="67">
        <f ca="1" t="shared" si="0"/>
        <v>6</v>
      </c>
      <c r="F660" s="51" t="str">
        <f ca="1">IF(ISBLANK(A660)," ",INDIRECT(ADDRESS(1,5+MOD(ROW()-2,COUNTA('Form Responses 1'!$1:$1)-4),,TRUE,"Form Responses 1")))</f>
        <v>Gedung [Halaman]</v>
      </c>
      <c r="G660" s="51" t="e">
        <f ca="1">IF(ISBLANK(A660)," ",INDIRECT(ADDRESS(MATCH(A660,'Form Responses 1'!A:A,0),5+MOD(ROW()-2,COUNTA('Form Responses 1'!$1:$1)-4),,TRUE,"Form Responses 1")))</f>
        <v>#N/A</v>
      </c>
      <c r="H660" s="68" t="str">
        <f ca="1" t="shared" si="1"/>
        <v>Gedung</v>
      </c>
      <c r="I660" s="68" t="str">
        <f ca="1" t="shared" si="2"/>
        <v>CLEANING SERVICE</v>
      </c>
      <c r="J660" s="68" t="str">
        <f ca="1" t="array" ref="J660">IFERROR(INDEX(MASTER!B:B,MATCH(G660,MASTER!A:A,0))/100," ")</f>
        <v> </v>
      </c>
      <c r="K660" s="51">
        <f ca="1" t="shared" si="3"/>
        <v>0</v>
      </c>
      <c r="L660" s="51" t="str">
        <f ca="1" t="shared" si="4"/>
        <v>1900 - WEEK 00</v>
      </c>
      <c r="M660" s="51" t="str">
        <f ca="1" t="shared" si="5"/>
        <v>1900 - MONTH 01</v>
      </c>
      <c r="N660" s="68" t="str">
        <f ca="1" t="shared" ref="N660:O660" si="668">IFERROR(AVERAGEIF(L:L,L660,$J:$J)," ")</f>
        <v> </v>
      </c>
      <c r="O660" s="68" t="str">
        <f ca="1" t="shared" si="668"/>
        <v> </v>
      </c>
      <c r="P660" s="51" t="str">
        <f ca="1">IF(ISBLANK(A660)," ",IF(N660&gt;MASTER!$B$3/100,"SB",IF(N660&gt;MASTER!$B$4/100,"B",IF(N660&gt;MASTER!$B$5/100,"C","K"))))</f>
        <v>SB</v>
      </c>
      <c r="Q660" s="51" t="str">
        <f ca="1">IF(ISBLANK(B660)," ",IF(O660&gt;MASTER!$B$3/100,"SB",IF(O660&gt;MASTER!$B$4/100,"B",IF(O660&gt;MASTER!$B$5/100,"C","K"))))</f>
        <v>SB</v>
      </c>
    </row>
    <row r="661" customHeight="1" spans="1:17">
      <c r="A661" s="51">
        <f ca="1">INDIRECT(ADDRESS(2+QUOTIENT(ROW()-2,COUNTA('Form Responses 1'!$1:$1)-4),1,,TRUE,"Form Responses 1"))</f>
        <v>0</v>
      </c>
      <c r="B661" s="51">
        <f ca="1">INDIRECT(ADDRESS(2+QUOTIENT(ROW()-2,COUNTA('Form Responses 1'!$1:$1)-4),2,,TRUE,"Form Responses 1"))</f>
        <v>0</v>
      </c>
      <c r="C661" s="51">
        <f ca="1">INDIRECT(ADDRESS(2+QUOTIENT(ROW()-2,COUNTA('Form Responses 1'!$1:$1)-4),3,,TRUE,"Form Responses 1"))</f>
        <v>0</v>
      </c>
      <c r="D661" s="51">
        <f ca="1">INDIRECT(ADDRESS(2+QUOTIENT(ROW()-2,COUNTA('Form Responses 1'!$1:$1)-4),4,,TRUE,"Form Responses 1"))</f>
        <v>0</v>
      </c>
      <c r="E661" s="67">
        <f ca="1" t="shared" si="0"/>
        <v>6</v>
      </c>
      <c r="F661" s="51" t="str">
        <f ca="1">IF(ISBLANK(A661)," ",INDIRECT(ADDRESS(1,5+MOD(ROW()-2,COUNTA('Form Responses 1'!$1:$1)-4),,TRUE,"Form Responses 1")))</f>
        <v>Gedung [Kamar 1]</v>
      </c>
      <c r="G661" s="51" t="e">
        <f ca="1">IF(ISBLANK(A661)," ",INDIRECT(ADDRESS(MATCH(A661,'Form Responses 1'!A:A,0),5+MOD(ROW()-2,COUNTA('Form Responses 1'!$1:$1)-4),,TRUE,"Form Responses 1")))</f>
        <v>#N/A</v>
      </c>
      <c r="H661" s="68" t="str">
        <f ca="1" t="shared" si="1"/>
        <v>Gedung</v>
      </c>
      <c r="I661" s="68" t="str">
        <f ca="1" t="shared" si="2"/>
        <v>CLEANING SERVICE</v>
      </c>
      <c r="J661" s="68" t="str">
        <f ca="1" t="array" ref="J661">IFERROR(INDEX(MASTER!B:B,MATCH(G661,MASTER!A:A,0))/100," ")</f>
        <v> </v>
      </c>
      <c r="K661" s="51">
        <f ca="1" t="shared" si="3"/>
        <v>0</v>
      </c>
      <c r="L661" s="51" t="str">
        <f ca="1" t="shared" si="4"/>
        <v>1900 - WEEK 00</v>
      </c>
      <c r="M661" s="51" t="str">
        <f ca="1" t="shared" si="5"/>
        <v>1900 - MONTH 01</v>
      </c>
      <c r="N661" s="68" t="str">
        <f ca="1" t="shared" ref="N661:O661" si="669">IFERROR(AVERAGEIF(L:L,L661,$J:$J)," ")</f>
        <v> </v>
      </c>
      <c r="O661" s="68" t="str">
        <f ca="1" t="shared" si="669"/>
        <v> </v>
      </c>
      <c r="P661" s="51" t="str">
        <f ca="1">IF(ISBLANK(A661)," ",IF(N661&gt;MASTER!$B$3/100,"SB",IF(N661&gt;MASTER!$B$4/100,"B",IF(N661&gt;MASTER!$B$5/100,"C","K"))))</f>
        <v>SB</v>
      </c>
      <c r="Q661" s="51" t="str">
        <f ca="1">IF(ISBLANK(B661)," ",IF(O661&gt;MASTER!$B$3/100,"SB",IF(O661&gt;MASTER!$B$4/100,"B",IF(O661&gt;MASTER!$B$5/100,"C","K"))))</f>
        <v>SB</v>
      </c>
    </row>
    <row r="662" customHeight="1" spans="1:17">
      <c r="A662" s="51">
        <f ca="1">INDIRECT(ADDRESS(2+QUOTIENT(ROW()-2,COUNTA('Form Responses 1'!$1:$1)-4),1,,TRUE,"Form Responses 1"))</f>
        <v>0</v>
      </c>
      <c r="B662" s="51">
        <f ca="1">INDIRECT(ADDRESS(2+QUOTIENT(ROW()-2,COUNTA('Form Responses 1'!$1:$1)-4),2,,TRUE,"Form Responses 1"))</f>
        <v>0</v>
      </c>
      <c r="C662" s="51">
        <f ca="1">INDIRECT(ADDRESS(2+QUOTIENT(ROW()-2,COUNTA('Form Responses 1'!$1:$1)-4),3,,TRUE,"Form Responses 1"))</f>
        <v>0</v>
      </c>
      <c r="D662" s="51">
        <f ca="1">INDIRECT(ADDRESS(2+QUOTIENT(ROW()-2,COUNTA('Form Responses 1'!$1:$1)-4),4,,TRUE,"Form Responses 1"))</f>
        <v>0</v>
      </c>
      <c r="E662" s="67">
        <f ca="1" t="shared" si="0"/>
        <v>6</v>
      </c>
      <c r="F662" s="51" t="str">
        <f ca="1">IF(ISBLANK(A662)," ",INDIRECT(ADDRESS(1,5+MOD(ROW()-2,COUNTA('Form Responses 1'!$1:$1)-4),,TRUE,"Form Responses 1")))</f>
        <v>Gedung [Kamar 2]</v>
      </c>
      <c r="G662" s="51" t="e">
        <f ca="1">IF(ISBLANK(A662)," ",INDIRECT(ADDRESS(MATCH(A662,'Form Responses 1'!A:A,0),5+MOD(ROW()-2,COUNTA('Form Responses 1'!$1:$1)-4),,TRUE,"Form Responses 1")))</f>
        <v>#N/A</v>
      </c>
      <c r="H662" s="68" t="str">
        <f ca="1" t="shared" si="1"/>
        <v>Gedung</v>
      </c>
      <c r="I662" s="68" t="str">
        <f ca="1" t="shared" si="2"/>
        <v>CLEANING SERVICE</v>
      </c>
      <c r="J662" s="68" t="str">
        <f ca="1" t="array" ref="J662">IFERROR(INDEX(MASTER!B:B,MATCH(G662,MASTER!A:A,0))/100," ")</f>
        <v> </v>
      </c>
      <c r="K662" s="51">
        <f ca="1" t="shared" si="3"/>
        <v>0</v>
      </c>
      <c r="L662" s="51" t="str">
        <f ca="1" t="shared" si="4"/>
        <v>1900 - WEEK 00</v>
      </c>
      <c r="M662" s="51" t="str">
        <f ca="1" t="shared" si="5"/>
        <v>1900 - MONTH 01</v>
      </c>
      <c r="N662" s="68" t="str">
        <f ca="1" t="shared" ref="N662:O662" si="670">IFERROR(AVERAGEIF(L:L,L662,$J:$J)," ")</f>
        <v> </v>
      </c>
      <c r="O662" s="68" t="str">
        <f ca="1" t="shared" si="670"/>
        <v> </v>
      </c>
      <c r="P662" s="51" t="str">
        <f ca="1">IF(ISBLANK(A662)," ",IF(N662&gt;MASTER!$B$3/100,"SB",IF(N662&gt;MASTER!$B$4/100,"B",IF(N662&gt;MASTER!$B$5/100,"C","K"))))</f>
        <v>SB</v>
      </c>
      <c r="Q662" s="51" t="str">
        <f ca="1">IF(ISBLANK(B662)," ",IF(O662&gt;MASTER!$B$3/100,"SB",IF(O662&gt;MASTER!$B$4/100,"B",IF(O662&gt;MASTER!$B$5/100,"C","K"))))</f>
        <v>SB</v>
      </c>
    </row>
    <row r="663" customHeight="1" spans="1:17">
      <c r="A663" s="51">
        <f ca="1">INDIRECT(ADDRESS(2+QUOTIENT(ROW()-2,COUNTA('Form Responses 1'!$1:$1)-4),1,,TRUE,"Form Responses 1"))</f>
        <v>0</v>
      </c>
      <c r="B663" s="51">
        <f ca="1">INDIRECT(ADDRESS(2+QUOTIENT(ROW()-2,COUNTA('Form Responses 1'!$1:$1)-4),2,,TRUE,"Form Responses 1"))</f>
        <v>0</v>
      </c>
      <c r="C663" s="51">
        <f ca="1">INDIRECT(ADDRESS(2+QUOTIENT(ROW()-2,COUNTA('Form Responses 1'!$1:$1)-4),3,,TRUE,"Form Responses 1"))</f>
        <v>0</v>
      </c>
      <c r="D663" s="51">
        <f ca="1">INDIRECT(ADDRESS(2+QUOTIENT(ROW()-2,COUNTA('Form Responses 1'!$1:$1)-4),4,,TRUE,"Form Responses 1"))</f>
        <v>0</v>
      </c>
      <c r="E663" s="67">
        <f ca="1" t="shared" si="0"/>
        <v>6</v>
      </c>
      <c r="F663" s="51" t="str">
        <f ca="1">IF(ISBLANK(A663)," ",INDIRECT(ADDRESS(1,5+MOD(ROW()-2,COUNTA('Form Responses 1'!$1:$1)-4),,TRUE,"Form Responses 1")))</f>
        <v>Gedung [Kamar 3]</v>
      </c>
      <c r="G663" s="51" t="e">
        <f ca="1">IF(ISBLANK(A663)," ",INDIRECT(ADDRESS(MATCH(A663,'Form Responses 1'!A:A,0),5+MOD(ROW()-2,COUNTA('Form Responses 1'!$1:$1)-4),,TRUE,"Form Responses 1")))</f>
        <v>#N/A</v>
      </c>
      <c r="H663" s="68" t="str">
        <f ca="1" t="shared" si="1"/>
        <v>Gedung</v>
      </c>
      <c r="I663" s="68" t="str">
        <f ca="1" t="shared" si="2"/>
        <v>CLEANING SERVICE</v>
      </c>
      <c r="J663" s="68" t="str">
        <f ca="1" t="array" ref="J663">IFERROR(INDEX(MASTER!B:B,MATCH(G663,MASTER!A:A,0))/100," ")</f>
        <v> </v>
      </c>
      <c r="K663" s="51">
        <f ca="1" t="shared" si="3"/>
        <v>0</v>
      </c>
      <c r="L663" s="51" t="str">
        <f ca="1" t="shared" si="4"/>
        <v>1900 - WEEK 00</v>
      </c>
      <c r="M663" s="51" t="str">
        <f ca="1" t="shared" si="5"/>
        <v>1900 - MONTH 01</v>
      </c>
      <c r="N663" s="68" t="str">
        <f ca="1" t="shared" ref="N663:O663" si="671">IFERROR(AVERAGEIF(L:L,L663,$J:$J)," ")</f>
        <v> </v>
      </c>
      <c r="O663" s="68" t="str">
        <f ca="1" t="shared" si="671"/>
        <v> </v>
      </c>
      <c r="P663" s="51" t="str">
        <f ca="1">IF(ISBLANK(A663)," ",IF(N663&gt;MASTER!$B$3/100,"SB",IF(N663&gt;MASTER!$B$4/100,"B",IF(N663&gt;MASTER!$B$5/100,"C","K"))))</f>
        <v>SB</v>
      </c>
      <c r="Q663" s="51" t="str">
        <f ca="1">IF(ISBLANK(B663)," ",IF(O663&gt;MASTER!$B$3/100,"SB",IF(O663&gt;MASTER!$B$4/100,"B",IF(O663&gt;MASTER!$B$5/100,"C","K"))))</f>
        <v>SB</v>
      </c>
    </row>
    <row r="664" customHeight="1" spans="1:17">
      <c r="A664" s="51">
        <f ca="1">INDIRECT(ADDRESS(2+QUOTIENT(ROW()-2,COUNTA('Form Responses 1'!$1:$1)-4),1,,TRUE,"Form Responses 1"))</f>
        <v>0</v>
      </c>
      <c r="B664" s="51">
        <f ca="1">INDIRECT(ADDRESS(2+QUOTIENT(ROW()-2,COUNTA('Form Responses 1'!$1:$1)-4),2,,TRUE,"Form Responses 1"))</f>
        <v>0</v>
      </c>
      <c r="C664" s="51">
        <f ca="1">INDIRECT(ADDRESS(2+QUOTIENT(ROW()-2,COUNTA('Form Responses 1'!$1:$1)-4),3,,TRUE,"Form Responses 1"))</f>
        <v>0</v>
      </c>
      <c r="D664" s="51">
        <f ca="1">INDIRECT(ADDRESS(2+QUOTIENT(ROW()-2,COUNTA('Form Responses 1'!$1:$1)-4),4,,TRUE,"Form Responses 1"))</f>
        <v>0</v>
      </c>
      <c r="E664" s="67">
        <f ca="1" t="shared" si="0"/>
        <v>6</v>
      </c>
      <c r="F664" s="51" t="str">
        <f ca="1">IF(ISBLANK(A664)," ",INDIRECT(ADDRESS(1,5+MOD(ROW()-2,COUNTA('Form Responses 1'!$1:$1)-4),,TRUE,"Form Responses 1")))</f>
        <v>Gedung [Kamar 4]</v>
      </c>
      <c r="G664" s="51" t="e">
        <f ca="1">IF(ISBLANK(A664)," ",INDIRECT(ADDRESS(MATCH(A664,'Form Responses 1'!A:A,0),5+MOD(ROW()-2,COUNTA('Form Responses 1'!$1:$1)-4),,TRUE,"Form Responses 1")))</f>
        <v>#N/A</v>
      </c>
      <c r="H664" s="68" t="str">
        <f ca="1" t="shared" si="1"/>
        <v>Gedung</v>
      </c>
      <c r="I664" s="68" t="str">
        <f ca="1" t="shared" si="2"/>
        <v>CLEANING SERVICE</v>
      </c>
      <c r="J664" s="68" t="str">
        <f ca="1" t="array" ref="J664">IFERROR(INDEX(MASTER!B:B,MATCH(G664,MASTER!A:A,0))/100," ")</f>
        <v> </v>
      </c>
      <c r="K664" s="51">
        <f ca="1" t="shared" si="3"/>
        <v>0</v>
      </c>
      <c r="L664" s="51" t="str">
        <f ca="1" t="shared" si="4"/>
        <v>1900 - WEEK 00</v>
      </c>
      <c r="M664" s="51" t="str">
        <f ca="1" t="shared" si="5"/>
        <v>1900 - MONTH 01</v>
      </c>
      <c r="N664" s="68" t="str">
        <f ca="1" t="shared" ref="N664:O664" si="672">IFERROR(AVERAGEIF(L:L,L664,$J:$J)," ")</f>
        <v> </v>
      </c>
      <c r="O664" s="68" t="str">
        <f ca="1" t="shared" si="672"/>
        <v> </v>
      </c>
      <c r="P664" s="51" t="str">
        <f ca="1">IF(ISBLANK(A664)," ",IF(N664&gt;MASTER!$B$3/100,"SB",IF(N664&gt;MASTER!$B$4/100,"B",IF(N664&gt;MASTER!$B$5/100,"C","K"))))</f>
        <v>SB</v>
      </c>
      <c r="Q664" s="51" t="str">
        <f ca="1">IF(ISBLANK(B664)," ",IF(O664&gt;MASTER!$B$3/100,"SB",IF(O664&gt;MASTER!$B$4/100,"B",IF(O664&gt;MASTER!$B$5/100,"C","K"))))</f>
        <v>SB</v>
      </c>
    </row>
    <row r="665" customHeight="1" spans="1:17">
      <c r="A665" s="51">
        <f ca="1">INDIRECT(ADDRESS(2+QUOTIENT(ROW()-2,COUNTA('Form Responses 1'!$1:$1)-4),1,,TRUE,"Form Responses 1"))</f>
        <v>0</v>
      </c>
      <c r="B665" s="51">
        <f ca="1">INDIRECT(ADDRESS(2+QUOTIENT(ROW()-2,COUNTA('Form Responses 1'!$1:$1)-4),2,,TRUE,"Form Responses 1"))</f>
        <v>0</v>
      </c>
      <c r="C665" s="51">
        <f ca="1">INDIRECT(ADDRESS(2+QUOTIENT(ROW()-2,COUNTA('Form Responses 1'!$1:$1)-4),3,,TRUE,"Form Responses 1"))</f>
        <v>0</v>
      </c>
      <c r="D665" s="51">
        <f ca="1">INDIRECT(ADDRESS(2+QUOTIENT(ROW()-2,COUNTA('Form Responses 1'!$1:$1)-4),4,,TRUE,"Form Responses 1"))</f>
        <v>0</v>
      </c>
      <c r="E665" s="67">
        <f ca="1" t="shared" si="0"/>
        <v>6</v>
      </c>
      <c r="F665" s="51" t="str">
        <f ca="1">IF(ISBLANK(A665)," ",INDIRECT(ADDRESS(1,5+MOD(ROW()-2,COUNTA('Form Responses 1'!$1:$1)-4),,TRUE,"Form Responses 1")))</f>
        <v>Gedung [Kolidor]</v>
      </c>
      <c r="G665" s="51" t="e">
        <f ca="1">IF(ISBLANK(A665)," ",INDIRECT(ADDRESS(MATCH(A665,'Form Responses 1'!A:A,0),5+MOD(ROW()-2,COUNTA('Form Responses 1'!$1:$1)-4),,TRUE,"Form Responses 1")))</f>
        <v>#N/A</v>
      </c>
      <c r="H665" s="68" t="str">
        <f ca="1" t="shared" si="1"/>
        <v>Gedung</v>
      </c>
      <c r="I665" s="68" t="str">
        <f ca="1" t="shared" si="2"/>
        <v>CLEANING SERVICE</v>
      </c>
      <c r="J665" s="68" t="str">
        <f ca="1" t="array" ref="J665">IFERROR(INDEX(MASTER!B:B,MATCH(G665,MASTER!A:A,0))/100," ")</f>
        <v> </v>
      </c>
      <c r="K665" s="51">
        <f ca="1" t="shared" si="3"/>
        <v>0</v>
      </c>
      <c r="L665" s="51" t="str">
        <f ca="1" t="shared" si="4"/>
        <v>1900 - WEEK 00</v>
      </c>
      <c r="M665" s="51" t="str">
        <f ca="1" t="shared" si="5"/>
        <v>1900 - MONTH 01</v>
      </c>
      <c r="N665" s="68" t="str">
        <f ca="1" t="shared" ref="N665:O665" si="673">IFERROR(AVERAGEIF(L:L,L665,$J:$J)," ")</f>
        <v> </v>
      </c>
      <c r="O665" s="68" t="str">
        <f ca="1" t="shared" si="673"/>
        <v> </v>
      </c>
      <c r="P665" s="51" t="str">
        <f ca="1">IF(ISBLANK(A665)," ",IF(N665&gt;MASTER!$B$3/100,"SB",IF(N665&gt;MASTER!$B$4/100,"B",IF(N665&gt;MASTER!$B$5/100,"C","K"))))</f>
        <v>SB</v>
      </c>
      <c r="Q665" s="51" t="str">
        <f ca="1">IF(ISBLANK(B665)," ",IF(O665&gt;MASTER!$B$3/100,"SB",IF(O665&gt;MASTER!$B$4/100,"B",IF(O665&gt;MASTER!$B$5/100,"C","K"))))</f>
        <v>SB</v>
      </c>
    </row>
    <row r="666" customHeight="1" spans="1:17">
      <c r="A666" s="51">
        <f ca="1">INDIRECT(ADDRESS(2+QUOTIENT(ROW()-2,COUNTA('Form Responses 1'!$1:$1)-4),1,,TRUE,"Form Responses 1"))</f>
        <v>0</v>
      </c>
      <c r="B666" s="51">
        <f ca="1">INDIRECT(ADDRESS(2+QUOTIENT(ROW()-2,COUNTA('Form Responses 1'!$1:$1)-4),2,,TRUE,"Form Responses 1"))</f>
        <v>0</v>
      </c>
      <c r="C666" s="51">
        <f ca="1">INDIRECT(ADDRESS(2+QUOTIENT(ROW()-2,COUNTA('Form Responses 1'!$1:$1)-4),3,,TRUE,"Form Responses 1"))</f>
        <v>0</v>
      </c>
      <c r="D666" s="51">
        <f ca="1">INDIRECT(ADDRESS(2+QUOTIENT(ROW()-2,COUNTA('Form Responses 1'!$1:$1)-4),4,,TRUE,"Form Responses 1"))</f>
        <v>0</v>
      </c>
      <c r="E666" s="67">
        <f ca="1" t="shared" si="0"/>
        <v>6</v>
      </c>
      <c r="F666" s="51" t="str">
        <f ca="1">IF(ISBLANK(A666)," ",INDIRECT(ADDRESS(1,5+MOD(ROW()-2,COUNTA('Form Responses 1'!$1:$1)-4),,TRUE,"Form Responses 1")))</f>
        <v>Gedung [Pentri]</v>
      </c>
      <c r="G666" s="51" t="e">
        <f ca="1">IF(ISBLANK(A666)," ",INDIRECT(ADDRESS(MATCH(A666,'Form Responses 1'!A:A,0),5+MOD(ROW()-2,COUNTA('Form Responses 1'!$1:$1)-4),,TRUE,"Form Responses 1")))</f>
        <v>#N/A</v>
      </c>
      <c r="H666" s="68" t="str">
        <f ca="1" t="shared" si="1"/>
        <v>Gedung</v>
      </c>
      <c r="I666" s="68" t="str">
        <f ca="1" t="shared" si="2"/>
        <v>CLEANING SERVICE</v>
      </c>
      <c r="J666" s="68" t="str">
        <f ca="1" t="array" ref="J666">IFERROR(INDEX(MASTER!B:B,MATCH(G666,MASTER!A:A,0))/100," ")</f>
        <v> </v>
      </c>
      <c r="K666" s="51">
        <f ca="1" t="shared" si="3"/>
        <v>0</v>
      </c>
      <c r="L666" s="51" t="str">
        <f ca="1" t="shared" si="4"/>
        <v>1900 - WEEK 00</v>
      </c>
      <c r="M666" s="51" t="str">
        <f ca="1" t="shared" si="5"/>
        <v>1900 - MONTH 01</v>
      </c>
      <c r="N666" s="68" t="str">
        <f ca="1" t="shared" ref="N666:O666" si="674">IFERROR(AVERAGEIF(L:L,L666,$J:$J)," ")</f>
        <v> </v>
      </c>
      <c r="O666" s="68" t="str">
        <f ca="1" t="shared" si="674"/>
        <v> </v>
      </c>
      <c r="P666" s="51" t="str">
        <f ca="1">IF(ISBLANK(A666)," ",IF(N666&gt;MASTER!$B$3/100,"SB",IF(N666&gt;MASTER!$B$4/100,"B",IF(N666&gt;MASTER!$B$5/100,"C","K"))))</f>
        <v>SB</v>
      </c>
      <c r="Q666" s="51" t="str">
        <f ca="1">IF(ISBLANK(B666)," ",IF(O666&gt;MASTER!$B$3/100,"SB",IF(O666&gt;MASTER!$B$4/100,"B",IF(O666&gt;MASTER!$B$5/100,"C","K"))))</f>
        <v>SB</v>
      </c>
    </row>
    <row r="667" customHeight="1" spans="1:17">
      <c r="A667" s="51">
        <f ca="1">INDIRECT(ADDRESS(2+QUOTIENT(ROW()-2,COUNTA('Form Responses 1'!$1:$1)-4),1,,TRUE,"Form Responses 1"))</f>
        <v>0</v>
      </c>
      <c r="B667" s="51">
        <f ca="1">INDIRECT(ADDRESS(2+QUOTIENT(ROW()-2,COUNTA('Form Responses 1'!$1:$1)-4),2,,TRUE,"Form Responses 1"))</f>
        <v>0</v>
      </c>
      <c r="C667" s="51">
        <f ca="1">INDIRECT(ADDRESS(2+QUOTIENT(ROW()-2,COUNTA('Form Responses 1'!$1:$1)-4),3,,TRUE,"Form Responses 1"))</f>
        <v>0</v>
      </c>
      <c r="D667" s="51">
        <f ca="1">INDIRECT(ADDRESS(2+QUOTIENT(ROW()-2,COUNTA('Form Responses 1'!$1:$1)-4),4,,TRUE,"Form Responses 1"))</f>
        <v>0</v>
      </c>
      <c r="E667" s="67">
        <f ca="1" t="shared" si="0"/>
        <v>6</v>
      </c>
      <c r="F667" s="51" t="str">
        <f ca="1">IF(ISBLANK(A667)," ",INDIRECT(ADDRESS(1,5+MOD(ROW()-2,COUNTA('Form Responses 1'!$1:$1)-4),,TRUE,"Form Responses 1")))</f>
        <v>Gedung [Toilet]</v>
      </c>
      <c r="G667" s="51" t="e">
        <f ca="1">IF(ISBLANK(A667)," ",INDIRECT(ADDRESS(MATCH(A667,'Form Responses 1'!A:A,0),5+MOD(ROW()-2,COUNTA('Form Responses 1'!$1:$1)-4),,TRUE,"Form Responses 1")))</f>
        <v>#N/A</v>
      </c>
      <c r="H667" s="68" t="str">
        <f ca="1" t="shared" si="1"/>
        <v>Gedung</v>
      </c>
      <c r="I667" s="68" t="str">
        <f ca="1" t="shared" si="2"/>
        <v>CLEANING SERVICE</v>
      </c>
      <c r="J667" s="68" t="str">
        <f ca="1" t="array" ref="J667">IFERROR(INDEX(MASTER!B:B,MATCH(G667,MASTER!A:A,0))/100," ")</f>
        <v> </v>
      </c>
      <c r="K667" s="51">
        <f ca="1" t="shared" si="3"/>
        <v>0</v>
      </c>
      <c r="L667" s="51" t="str">
        <f ca="1" t="shared" si="4"/>
        <v>1900 - WEEK 00</v>
      </c>
      <c r="M667" s="51" t="str">
        <f ca="1" t="shared" si="5"/>
        <v>1900 - MONTH 01</v>
      </c>
      <c r="N667" s="68" t="str">
        <f ca="1" t="shared" ref="N667:O667" si="675">IFERROR(AVERAGEIF(L:L,L667,$J:$J)," ")</f>
        <v> </v>
      </c>
      <c r="O667" s="68" t="str">
        <f ca="1" t="shared" si="675"/>
        <v> </v>
      </c>
      <c r="P667" s="51" t="str">
        <f ca="1">IF(ISBLANK(A667)," ",IF(N667&gt;MASTER!$B$3/100,"SB",IF(N667&gt;MASTER!$B$4/100,"B",IF(N667&gt;MASTER!$B$5/100,"C","K"))))</f>
        <v>SB</v>
      </c>
      <c r="Q667" s="51" t="str">
        <f ca="1">IF(ISBLANK(B667)," ",IF(O667&gt;MASTER!$B$3/100,"SB",IF(O667&gt;MASTER!$B$4/100,"B",IF(O667&gt;MASTER!$B$5/100,"C","K"))))</f>
        <v>SB</v>
      </c>
    </row>
    <row r="668" customHeight="1" spans="1:17">
      <c r="A668" s="51">
        <f ca="1">INDIRECT(ADDRESS(2+QUOTIENT(ROW()-2,COUNTA('Form Responses 1'!$1:$1)-4),1,,TRUE,"Form Responses 1"))</f>
        <v>0</v>
      </c>
      <c r="B668" s="51">
        <f ca="1">INDIRECT(ADDRESS(2+QUOTIENT(ROW()-2,COUNTA('Form Responses 1'!$1:$1)-4),2,,TRUE,"Form Responses 1"))</f>
        <v>0</v>
      </c>
      <c r="C668" s="51">
        <f ca="1">INDIRECT(ADDRESS(2+QUOTIENT(ROW()-2,COUNTA('Form Responses 1'!$1:$1)-4),3,,TRUE,"Form Responses 1"))</f>
        <v>0</v>
      </c>
      <c r="D668" s="51">
        <f ca="1">INDIRECT(ADDRESS(2+QUOTIENT(ROW()-2,COUNTA('Form Responses 1'!$1:$1)-4),4,,TRUE,"Form Responses 1"))</f>
        <v>0</v>
      </c>
      <c r="E668" s="67">
        <f ca="1" t="shared" si="0"/>
        <v>6</v>
      </c>
      <c r="F668" s="51" t="str">
        <f ca="1">IF(ISBLANK(A668)," ",INDIRECT(ADDRESS(1,5+MOD(ROW()-2,COUNTA('Form Responses 1'!$1:$1)-4),,TRUE,"Form Responses 1")))</f>
        <v>Security [Security Functions]</v>
      </c>
      <c r="G668" s="51" t="e">
        <f ca="1">IF(ISBLANK(A668)," ",INDIRECT(ADDRESS(MATCH(A668,'Form Responses 1'!A:A,0),5+MOD(ROW()-2,COUNTA('Form Responses 1'!$1:$1)-4),,TRUE,"Form Responses 1")))</f>
        <v>#N/A</v>
      </c>
      <c r="H668" s="68" t="str">
        <f ca="1" t="shared" si="1"/>
        <v>Security</v>
      </c>
      <c r="I668" s="68" t="str">
        <f ca="1" t="shared" si="2"/>
        <v>SECURITY SERVICE</v>
      </c>
      <c r="J668" s="68" t="str">
        <f ca="1" t="array" ref="J668">IFERROR(INDEX(MASTER!B:B,MATCH(G668,MASTER!A:A,0))/100," ")</f>
        <v> </v>
      </c>
      <c r="K668" s="51">
        <f ca="1" t="shared" si="3"/>
        <v>0</v>
      </c>
      <c r="L668" s="51" t="str">
        <f ca="1" t="shared" si="4"/>
        <v>1900 - WEEK 00</v>
      </c>
      <c r="M668" s="51" t="str">
        <f ca="1" t="shared" si="5"/>
        <v>1900 - MONTH 01</v>
      </c>
      <c r="N668" s="68" t="str">
        <f ca="1" t="shared" ref="N668:O668" si="676">IFERROR(AVERAGEIF(L:L,L668,$J:$J)," ")</f>
        <v> </v>
      </c>
      <c r="O668" s="68" t="str">
        <f ca="1" t="shared" si="676"/>
        <v> </v>
      </c>
      <c r="P668" s="51" t="str">
        <f ca="1">IF(ISBLANK(A668)," ",IF(N668&gt;MASTER!$B$3/100,"SB",IF(N668&gt;MASTER!$B$4/100,"B",IF(N668&gt;MASTER!$B$5/100,"C","K"))))</f>
        <v>SB</v>
      </c>
      <c r="Q668" s="51" t="str">
        <f ca="1">IF(ISBLANK(B668)," ",IF(O668&gt;MASTER!$B$3/100,"SB",IF(O668&gt;MASTER!$B$4/100,"B",IF(O668&gt;MASTER!$B$5/100,"C","K"))))</f>
        <v>SB</v>
      </c>
    </row>
    <row r="669" customHeight="1" spans="1:17">
      <c r="A669" s="51">
        <f ca="1">INDIRECT(ADDRESS(2+QUOTIENT(ROW()-2,COUNTA('Form Responses 1'!$1:$1)-4),1,,TRUE,"Form Responses 1"))</f>
        <v>0</v>
      </c>
      <c r="B669" s="51">
        <f ca="1">INDIRECT(ADDRESS(2+QUOTIENT(ROW()-2,COUNTA('Form Responses 1'!$1:$1)-4),2,,TRUE,"Form Responses 1"))</f>
        <v>0</v>
      </c>
      <c r="C669" s="51">
        <f ca="1">INDIRECT(ADDRESS(2+QUOTIENT(ROW()-2,COUNTA('Form Responses 1'!$1:$1)-4),3,,TRUE,"Form Responses 1"))</f>
        <v>0</v>
      </c>
      <c r="D669" s="51">
        <f ca="1">INDIRECT(ADDRESS(2+QUOTIENT(ROW()-2,COUNTA('Form Responses 1'!$1:$1)-4),4,,TRUE,"Form Responses 1"))</f>
        <v>0</v>
      </c>
      <c r="E669" s="67">
        <f ca="1" t="shared" si="0"/>
        <v>6</v>
      </c>
      <c r="F669" s="51" t="str">
        <f ca="1">IF(ISBLANK(A669)," ",INDIRECT(ADDRESS(1,5+MOD(ROW()-2,COUNTA('Form Responses 1'!$1:$1)-4),,TRUE,"Form Responses 1")))</f>
        <v>Gedung [Halaman]</v>
      </c>
      <c r="G669" s="51" t="e">
        <f ca="1">IF(ISBLANK(A669)," ",INDIRECT(ADDRESS(MATCH(A669,'Form Responses 1'!A:A,0),5+MOD(ROW()-2,COUNTA('Form Responses 1'!$1:$1)-4),,TRUE,"Form Responses 1")))</f>
        <v>#N/A</v>
      </c>
      <c r="H669" s="68" t="str">
        <f ca="1" t="shared" si="1"/>
        <v>Gedung</v>
      </c>
      <c r="I669" s="68" t="str">
        <f ca="1" t="shared" si="2"/>
        <v>CLEANING SERVICE</v>
      </c>
      <c r="J669" s="68" t="str">
        <f ca="1" t="array" ref="J669">IFERROR(INDEX(MASTER!B:B,MATCH(G669,MASTER!A:A,0))/100," ")</f>
        <v> </v>
      </c>
      <c r="K669" s="51">
        <f ca="1" t="shared" si="3"/>
        <v>0</v>
      </c>
      <c r="L669" s="51" t="str">
        <f ca="1" t="shared" si="4"/>
        <v>1900 - WEEK 00</v>
      </c>
      <c r="M669" s="51" t="str">
        <f ca="1" t="shared" si="5"/>
        <v>1900 - MONTH 01</v>
      </c>
      <c r="N669" s="68" t="str">
        <f ca="1" t="shared" ref="N669:O669" si="677">IFERROR(AVERAGEIF(L:L,L669,$J:$J)," ")</f>
        <v> </v>
      </c>
      <c r="O669" s="68" t="str">
        <f ca="1" t="shared" si="677"/>
        <v> </v>
      </c>
      <c r="P669" s="51" t="str">
        <f ca="1">IF(ISBLANK(A669)," ",IF(N669&gt;MASTER!$B$3/100,"SB",IF(N669&gt;MASTER!$B$4/100,"B",IF(N669&gt;MASTER!$B$5/100,"C","K"))))</f>
        <v>SB</v>
      </c>
      <c r="Q669" s="51" t="str">
        <f ca="1">IF(ISBLANK(B669)," ",IF(O669&gt;MASTER!$B$3/100,"SB",IF(O669&gt;MASTER!$B$4/100,"B",IF(O669&gt;MASTER!$B$5/100,"C","K"))))</f>
        <v>SB</v>
      </c>
    </row>
    <row r="670" customHeight="1" spans="1:17">
      <c r="A670" s="51">
        <f ca="1">INDIRECT(ADDRESS(2+QUOTIENT(ROW()-2,COUNTA('Form Responses 1'!$1:$1)-4),1,,TRUE,"Form Responses 1"))</f>
        <v>0</v>
      </c>
      <c r="B670" s="51">
        <f ca="1">INDIRECT(ADDRESS(2+QUOTIENT(ROW()-2,COUNTA('Form Responses 1'!$1:$1)-4),2,,TRUE,"Form Responses 1"))</f>
        <v>0</v>
      </c>
      <c r="C670" s="51">
        <f ca="1">INDIRECT(ADDRESS(2+QUOTIENT(ROW()-2,COUNTA('Form Responses 1'!$1:$1)-4),3,,TRUE,"Form Responses 1"))</f>
        <v>0</v>
      </c>
      <c r="D670" s="51">
        <f ca="1">INDIRECT(ADDRESS(2+QUOTIENT(ROW()-2,COUNTA('Form Responses 1'!$1:$1)-4),4,,TRUE,"Form Responses 1"))</f>
        <v>0</v>
      </c>
      <c r="E670" s="67">
        <f ca="1" t="shared" si="0"/>
        <v>6</v>
      </c>
      <c r="F670" s="51" t="str">
        <f ca="1">IF(ISBLANK(A670)," ",INDIRECT(ADDRESS(1,5+MOD(ROW()-2,COUNTA('Form Responses 1'!$1:$1)-4),,TRUE,"Form Responses 1")))</f>
        <v>Gedung [Kamar 1]</v>
      </c>
      <c r="G670" s="51" t="e">
        <f ca="1">IF(ISBLANK(A670)," ",INDIRECT(ADDRESS(MATCH(A670,'Form Responses 1'!A:A,0),5+MOD(ROW()-2,COUNTA('Form Responses 1'!$1:$1)-4),,TRUE,"Form Responses 1")))</f>
        <v>#N/A</v>
      </c>
      <c r="H670" s="68" t="str">
        <f ca="1" t="shared" si="1"/>
        <v>Gedung</v>
      </c>
      <c r="I670" s="68" t="str">
        <f ca="1" t="shared" si="2"/>
        <v>CLEANING SERVICE</v>
      </c>
      <c r="J670" s="68" t="str">
        <f ca="1" t="array" ref="J670">IFERROR(INDEX(MASTER!B:B,MATCH(G670,MASTER!A:A,0))/100," ")</f>
        <v> </v>
      </c>
      <c r="K670" s="51">
        <f ca="1" t="shared" si="3"/>
        <v>0</v>
      </c>
      <c r="L670" s="51" t="str">
        <f ca="1" t="shared" si="4"/>
        <v>1900 - WEEK 00</v>
      </c>
      <c r="M670" s="51" t="str">
        <f ca="1" t="shared" si="5"/>
        <v>1900 - MONTH 01</v>
      </c>
      <c r="N670" s="68" t="str">
        <f ca="1" t="shared" ref="N670:O670" si="678">IFERROR(AVERAGEIF(L:L,L670,$J:$J)," ")</f>
        <v> </v>
      </c>
      <c r="O670" s="68" t="str">
        <f ca="1" t="shared" si="678"/>
        <v> </v>
      </c>
      <c r="P670" s="51" t="str">
        <f ca="1">IF(ISBLANK(A670)," ",IF(N670&gt;MASTER!$B$3/100,"SB",IF(N670&gt;MASTER!$B$4/100,"B",IF(N670&gt;MASTER!$B$5/100,"C","K"))))</f>
        <v>SB</v>
      </c>
      <c r="Q670" s="51" t="str">
        <f ca="1">IF(ISBLANK(B670)," ",IF(O670&gt;MASTER!$B$3/100,"SB",IF(O670&gt;MASTER!$B$4/100,"B",IF(O670&gt;MASTER!$B$5/100,"C","K"))))</f>
        <v>SB</v>
      </c>
    </row>
    <row r="671" customHeight="1" spans="1:17">
      <c r="A671" s="51">
        <f ca="1">INDIRECT(ADDRESS(2+QUOTIENT(ROW()-2,COUNTA('Form Responses 1'!$1:$1)-4),1,,TRUE,"Form Responses 1"))</f>
        <v>0</v>
      </c>
      <c r="B671" s="51">
        <f ca="1">INDIRECT(ADDRESS(2+QUOTIENT(ROW()-2,COUNTA('Form Responses 1'!$1:$1)-4),2,,TRUE,"Form Responses 1"))</f>
        <v>0</v>
      </c>
      <c r="C671" s="51">
        <f ca="1">INDIRECT(ADDRESS(2+QUOTIENT(ROW()-2,COUNTA('Form Responses 1'!$1:$1)-4),3,,TRUE,"Form Responses 1"))</f>
        <v>0</v>
      </c>
      <c r="D671" s="51">
        <f ca="1">INDIRECT(ADDRESS(2+QUOTIENT(ROW()-2,COUNTA('Form Responses 1'!$1:$1)-4),4,,TRUE,"Form Responses 1"))</f>
        <v>0</v>
      </c>
      <c r="E671" s="67">
        <f ca="1" t="shared" si="0"/>
        <v>6</v>
      </c>
      <c r="F671" s="51" t="str">
        <f ca="1">IF(ISBLANK(A671)," ",INDIRECT(ADDRESS(1,5+MOD(ROW()-2,COUNTA('Form Responses 1'!$1:$1)-4),,TRUE,"Form Responses 1")))</f>
        <v>Gedung [Kamar 2]</v>
      </c>
      <c r="G671" s="51" t="e">
        <f ca="1">IF(ISBLANK(A671)," ",INDIRECT(ADDRESS(MATCH(A671,'Form Responses 1'!A:A,0),5+MOD(ROW()-2,COUNTA('Form Responses 1'!$1:$1)-4),,TRUE,"Form Responses 1")))</f>
        <v>#N/A</v>
      </c>
      <c r="H671" s="68" t="str">
        <f ca="1" t="shared" si="1"/>
        <v>Gedung</v>
      </c>
      <c r="I671" s="68" t="str">
        <f ca="1" t="shared" si="2"/>
        <v>CLEANING SERVICE</v>
      </c>
      <c r="J671" s="68" t="str">
        <f ca="1" t="array" ref="J671">IFERROR(INDEX(MASTER!B:B,MATCH(G671,MASTER!A:A,0))/100," ")</f>
        <v> </v>
      </c>
      <c r="K671" s="51">
        <f ca="1" t="shared" si="3"/>
        <v>0</v>
      </c>
      <c r="L671" s="51" t="str">
        <f ca="1" t="shared" si="4"/>
        <v>1900 - WEEK 00</v>
      </c>
      <c r="M671" s="51" t="str">
        <f ca="1" t="shared" si="5"/>
        <v>1900 - MONTH 01</v>
      </c>
      <c r="N671" s="68" t="str">
        <f ca="1" t="shared" ref="N671:O671" si="679">IFERROR(AVERAGEIF(L:L,L671,$J:$J)," ")</f>
        <v> </v>
      </c>
      <c r="O671" s="68" t="str">
        <f ca="1" t="shared" si="679"/>
        <v> </v>
      </c>
      <c r="P671" s="51" t="str">
        <f ca="1">IF(ISBLANK(A671)," ",IF(N671&gt;MASTER!$B$3/100,"SB",IF(N671&gt;MASTER!$B$4/100,"B",IF(N671&gt;MASTER!$B$5/100,"C","K"))))</f>
        <v>SB</v>
      </c>
      <c r="Q671" s="51" t="str">
        <f ca="1">IF(ISBLANK(B671)," ",IF(O671&gt;MASTER!$B$3/100,"SB",IF(O671&gt;MASTER!$B$4/100,"B",IF(O671&gt;MASTER!$B$5/100,"C","K"))))</f>
        <v>SB</v>
      </c>
    </row>
    <row r="672" customHeight="1" spans="1:17">
      <c r="A672" s="51">
        <f ca="1">INDIRECT(ADDRESS(2+QUOTIENT(ROW()-2,COUNTA('Form Responses 1'!$1:$1)-4),1,,TRUE,"Form Responses 1"))</f>
        <v>0</v>
      </c>
      <c r="B672" s="51">
        <f ca="1">INDIRECT(ADDRESS(2+QUOTIENT(ROW()-2,COUNTA('Form Responses 1'!$1:$1)-4),2,,TRUE,"Form Responses 1"))</f>
        <v>0</v>
      </c>
      <c r="C672" s="51">
        <f ca="1">INDIRECT(ADDRESS(2+QUOTIENT(ROW()-2,COUNTA('Form Responses 1'!$1:$1)-4),3,,TRUE,"Form Responses 1"))</f>
        <v>0</v>
      </c>
      <c r="D672" s="51">
        <f ca="1">INDIRECT(ADDRESS(2+QUOTIENT(ROW()-2,COUNTA('Form Responses 1'!$1:$1)-4),4,,TRUE,"Form Responses 1"))</f>
        <v>0</v>
      </c>
      <c r="E672" s="67">
        <f ca="1" t="shared" si="0"/>
        <v>6</v>
      </c>
      <c r="F672" s="51" t="str">
        <f ca="1">IF(ISBLANK(A672)," ",INDIRECT(ADDRESS(1,5+MOD(ROW()-2,COUNTA('Form Responses 1'!$1:$1)-4),,TRUE,"Form Responses 1")))</f>
        <v>Gedung [Kamar 3]</v>
      </c>
      <c r="G672" s="51" t="e">
        <f ca="1">IF(ISBLANK(A672)," ",INDIRECT(ADDRESS(MATCH(A672,'Form Responses 1'!A:A,0),5+MOD(ROW()-2,COUNTA('Form Responses 1'!$1:$1)-4),,TRUE,"Form Responses 1")))</f>
        <v>#N/A</v>
      </c>
      <c r="H672" s="68" t="str">
        <f ca="1" t="shared" si="1"/>
        <v>Gedung</v>
      </c>
      <c r="I672" s="68" t="str">
        <f ca="1" t="shared" si="2"/>
        <v>CLEANING SERVICE</v>
      </c>
      <c r="J672" s="68" t="str">
        <f ca="1" t="array" ref="J672">IFERROR(INDEX(MASTER!B:B,MATCH(G672,MASTER!A:A,0))/100," ")</f>
        <v> </v>
      </c>
      <c r="K672" s="51">
        <f ca="1" t="shared" si="3"/>
        <v>0</v>
      </c>
      <c r="L672" s="51" t="str">
        <f ca="1" t="shared" si="4"/>
        <v>1900 - WEEK 00</v>
      </c>
      <c r="M672" s="51" t="str">
        <f ca="1" t="shared" si="5"/>
        <v>1900 - MONTH 01</v>
      </c>
      <c r="N672" s="68" t="str">
        <f ca="1" t="shared" ref="N672:O672" si="680">IFERROR(AVERAGEIF(L:L,L672,$J:$J)," ")</f>
        <v> </v>
      </c>
      <c r="O672" s="68" t="str">
        <f ca="1" t="shared" si="680"/>
        <v> </v>
      </c>
      <c r="P672" s="51" t="str">
        <f ca="1">IF(ISBLANK(A672)," ",IF(N672&gt;MASTER!$B$3/100,"SB",IF(N672&gt;MASTER!$B$4/100,"B",IF(N672&gt;MASTER!$B$5/100,"C","K"))))</f>
        <v>SB</v>
      </c>
      <c r="Q672" s="51" t="str">
        <f ca="1">IF(ISBLANK(B672)," ",IF(O672&gt;MASTER!$B$3/100,"SB",IF(O672&gt;MASTER!$B$4/100,"B",IF(O672&gt;MASTER!$B$5/100,"C","K"))))</f>
        <v>SB</v>
      </c>
    </row>
    <row r="673" customHeight="1" spans="1:17">
      <c r="A673" s="51">
        <f ca="1">INDIRECT(ADDRESS(2+QUOTIENT(ROW()-2,COUNTA('Form Responses 1'!$1:$1)-4),1,,TRUE,"Form Responses 1"))</f>
        <v>0</v>
      </c>
      <c r="B673" s="51">
        <f ca="1">INDIRECT(ADDRESS(2+QUOTIENT(ROW()-2,COUNTA('Form Responses 1'!$1:$1)-4),2,,TRUE,"Form Responses 1"))</f>
        <v>0</v>
      </c>
      <c r="C673" s="51">
        <f ca="1">INDIRECT(ADDRESS(2+QUOTIENT(ROW()-2,COUNTA('Form Responses 1'!$1:$1)-4),3,,TRUE,"Form Responses 1"))</f>
        <v>0</v>
      </c>
      <c r="D673" s="51">
        <f ca="1">INDIRECT(ADDRESS(2+QUOTIENT(ROW()-2,COUNTA('Form Responses 1'!$1:$1)-4),4,,TRUE,"Form Responses 1"))</f>
        <v>0</v>
      </c>
      <c r="E673" s="67">
        <f ca="1" t="shared" si="0"/>
        <v>6</v>
      </c>
      <c r="F673" s="51" t="str">
        <f ca="1">IF(ISBLANK(A673)," ",INDIRECT(ADDRESS(1,5+MOD(ROW()-2,COUNTA('Form Responses 1'!$1:$1)-4),,TRUE,"Form Responses 1")))</f>
        <v>Gedung [Kamar 4]</v>
      </c>
      <c r="G673" s="51" t="e">
        <f ca="1">IF(ISBLANK(A673)," ",INDIRECT(ADDRESS(MATCH(A673,'Form Responses 1'!A:A,0),5+MOD(ROW()-2,COUNTA('Form Responses 1'!$1:$1)-4),,TRUE,"Form Responses 1")))</f>
        <v>#N/A</v>
      </c>
      <c r="H673" s="68" t="str">
        <f ca="1" t="shared" si="1"/>
        <v>Gedung</v>
      </c>
      <c r="I673" s="68" t="str">
        <f ca="1" t="shared" si="2"/>
        <v>CLEANING SERVICE</v>
      </c>
      <c r="J673" s="68" t="str">
        <f ca="1" t="array" ref="J673">IFERROR(INDEX(MASTER!B:B,MATCH(G673,MASTER!A:A,0))/100," ")</f>
        <v> </v>
      </c>
      <c r="K673" s="51">
        <f ca="1" t="shared" si="3"/>
        <v>0</v>
      </c>
      <c r="L673" s="51" t="str">
        <f ca="1" t="shared" si="4"/>
        <v>1900 - WEEK 00</v>
      </c>
      <c r="M673" s="51" t="str">
        <f ca="1" t="shared" si="5"/>
        <v>1900 - MONTH 01</v>
      </c>
      <c r="N673" s="68" t="str">
        <f ca="1" t="shared" ref="N673:O673" si="681">IFERROR(AVERAGEIF(L:L,L673,$J:$J)," ")</f>
        <v> </v>
      </c>
      <c r="O673" s="68" t="str">
        <f ca="1" t="shared" si="681"/>
        <v> </v>
      </c>
      <c r="P673" s="51" t="str">
        <f ca="1">IF(ISBLANK(A673)," ",IF(N673&gt;MASTER!$B$3/100,"SB",IF(N673&gt;MASTER!$B$4/100,"B",IF(N673&gt;MASTER!$B$5/100,"C","K"))))</f>
        <v>SB</v>
      </c>
      <c r="Q673" s="51" t="str">
        <f ca="1">IF(ISBLANK(B673)," ",IF(O673&gt;MASTER!$B$3/100,"SB",IF(O673&gt;MASTER!$B$4/100,"B",IF(O673&gt;MASTER!$B$5/100,"C","K"))))</f>
        <v>SB</v>
      </c>
    </row>
    <row r="674" customHeight="1" spans="1:17">
      <c r="A674" s="51">
        <f ca="1">INDIRECT(ADDRESS(2+QUOTIENT(ROW()-2,COUNTA('Form Responses 1'!$1:$1)-4),1,,TRUE,"Form Responses 1"))</f>
        <v>0</v>
      </c>
      <c r="B674" s="51">
        <f ca="1">INDIRECT(ADDRESS(2+QUOTIENT(ROW()-2,COUNTA('Form Responses 1'!$1:$1)-4),2,,TRUE,"Form Responses 1"))</f>
        <v>0</v>
      </c>
      <c r="C674" s="51">
        <f ca="1">INDIRECT(ADDRESS(2+QUOTIENT(ROW()-2,COUNTA('Form Responses 1'!$1:$1)-4),3,,TRUE,"Form Responses 1"))</f>
        <v>0</v>
      </c>
      <c r="D674" s="51">
        <f ca="1">INDIRECT(ADDRESS(2+QUOTIENT(ROW()-2,COUNTA('Form Responses 1'!$1:$1)-4),4,,TRUE,"Form Responses 1"))</f>
        <v>0</v>
      </c>
      <c r="E674" s="67">
        <f ca="1" t="shared" si="0"/>
        <v>6</v>
      </c>
      <c r="F674" s="51" t="str">
        <f ca="1">IF(ISBLANK(A674)," ",INDIRECT(ADDRESS(1,5+MOD(ROW()-2,COUNTA('Form Responses 1'!$1:$1)-4),,TRUE,"Form Responses 1")))</f>
        <v>Gedung [Kolidor]</v>
      </c>
      <c r="G674" s="51" t="e">
        <f ca="1">IF(ISBLANK(A674)," ",INDIRECT(ADDRESS(MATCH(A674,'Form Responses 1'!A:A,0),5+MOD(ROW()-2,COUNTA('Form Responses 1'!$1:$1)-4),,TRUE,"Form Responses 1")))</f>
        <v>#N/A</v>
      </c>
      <c r="H674" s="68" t="str">
        <f ca="1" t="shared" si="1"/>
        <v>Gedung</v>
      </c>
      <c r="I674" s="68" t="str">
        <f ca="1" t="shared" si="2"/>
        <v>CLEANING SERVICE</v>
      </c>
      <c r="J674" s="68" t="str">
        <f ca="1" t="array" ref="J674">IFERROR(INDEX(MASTER!B:B,MATCH(G674,MASTER!A:A,0))/100," ")</f>
        <v> </v>
      </c>
      <c r="K674" s="51">
        <f ca="1" t="shared" si="3"/>
        <v>0</v>
      </c>
      <c r="L674" s="51" t="str">
        <f ca="1" t="shared" si="4"/>
        <v>1900 - WEEK 00</v>
      </c>
      <c r="M674" s="51" t="str">
        <f ca="1" t="shared" si="5"/>
        <v>1900 - MONTH 01</v>
      </c>
      <c r="N674" s="68" t="str">
        <f ca="1" t="shared" ref="N674:O674" si="682">IFERROR(AVERAGEIF(L:L,L674,$J:$J)," ")</f>
        <v> </v>
      </c>
      <c r="O674" s="68" t="str">
        <f ca="1" t="shared" si="682"/>
        <v> </v>
      </c>
      <c r="P674" s="51" t="str">
        <f ca="1">IF(ISBLANK(A674)," ",IF(N674&gt;MASTER!$B$3/100,"SB",IF(N674&gt;MASTER!$B$4/100,"B",IF(N674&gt;MASTER!$B$5/100,"C","K"))))</f>
        <v>SB</v>
      </c>
      <c r="Q674" s="51" t="str">
        <f ca="1">IF(ISBLANK(B674)," ",IF(O674&gt;MASTER!$B$3/100,"SB",IF(O674&gt;MASTER!$B$4/100,"B",IF(O674&gt;MASTER!$B$5/100,"C","K"))))</f>
        <v>SB</v>
      </c>
    </row>
    <row r="675" customHeight="1" spans="1:17">
      <c r="A675" s="51">
        <f ca="1">INDIRECT(ADDRESS(2+QUOTIENT(ROW()-2,COUNTA('Form Responses 1'!$1:$1)-4),1,,TRUE,"Form Responses 1"))</f>
        <v>0</v>
      </c>
      <c r="B675" s="51">
        <f ca="1">INDIRECT(ADDRESS(2+QUOTIENT(ROW()-2,COUNTA('Form Responses 1'!$1:$1)-4),2,,TRUE,"Form Responses 1"))</f>
        <v>0</v>
      </c>
      <c r="C675" s="51">
        <f ca="1">INDIRECT(ADDRESS(2+QUOTIENT(ROW()-2,COUNTA('Form Responses 1'!$1:$1)-4),3,,TRUE,"Form Responses 1"))</f>
        <v>0</v>
      </c>
      <c r="D675" s="51">
        <f ca="1">INDIRECT(ADDRESS(2+QUOTIENT(ROW()-2,COUNTA('Form Responses 1'!$1:$1)-4),4,,TRUE,"Form Responses 1"))</f>
        <v>0</v>
      </c>
      <c r="E675" s="67">
        <f ca="1" t="shared" si="0"/>
        <v>6</v>
      </c>
      <c r="F675" s="51" t="str">
        <f ca="1">IF(ISBLANK(A675)," ",INDIRECT(ADDRESS(1,5+MOD(ROW()-2,COUNTA('Form Responses 1'!$1:$1)-4),,TRUE,"Form Responses 1")))</f>
        <v>Gedung [Pentri]</v>
      </c>
      <c r="G675" s="51" t="e">
        <f ca="1">IF(ISBLANK(A675)," ",INDIRECT(ADDRESS(MATCH(A675,'Form Responses 1'!A:A,0),5+MOD(ROW()-2,COUNTA('Form Responses 1'!$1:$1)-4),,TRUE,"Form Responses 1")))</f>
        <v>#N/A</v>
      </c>
      <c r="H675" s="68" t="str">
        <f ca="1" t="shared" si="1"/>
        <v>Gedung</v>
      </c>
      <c r="I675" s="68" t="str">
        <f ca="1" t="shared" si="2"/>
        <v>CLEANING SERVICE</v>
      </c>
      <c r="J675" s="68" t="str">
        <f ca="1" t="array" ref="J675">IFERROR(INDEX(MASTER!B:B,MATCH(G675,MASTER!A:A,0))/100," ")</f>
        <v> </v>
      </c>
      <c r="K675" s="51">
        <f ca="1" t="shared" si="3"/>
        <v>0</v>
      </c>
      <c r="L675" s="51" t="str">
        <f ca="1" t="shared" si="4"/>
        <v>1900 - WEEK 00</v>
      </c>
      <c r="M675" s="51" t="str">
        <f ca="1" t="shared" si="5"/>
        <v>1900 - MONTH 01</v>
      </c>
      <c r="N675" s="68" t="str">
        <f ca="1" t="shared" ref="N675:O675" si="683">IFERROR(AVERAGEIF(L:L,L675,$J:$J)," ")</f>
        <v> </v>
      </c>
      <c r="O675" s="68" t="str">
        <f ca="1" t="shared" si="683"/>
        <v> </v>
      </c>
      <c r="P675" s="51" t="str">
        <f ca="1">IF(ISBLANK(A675)," ",IF(N675&gt;MASTER!$B$3/100,"SB",IF(N675&gt;MASTER!$B$4/100,"B",IF(N675&gt;MASTER!$B$5/100,"C","K"))))</f>
        <v>SB</v>
      </c>
      <c r="Q675" s="51" t="str">
        <f ca="1">IF(ISBLANK(B675)," ",IF(O675&gt;MASTER!$B$3/100,"SB",IF(O675&gt;MASTER!$B$4/100,"B",IF(O675&gt;MASTER!$B$5/100,"C","K"))))</f>
        <v>SB</v>
      </c>
    </row>
    <row r="676" customHeight="1" spans="1:17">
      <c r="A676" s="51">
        <f ca="1">INDIRECT(ADDRESS(2+QUOTIENT(ROW()-2,COUNTA('Form Responses 1'!$1:$1)-4),1,,TRUE,"Form Responses 1"))</f>
        <v>0</v>
      </c>
      <c r="B676" s="51">
        <f ca="1">INDIRECT(ADDRESS(2+QUOTIENT(ROW()-2,COUNTA('Form Responses 1'!$1:$1)-4),2,,TRUE,"Form Responses 1"))</f>
        <v>0</v>
      </c>
      <c r="C676" s="51">
        <f ca="1">INDIRECT(ADDRESS(2+QUOTIENT(ROW()-2,COUNTA('Form Responses 1'!$1:$1)-4),3,,TRUE,"Form Responses 1"))</f>
        <v>0</v>
      </c>
      <c r="D676" s="51">
        <f ca="1">INDIRECT(ADDRESS(2+QUOTIENT(ROW()-2,COUNTA('Form Responses 1'!$1:$1)-4),4,,TRUE,"Form Responses 1"))</f>
        <v>0</v>
      </c>
      <c r="E676" s="67">
        <f ca="1" t="shared" si="0"/>
        <v>6</v>
      </c>
      <c r="F676" s="51" t="str">
        <f ca="1">IF(ISBLANK(A676)," ",INDIRECT(ADDRESS(1,5+MOD(ROW()-2,COUNTA('Form Responses 1'!$1:$1)-4),,TRUE,"Form Responses 1")))</f>
        <v>Gedung [Toilet]</v>
      </c>
      <c r="G676" s="51" t="e">
        <f ca="1">IF(ISBLANK(A676)," ",INDIRECT(ADDRESS(MATCH(A676,'Form Responses 1'!A:A,0),5+MOD(ROW()-2,COUNTA('Form Responses 1'!$1:$1)-4),,TRUE,"Form Responses 1")))</f>
        <v>#N/A</v>
      </c>
      <c r="H676" s="68" t="str">
        <f ca="1" t="shared" si="1"/>
        <v>Gedung</v>
      </c>
      <c r="I676" s="68" t="str">
        <f ca="1" t="shared" si="2"/>
        <v>CLEANING SERVICE</v>
      </c>
      <c r="J676" s="68" t="str">
        <f ca="1" t="array" ref="J676">IFERROR(INDEX(MASTER!B:B,MATCH(G676,MASTER!A:A,0))/100," ")</f>
        <v> </v>
      </c>
      <c r="K676" s="51">
        <f ca="1" t="shared" si="3"/>
        <v>0</v>
      </c>
      <c r="L676" s="51" t="str">
        <f ca="1" t="shared" si="4"/>
        <v>1900 - WEEK 00</v>
      </c>
      <c r="M676" s="51" t="str">
        <f ca="1" t="shared" si="5"/>
        <v>1900 - MONTH 01</v>
      </c>
      <c r="N676" s="68" t="str">
        <f ca="1" t="shared" ref="N676:O676" si="684">IFERROR(AVERAGEIF(L:L,L676,$J:$J)," ")</f>
        <v> </v>
      </c>
      <c r="O676" s="68" t="str">
        <f ca="1" t="shared" si="684"/>
        <v> </v>
      </c>
      <c r="P676" s="51" t="str">
        <f ca="1">IF(ISBLANK(A676)," ",IF(N676&gt;MASTER!$B$3/100,"SB",IF(N676&gt;MASTER!$B$4/100,"B",IF(N676&gt;MASTER!$B$5/100,"C","K"))))</f>
        <v>SB</v>
      </c>
      <c r="Q676" s="51" t="str">
        <f ca="1">IF(ISBLANK(B676)," ",IF(O676&gt;MASTER!$B$3/100,"SB",IF(O676&gt;MASTER!$B$4/100,"B",IF(O676&gt;MASTER!$B$5/100,"C","K"))))</f>
        <v>SB</v>
      </c>
    </row>
    <row r="677" customHeight="1" spans="1:17">
      <c r="A677" s="51">
        <f ca="1">INDIRECT(ADDRESS(2+QUOTIENT(ROW()-2,COUNTA('Form Responses 1'!$1:$1)-4),1,,TRUE,"Form Responses 1"))</f>
        <v>0</v>
      </c>
      <c r="B677" s="51">
        <f ca="1">INDIRECT(ADDRESS(2+QUOTIENT(ROW()-2,COUNTA('Form Responses 1'!$1:$1)-4),2,,TRUE,"Form Responses 1"))</f>
        <v>0</v>
      </c>
      <c r="C677" s="51">
        <f ca="1">INDIRECT(ADDRESS(2+QUOTIENT(ROW()-2,COUNTA('Form Responses 1'!$1:$1)-4),3,,TRUE,"Form Responses 1"))</f>
        <v>0</v>
      </c>
      <c r="D677" s="51">
        <f ca="1">INDIRECT(ADDRESS(2+QUOTIENT(ROW()-2,COUNTA('Form Responses 1'!$1:$1)-4),4,,TRUE,"Form Responses 1"))</f>
        <v>0</v>
      </c>
      <c r="E677" s="67">
        <f ca="1" t="shared" si="0"/>
        <v>6</v>
      </c>
      <c r="F677" s="51" t="str">
        <f ca="1">IF(ISBLANK(A677)," ",INDIRECT(ADDRESS(1,5+MOD(ROW()-2,COUNTA('Form Responses 1'!$1:$1)-4),,TRUE,"Form Responses 1")))</f>
        <v>Security [Security Functions]</v>
      </c>
      <c r="G677" s="51" t="e">
        <f ca="1">IF(ISBLANK(A677)," ",INDIRECT(ADDRESS(MATCH(A677,'Form Responses 1'!A:A,0),5+MOD(ROW()-2,COUNTA('Form Responses 1'!$1:$1)-4),,TRUE,"Form Responses 1")))</f>
        <v>#N/A</v>
      </c>
      <c r="H677" s="68" t="str">
        <f ca="1" t="shared" si="1"/>
        <v>Security</v>
      </c>
      <c r="I677" s="68" t="str">
        <f ca="1" t="shared" si="2"/>
        <v>SECURITY SERVICE</v>
      </c>
      <c r="J677" s="68" t="str">
        <f ca="1" t="array" ref="J677">IFERROR(INDEX(MASTER!B:B,MATCH(G677,MASTER!A:A,0))/100," ")</f>
        <v> </v>
      </c>
      <c r="K677" s="51">
        <f ca="1" t="shared" si="3"/>
        <v>0</v>
      </c>
      <c r="L677" s="51" t="str">
        <f ca="1" t="shared" si="4"/>
        <v>1900 - WEEK 00</v>
      </c>
      <c r="M677" s="51" t="str">
        <f ca="1" t="shared" si="5"/>
        <v>1900 - MONTH 01</v>
      </c>
      <c r="N677" s="68" t="str">
        <f ca="1" t="shared" ref="N677:O677" si="685">IFERROR(AVERAGEIF(L:L,L677,$J:$J)," ")</f>
        <v> </v>
      </c>
      <c r="O677" s="68" t="str">
        <f ca="1" t="shared" si="685"/>
        <v> </v>
      </c>
      <c r="P677" s="51" t="str">
        <f ca="1">IF(ISBLANK(A677)," ",IF(N677&gt;MASTER!$B$3/100,"SB",IF(N677&gt;MASTER!$B$4/100,"B",IF(N677&gt;MASTER!$B$5/100,"C","K"))))</f>
        <v>SB</v>
      </c>
      <c r="Q677" s="51" t="str">
        <f ca="1">IF(ISBLANK(B677)," ",IF(O677&gt;MASTER!$B$3/100,"SB",IF(O677&gt;MASTER!$B$4/100,"B",IF(O677&gt;MASTER!$B$5/100,"C","K"))))</f>
        <v>SB</v>
      </c>
    </row>
    <row r="678" customHeight="1" spans="1:17">
      <c r="A678" s="51">
        <f ca="1">INDIRECT(ADDRESS(2+QUOTIENT(ROW()-2,COUNTA('Form Responses 1'!$1:$1)-4),1,,TRUE,"Form Responses 1"))</f>
        <v>0</v>
      </c>
      <c r="B678" s="51">
        <f ca="1">INDIRECT(ADDRESS(2+QUOTIENT(ROW()-2,COUNTA('Form Responses 1'!$1:$1)-4),2,,TRUE,"Form Responses 1"))</f>
        <v>0</v>
      </c>
      <c r="C678" s="51">
        <f ca="1">INDIRECT(ADDRESS(2+QUOTIENT(ROW()-2,COUNTA('Form Responses 1'!$1:$1)-4),3,,TRUE,"Form Responses 1"))</f>
        <v>0</v>
      </c>
      <c r="D678" s="51">
        <f ca="1">INDIRECT(ADDRESS(2+QUOTIENT(ROW()-2,COUNTA('Form Responses 1'!$1:$1)-4),4,,TRUE,"Form Responses 1"))</f>
        <v>0</v>
      </c>
      <c r="E678" s="67">
        <f ca="1" t="shared" si="0"/>
        <v>6</v>
      </c>
      <c r="F678" s="51" t="str">
        <f ca="1">IF(ISBLANK(A678)," ",INDIRECT(ADDRESS(1,5+MOD(ROW()-2,COUNTA('Form Responses 1'!$1:$1)-4),,TRUE,"Form Responses 1")))</f>
        <v>Gedung [Halaman]</v>
      </c>
      <c r="G678" s="51" t="e">
        <f ca="1">IF(ISBLANK(A678)," ",INDIRECT(ADDRESS(MATCH(A678,'Form Responses 1'!A:A,0),5+MOD(ROW()-2,COUNTA('Form Responses 1'!$1:$1)-4),,TRUE,"Form Responses 1")))</f>
        <v>#N/A</v>
      </c>
      <c r="H678" s="68" t="str">
        <f ca="1" t="shared" si="1"/>
        <v>Gedung</v>
      </c>
      <c r="I678" s="68" t="str">
        <f ca="1" t="shared" si="2"/>
        <v>CLEANING SERVICE</v>
      </c>
      <c r="J678" s="68" t="str">
        <f ca="1" t="array" ref="J678">IFERROR(INDEX(MASTER!B:B,MATCH(G678,MASTER!A:A,0))/100," ")</f>
        <v> </v>
      </c>
      <c r="K678" s="51">
        <f ca="1" t="shared" si="3"/>
        <v>0</v>
      </c>
      <c r="L678" s="51" t="str">
        <f ca="1" t="shared" si="4"/>
        <v>1900 - WEEK 00</v>
      </c>
      <c r="M678" s="51" t="str">
        <f ca="1" t="shared" si="5"/>
        <v>1900 - MONTH 01</v>
      </c>
      <c r="N678" s="68" t="str">
        <f ca="1" t="shared" ref="N678:O678" si="686">IFERROR(AVERAGEIF(L:L,L678,$J:$J)," ")</f>
        <v> </v>
      </c>
      <c r="O678" s="68" t="str">
        <f ca="1" t="shared" si="686"/>
        <v> </v>
      </c>
      <c r="P678" s="51" t="str">
        <f ca="1">IF(ISBLANK(A678)," ",IF(N678&gt;MASTER!$B$3/100,"SB",IF(N678&gt;MASTER!$B$4/100,"B",IF(N678&gt;MASTER!$B$5/100,"C","K"))))</f>
        <v>SB</v>
      </c>
      <c r="Q678" s="51" t="str">
        <f ca="1">IF(ISBLANK(B678)," ",IF(O678&gt;MASTER!$B$3/100,"SB",IF(O678&gt;MASTER!$B$4/100,"B",IF(O678&gt;MASTER!$B$5/100,"C","K"))))</f>
        <v>SB</v>
      </c>
    </row>
    <row r="679" customHeight="1" spans="1:17">
      <c r="A679" s="51">
        <f ca="1">INDIRECT(ADDRESS(2+QUOTIENT(ROW()-2,COUNTA('Form Responses 1'!$1:$1)-4),1,,TRUE,"Form Responses 1"))</f>
        <v>0</v>
      </c>
      <c r="B679" s="51">
        <f ca="1">INDIRECT(ADDRESS(2+QUOTIENT(ROW()-2,COUNTA('Form Responses 1'!$1:$1)-4),2,,TRUE,"Form Responses 1"))</f>
        <v>0</v>
      </c>
      <c r="C679" s="51">
        <f ca="1">INDIRECT(ADDRESS(2+QUOTIENT(ROW()-2,COUNTA('Form Responses 1'!$1:$1)-4),3,,TRUE,"Form Responses 1"))</f>
        <v>0</v>
      </c>
      <c r="D679" s="51">
        <f ca="1">INDIRECT(ADDRESS(2+QUOTIENT(ROW()-2,COUNTA('Form Responses 1'!$1:$1)-4),4,,TRUE,"Form Responses 1"))</f>
        <v>0</v>
      </c>
      <c r="E679" s="67">
        <f ca="1" t="shared" si="0"/>
        <v>6</v>
      </c>
      <c r="F679" s="51" t="str">
        <f ca="1">IF(ISBLANK(A679)," ",INDIRECT(ADDRESS(1,5+MOD(ROW()-2,COUNTA('Form Responses 1'!$1:$1)-4),,TRUE,"Form Responses 1")))</f>
        <v>Gedung [Kamar 1]</v>
      </c>
      <c r="G679" s="51" t="e">
        <f ca="1">IF(ISBLANK(A679)," ",INDIRECT(ADDRESS(MATCH(A679,'Form Responses 1'!A:A,0),5+MOD(ROW()-2,COUNTA('Form Responses 1'!$1:$1)-4),,TRUE,"Form Responses 1")))</f>
        <v>#N/A</v>
      </c>
      <c r="H679" s="68" t="str">
        <f ca="1" t="shared" si="1"/>
        <v>Gedung</v>
      </c>
      <c r="I679" s="68" t="str">
        <f ca="1" t="shared" si="2"/>
        <v>CLEANING SERVICE</v>
      </c>
      <c r="J679" s="68" t="str">
        <f ca="1" t="array" ref="J679">IFERROR(INDEX(MASTER!B:B,MATCH(G679,MASTER!A:A,0))/100," ")</f>
        <v> </v>
      </c>
      <c r="K679" s="51">
        <f ca="1" t="shared" si="3"/>
        <v>0</v>
      </c>
      <c r="L679" s="51" t="str">
        <f ca="1" t="shared" si="4"/>
        <v>1900 - WEEK 00</v>
      </c>
      <c r="M679" s="51" t="str">
        <f ca="1" t="shared" si="5"/>
        <v>1900 - MONTH 01</v>
      </c>
      <c r="N679" s="68" t="str">
        <f ca="1" t="shared" ref="N679:O679" si="687">IFERROR(AVERAGEIF(L:L,L679,$J:$J)," ")</f>
        <v> </v>
      </c>
      <c r="O679" s="68" t="str">
        <f ca="1" t="shared" si="687"/>
        <v> </v>
      </c>
      <c r="P679" s="51" t="str">
        <f ca="1">IF(ISBLANK(A679)," ",IF(N679&gt;MASTER!$B$3/100,"SB",IF(N679&gt;MASTER!$B$4/100,"B",IF(N679&gt;MASTER!$B$5/100,"C","K"))))</f>
        <v>SB</v>
      </c>
      <c r="Q679" s="51" t="str">
        <f ca="1">IF(ISBLANK(B679)," ",IF(O679&gt;MASTER!$B$3/100,"SB",IF(O679&gt;MASTER!$B$4/100,"B",IF(O679&gt;MASTER!$B$5/100,"C","K"))))</f>
        <v>SB</v>
      </c>
    </row>
    <row r="680" customHeight="1" spans="1:17">
      <c r="A680" s="51">
        <f ca="1">INDIRECT(ADDRESS(2+QUOTIENT(ROW()-2,COUNTA('Form Responses 1'!$1:$1)-4),1,,TRUE,"Form Responses 1"))</f>
        <v>0</v>
      </c>
      <c r="B680" s="51">
        <f ca="1">INDIRECT(ADDRESS(2+QUOTIENT(ROW()-2,COUNTA('Form Responses 1'!$1:$1)-4),2,,TRUE,"Form Responses 1"))</f>
        <v>0</v>
      </c>
      <c r="C680" s="51">
        <f ca="1">INDIRECT(ADDRESS(2+QUOTIENT(ROW()-2,COUNTA('Form Responses 1'!$1:$1)-4),3,,TRUE,"Form Responses 1"))</f>
        <v>0</v>
      </c>
      <c r="D680" s="51">
        <f ca="1">INDIRECT(ADDRESS(2+QUOTIENT(ROW()-2,COUNTA('Form Responses 1'!$1:$1)-4),4,,TRUE,"Form Responses 1"))</f>
        <v>0</v>
      </c>
      <c r="E680" s="67">
        <f ca="1" t="shared" si="0"/>
        <v>6</v>
      </c>
      <c r="F680" s="51" t="str">
        <f ca="1">IF(ISBLANK(A680)," ",INDIRECT(ADDRESS(1,5+MOD(ROW()-2,COUNTA('Form Responses 1'!$1:$1)-4),,TRUE,"Form Responses 1")))</f>
        <v>Gedung [Kamar 2]</v>
      </c>
      <c r="G680" s="51" t="e">
        <f ca="1">IF(ISBLANK(A680)," ",INDIRECT(ADDRESS(MATCH(A680,'Form Responses 1'!A:A,0),5+MOD(ROW()-2,COUNTA('Form Responses 1'!$1:$1)-4),,TRUE,"Form Responses 1")))</f>
        <v>#N/A</v>
      </c>
      <c r="H680" s="68" t="str">
        <f ca="1" t="shared" si="1"/>
        <v>Gedung</v>
      </c>
      <c r="I680" s="68" t="str">
        <f ca="1" t="shared" si="2"/>
        <v>CLEANING SERVICE</v>
      </c>
      <c r="J680" s="68" t="str">
        <f ca="1" t="array" ref="J680">IFERROR(INDEX(MASTER!B:B,MATCH(G680,MASTER!A:A,0))/100," ")</f>
        <v> </v>
      </c>
      <c r="K680" s="51">
        <f ca="1" t="shared" si="3"/>
        <v>0</v>
      </c>
      <c r="L680" s="51" t="str">
        <f ca="1" t="shared" si="4"/>
        <v>1900 - WEEK 00</v>
      </c>
      <c r="M680" s="51" t="str">
        <f ca="1" t="shared" si="5"/>
        <v>1900 - MONTH 01</v>
      </c>
      <c r="N680" s="68" t="str">
        <f ca="1" t="shared" ref="N680:O680" si="688">IFERROR(AVERAGEIF(L:L,L680,$J:$J)," ")</f>
        <v> </v>
      </c>
      <c r="O680" s="68" t="str">
        <f ca="1" t="shared" si="688"/>
        <v> </v>
      </c>
      <c r="P680" s="51" t="str">
        <f ca="1">IF(ISBLANK(A680)," ",IF(N680&gt;MASTER!$B$3/100,"SB",IF(N680&gt;MASTER!$B$4/100,"B",IF(N680&gt;MASTER!$B$5/100,"C","K"))))</f>
        <v>SB</v>
      </c>
      <c r="Q680" s="51" t="str">
        <f ca="1">IF(ISBLANK(B680)," ",IF(O680&gt;MASTER!$B$3/100,"SB",IF(O680&gt;MASTER!$B$4/100,"B",IF(O680&gt;MASTER!$B$5/100,"C","K"))))</f>
        <v>SB</v>
      </c>
    </row>
    <row r="681" customHeight="1" spans="1:17">
      <c r="A681" s="51">
        <f ca="1">INDIRECT(ADDRESS(2+QUOTIENT(ROW()-2,COUNTA('Form Responses 1'!$1:$1)-4),1,,TRUE,"Form Responses 1"))</f>
        <v>0</v>
      </c>
      <c r="B681" s="51">
        <f ca="1">INDIRECT(ADDRESS(2+QUOTIENT(ROW()-2,COUNTA('Form Responses 1'!$1:$1)-4),2,,TRUE,"Form Responses 1"))</f>
        <v>0</v>
      </c>
      <c r="C681" s="51">
        <f ca="1">INDIRECT(ADDRESS(2+QUOTIENT(ROW()-2,COUNTA('Form Responses 1'!$1:$1)-4),3,,TRUE,"Form Responses 1"))</f>
        <v>0</v>
      </c>
      <c r="D681" s="51">
        <f ca="1">INDIRECT(ADDRESS(2+QUOTIENT(ROW()-2,COUNTA('Form Responses 1'!$1:$1)-4),4,,TRUE,"Form Responses 1"))</f>
        <v>0</v>
      </c>
      <c r="E681" s="67">
        <f ca="1" t="shared" si="0"/>
        <v>6</v>
      </c>
      <c r="F681" s="51" t="str">
        <f ca="1">IF(ISBLANK(A681)," ",INDIRECT(ADDRESS(1,5+MOD(ROW()-2,COUNTA('Form Responses 1'!$1:$1)-4),,TRUE,"Form Responses 1")))</f>
        <v>Gedung [Kamar 3]</v>
      </c>
      <c r="G681" s="51" t="e">
        <f ca="1">IF(ISBLANK(A681)," ",INDIRECT(ADDRESS(MATCH(A681,'Form Responses 1'!A:A,0),5+MOD(ROW()-2,COUNTA('Form Responses 1'!$1:$1)-4),,TRUE,"Form Responses 1")))</f>
        <v>#N/A</v>
      </c>
      <c r="H681" s="68" t="str">
        <f ca="1" t="shared" si="1"/>
        <v>Gedung</v>
      </c>
      <c r="I681" s="68" t="str">
        <f ca="1" t="shared" si="2"/>
        <v>CLEANING SERVICE</v>
      </c>
      <c r="J681" s="68" t="str">
        <f ca="1" t="array" ref="J681">IFERROR(INDEX(MASTER!B:B,MATCH(G681,MASTER!A:A,0))/100," ")</f>
        <v> </v>
      </c>
      <c r="K681" s="51">
        <f ca="1" t="shared" si="3"/>
        <v>0</v>
      </c>
      <c r="L681" s="51" t="str">
        <f ca="1" t="shared" si="4"/>
        <v>1900 - WEEK 00</v>
      </c>
      <c r="M681" s="51" t="str">
        <f ca="1" t="shared" si="5"/>
        <v>1900 - MONTH 01</v>
      </c>
      <c r="N681" s="68" t="str">
        <f ca="1" t="shared" ref="N681:O681" si="689">IFERROR(AVERAGEIF(L:L,L681,$J:$J)," ")</f>
        <v> </v>
      </c>
      <c r="O681" s="68" t="str">
        <f ca="1" t="shared" si="689"/>
        <v> </v>
      </c>
      <c r="P681" s="51" t="str">
        <f ca="1">IF(ISBLANK(A681)," ",IF(N681&gt;MASTER!$B$3/100,"SB",IF(N681&gt;MASTER!$B$4/100,"B",IF(N681&gt;MASTER!$B$5/100,"C","K"))))</f>
        <v>SB</v>
      </c>
      <c r="Q681" s="51" t="str">
        <f ca="1">IF(ISBLANK(B681)," ",IF(O681&gt;MASTER!$B$3/100,"SB",IF(O681&gt;MASTER!$B$4/100,"B",IF(O681&gt;MASTER!$B$5/100,"C","K"))))</f>
        <v>SB</v>
      </c>
    </row>
    <row r="682" customHeight="1" spans="1:17">
      <c r="A682" s="51">
        <f ca="1">INDIRECT(ADDRESS(2+QUOTIENT(ROW()-2,COUNTA('Form Responses 1'!$1:$1)-4),1,,TRUE,"Form Responses 1"))</f>
        <v>0</v>
      </c>
      <c r="B682" s="51">
        <f ca="1">INDIRECT(ADDRESS(2+QUOTIENT(ROW()-2,COUNTA('Form Responses 1'!$1:$1)-4),2,,TRUE,"Form Responses 1"))</f>
        <v>0</v>
      </c>
      <c r="C682" s="51">
        <f ca="1">INDIRECT(ADDRESS(2+QUOTIENT(ROW()-2,COUNTA('Form Responses 1'!$1:$1)-4),3,,TRUE,"Form Responses 1"))</f>
        <v>0</v>
      </c>
      <c r="D682" s="51">
        <f ca="1">INDIRECT(ADDRESS(2+QUOTIENT(ROW()-2,COUNTA('Form Responses 1'!$1:$1)-4),4,,TRUE,"Form Responses 1"))</f>
        <v>0</v>
      </c>
      <c r="E682" s="67">
        <f ca="1" t="shared" si="0"/>
        <v>6</v>
      </c>
      <c r="F682" s="51" t="str">
        <f ca="1">IF(ISBLANK(A682)," ",INDIRECT(ADDRESS(1,5+MOD(ROW()-2,COUNTA('Form Responses 1'!$1:$1)-4),,TRUE,"Form Responses 1")))</f>
        <v>Gedung [Kamar 4]</v>
      </c>
      <c r="G682" s="51" t="e">
        <f ca="1">IF(ISBLANK(A682)," ",INDIRECT(ADDRESS(MATCH(A682,'Form Responses 1'!A:A,0),5+MOD(ROW()-2,COUNTA('Form Responses 1'!$1:$1)-4),,TRUE,"Form Responses 1")))</f>
        <v>#N/A</v>
      </c>
      <c r="H682" s="68" t="str">
        <f ca="1" t="shared" si="1"/>
        <v>Gedung</v>
      </c>
      <c r="I682" s="68" t="str">
        <f ca="1" t="shared" si="2"/>
        <v>CLEANING SERVICE</v>
      </c>
      <c r="J682" s="68" t="str">
        <f ca="1" t="array" ref="J682">IFERROR(INDEX(MASTER!B:B,MATCH(G682,MASTER!A:A,0))/100," ")</f>
        <v> </v>
      </c>
      <c r="K682" s="51">
        <f ca="1" t="shared" si="3"/>
        <v>0</v>
      </c>
      <c r="L682" s="51" t="str">
        <f ca="1" t="shared" si="4"/>
        <v>1900 - WEEK 00</v>
      </c>
      <c r="M682" s="51" t="str">
        <f ca="1" t="shared" si="5"/>
        <v>1900 - MONTH 01</v>
      </c>
      <c r="N682" s="68" t="str">
        <f ca="1" t="shared" ref="N682:O682" si="690">IFERROR(AVERAGEIF(L:L,L682,$J:$J)," ")</f>
        <v> </v>
      </c>
      <c r="O682" s="68" t="str">
        <f ca="1" t="shared" si="690"/>
        <v> </v>
      </c>
      <c r="P682" s="51" t="str">
        <f ca="1">IF(ISBLANK(A682)," ",IF(N682&gt;MASTER!$B$3/100,"SB",IF(N682&gt;MASTER!$B$4/100,"B",IF(N682&gt;MASTER!$B$5/100,"C","K"))))</f>
        <v>SB</v>
      </c>
      <c r="Q682" s="51" t="str">
        <f ca="1">IF(ISBLANK(B682)," ",IF(O682&gt;MASTER!$B$3/100,"SB",IF(O682&gt;MASTER!$B$4/100,"B",IF(O682&gt;MASTER!$B$5/100,"C","K"))))</f>
        <v>SB</v>
      </c>
    </row>
    <row r="683" customHeight="1" spans="1:17">
      <c r="A683" s="51">
        <f ca="1">INDIRECT(ADDRESS(2+QUOTIENT(ROW()-2,COUNTA('Form Responses 1'!$1:$1)-4),1,,TRUE,"Form Responses 1"))</f>
        <v>0</v>
      </c>
      <c r="B683" s="51">
        <f ca="1">INDIRECT(ADDRESS(2+QUOTIENT(ROW()-2,COUNTA('Form Responses 1'!$1:$1)-4),2,,TRUE,"Form Responses 1"))</f>
        <v>0</v>
      </c>
      <c r="C683" s="51">
        <f ca="1">INDIRECT(ADDRESS(2+QUOTIENT(ROW()-2,COUNTA('Form Responses 1'!$1:$1)-4),3,,TRUE,"Form Responses 1"))</f>
        <v>0</v>
      </c>
      <c r="D683" s="51">
        <f ca="1">INDIRECT(ADDRESS(2+QUOTIENT(ROW()-2,COUNTA('Form Responses 1'!$1:$1)-4),4,,TRUE,"Form Responses 1"))</f>
        <v>0</v>
      </c>
      <c r="E683" s="67">
        <f ca="1" t="shared" si="0"/>
        <v>6</v>
      </c>
      <c r="F683" s="51" t="str">
        <f ca="1">IF(ISBLANK(A683)," ",INDIRECT(ADDRESS(1,5+MOD(ROW()-2,COUNTA('Form Responses 1'!$1:$1)-4),,TRUE,"Form Responses 1")))</f>
        <v>Gedung [Kolidor]</v>
      </c>
      <c r="G683" s="51" t="e">
        <f ca="1">IF(ISBLANK(A683)," ",INDIRECT(ADDRESS(MATCH(A683,'Form Responses 1'!A:A,0),5+MOD(ROW()-2,COUNTA('Form Responses 1'!$1:$1)-4),,TRUE,"Form Responses 1")))</f>
        <v>#N/A</v>
      </c>
      <c r="H683" s="68" t="str">
        <f ca="1" t="shared" si="1"/>
        <v>Gedung</v>
      </c>
      <c r="I683" s="68" t="str">
        <f ca="1" t="shared" si="2"/>
        <v>CLEANING SERVICE</v>
      </c>
      <c r="J683" s="68" t="str">
        <f ca="1" t="array" ref="J683">IFERROR(INDEX(MASTER!B:B,MATCH(G683,MASTER!A:A,0))/100," ")</f>
        <v> </v>
      </c>
      <c r="K683" s="51">
        <f ca="1" t="shared" si="3"/>
        <v>0</v>
      </c>
      <c r="L683" s="51" t="str">
        <f ca="1" t="shared" si="4"/>
        <v>1900 - WEEK 00</v>
      </c>
      <c r="M683" s="51" t="str">
        <f ca="1" t="shared" si="5"/>
        <v>1900 - MONTH 01</v>
      </c>
      <c r="N683" s="68" t="str">
        <f ca="1" t="shared" ref="N683:O683" si="691">IFERROR(AVERAGEIF(L:L,L683,$J:$J)," ")</f>
        <v> </v>
      </c>
      <c r="O683" s="68" t="str">
        <f ca="1" t="shared" si="691"/>
        <v> </v>
      </c>
      <c r="P683" s="51" t="str">
        <f ca="1">IF(ISBLANK(A683)," ",IF(N683&gt;MASTER!$B$3/100,"SB",IF(N683&gt;MASTER!$B$4/100,"B",IF(N683&gt;MASTER!$B$5/100,"C","K"))))</f>
        <v>SB</v>
      </c>
      <c r="Q683" s="51" t="str">
        <f ca="1">IF(ISBLANK(B683)," ",IF(O683&gt;MASTER!$B$3/100,"SB",IF(O683&gt;MASTER!$B$4/100,"B",IF(O683&gt;MASTER!$B$5/100,"C","K"))))</f>
        <v>SB</v>
      </c>
    </row>
    <row r="684" customHeight="1" spans="1:17">
      <c r="A684" s="51">
        <f ca="1">INDIRECT(ADDRESS(2+QUOTIENT(ROW()-2,COUNTA('Form Responses 1'!$1:$1)-4),1,,TRUE,"Form Responses 1"))</f>
        <v>0</v>
      </c>
      <c r="B684" s="51">
        <f ca="1">INDIRECT(ADDRESS(2+QUOTIENT(ROW()-2,COUNTA('Form Responses 1'!$1:$1)-4),2,,TRUE,"Form Responses 1"))</f>
        <v>0</v>
      </c>
      <c r="C684" s="51">
        <f ca="1">INDIRECT(ADDRESS(2+QUOTIENT(ROW()-2,COUNTA('Form Responses 1'!$1:$1)-4),3,,TRUE,"Form Responses 1"))</f>
        <v>0</v>
      </c>
      <c r="D684" s="51">
        <f ca="1">INDIRECT(ADDRESS(2+QUOTIENT(ROW()-2,COUNTA('Form Responses 1'!$1:$1)-4),4,,TRUE,"Form Responses 1"))</f>
        <v>0</v>
      </c>
      <c r="E684" s="67">
        <f ca="1" t="shared" si="0"/>
        <v>6</v>
      </c>
      <c r="F684" s="51" t="str">
        <f ca="1">IF(ISBLANK(A684)," ",INDIRECT(ADDRESS(1,5+MOD(ROW()-2,COUNTA('Form Responses 1'!$1:$1)-4),,TRUE,"Form Responses 1")))</f>
        <v>Gedung [Pentri]</v>
      </c>
      <c r="G684" s="51" t="e">
        <f ca="1">IF(ISBLANK(A684)," ",INDIRECT(ADDRESS(MATCH(A684,'Form Responses 1'!A:A,0),5+MOD(ROW()-2,COUNTA('Form Responses 1'!$1:$1)-4),,TRUE,"Form Responses 1")))</f>
        <v>#N/A</v>
      </c>
      <c r="H684" s="68" t="str">
        <f ca="1" t="shared" si="1"/>
        <v>Gedung</v>
      </c>
      <c r="I684" s="68" t="str">
        <f ca="1" t="shared" si="2"/>
        <v>CLEANING SERVICE</v>
      </c>
      <c r="J684" s="68" t="str">
        <f ca="1" t="array" ref="J684">IFERROR(INDEX(MASTER!B:B,MATCH(G684,MASTER!A:A,0))/100," ")</f>
        <v> </v>
      </c>
      <c r="K684" s="51">
        <f ca="1" t="shared" si="3"/>
        <v>0</v>
      </c>
      <c r="L684" s="51" t="str">
        <f ca="1" t="shared" si="4"/>
        <v>1900 - WEEK 00</v>
      </c>
      <c r="M684" s="51" t="str">
        <f ca="1" t="shared" si="5"/>
        <v>1900 - MONTH 01</v>
      </c>
      <c r="N684" s="68" t="str">
        <f ca="1" t="shared" ref="N684:O684" si="692">IFERROR(AVERAGEIF(L:L,L684,$J:$J)," ")</f>
        <v> </v>
      </c>
      <c r="O684" s="68" t="str">
        <f ca="1" t="shared" si="692"/>
        <v> </v>
      </c>
      <c r="P684" s="51" t="str">
        <f ca="1">IF(ISBLANK(A684)," ",IF(N684&gt;MASTER!$B$3/100,"SB",IF(N684&gt;MASTER!$B$4/100,"B",IF(N684&gt;MASTER!$B$5/100,"C","K"))))</f>
        <v>SB</v>
      </c>
      <c r="Q684" s="51" t="str">
        <f ca="1">IF(ISBLANK(B684)," ",IF(O684&gt;MASTER!$B$3/100,"SB",IF(O684&gt;MASTER!$B$4/100,"B",IF(O684&gt;MASTER!$B$5/100,"C","K"))))</f>
        <v>SB</v>
      </c>
    </row>
    <row r="685" customHeight="1" spans="1:17">
      <c r="A685" s="51">
        <f ca="1">INDIRECT(ADDRESS(2+QUOTIENT(ROW()-2,COUNTA('Form Responses 1'!$1:$1)-4),1,,TRUE,"Form Responses 1"))</f>
        <v>0</v>
      </c>
      <c r="B685" s="51">
        <f ca="1">INDIRECT(ADDRESS(2+QUOTIENT(ROW()-2,COUNTA('Form Responses 1'!$1:$1)-4),2,,TRUE,"Form Responses 1"))</f>
        <v>0</v>
      </c>
      <c r="C685" s="51">
        <f ca="1">INDIRECT(ADDRESS(2+QUOTIENT(ROW()-2,COUNTA('Form Responses 1'!$1:$1)-4),3,,TRUE,"Form Responses 1"))</f>
        <v>0</v>
      </c>
      <c r="D685" s="51">
        <f ca="1">INDIRECT(ADDRESS(2+QUOTIENT(ROW()-2,COUNTA('Form Responses 1'!$1:$1)-4),4,,TRUE,"Form Responses 1"))</f>
        <v>0</v>
      </c>
      <c r="E685" s="67">
        <f ca="1" t="shared" si="0"/>
        <v>6</v>
      </c>
      <c r="F685" s="51" t="str">
        <f ca="1">IF(ISBLANK(A685)," ",INDIRECT(ADDRESS(1,5+MOD(ROW()-2,COUNTA('Form Responses 1'!$1:$1)-4),,TRUE,"Form Responses 1")))</f>
        <v>Gedung [Toilet]</v>
      </c>
      <c r="G685" s="51" t="e">
        <f ca="1">IF(ISBLANK(A685)," ",INDIRECT(ADDRESS(MATCH(A685,'Form Responses 1'!A:A,0),5+MOD(ROW()-2,COUNTA('Form Responses 1'!$1:$1)-4),,TRUE,"Form Responses 1")))</f>
        <v>#N/A</v>
      </c>
      <c r="H685" s="68" t="str">
        <f ca="1" t="shared" si="1"/>
        <v>Gedung</v>
      </c>
      <c r="I685" s="68" t="str">
        <f ca="1" t="shared" si="2"/>
        <v>CLEANING SERVICE</v>
      </c>
      <c r="J685" s="68" t="str">
        <f ca="1" t="array" ref="J685">IFERROR(INDEX(MASTER!B:B,MATCH(G685,MASTER!A:A,0))/100," ")</f>
        <v> </v>
      </c>
      <c r="K685" s="51">
        <f ca="1" t="shared" si="3"/>
        <v>0</v>
      </c>
      <c r="L685" s="51" t="str">
        <f ca="1" t="shared" si="4"/>
        <v>1900 - WEEK 00</v>
      </c>
      <c r="M685" s="51" t="str">
        <f ca="1" t="shared" si="5"/>
        <v>1900 - MONTH 01</v>
      </c>
      <c r="N685" s="68" t="str">
        <f ca="1" t="shared" ref="N685:O685" si="693">IFERROR(AVERAGEIF(L:L,L685,$J:$J)," ")</f>
        <v> </v>
      </c>
      <c r="O685" s="68" t="str">
        <f ca="1" t="shared" si="693"/>
        <v> </v>
      </c>
      <c r="P685" s="51" t="str">
        <f ca="1">IF(ISBLANK(A685)," ",IF(N685&gt;MASTER!$B$3/100,"SB",IF(N685&gt;MASTER!$B$4/100,"B",IF(N685&gt;MASTER!$B$5/100,"C","K"))))</f>
        <v>SB</v>
      </c>
      <c r="Q685" s="51" t="str">
        <f ca="1">IF(ISBLANK(B685)," ",IF(O685&gt;MASTER!$B$3/100,"SB",IF(O685&gt;MASTER!$B$4/100,"B",IF(O685&gt;MASTER!$B$5/100,"C","K"))))</f>
        <v>SB</v>
      </c>
    </row>
    <row r="686" customHeight="1" spans="1:17">
      <c r="A686" s="51">
        <f ca="1">INDIRECT(ADDRESS(2+QUOTIENT(ROW()-2,COUNTA('Form Responses 1'!$1:$1)-4),1,,TRUE,"Form Responses 1"))</f>
        <v>0</v>
      </c>
      <c r="B686" s="51">
        <f ca="1">INDIRECT(ADDRESS(2+QUOTIENT(ROW()-2,COUNTA('Form Responses 1'!$1:$1)-4),2,,TRUE,"Form Responses 1"))</f>
        <v>0</v>
      </c>
      <c r="C686" s="51">
        <f ca="1">INDIRECT(ADDRESS(2+QUOTIENT(ROW()-2,COUNTA('Form Responses 1'!$1:$1)-4),3,,TRUE,"Form Responses 1"))</f>
        <v>0</v>
      </c>
      <c r="D686" s="51">
        <f ca="1">INDIRECT(ADDRESS(2+QUOTIENT(ROW()-2,COUNTA('Form Responses 1'!$1:$1)-4),4,,TRUE,"Form Responses 1"))</f>
        <v>0</v>
      </c>
      <c r="E686" s="67">
        <f ca="1" t="shared" si="0"/>
        <v>6</v>
      </c>
      <c r="F686" s="51" t="str">
        <f ca="1">IF(ISBLANK(A686)," ",INDIRECT(ADDRESS(1,5+MOD(ROW()-2,COUNTA('Form Responses 1'!$1:$1)-4),,TRUE,"Form Responses 1")))</f>
        <v>Security [Security Functions]</v>
      </c>
      <c r="G686" s="51" t="e">
        <f ca="1">IF(ISBLANK(A686)," ",INDIRECT(ADDRESS(MATCH(A686,'Form Responses 1'!A:A,0),5+MOD(ROW()-2,COUNTA('Form Responses 1'!$1:$1)-4),,TRUE,"Form Responses 1")))</f>
        <v>#N/A</v>
      </c>
      <c r="H686" s="68" t="str">
        <f ca="1" t="shared" si="1"/>
        <v>Security</v>
      </c>
      <c r="I686" s="68" t="str">
        <f ca="1" t="shared" si="2"/>
        <v>SECURITY SERVICE</v>
      </c>
      <c r="J686" s="68" t="str">
        <f ca="1" t="array" ref="J686">IFERROR(INDEX(MASTER!B:B,MATCH(G686,MASTER!A:A,0))/100," ")</f>
        <v> </v>
      </c>
      <c r="K686" s="51">
        <f ca="1" t="shared" si="3"/>
        <v>0</v>
      </c>
      <c r="L686" s="51" t="str">
        <f ca="1" t="shared" si="4"/>
        <v>1900 - WEEK 00</v>
      </c>
      <c r="M686" s="51" t="str">
        <f ca="1" t="shared" si="5"/>
        <v>1900 - MONTH 01</v>
      </c>
      <c r="N686" s="68" t="str">
        <f ca="1" t="shared" ref="N686:O686" si="694">IFERROR(AVERAGEIF(L:L,L686,$J:$J)," ")</f>
        <v> </v>
      </c>
      <c r="O686" s="68" t="str">
        <f ca="1" t="shared" si="694"/>
        <v> </v>
      </c>
      <c r="P686" s="51" t="str">
        <f ca="1">IF(ISBLANK(A686)," ",IF(N686&gt;MASTER!$B$3/100,"SB",IF(N686&gt;MASTER!$B$4/100,"B",IF(N686&gt;MASTER!$B$5/100,"C","K"))))</f>
        <v>SB</v>
      </c>
      <c r="Q686" s="51" t="str">
        <f ca="1">IF(ISBLANK(B686)," ",IF(O686&gt;MASTER!$B$3/100,"SB",IF(O686&gt;MASTER!$B$4/100,"B",IF(O686&gt;MASTER!$B$5/100,"C","K"))))</f>
        <v>SB</v>
      </c>
    </row>
    <row r="687" customHeight="1" spans="1:17">
      <c r="A687" s="51">
        <f ca="1">INDIRECT(ADDRESS(2+QUOTIENT(ROW()-2,COUNTA('Form Responses 1'!$1:$1)-4),1,,TRUE,"Form Responses 1"))</f>
        <v>0</v>
      </c>
      <c r="B687" s="51">
        <f ca="1">INDIRECT(ADDRESS(2+QUOTIENT(ROW()-2,COUNTA('Form Responses 1'!$1:$1)-4),2,,TRUE,"Form Responses 1"))</f>
        <v>0</v>
      </c>
      <c r="C687" s="51">
        <f ca="1">INDIRECT(ADDRESS(2+QUOTIENT(ROW()-2,COUNTA('Form Responses 1'!$1:$1)-4),3,,TRUE,"Form Responses 1"))</f>
        <v>0</v>
      </c>
      <c r="D687" s="51">
        <f ca="1">INDIRECT(ADDRESS(2+QUOTIENT(ROW()-2,COUNTA('Form Responses 1'!$1:$1)-4),4,,TRUE,"Form Responses 1"))</f>
        <v>0</v>
      </c>
      <c r="E687" s="67">
        <f ca="1" t="shared" si="0"/>
        <v>6</v>
      </c>
      <c r="F687" s="51" t="str">
        <f ca="1">IF(ISBLANK(A687)," ",INDIRECT(ADDRESS(1,5+MOD(ROW()-2,COUNTA('Form Responses 1'!$1:$1)-4),,TRUE,"Form Responses 1")))</f>
        <v>Gedung [Halaman]</v>
      </c>
      <c r="G687" s="51" t="e">
        <f ca="1">IF(ISBLANK(A687)," ",INDIRECT(ADDRESS(MATCH(A687,'Form Responses 1'!A:A,0),5+MOD(ROW()-2,COUNTA('Form Responses 1'!$1:$1)-4),,TRUE,"Form Responses 1")))</f>
        <v>#N/A</v>
      </c>
      <c r="H687" s="68" t="str">
        <f ca="1" t="shared" si="1"/>
        <v>Gedung</v>
      </c>
      <c r="I687" s="68" t="str">
        <f ca="1" t="shared" si="2"/>
        <v>CLEANING SERVICE</v>
      </c>
      <c r="J687" s="68" t="str">
        <f ca="1" t="array" ref="J687">IFERROR(INDEX(MASTER!B:B,MATCH(G687,MASTER!A:A,0))/100," ")</f>
        <v> </v>
      </c>
      <c r="K687" s="51">
        <f ca="1" t="shared" si="3"/>
        <v>0</v>
      </c>
      <c r="L687" s="51" t="str">
        <f ca="1" t="shared" si="4"/>
        <v>1900 - WEEK 00</v>
      </c>
      <c r="M687" s="51" t="str">
        <f ca="1" t="shared" si="5"/>
        <v>1900 - MONTH 01</v>
      </c>
      <c r="N687" s="68" t="str">
        <f ca="1" t="shared" ref="N687:O687" si="695">IFERROR(AVERAGEIF(L:L,L687,$J:$J)," ")</f>
        <v> </v>
      </c>
      <c r="O687" s="68" t="str">
        <f ca="1" t="shared" si="695"/>
        <v> </v>
      </c>
      <c r="P687" s="51" t="str">
        <f ca="1">IF(ISBLANK(A687)," ",IF(N687&gt;MASTER!$B$3/100,"SB",IF(N687&gt;MASTER!$B$4/100,"B",IF(N687&gt;MASTER!$B$5/100,"C","K"))))</f>
        <v>SB</v>
      </c>
      <c r="Q687" s="51" t="str">
        <f ca="1">IF(ISBLANK(B687)," ",IF(O687&gt;MASTER!$B$3/100,"SB",IF(O687&gt;MASTER!$B$4/100,"B",IF(O687&gt;MASTER!$B$5/100,"C","K"))))</f>
        <v>SB</v>
      </c>
    </row>
    <row r="688" customHeight="1" spans="1:17">
      <c r="A688" s="51">
        <f ca="1">INDIRECT(ADDRESS(2+QUOTIENT(ROW()-2,COUNTA('Form Responses 1'!$1:$1)-4),1,,TRUE,"Form Responses 1"))</f>
        <v>0</v>
      </c>
      <c r="B688" s="51">
        <f ca="1">INDIRECT(ADDRESS(2+QUOTIENT(ROW()-2,COUNTA('Form Responses 1'!$1:$1)-4),2,,TRUE,"Form Responses 1"))</f>
        <v>0</v>
      </c>
      <c r="C688" s="51">
        <f ca="1">INDIRECT(ADDRESS(2+QUOTIENT(ROW()-2,COUNTA('Form Responses 1'!$1:$1)-4),3,,TRUE,"Form Responses 1"))</f>
        <v>0</v>
      </c>
      <c r="D688" s="51">
        <f ca="1">INDIRECT(ADDRESS(2+QUOTIENT(ROW()-2,COUNTA('Form Responses 1'!$1:$1)-4),4,,TRUE,"Form Responses 1"))</f>
        <v>0</v>
      </c>
      <c r="E688" s="67">
        <f ca="1" t="shared" si="0"/>
        <v>6</v>
      </c>
      <c r="F688" s="51" t="str">
        <f ca="1">IF(ISBLANK(A688)," ",INDIRECT(ADDRESS(1,5+MOD(ROW()-2,COUNTA('Form Responses 1'!$1:$1)-4),,TRUE,"Form Responses 1")))</f>
        <v>Gedung [Kamar 1]</v>
      </c>
      <c r="G688" s="51" t="e">
        <f ca="1">IF(ISBLANK(A688)," ",INDIRECT(ADDRESS(MATCH(A688,'Form Responses 1'!A:A,0),5+MOD(ROW()-2,COUNTA('Form Responses 1'!$1:$1)-4),,TRUE,"Form Responses 1")))</f>
        <v>#N/A</v>
      </c>
      <c r="H688" s="68" t="str">
        <f ca="1" t="shared" si="1"/>
        <v>Gedung</v>
      </c>
      <c r="I688" s="68" t="str">
        <f ca="1" t="shared" si="2"/>
        <v>CLEANING SERVICE</v>
      </c>
      <c r="J688" s="68" t="str">
        <f ca="1" t="array" ref="J688">IFERROR(INDEX(MASTER!B:B,MATCH(G688,MASTER!A:A,0))/100," ")</f>
        <v> </v>
      </c>
      <c r="K688" s="51">
        <f ca="1" t="shared" si="3"/>
        <v>0</v>
      </c>
      <c r="L688" s="51" t="str">
        <f ca="1" t="shared" si="4"/>
        <v>1900 - WEEK 00</v>
      </c>
      <c r="M688" s="51" t="str">
        <f ca="1" t="shared" si="5"/>
        <v>1900 - MONTH 01</v>
      </c>
      <c r="N688" s="68" t="str">
        <f ca="1" t="shared" ref="N688:O688" si="696">IFERROR(AVERAGEIF(L:L,L688,$J:$J)," ")</f>
        <v> </v>
      </c>
      <c r="O688" s="68" t="str">
        <f ca="1" t="shared" si="696"/>
        <v> </v>
      </c>
      <c r="P688" s="51" t="str">
        <f ca="1">IF(ISBLANK(A688)," ",IF(N688&gt;MASTER!$B$3/100,"SB",IF(N688&gt;MASTER!$B$4/100,"B",IF(N688&gt;MASTER!$B$5/100,"C","K"))))</f>
        <v>SB</v>
      </c>
      <c r="Q688" s="51" t="str">
        <f ca="1">IF(ISBLANK(B688)," ",IF(O688&gt;MASTER!$B$3/100,"SB",IF(O688&gt;MASTER!$B$4/100,"B",IF(O688&gt;MASTER!$B$5/100,"C","K"))))</f>
        <v>SB</v>
      </c>
    </row>
    <row r="689" customHeight="1" spans="1:17">
      <c r="A689" s="51">
        <f ca="1">INDIRECT(ADDRESS(2+QUOTIENT(ROW()-2,COUNTA('Form Responses 1'!$1:$1)-4),1,,TRUE,"Form Responses 1"))</f>
        <v>0</v>
      </c>
      <c r="B689" s="51">
        <f ca="1">INDIRECT(ADDRESS(2+QUOTIENT(ROW()-2,COUNTA('Form Responses 1'!$1:$1)-4),2,,TRUE,"Form Responses 1"))</f>
        <v>0</v>
      </c>
      <c r="C689" s="51">
        <f ca="1">INDIRECT(ADDRESS(2+QUOTIENT(ROW()-2,COUNTA('Form Responses 1'!$1:$1)-4),3,,TRUE,"Form Responses 1"))</f>
        <v>0</v>
      </c>
      <c r="D689" s="51">
        <f ca="1">INDIRECT(ADDRESS(2+QUOTIENT(ROW()-2,COUNTA('Form Responses 1'!$1:$1)-4),4,,TRUE,"Form Responses 1"))</f>
        <v>0</v>
      </c>
      <c r="E689" s="67">
        <f ca="1" t="shared" si="0"/>
        <v>6</v>
      </c>
      <c r="F689" s="51" t="str">
        <f ca="1">IF(ISBLANK(A689)," ",INDIRECT(ADDRESS(1,5+MOD(ROW()-2,COUNTA('Form Responses 1'!$1:$1)-4),,TRUE,"Form Responses 1")))</f>
        <v>Gedung [Kamar 2]</v>
      </c>
      <c r="G689" s="51" t="e">
        <f ca="1">IF(ISBLANK(A689)," ",INDIRECT(ADDRESS(MATCH(A689,'Form Responses 1'!A:A,0),5+MOD(ROW()-2,COUNTA('Form Responses 1'!$1:$1)-4),,TRUE,"Form Responses 1")))</f>
        <v>#N/A</v>
      </c>
      <c r="H689" s="68" t="str">
        <f ca="1" t="shared" si="1"/>
        <v>Gedung</v>
      </c>
      <c r="I689" s="68" t="str">
        <f ca="1" t="shared" si="2"/>
        <v>CLEANING SERVICE</v>
      </c>
      <c r="J689" s="68" t="str">
        <f ca="1" t="array" ref="J689">IFERROR(INDEX(MASTER!B:B,MATCH(G689,MASTER!A:A,0))/100," ")</f>
        <v> </v>
      </c>
      <c r="K689" s="51">
        <f ca="1" t="shared" si="3"/>
        <v>0</v>
      </c>
      <c r="L689" s="51" t="str">
        <f ca="1" t="shared" si="4"/>
        <v>1900 - WEEK 00</v>
      </c>
      <c r="M689" s="51" t="str">
        <f ca="1" t="shared" si="5"/>
        <v>1900 - MONTH 01</v>
      </c>
      <c r="N689" s="68" t="str">
        <f ca="1" t="shared" ref="N689:O689" si="697">IFERROR(AVERAGEIF(L:L,L689,$J:$J)," ")</f>
        <v> </v>
      </c>
      <c r="O689" s="68" t="str">
        <f ca="1" t="shared" si="697"/>
        <v> </v>
      </c>
      <c r="P689" s="51" t="str">
        <f ca="1">IF(ISBLANK(A689)," ",IF(N689&gt;MASTER!$B$3/100,"SB",IF(N689&gt;MASTER!$B$4/100,"B",IF(N689&gt;MASTER!$B$5/100,"C","K"))))</f>
        <v>SB</v>
      </c>
      <c r="Q689" s="51" t="str">
        <f ca="1">IF(ISBLANK(B689)," ",IF(O689&gt;MASTER!$B$3/100,"SB",IF(O689&gt;MASTER!$B$4/100,"B",IF(O689&gt;MASTER!$B$5/100,"C","K"))))</f>
        <v>SB</v>
      </c>
    </row>
    <row r="690" customHeight="1" spans="1:17">
      <c r="A690" s="51">
        <f ca="1">INDIRECT(ADDRESS(2+QUOTIENT(ROW()-2,COUNTA('Form Responses 1'!$1:$1)-4),1,,TRUE,"Form Responses 1"))</f>
        <v>0</v>
      </c>
      <c r="B690" s="51">
        <f ca="1">INDIRECT(ADDRESS(2+QUOTIENT(ROW()-2,COUNTA('Form Responses 1'!$1:$1)-4),2,,TRUE,"Form Responses 1"))</f>
        <v>0</v>
      </c>
      <c r="C690" s="51">
        <f ca="1">INDIRECT(ADDRESS(2+QUOTIENT(ROW()-2,COUNTA('Form Responses 1'!$1:$1)-4),3,,TRUE,"Form Responses 1"))</f>
        <v>0</v>
      </c>
      <c r="D690" s="51">
        <f ca="1">INDIRECT(ADDRESS(2+QUOTIENT(ROW()-2,COUNTA('Form Responses 1'!$1:$1)-4),4,,TRUE,"Form Responses 1"))</f>
        <v>0</v>
      </c>
      <c r="E690" s="67">
        <f ca="1" t="shared" si="0"/>
        <v>6</v>
      </c>
      <c r="F690" s="51" t="str">
        <f ca="1">IF(ISBLANK(A690)," ",INDIRECT(ADDRESS(1,5+MOD(ROW()-2,COUNTA('Form Responses 1'!$1:$1)-4),,TRUE,"Form Responses 1")))</f>
        <v>Gedung [Kamar 3]</v>
      </c>
      <c r="G690" s="51" t="e">
        <f ca="1">IF(ISBLANK(A690)," ",INDIRECT(ADDRESS(MATCH(A690,'Form Responses 1'!A:A,0),5+MOD(ROW()-2,COUNTA('Form Responses 1'!$1:$1)-4),,TRUE,"Form Responses 1")))</f>
        <v>#N/A</v>
      </c>
      <c r="H690" s="68" t="str">
        <f ca="1" t="shared" si="1"/>
        <v>Gedung</v>
      </c>
      <c r="I690" s="68" t="str">
        <f ca="1" t="shared" si="2"/>
        <v>CLEANING SERVICE</v>
      </c>
      <c r="J690" s="68" t="str">
        <f ca="1" t="array" ref="J690">IFERROR(INDEX(MASTER!B:B,MATCH(G690,MASTER!A:A,0))/100," ")</f>
        <v> </v>
      </c>
      <c r="K690" s="51">
        <f ca="1" t="shared" si="3"/>
        <v>0</v>
      </c>
      <c r="L690" s="51" t="str">
        <f ca="1" t="shared" si="4"/>
        <v>1900 - WEEK 00</v>
      </c>
      <c r="M690" s="51" t="str">
        <f ca="1" t="shared" si="5"/>
        <v>1900 - MONTH 01</v>
      </c>
      <c r="N690" s="68" t="str">
        <f ca="1" t="shared" ref="N690:O690" si="698">IFERROR(AVERAGEIF(L:L,L690,$J:$J)," ")</f>
        <v> </v>
      </c>
      <c r="O690" s="68" t="str">
        <f ca="1" t="shared" si="698"/>
        <v> </v>
      </c>
      <c r="P690" s="51" t="str">
        <f ca="1">IF(ISBLANK(A690)," ",IF(N690&gt;MASTER!$B$3/100,"SB",IF(N690&gt;MASTER!$B$4/100,"B",IF(N690&gt;MASTER!$B$5/100,"C","K"))))</f>
        <v>SB</v>
      </c>
      <c r="Q690" s="51" t="str">
        <f ca="1">IF(ISBLANK(B690)," ",IF(O690&gt;MASTER!$B$3/100,"SB",IF(O690&gt;MASTER!$B$4/100,"B",IF(O690&gt;MASTER!$B$5/100,"C","K"))))</f>
        <v>SB</v>
      </c>
    </row>
    <row r="691" customHeight="1" spans="1:17">
      <c r="A691" s="51">
        <f ca="1">INDIRECT(ADDRESS(2+QUOTIENT(ROW()-2,COUNTA('Form Responses 1'!$1:$1)-4),1,,TRUE,"Form Responses 1"))</f>
        <v>0</v>
      </c>
      <c r="B691" s="51">
        <f ca="1">INDIRECT(ADDRESS(2+QUOTIENT(ROW()-2,COUNTA('Form Responses 1'!$1:$1)-4),2,,TRUE,"Form Responses 1"))</f>
        <v>0</v>
      </c>
      <c r="C691" s="51">
        <f ca="1">INDIRECT(ADDRESS(2+QUOTIENT(ROW()-2,COUNTA('Form Responses 1'!$1:$1)-4),3,,TRUE,"Form Responses 1"))</f>
        <v>0</v>
      </c>
      <c r="D691" s="51">
        <f ca="1">INDIRECT(ADDRESS(2+QUOTIENT(ROW()-2,COUNTA('Form Responses 1'!$1:$1)-4),4,,TRUE,"Form Responses 1"))</f>
        <v>0</v>
      </c>
      <c r="E691" s="67">
        <f ca="1" t="shared" si="0"/>
        <v>6</v>
      </c>
      <c r="F691" s="51" t="str">
        <f ca="1">IF(ISBLANK(A691)," ",INDIRECT(ADDRESS(1,5+MOD(ROW()-2,COUNTA('Form Responses 1'!$1:$1)-4),,TRUE,"Form Responses 1")))</f>
        <v>Gedung [Kamar 4]</v>
      </c>
      <c r="G691" s="51" t="e">
        <f ca="1">IF(ISBLANK(A691)," ",INDIRECT(ADDRESS(MATCH(A691,'Form Responses 1'!A:A,0),5+MOD(ROW()-2,COUNTA('Form Responses 1'!$1:$1)-4),,TRUE,"Form Responses 1")))</f>
        <v>#N/A</v>
      </c>
      <c r="H691" s="68" t="str">
        <f ca="1" t="shared" si="1"/>
        <v>Gedung</v>
      </c>
      <c r="I691" s="68" t="str">
        <f ca="1" t="shared" si="2"/>
        <v>CLEANING SERVICE</v>
      </c>
      <c r="J691" s="68" t="str">
        <f ca="1" t="array" ref="J691">IFERROR(INDEX(MASTER!B:B,MATCH(G691,MASTER!A:A,0))/100," ")</f>
        <v> </v>
      </c>
      <c r="K691" s="51">
        <f ca="1" t="shared" si="3"/>
        <v>0</v>
      </c>
      <c r="L691" s="51" t="str">
        <f ca="1" t="shared" si="4"/>
        <v>1900 - WEEK 00</v>
      </c>
      <c r="M691" s="51" t="str">
        <f ca="1" t="shared" si="5"/>
        <v>1900 - MONTH 01</v>
      </c>
      <c r="N691" s="68" t="str">
        <f ca="1" t="shared" ref="N691:O691" si="699">IFERROR(AVERAGEIF(L:L,L691,$J:$J)," ")</f>
        <v> </v>
      </c>
      <c r="O691" s="68" t="str">
        <f ca="1" t="shared" si="699"/>
        <v> </v>
      </c>
      <c r="P691" s="51" t="str">
        <f ca="1">IF(ISBLANK(A691)," ",IF(N691&gt;MASTER!$B$3/100,"SB",IF(N691&gt;MASTER!$B$4/100,"B",IF(N691&gt;MASTER!$B$5/100,"C","K"))))</f>
        <v>SB</v>
      </c>
      <c r="Q691" s="51" t="str">
        <f ca="1">IF(ISBLANK(B691)," ",IF(O691&gt;MASTER!$B$3/100,"SB",IF(O691&gt;MASTER!$B$4/100,"B",IF(O691&gt;MASTER!$B$5/100,"C","K"))))</f>
        <v>SB</v>
      </c>
    </row>
    <row r="692" customHeight="1" spans="1:17">
      <c r="A692" s="51">
        <f ca="1">INDIRECT(ADDRESS(2+QUOTIENT(ROW()-2,COUNTA('Form Responses 1'!$1:$1)-4),1,,TRUE,"Form Responses 1"))</f>
        <v>0</v>
      </c>
      <c r="B692" s="51">
        <f ca="1">INDIRECT(ADDRESS(2+QUOTIENT(ROW()-2,COUNTA('Form Responses 1'!$1:$1)-4),2,,TRUE,"Form Responses 1"))</f>
        <v>0</v>
      </c>
      <c r="C692" s="51">
        <f ca="1">INDIRECT(ADDRESS(2+QUOTIENT(ROW()-2,COUNTA('Form Responses 1'!$1:$1)-4),3,,TRUE,"Form Responses 1"))</f>
        <v>0</v>
      </c>
      <c r="D692" s="51">
        <f ca="1">INDIRECT(ADDRESS(2+QUOTIENT(ROW()-2,COUNTA('Form Responses 1'!$1:$1)-4),4,,TRUE,"Form Responses 1"))</f>
        <v>0</v>
      </c>
      <c r="E692" s="67">
        <f ca="1" t="shared" si="0"/>
        <v>6</v>
      </c>
      <c r="F692" s="51" t="str">
        <f ca="1">IF(ISBLANK(A692)," ",INDIRECT(ADDRESS(1,5+MOD(ROW()-2,COUNTA('Form Responses 1'!$1:$1)-4),,TRUE,"Form Responses 1")))</f>
        <v>Gedung [Kolidor]</v>
      </c>
      <c r="G692" s="51" t="e">
        <f ca="1">IF(ISBLANK(A692)," ",INDIRECT(ADDRESS(MATCH(A692,'Form Responses 1'!A:A,0),5+MOD(ROW()-2,COUNTA('Form Responses 1'!$1:$1)-4),,TRUE,"Form Responses 1")))</f>
        <v>#N/A</v>
      </c>
      <c r="H692" s="68" t="str">
        <f ca="1" t="shared" si="1"/>
        <v>Gedung</v>
      </c>
      <c r="I692" s="68" t="str">
        <f ca="1" t="shared" si="2"/>
        <v>CLEANING SERVICE</v>
      </c>
      <c r="J692" s="68" t="str">
        <f ca="1" t="array" ref="J692">IFERROR(INDEX(MASTER!B:B,MATCH(G692,MASTER!A:A,0))/100," ")</f>
        <v> </v>
      </c>
      <c r="K692" s="51">
        <f ca="1" t="shared" si="3"/>
        <v>0</v>
      </c>
      <c r="L692" s="51" t="str">
        <f ca="1" t="shared" si="4"/>
        <v>1900 - WEEK 00</v>
      </c>
      <c r="M692" s="51" t="str">
        <f ca="1" t="shared" si="5"/>
        <v>1900 - MONTH 01</v>
      </c>
      <c r="N692" s="68" t="str">
        <f ca="1" t="shared" ref="N692:O692" si="700">IFERROR(AVERAGEIF(L:L,L692,$J:$J)," ")</f>
        <v> </v>
      </c>
      <c r="O692" s="68" t="str">
        <f ca="1" t="shared" si="700"/>
        <v> </v>
      </c>
      <c r="P692" s="51" t="str">
        <f ca="1">IF(ISBLANK(A692)," ",IF(N692&gt;MASTER!$B$3/100,"SB",IF(N692&gt;MASTER!$B$4/100,"B",IF(N692&gt;MASTER!$B$5/100,"C","K"))))</f>
        <v>SB</v>
      </c>
      <c r="Q692" s="51" t="str">
        <f ca="1">IF(ISBLANK(B692)," ",IF(O692&gt;MASTER!$B$3/100,"SB",IF(O692&gt;MASTER!$B$4/100,"B",IF(O692&gt;MASTER!$B$5/100,"C","K"))))</f>
        <v>SB</v>
      </c>
    </row>
    <row r="693" customHeight="1" spans="1:17">
      <c r="A693" s="51">
        <f ca="1">INDIRECT(ADDRESS(2+QUOTIENT(ROW()-2,COUNTA('Form Responses 1'!$1:$1)-4),1,,TRUE,"Form Responses 1"))</f>
        <v>0</v>
      </c>
      <c r="B693" s="51">
        <f ca="1">INDIRECT(ADDRESS(2+QUOTIENT(ROW()-2,COUNTA('Form Responses 1'!$1:$1)-4),2,,TRUE,"Form Responses 1"))</f>
        <v>0</v>
      </c>
      <c r="C693" s="51">
        <f ca="1">INDIRECT(ADDRESS(2+QUOTIENT(ROW()-2,COUNTA('Form Responses 1'!$1:$1)-4),3,,TRUE,"Form Responses 1"))</f>
        <v>0</v>
      </c>
      <c r="D693" s="51">
        <f ca="1">INDIRECT(ADDRESS(2+QUOTIENT(ROW()-2,COUNTA('Form Responses 1'!$1:$1)-4),4,,TRUE,"Form Responses 1"))</f>
        <v>0</v>
      </c>
      <c r="E693" s="67">
        <f ca="1" t="shared" si="0"/>
        <v>6</v>
      </c>
      <c r="F693" s="51" t="str">
        <f ca="1">IF(ISBLANK(A693)," ",INDIRECT(ADDRESS(1,5+MOD(ROW()-2,COUNTA('Form Responses 1'!$1:$1)-4),,TRUE,"Form Responses 1")))</f>
        <v>Gedung [Pentri]</v>
      </c>
      <c r="G693" s="51" t="e">
        <f ca="1">IF(ISBLANK(A693)," ",INDIRECT(ADDRESS(MATCH(A693,'Form Responses 1'!A:A,0),5+MOD(ROW()-2,COUNTA('Form Responses 1'!$1:$1)-4),,TRUE,"Form Responses 1")))</f>
        <v>#N/A</v>
      </c>
      <c r="H693" s="68" t="str">
        <f ca="1" t="shared" si="1"/>
        <v>Gedung</v>
      </c>
      <c r="I693" s="68" t="str">
        <f ca="1" t="shared" si="2"/>
        <v>CLEANING SERVICE</v>
      </c>
      <c r="J693" s="68" t="str">
        <f ca="1" t="array" ref="J693">IFERROR(INDEX(MASTER!B:B,MATCH(G693,MASTER!A:A,0))/100," ")</f>
        <v> </v>
      </c>
      <c r="K693" s="51">
        <f ca="1" t="shared" si="3"/>
        <v>0</v>
      </c>
      <c r="L693" s="51" t="str">
        <f ca="1" t="shared" si="4"/>
        <v>1900 - WEEK 00</v>
      </c>
      <c r="M693" s="51" t="str">
        <f ca="1" t="shared" si="5"/>
        <v>1900 - MONTH 01</v>
      </c>
      <c r="N693" s="68" t="str">
        <f ca="1" t="shared" ref="N693:O693" si="701">IFERROR(AVERAGEIF(L:L,L693,$J:$J)," ")</f>
        <v> </v>
      </c>
      <c r="O693" s="68" t="str">
        <f ca="1" t="shared" si="701"/>
        <v> </v>
      </c>
      <c r="P693" s="51" t="str">
        <f ca="1">IF(ISBLANK(A693)," ",IF(N693&gt;MASTER!$B$3/100,"SB",IF(N693&gt;MASTER!$B$4/100,"B",IF(N693&gt;MASTER!$B$5/100,"C","K"))))</f>
        <v>SB</v>
      </c>
      <c r="Q693" s="51" t="str">
        <f ca="1">IF(ISBLANK(B693)," ",IF(O693&gt;MASTER!$B$3/100,"SB",IF(O693&gt;MASTER!$B$4/100,"B",IF(O693&gt;MASTER!$B$5/100,"C","K"))))</f>
        <v>SB</v>
      </c>
    </row>
    <row r="694" customHeight="1" spans="1:17">
      <c r="A694" s="51">
        <f ca="1">INDIRECT(ADDRESS(2+QUOTIENT(ROW()-2,COUNTA('Form Responses 1'!$1:$1)-4),1,,TRUE,"Form Responses 1"))</f>
        <v>0</v>
      </c>
      <c r="B694" s="51">
        <f ca="1">INDIRECT(ADDRESS(2+QUOTIENT(ROW()-2,COUNTA('Form Responses 1'!$1:$1)-4),2,,TRUE,"Form Responses 1"))</f>
        <v>0</v>
      </c>
      <c r="C694" s="51">
        <f ca="1">INDIRECT(ADDRESS(2+QUOTIENT(ROW()-2,COUNTA('Form Responses 1'!$1:$1)-4),3,,TRUE,"Form Responses 1"))</f>
        <v>0</v>
      </c>
      <c r="D694" s="51">
        <f ca="1">INDIRECT(ADDRESS(2+QUOTIENT(ROW()-2,COUNTA('Form Responses 1'!$1:$1)-4),4,,TRUE,"Form Responses 1"))</f>
        <v>0</v>
      </c>
      <c r="E694" s="67">
        <f ca="1" t="shared" si="0"/>
        <v>6</v>
      </c>
      <c r="F694" s="51" t="str">
        <f ca="1">IF(ISBLANK(A694)," ",INDIRECT(ADDRESS(1,5+MOD(ROW()-2,COUNTA('Form Responses 1'!$1:$1)-4),,TRUE,"Form Responses 1")))</f>
        <v>Gedung [Toilet]</v>
      </c>
      <c r="G694" s="51" t="e">
        <f ca="1">IF(ISBLANK(A694)," ",INDIRECT(ADDRESS(MATCH(A694,'Form Responses 1'!A:A,0),5+MOD(ROW()-2,COUNTA('Form Responses 1'!$1:$1)-4),,TRUE,"Form Responses 1")))</f>
        <v>#N/A</v>
      </c>
      <c r="H694" s="68" t="str">
        <f ca="1" t="shared" si="1"/>
        <v>Gedung</v>
      </c>
      <c r="I694" s="68" t="str">
        <f ca="1" t="shared" si="2"/>
        <v>CLEANING SERVICE</v>
      </c>
      <c r="J694" s="68" t="str">
        <f ca="1" t="array" ref="J694">IFERROR(INDEX(MASTER!B:B,MATCH(G694,MASTER!A:A,0))/100," ")</f>
        <v> </v>
      </c>
      <c r="K694" s="51">
        <f ca="1" t="shared" si="3"/>
        <v>0</v>
      </c>
      <c r="L694" s="51" t="str">
        <f ca="1" t="shared" si="4"/>
        <v>1900 - WEEK 00</v>
      </c>
      <c r="M694" s="51" t="str">
        <f ca="1" t="shared" si="5"/>
        <v>1900 - MONTH 01</v>
      </c>
      <c r="N694" s="68" t="str">
        <f ca="1" t="shared" ref="N694:O694" si="702">IFERROR(AVERAGEIF(L:L,L694,$J:$J)," ")</f>
        <v> </v>
      </c>
      <c r="O694" s="68" t="str">
        <f ca="1" t="shared" si="702"/>
        <v> </v>
      </c>
      <c r="P694" s="51" t="str">
        <f ca="1">IF(ISBLANK(A694)," ",IF(N694&gt;MASTER!$B$3/100,"SB",IF(N694&gt;MASTER!$B$4/100,"B",IF(N694&gt;MASTER!$B$5/100,"C","K"))))</f>
        <v>SB</v>
      </c>
      <c r="Q694" s="51" t="str">
        <f ca="1">IF(ISBLANK(B694)," ",IF(O694&gt;MASTER!$B$3/100,"SB",IF(O694&gt;MASTER!$B$4/100,"B",IF(O694&gt;MASTER!$B$5/100,"C","K"))))</f>
        <v>SB</v>
      </c>
    </row>
    <row r="695" customHeight="1" spans="1:17">
      <c r="A695" s="51">
        <f ca="1">INDIRECT(ADDRESS(2+QUOTIENT(ROW()-2,COUNTA('Form Responses 1'!$1:$1)-4),1,,TRUE,"Form Responses 1"))</f>
        <v>0</v>
      </c>
      <c r="B695" s="51">
        <f ca="1">INDIRECT(ADDRESS(2+QUOTIENT(ROW()-2,COUNTA('Form Responses 1'!$1:$1)-4),2,,TRUE,"Form Responses 1"))</f>
        <v>0</v>
      </c>
      <c r="C695" s="51">
        <f ca="1">INDIRECT(ADDRESS(2+QUOTIENT(ROW()-2,COUNTA('Form Responses 1'!$1:$1)-4),3,,TRUE,"Form Responses 1"))</f>
        <v>0</v>
      </c>
      <c r="D695" s="51">
        <f ca="1">INDIRECT(ADDRESS(2+QUOTIENT(ROW()-2,COUNTA('Form Responses 1'!$1:$1)-4),4,,TRUE,"Form Responses 1"))</f>
        <v>0</v>
      </c>
      <c r="E695" s="67">
        <f ca="1" t="shared" si="0"/>
        <v>6</v>
      </c>
      <c r="F695" s="51" t="str">
        <f ca="1">IF(ISBLANK(A695)," ",INDIRECT(ADDRESS(1,5+MOD(ROW()-2,COUNTA('Form Responses 1'!$1:$1)-4),,TRUE,"Form Responses 1")))</f>
        <v>Security [Security Functions]</v>
      </c>
      <c r="G695" s="51" t="e">
        <f ca="1">IF(ISBLANK(A695)," ",INDIRECT(ADDRESS(MATCH(A695,'Form Responses 1'!A:A,0),5+MOD(ROW()-2,COUNTA('Form Responses 1'!$1:$1)-4),,TRUE,"Form Responses 1")))</f>
        <v>#N/A</v>
      </c>
      <c r="H695" s="68" t="str">
        <f ca="1" t="shared" si="1"/>
        <v>Security</v>
      </c>
      <c r="I695" s="68" t="str">
        <f ca="1" t="shared" si="2"/>
        <v>SECURITY SERVICE</v>
      </c>
      <c r="J695" s="68" t="str">
        <f ca="1" t="array" ref="J695">IFERROR(INDEX(MASTER!B:B,MATCH(G695,MASTER!A:A,0))/100," ")</f>
        <v> </v>
      </c>
      <c r="K695" s="51">
        <f ca="1" t="shared" si="3"/>
        <v>0</v>
      </c>
      <c r="L695" s="51" t="str">
        <f ca="1" t="shared" si="4"/>
        <v>1900 - WEEK 00</v>
      </c>
      <c r="M695" s="51" t="str">
        <f ca="1" t="shared" si="5"/>
        <v>1900 - MONTH 01</v>
      </c>
      <c r="N695" s="68" t="str">
        <f ca="1" t="shared" ref="N695:O695" si="703">IFERROR(AVERAGEIF(L:L,L695,$J:$J)," ")</f>
        <v> </v>
      </c>
      <c r="O695" s="68" t="str">
        <f ca="1" t="shared" si="703"/>
        <v> </v>
      </c>
      <c r="P695" s="51" t="str">
        <f ca="1">IF(ISBLANK(A695)," ",IF(N695&gt;MASTER!$B$3/100,"SB",IF(N695&gt;MASTER!$B$4/100,"B",IF(N695&gt;MASTER!$B$5/100,"C","K"))))</f>
        <v>SB</v>
      </c>
      <c r="Q695" s="51" t="str">
        <f ca="1">IF(ISBLANK(B695)," ",IF(O695&gt;MASTER!$B$3/100,"SB",IF(O695&gt;MASTER!$B$4/100,"B",IF(O695&gt;MASTER!$B$5/100,"C","K"))))</f>
        <v>SB</v>
      </c>
    </row>
    <row r="696" customHeight="1" spans="1:17">
      <c r="A696" s="51">
        <f ca="1">INDIRECT(ADDRESS(2+QUOTIENT(ROW()-2,COUNTA('Form Responses 1'!$1:$1)-4),1,,TRUE,"Form Responses 1"))</f>
        <v>0</v>
      </c>
      <c r="B696" s="51">
        <f ca="1">INDIRECT(ADDRESS(2+QUOTIENT(ROW()-2,COUNTA('Form Responses 1'!$1:$1)-4),2,,TRUE,"Form Responses 1"))</f>
        <v>0</v>
      </c>
      <c r="C696" s="51">
        <f ca="1">INDIRECT(ADDRESS(2+QUOTIENT(ROW()-2,COUNTA('Form Responses 1'!$1:$1)-4),3,,TRUE,"Form Responses 1"))</f>
        <v>0</v>
      </c>
      <c r="D696" s="51">
        <f ca="1">INDIRECT(ADDRESS(2+QUOTIENT(ROW()-2,COUNTA('Form Responses 1'!$1:$1)-4),4,,TRUE,"Form Responses 1"))</f>
        <v>0</v>
      </c>
      <c r="E696" s="67">
        <f ca="1" t="shared" si="0"/>
        <v>6</v>
      </c>
      <c r="F696" s="51" t="str">
        <f ca="1">IF(ISBLANK(A696)," ",INDIRECT(ADDRESS(1,5+MOD(ROW()-2,COUNTA('Form Responses 1'!$1:$1)-4),,TRUE,"Form Responses 1")))</f>
        <v>Gedung [Halaman]</v>
      </c>
      <c r="G696" s="51" t="e">
        <f ca="1">IF(ISBLANK(A696)," ",INDIRECT(ADDRESS(MATCH(A696,'Form Responses 1'!A:A,0),5+MOD(ROW()-2,COUNTA('Form Responses 1'!$1:$1)-4),,TRUE,"Form Responses 1")))</f>
        <v>#N/A</v>
      </c>
      <c r="H696" s="68" t="str">
        <f ca="1" t="shared" si="1"/>
        <v>Gedung</v>
      </c>
      <c r="I696" s="68" t="str">
        <f ca="1" t="shared" si="2"/>
        <v>CLEANING SERVICE</v>
      </c>
      <c r="J696" s="68" t="str">
        <f ca="1" t="array" ref="J696">IFERROR(INDEX(MASTER!B:B,MATCH(G696,MASTER!A:A,0))/100," ")</f>
        <v> </v>
      </c>
      <c r="K696" s="51">
        <f ca="1" t="shared" si="3"/>
        <v>0</v>
      </c>
      <c r="L696" s="51" t="str">
        <f ca="1" t="shared" si="4"/>
        <v>1900 - WEEK 00</v>
      </c>
      <c r="M696" s="51" t="str">
        <f ca="1" t="shared" si="5"/>
        <v>1900 - MONTH 01</v>
      </c>
      <c r="N696" s="68" t="str">
        <f ca="1" t="shared" ref="N696:O696" si="704">IFERROR(AVERAGEIF(L:L,L696,$J:$J)," ")</f>
        <v> </v>
      </c>
      <c r="O696" s="68" t="str">
        <f ca="1" t="shared" si="704"/>
        <v> </v>
      </c>
      <c r="P696" s="51" t="str">
        <f ca="1">IF(ISBLANK(A696)," ",IF(N696&gt;MASTER!$B$3/100,"SB",IF(N696&gt;MASTER!$B$4/100,"B",IF(N696&gt;MASTER!$B$5/100,"C","K"))))</f>
        <v>SB</v>
      </c>
      <c r="Q696" s="51" t="str">
        <f ca="1">IF(ISBLANK(B696)," ",IF(O696&gt;MASTER!$B$3/100,"SB",IF(O696&gt;MASTER!$B$4/100,"B",IF(O696&gt;MASTER!$B$5/100,"C","K"))))</f>
        <v>SB</v>
      </c>
    </row>
    <row r="697" customHeight="1" spans="1:17">
      <c r="A697" s="51">
        <f ca="1">INDIRECT(ADDRESS(2+QUOTIENT(ROW()-2,COUNTA('Form Responses 1'!$1:$1)-4),1,,TRUE,"Form Responses 1"))</f>
        <v>0</v>
      </c>
      <c r="B697" s="51">
        <f ca="1">INDIRECT(ADDRESS(2+QUOTIENT(ROW()-2,COUNTA('Form Responses 1'!$1:$1)-4),2,,TRUE,"Form Responses 1"))</f>
        <v>0</v>
      </c>
      <c r="C697" s="51">
        <f ca="1">INDIRECT(ADDRESS(2+QUOTIENT(ROW()-2,COUNTA('Form Responses 1'!$1:$1)-4),3,,TRUE,"Form Responses 1"))</f>
        <v>0</v>
      </c>
      <c r="D697" s="51">
        <f ca="1">INDIRECT(ADDRESS(2+QUOTIENT(ROW()-2,COUNTA('Form Responses 1'!$1:$1)-4),4,,TRUE,"Form Responses 1"))</f>
        <v>0</v>
      </c>
      <c r="E697" s="67">
        <f ca="1" t="shared" si="0"/>
        <v>6</v>
      </c>
      <c r="F697" s="51" t="str">
        <f ca="1">IF(ISBLANK(A697)," ",INDIRECT(ADDRESS(1,5+MOD(ROW()-2,COUNTA('Form Responses 1'!$1:$1)-4),,TRUE,"Form Responses 1")))</f>
        <v>Gedung [Kamar 1]</v>
      </c>
      <c r="G697" s="51" t="e">
        <f ca="1">IF(ISBLANK(A697)," ",INDIRECT(ADDRESS(MATCH(A697,'Form Responses 1'!A:A,0),5+MOD(ROW()-2,COUNTA('Form Responses 1'!$1:$1)-4),,TRUE,"Form Responses 1")))</f>
        <v>#N/A</v>
      </c>
      <c r="H697" s="68" t="str">
        <f ca="1" t="shared" si="1"/>
        <v>Gedung</v>
      </c>
      <c r="I697" s="68" t="str">
        <f ca="1" t="shared" si="2"/>
        <v>CLEANING SERVICE</v>
      </c>
      <c r="J697" s="68" t="str">
        <f ca="1" t="array" ref="J697">IFERROR(INDEX(MASTER!B:B,MATCH(G697,MASTER!A:A,0))/100," ")</f>
        <v> </v>
      </c>
      <c r="K697" s="51">
        <f ca="1" t="shared" si="3"/>
        <v>0</v>
      </c>
      <c r="L697" s="51" t="str">
        <f ca="1" t="shared" si="4"/>
        <v>1900 - WEEK 00</v>
      </c>
      <c r="M697" s="51" t="str">
        <f ca="1" t="shared" si="5"/>
        <v>1900 - MONTH 01</v>
      </c>
      <c r="N697" s="68" t="str">
        <f ca="1" t="shared" ref="N697:O697" si="705">IFERROR(AVERAGEIF(L:L,L697,$J:$J)," ")</f>
        <v> </v>
      </c>
      <c r="O697" s="68" t="str">
        <f ca="1" t="shared" si="705"/>
        <v> </v>
      </c>
      <c r="P697" s="51" t="str">
        <f ca="1">IF(ISBLANK(A697)," ",IF(N697&gt;MASTER!$B$3/100,"SB",IF(N697&gt;MASTER!$B$4/100,"B",IF(N697&gt;MASTER!$B$5/100,"C","K"))))</f>
        <v>SB</v>
      </c>
      <c r="Q697" s="51" t="str">
        <f ca="1">IF(ISBLANK(B697)," ",IF(O697&gt;MASTER!$B$3/100,"SB",IF(O697&gt;MASTER!$B$4/100,"B",IF(O697&gt;MASTER!$B$5/100,"C","K"))))</f>
        <v>SB</v>
      </c>
    </row>
    <row r="698" customHeight="1" spans="1:17">
      <c r="A698" s="51">
        <f ca="1">INDIRECT(ADDRESS(2+QUOTIENT(ROW()-2,COUNTA('Form Responses 1'!$1:$1)-4),1,,TRUE,"Form Responses 1"))</f>
        <v>0</v>
      </c>
      <c r="B698" s="51">
        <f ca="1">INDIRECT(ADDRESS(2+QUOTIENT(ROW()-2,COUNTA('Form Responses 1'!$1:$1)-4),2,,TRUE,"Form Responses 1"))</f>
        <v>0</v>
      </c>
      <c r="C698" s="51">
        <f ca="1">INDIRECT(ADDRESS(2+QUOTIENT(ROW()-2,COUNTA('Form Responses 1'!$1:$1)-4),3,,TRUE,"Form Responses 1"))</f>
        <v>0</v>
      </c>
      <c r="D698" s="51">
        <f ca="1">INDIRECT(ADDRESS(2+QUOTIENT(ROW()-2,COUNTA('Form Responses 1'!$1:$1)-4),4,,TRUE,"Form Responses 1"))</f>
        <v>0</v>
      </c>
      <c r="E698" s="67">
        <f ca="1" t="shared" si="0"/>
        <v>6</v>
      </c>
      <c r="F698" s="51" t="str">
        <f ca="1">IF(ISBLANK(A698)," ",INDIRECT(ADDRESS(1,5+MOD(ROW()-2,COUNTA('Form Responses 1'!$1:$1)-4),,TRUE,"Form Responses 1")))</f>
        <v>Gedung [Kamar 2]</v>
      </c>
      <c r="G698" s="51" t="e">
        <f ca="1">IF(ISBLANK(A698)," ",INDIRECT(ADDRESS(MATCH(A698,'Form Responses 1'!A:A,0),5+MOD(ROW()-2,COUNTA('Form Responses 1'!$1:$1)-4),,TRUE,"Form Responses 1")))</f>
        <v>#N/A</v>
      </c>
      <c r="H698" s="68" t="str">
        <f ca="1" t="shared" si="1"/>
        <v>Gedung</v>
      </c>
      <c r="I698" s="68" t="str">
        <f ca="1" t="shared" si="2"/>
        <v>CLEANING SERVICE</v>
      </c>
      <c r="J698" s="68" t="str">
        <f ca="1" t="array" ref="J698">IFERROR(INDEX(MASTER!B:B,MATCH(G698,MASTER!A:A,0))/100," ")</f>
        <v> </v>
      </c>
      <c r="K698" s="51">
        <f ca="1" t="shared" si="3"/>
        <v>0</v>
      </c>
      <c r="L698" s="51" t="str">
        <f ca="1" t="shared" si="4"/>
        <v>1900 - WEEK 00</v>
      </c>
      <c r="M698" s="51" t="str">
        <f ca="1" t="shared" si="5"/>
        <v>1900 - MONTH 01</v>
      </c>
      <c r="N698" s="68" t="str">
        <f ca="1" t="shared" ref="N698:O698" si="706">IFERROR(AVERAGEIF(L:L,L698,$J:$J)," ")</f>
        <v> </v>
      </c>
      <c r="O698" s="68" t="str">
        <f ca="1" t="shared" si="706"/>
        <v> </v>
      </c>
      <c r="P698" s="51" t="str">
        <f ca="1">IF(ISBLANK(A698)," ",IF(N698&gt;MASTER!$B$3/100,"SB",IF(N698&gt;MASTER!$B$4/100,"B",IF(N698&gt;MASTER!$B$5/100,"C","K"))))</f>
        <v>SB</v>
      </c>
      <c r="Q698" s="51" t="str">
        <f ca="1">IF(ISBLANK(B698)," ",IF(O698&gt;MASTER!$B$3/100,"SB",IF(O698&gt;MASTER!$B$4/100,"B",IF(O698&gt;MASTER!$B$5/100,"C","K"))))</f>
        <v>SB</v>
      </c>
    </row>
    <row r="699" customHeight="1" spans="1:17">
      <c r="A699" s="51">
        <f ca="1">INDIRECT(ADDRESS(2+QUOTIENT(ROW()-2,COUNTA('Form Responses 1'!$1:$1)-4),1,,TRUE,"Form Responses 1"))</f>
        <v>0</v>
      </c>
      <c r="B699" s="51">
        <f ca="1">INDIRECT(ADDRESS(2+QUOTIENT(ROW()-2,COUNTA('Form Responses 1'!$1:$1)-4),2,,TRUE,"Form Responses 1"))</f>
        <v>0</v>
      </c>
      <c r="C699" s="51">
        <f ca="1">INDIRECT(ADDRESS(2+QUOTIENT(ROW()-2,COUNTA('Form Responses 1'!$1:$1)-4),3,,TRUE,"Form Responses 1"))</f>
        <v>0</v>
      </c>
      <c r="D699" s="51">
        <f ca="1">INDIRECT(ADDRESS(2+QUOTIENT(ROW()-2,COUNTA('Form Responses 1'!$1:$1)-4),4,,TRUE,"Form Responses 1"))</f>
        <v>0</v>
      </c>
      <c r="E699" s="67">
        <f ca="1" t="shared" si="0"/>
        <v>6</v>
      </c>
      <c r="F699" s="51" t="str">
        <f ca="1">IF(ISBLANK(A699)," ",INDIRECT(ADDRESS(1,5+MOD(ROW()-2,COUNTA('Form Responses 1'!$1:$1)-4),,TRUE,"Form Responses 1")))</f>
        <v>Gedung [Kamar 3]</v>
      </c>
      <c r="G699" s="51" t="e">
        <f ca="1">IF(ISBLANK(A699)," ",INDIRECT(ADDRESS(MATCH(A699,'Form Responses 1'!A:A,0),5+MOD(ROW()-2,COUNTA('Form Responses 1'!$1:$1)-4),,TRUE,"Form Responses 1")))</f>
        <v>#N/A</v>
      </c>
      <c r="H699" s="68" t="str">
        <f ca="1" t="shared" si="1"/>
        <v>Gedung</v>
      </c>
      <c r="I699" s="68" t="str">
        <f ca="1" t="shared" si="2"/>
        <v>CLEANING SERVICE</v>
      </c>
      <c r="J699" s="68" t="str">
        <f ca="1" t="array" ref="J699">IFERROR(INDEX(MASTER!B:B,MATCH(G699,MASTER!A:A,0))/100," ")</f>
        <v> </v>
      </c>
      <c r="K699" s="51">
        <f ca="1" t="shared" si="3"/>
        <v>0</v>
      </c>
      <c r="L699" s="51" t="str">
        <f ca="1" t="shared" si="4"/>
        <v>1900 - WEEK 00</v>
      </c>
      <c r="M699" s="51" t="str">
        <f ca="1" t="shared" si="5"/>
        <v>1900 - MONTH 01</v>
      </c>
      <c r="N699" s="68" t="str">
        <f ca="1" t="shared" ref="N699:O699" si="707">IFERROR(AVERAGEIF(L:L,L699,$J:$J)," ")</f>
        <v> </v>
      </c>
      <c r="O699" s="68" t="str">
        <f ca="1" t="shared" si="707"/>
        <v> </v>
      </c>
      <c r="P699" s="51" t="str">
        <f ca="1">IF(ISBLANK(A699)," ",IF(N699&gt;MASTER!$B$3/100,"SB",IF(N699&gt;MASTER!$B$4/100,"B",IF(N699&gt;MASTER!$B$5/100,"C","K"))))</f>
        <v>SB</v>
      </c>
      <c r="Q699" s="51" t="str">
        <f ca="1">IF(ISBLANK(B699)," ",IF(O699&gt;MASTER!$B$3/100,"SB",IF(O699&gt;MASTER!$B$4/100,"B",IF(O699&gt;MASTER!$B$5/100,"C","K"))))</f>
        <v>SB</v>
      </c>
    </row>
    <row r="700" customHeight="1" spans="1:17">
      <c r="A700" s="51">
        <f ca="1">INDIRECT(ADDRESS(2+QUOTIENT(ROW()-2,COUNTA('Form Responses 1'!$1:$1)-4),1,,TRUE,"Form Responses 1"))</f>
        <v>0</v>
      </c>
      <c r="B700" s="51">
        <f ca="1">INDIRECT(ADDRESS(2+QUOTIENT(ROW()-2,COUNTA('Form Responses 1'!$1:$1)-4),2,,TRUE,"Form Responses 1"))</f>
        <v>0</v>
      </c>
      <c r="C700" s="51">
        <f ca="1">INDIRECT(ADDRESS(2+QUOTIENT(ROW()-2,COUNTA('Form Responses 1'!$1:$1)-4),3,,TRUE,"Form Responses 1"))</f>
        <v>0</v>
      </c>
      <c r="D700" s="51">
        <f ca="1">INDIRECT(ADDRESS(2+QUOTIENT(ROW()-2,COUNTA('Form Responses 1'!$1:$1)-4),4,,TRUE,"Form Responses 1"))</f>
        <v>0</v>
      </c>
      <c r="E700" s="67">
        <f ca="1" t="shared" si="0"/>
        <v>6</v>
      </c>
      <c r="F700" s="51" t="str">
        <f ca="1">IF(ISBLANK(A700)," ",INDIRECT(ADDRESS(1,5+MOD(ROW()-2,COUNTA('Form Responses 1'!$1:$1)-4),,TRUE,"Form Responses 1")))</f>
        <v>Gedung [Kamar 4]</v>
      </c>
      <c r="G700" s="51" t="e">
        <f ca="1">IF(ISBLANK(A700)," ",INDIRECT(ADDRESS(MATCH(A700,'Form Responses 1'!A:A,0),5+MOD(ROW()-2,COUNTA('Form Responses 1'!$1:$1)-4),,TRUE,"Form Responses 1")))</f>
        <v>#N/A</v>
      </c>
      <c r="H700" s="68" t="str">
        <f ca="1" t="shared" si="1"/>
        <v>Gedung</v>
      </c>
      <c r="I700" s="68" t="str">
        <f ca="1" t="shared" si="2"/>
        <v>CLEANING SERVICE</v>
      </c>
      <c r="J700" s="68" t="str">
        <f ca="1" t="array" ref="J700">IFERROR(INDEX(MASTER!B:B,MATCH(G700,MASTER!A:A,0))/100," ")</f>
        <v> </v>
      </c>
      <c r="K700" s="51">
        <f ca="1" t="shared" si="3"/>
        <v>0</v>
      </c>
      <c r="L700" s="51" t="str">
        <f ca="1" t="shared" si="4"/>
        <v>1900 - WEEK 00</v>
      </c>
      <c r="M700" s="51" t="str">
        <f ca="1" t="shared" si="5"/>
        <v>1900 - MONTH 01</v>
      </c>
      <c r="N700" s="68" t="str">
        <f ca="1" t="shared" ref="N700:O700" si="708">IFERROR(AVERAGEIF(L:L,L700,$J:$J)," ")</f>
        <v> </v>
      </c>
      <c r="O700" s="68" t="str">
        <f ca="1" t="shared" si="708"/>
        <v> </v>
      </c>
      <c r="P700" s="51" t="str">
        <f ca="1">IF(ISBLANK(A700)," ",IF(N700&gt;MASTER!$B$3/100,"SB",IF(N700&gt;MASTER!$B$4/100,"B",IF(N700&gt;MASTER!$B$5/100,"C","K"))))</f>
        <v>SB</v>
      </c>
      <c r="Q700" s="51" t="str">
        <f ca="1">IF(ISBLANK(B700)," ",IF(O700&gt;MASTER!$B$3/100,"SB",IF(O700&gt;MASTER!$B$4/100,"B",IF(O700&gt;MASTER!$B$5/100,"C","K"))))</f>
        <v>SB</v>
      </c>
    </row>
    <row r="701" customHeight="1" spans="1:17">
      <c r="A701" s="51">
        <f ca="1">INDIRECT(ADDRESS(2+QUOTIENT(ROW()-2,COUNTA('Form Responses 1'!$1:$1)-4),1,,TRUE,"Form Responses 1"))</f>
        <v>0</v>
      </c>
      <c r="B701" s="51">
        <f ca="1">INDIRECT(ADDRESS(2+QUOTIENT(ROW()-2,COUNTA('Form Responses 1'!$1:$1)-4),2,,TRUE,"Form Responses 1"))</f>
        <v>0</v>
      </c>
      <c r="C701" s="51">
        <f ca="1">INDIRECT(ADDRESS(2+QUOTIENT(ROW()-2,COUNTA('Form Responses 1'!$1:$1)-4),3,,TRUE,"Form Responses 1"))</f>
        <v>0</v>
      </c>
      <c r="D701" s="51">
        <f ca="1">INDIRECT(ADDRESS(2+QUOTIENT(ROW()-2,COUNTA('Form Responses 1'!$1:$1)-4),4,,TRUE,"Form Responses 1"))</f>
        <v>0</v>
      </c>
      <c r="E701" s="67">
        <f ca="1" t="shared" si="0"/>
        <v>6</v>
      </c>
      <c r="F701" s="51" t="str">
        <f ca="1">IF(ISBLANK(A701)," ",INDIRECT(ADDRESS(1,5+MOD(ROW()-2,COUNTA('Form Responses 1'!$1:$1)-4),,TRUE,"Form Responses 1")))</f>
        <v>Gedung [Kolidor]</v>
      </c>
      <c r="G701" s="51" t="e">
        <f ca="1">IF(ISBLANK(A701)," ",INDIRECT(ADDRESS(MATCH(A701,'Form Responses 1'!A:A,0),5+MOD(ROW()-2,COUNTA('Form Responses 1'!$1:$1)-4),,TRUE,"Form Responses 1")))</f>
        <v>#N/A</v>
      </c>
      <c r="H701" s="68" t="str">
        <f ca="1" t="shared" si="1"/>
        <v>Gedung</v>
      </c>
      <c r="I701" s="68" t="str">
        <f ca="1" t="shared" si="2"/>
        <v>CLEANING SERVICE</v>
      </c>
      <c r="J701" s="68" t="str">
        <f ca="1" t="array" ref="J701">IFERROR(INDEX(MASTER!B:B,MATCH(G701,MASTER!A:A,0))/100," ")</f>
        <v> </v>
      </c>
      <c r="K701" s="51">
        <f ca="1" t="shared" si="3"/>
        <v>0</v>
      </c>
      <c r="L701" s="51" t="str">
        <f ca="1" t="shared" si="4"/>
        <v>1900 - WEEK 00</v>
      </c>
      <c r="M701" s="51" t="str">
        <f ca="1" t="shared" si="5"/>
        <v>1900 - MONTH 01</v>
      </c>
      <c r="N701" s="68" t="str">
        <f ca="1" t="shared" ref="N701:O701" si="709">IFERROR(AVERAGEIF(L:L,L701,$J:$J)," ")</f>
        <v> </v>
      </c>
      <c r="O701" s="68" t="str">
        <f ca="1" t="shared" si="709"/>
        <v> </v>
      </c>
      <c r="P701" s="51" t="str">
        <f ca="1">IF(ISBLANK(A701)," ",IF(N701&gt;MASTER!$B$3/100,"SB",IF(N701&gt;MASTER!$B$4/100,"B",IF(N701&gt;MASTER!$B$5/100,"C","K"))))</f>
        <v>SB</v>
      </c>
      <c r="Q701" s="51" t="str">
        <f ca="1">IF(ISBLANK(B701)," ",IF(O701&gt;MASTER!$B$3/100,"SB",IF(O701&gt;MASTER!$B$4/100,"B",IF(O701&gt;MASTER!$B$5/100,"C","K"))))</f>
        <v>SB</v>
      </c>
    </row>
    <row r="702" customHeight="1" spans="1:17">
      <c r="A702" s="51">
        <f ca="1">INDIRECT(ADDRESS(2+QUOTIENT(ROW()-2,COUNTA('Form Responses 1'!$1:$1)-4),1,,TRUE,"Form Responses 1"))</f>
        <v>0</v>
      </c>
      <c r="B702" s="51">
        <f ca="1">INDIRECT(ADDRESS(2+QUOTIENT(ROW()-2,COUNTA('Form Responses 1'!$1:$1)-4),2,,TRUE,"Form Responses 1"))</f>
        <v>0</v>
      </c>
      <c r="C702" s="51">
        <f ca="1">INDIRECT(ADDRESS(2+QUOTIENT(ROW()-2,COUNTA('Form Responses 1'!$1:$1)-4),3,,TRUE,"Form Responses 1"))</f>
        <v>0</v>
      </c>
      <c r="D702" s="51">
        <f ca="1">INDIRECT(ADDRESS(2+QUOTIENT(ROW()-2,COUNTA('Form Responses 1'!$1:$1)-4),4,,TRUE,"Form Responses 1"))</f>
        <v>0</v>
      </c>
      <c r="E702" s="67">
        <f ca="1" t="shared" si="0"/>
        <v>6</v>
      </c>
      <c r="F702" s="51" t="str">
        <f ca="1">IF(ISBLANK(A702)," ",INDIRECT(ADDRESS(1,5+MOD(ROW()-2,COUNTA('Form Responses 1'!$1:$1)-4),,TRUE,"Form Responses 1")))</f>
        <v>Gedung [Pentri]</v>
      </c>
      <c r="G702" s="51" t="e">
        <f ca="1">IF(ISBLANK(A702)," ",INDIRECT(ADDRESS(MATCH(A702,'Form Responses 1'!A:A,0),5+MOD(ROW()-2,COUNTA('Form Responses 1'!$1:$1)-4),,TRUE,"Form Responses 1")))</f>
        <v>#N/A</v>
      </c>
      <c r="H702" s="68" t="str">
        <f ca="1" t="shared" si="1"/>
        <v>Gedung</v>
      </c>
      <c r="I702" s="68" t="str">
        <f ca="1" t="shared" si="2"/>
        <v>CLEANING SERVICE</v>
      </c>
      <c r="J702" s="68" t="str">
        <f ca="1" t="array" ref="J702">IFERROR(INDEX(MASTER!B:B,MATCH(G702,MASTER!A:A,0))/100," ")</f>
        <v> </v>
      </c>
      <c r="K702" s="51">
        <f ca="1" t="shared" si="3"/>
        <v>0</v>
      </c>
      <c r="L702" s="51" t="str">
        <f ca="1" t="shared" si="4"/>
        <v>1900 - WEEK 00</v>
      </c>
      <c r="M702" s="51" t="str">
        <f ca="1" t="shared" si="5"/>
        <v>1900 - MONTH 01</v>
      </c>
      <c r="N702" s="68" t="str">
        <f ca="1" t="shared" ref="N702:O702" si="710">IFERROR(AVERAGEIF(L:L,L702,$J:$J)," ")</f>
        <v> </v>
      </c>
      <c r="O702" s="68" t="str">
        <f ca="1" t="shared" si="710"/>
        <v> </v>
      </c>
      <c r="P702" s="51" t="str">
        <f ca="1">IF(ISBLANK(A702)," ",IF(N702&gt;MASTER!$B$3/100,"SB",IF(N702&gt;MASTER!$B$4/100,"B",IF(N702&gt;MASTER!$B$5/100,"C","K"))))</f>
        <v>SB</v>
      </c>
      <c r="Q702" s="51" t="str">
        <f ca="1">IF(ISBLANK(B702)," ",IF(O702&gt;MASTER!$B$3/100,"SB",IF(O702&gt;MASTER!$B$4/100,"B",IF(O702&gt;MASTER!$B$5/100,"C","K"))))</f>
        <v>SB</v>
      </c>
    </row>
    <row r="703" customHeight="1" spans="1:17">
      <c r="A703" s="51">
        <f ca="1">INDIRECT(ADDRESS(2+QUOTIENT(ROW()-2,COUNTA('Form Responses 1'!$1:$1)-4),1,,TRUE,"Form Responses 1"))</f>
        <v>0</v>
      </c>
      <c r="B703" s="51">
        <f ca="1">INDIRECT(ADDRESS(2+QUOTIENT(ROW()-2,COUNTA('Form Responses 1'!$1:$1)-4),2,,TRUE,"Form Responses 1"))</f>
        <v>0</v>
      </c>
      <c r="C703" s="51">
        <f ca="1">INDIRECT(ADDRESS(2+QUOTIENT(ROW()-2,COUNTA('Form Responses 1'!$1:$1)-4),3,,TRUE,"Form Responses 1"))</f>
        <v>0</v>
      </c>
      <c r="D703" s="51">
        <f ca="1">INDIRECT(ADDRESS(2+QUOTIENT(ROW()-2,COUNTA('Form Responses 1'!$1:$1)-4),4,,TRUE,"Form Responses 1"))</f>
        <v>0</v>
      </c>
      <c r="E703" s="67">
        <f ca="1" t="shared" si="0"/>
        <v>6</v>
      </c>
      <c r="F703" s="51" t="str">
        <f ca="1">IF(ISBLANK(A703)," ",INDIRECT(ADDRESS(1,5+MOD(ROW()-2,COUNTA('Form Responses 1'!$1:$1)-4),,TRUE,"Form Responses 1")))</f>
        <v>Gedung [Toilet]</v>
      </c>
      <c r="G703" s="51" t="e">
        <f ca="1">IF(ISBLANK(A703)," ",INDIRECT(ADDRESS(MATCH(A703,'Form Responses 1'!A:A,0),5+MOD(ROW()-2,COUNTA('Form Responses 1'!$1:$1)-4),,TRUE,"Form Responses 1")))</f>
        <v>#N/A</v>
      </c>
      <c r="H703" s="68" t="str">
        <f ca="1" t="shared" si="1"/>
        <v>Gedung</v>
      </c>
      <c r="I703" s="68" t="str">
        <f ca="1" t="shared" si="2"/>
        <v>CLEANING SERVICE</v>
      </c>
      <c r="J703" s="68" t="str">
        <f ca="1" t="array" ref="J703">IFERROR(INDEX(MASTER!B:B,MATCH(G703,MASTER!A:A,0))/100," ")</f>
        <v> </v>
      </c>
      <c r="K703" s="51">
        <f ca="1" t="shared" si="3"/>
        <v>0</v>
      </c>
      <c r="L703" s="51" t="str">
        <f ca="1" t="shared" si="4"/>
        <v>1900 - WEEK 00</v>
      </c>
      <c r="M703" s="51" t="str">
        <f ca="1" t="shared" si="5"/>
        <v>1900 - MONTH 01</v>
      </c>
      <c r="N703" s="68" t="str">
        <f ca="1" t="shared" ref="N703:O703" si="711">IFERROR(AVERAGEIF(L:L,L703,$J:$J)," ")</f>
        <v> </v>
      </c>
      <c r="O703" s="68" t="str">
        <f ca="1" t="shared" si="711"/>
        <v> </v>
      </c>
      <c r="P703" s="51" t="str">
        <f ca="1">IF(ISBLANK(A703)," ",IF(N703&gt;MASTER!$B$3/100,"SB",IF(N703&gt;MASTER!$B$4/100,"B",IF(N703&gt;MASTER!$B$5/100,"C","K"))))</f>
        <v>SB</v>
      </c>
      <c r="Q703" s="51" t="str">
        <f ca="1">IF(ISBLANK(B703)," ",IF(O703&gt;MASTER!$B$3/100,"SB",IF(O703&gt;MASTER!$B$4/100,"B",IF(O703&gt;MASTER!$B$5/100,"C","K"))))</f>
        <v>SB</v>
      </c>
    </row>
    <row r="704" customHeight="1" spans="1:17">
      <c r="A704" s="51">
        <f ca="1">INDIRECT(ADDRESS(2+QUOTIENT(ROW()-2,COUNTA('Form Responses 1'!$1:$1)-4),1,,TRUE,"Form Responses 1"))</f>
        <v>0</v>
      </c>
      <c r="B704" s="51">
        <f ca="1">INDIRECT(ADDRESS(2+QUOTIENT(ROW()-2,COUNTA('Form Responses 1'!$1:$1)-4),2,,TRUE,"Form Responses 1"))</f>
        <v>0</v>
      </c>
      <c r="C704" s="51">
        <f ca="1">INDIRECT(ADDRESS(2+QUOTIENT(ROW()-2,COUNTA('Form Responses 1'!$1:$1)-4),3,,TRUE,"Form Responses 1"))</f>
        <v>0</v>
      </c>
      <c r="D704" s="51">
        <f ca="1">INDIRECT(ADDRESS(2+QUOTIENT(ROW()-2,COUNTA('Form Responses 1'!$1:$1)-4),4,,TRUE,"Form Responses 1"))</f>
        <v>0</v>
      </c>
      <c r="E704" s="67">
        <f ca="1" t="shared" si="0"/>
        <v>6</v>
      </c>
      <c r="F704" s="51" t="str">
        <f ca="1">IF(ISBLANK(A704)," ",INDIRECT(ADDRESS(1,5+MOD(ROW()-2,COUNTA('Form Responses 1'!$1:$1)-4),,TRUE,"Form Responses 1")))</f>
        <v>Security [Security Functions]</v>
      </c>
      <c r="G704" s="51" t="e">
        <f ca="1">IF(ISBLANK(A704)," ",INDIRECT(ADDRESS(MATCH(A704,'Form Responses 1'!A:A,0),5+MOD(ROW()-2,COUNTA('Form Responses 1'!$1:$1)-4),,TRUE,"Form Responses 1")))</f>
        <v>#N/A</v>
      </c>
      <c r="H704" s="68" t="str">
        <f ca="1" t="shared" si="1"/>
        <v>Security</v>
      </c>
      <c r="I704" s="68" t="str">
        <f ca="1" t="shared" si="2"/>
        <v>SECURITY SERVICE</v>
      </c>
      <c r="J704" s="68" t="str">
        <f ca="1" t="array" ref="J704">IFERROR(INDEX(MASTER!B:B,MATCH(G704,MASTER!A:A,0))/100," ")</f>
        <v> </v>
      </c>
      <c r="K704" s="51">
        <f ca="1" t="shared" si="3"/>
        <v>0</v>
      </c>
      <c r="L704" s="51" t="str">
        <f ca="1" t="shared" si="4"/>
        <v>1900 - WEEK 00</v>
      </c>
      <c r="M704" s="51" t="str">
        <f ca="1" t="shared" si="5"/>
        <v>1900 - MONTH 01</v>
      </c>
      <c r="N704" s="68" t="str">
        <f ca="1" t="shared" ref="N704:O704" si="712">IFERROR(AVERAGEIF(L:L,L704,$J:$J)," ")</f>
        <v> </v>
      </c>
      <c r="O704" s="68" t="str">
        <f ca="1" t="shared" si="712"/>
        <v> </v>
      </c>
      <c r="P704" s="51" t="str">
        <f ca="1">IF(ISBLANK(A704)," ",IF(N704&gt;MASTER!$B$3/100,"SB",IF(N704&gt;MASTER!$B$4/100,"B",IF(N704&gt;MASTER!$B$5/100,"C","K"))))</f>
        <v>SB</v>
      </c>
      <c r="Q704" s="51" t="str">
        <f ca="1">IF(ISBLANK(B704)," ",IF(O704&gt;MASTER!$B$3/100,"SB",IF(O704&gt;MASTER!$B$4/100,"B",IF(O704&gt;MASTER!$B$5/100,"C","K"))))</f>
        <v>SB</v>
      </c>
    </row>
    <row r="705" customHeight="1" spans="1:17">
      <c r="A705" s="51">
        <f ca="1">INDIRECT(ADDRESS(2+QUOTIENT(ROW()-2,COUNTA('Form Responses 1'!$1:$1)-4),1,,TRUE,"Form Responses 1"))</f>
        <v>0</v>
      </c>
      <c r="B705" s="51">
        <f ca="1">INDIRECT(ADDRESS(2+QUOTIENT(ROW()-2,COUNTA('Form Responses 1'!$1:$1)-4),2,,TRUE,"Form Responses 1"))</f>
        <v>0</v>
      </c>
      <c r="C705" s="51">
        <f ca="1">INDIRECT(ADDRESS(2+QUOTIENT(ROW()-2,COUNTA('Form Responses 1'!$1:$1)-4),3,,TRUE,"Form Responses 1"))</f>
        <v>0</v>
      </c>
      <c r="D705" s="51">
        <f ca="1">INDIRECT(ADDRESS(2+QUOTIENT(ROW()-2,COUNTA('Form Responses 1'!$1:$1)-4),4,,TRUE,"Form Responses 1"))</f>
        <v>0</v>
      </c>
      <c r="E705" s="67">
        <f ca="1" t="shared" si="0"/>
        <v>6</v>
      </c>
      <c r="F705" s="51" t="str">
        <f ca="1">IF(ISBLANK(A705)," ",INDIRECT(ADDRESS(1,5+MOD(ROW()-2,COUNTA('Form Responses 1'!$1:$1)-4),,TRUE,"Form Responses 1")))</f>
        <v>Gedung [Halaman]</v>
      </c>
      <c r="G705" s="51" t="e">
        <f ca="1">IF(ISBLANK(A705)," ",INDIRECT(ADDRESS(MATCH(A705,'Form Responses 1'!A:A,0),5+MOD(ROW()-2,COUNTA('Form Responses 1'!$1:$1)-4),,TRUE,"Form Responses 1")))</f>
        <v>#N/A</v>
      </c>
      <c r="H705" s="68" t="str">
        <f ca="1" t="shared" si="1"/>
        <v>Gedung</v>
      </c>
      <c r="I705" s="68" t="str">
        <f ca="1" t="shared" si="2"/>
        <v>CLEANING SERVICE</v>
      </c>
      <c r="J705" s="68" t="str">
        <f ca="1" t="array" ref="J705">IFERROR(INDEX(MASTER!B:B,MATCH(G705,MASTER!A:A,0))/100," ")</f>
        <v> </v>
      </c>
      <c r="K705" s="51">
        <f ca="1" t="shared" si="3"/>
        <v>0</v>
      </c>
      <c r="L705" s="51" t="str">
        <f ca="1" t="shared" si="4"/>
        <v>1900 - WEEK 00</v>
      </c>
      <c r="M705" s="51" t="str">
        <f ca="1" t="shared" si="5"/>
        <v>1900 - MONTH 01</v>
      </c>
      <c r="N705" s="68" t="str">
        <f ca="1" t="shared" ref="N705:O705" si="713">IFERROR(AVERAGEIF(L:L,L705,$J:$J)," ")</f>
        <v> </v>
      </c>
      <c r="O705" s="68" t="str">
        <f ca="1" t="shared" si="713"/>
        <v> </v>
      </c>
      <c r="P705" s="51" t="str">
        <f ca="1">IF(ISBLANK(A705)," ",IF(N705&gt;MASTER!$B$3/100,"SB",IF(N705&gt;MASTER!$B$4/100,"B",IF(N705&gt;MASTER!$B$5/100,"C","K"))))</f>
        <v>SB</v>
      </c>
      <c r="Q705" s="51" t="str">
        <f ca="1">IF(ISBLANK(B705)," ",IF(O705&gt;MASTER!$B$3/100,"SB",IF(O705&gt;MASTER!$B$4/100,"B",IF(O705&gt;MASTER!$B$5/100,"C","K"))))</f>
        <v>SB</v>
      </c>
    </row>
    <row r="706" customHeight="1" spans="1:17">
      <c r="A706" s="51">
        <f ca="1">INDIRECT(ADDRESS(2+QUOTIENT(ROW()-2,COUNTA('Form Responses 1'!$1:$1)-4),1,,TRUE,"Form Responses 1"))</f>
        <v>0</v>
      </c>
      <c r="B706" s="51">
        <f ca="1">INDIRECT(ADDRESS(2+QUOTIENT(ROW()-2,COUNTA('Form Responses 1'!$1:$1)-4),2,,TRUE,"Form Responses 1"))</f>
        <v>0</v>
      </c>
      <c r="C706" s="51">
        <f ca="1">INDIRECT(ADDRESS(2+QUOTIENT(ROW()-2,COUNTA('Form Responses 1'!$1:$1)-4),3,,TRUE,"Form Responses 1"))</f>
        <v>0</v>
      </c>
      <c r="D706" s="51">
        <f ca="1">INDIRECT(ADDRESS(2+QUOTIENT(ROW()-2,COUNTA('Form Responses 1'!$1:$1)-4),4,,TRUE,"Form Responses 1"))</f>
        <v>0</v>
      </c>
      <c r="E706" s="67">
        <f ca="1" t="shared" si="0"/>
        <v>6</v>
      </c>
      <c r="F706" s="51" t="str">
        <f ca="1">IF(ISBLANK(A706)," ",INDIRECT(ADDRESS(1,5+MOD(ROW()-2,COUNTA('Form Responses 1'!$1:$1)-4),,TRUE,"Form Responses 1")))</f>
        <v>Gedung [Kamar 1]</v>
      </c>
      <c r="G706" s="51" t="e">
        <f ca="1">IF(ISBLANK(A706)," ",INDIRECT(ADDRESS(MATCH(A706,'Form Responses 1'!A:A,0),5+MOD(ROW()-2,COUNTA('Form Responses 1'!$1:$1)-4),,TRUE,"Form Responses 1")))</f>
        <v>#N/A</v>
      </c>
      <c r="H706" s="68" t="str">
        <f ca="1" t="shared" si="1"/>
        <v>Gedung</v>
      </c>
      <c r="I706" s="68" t="str">
        <f ca="1" t="shared" si="2"/>
        <v>CLEANING SERVICE</v>
      </c>
      <c r="J706" s="68" t="str">
        <f ca="1" t="array" ref="J706">IFERROR(INDEX(MASTER!B:B,MATCH(G706,MASTER!A:A,0))/100," ")</f>
        <v> </v>
      </c>
      <c r="K706" s="51">
        <f ca="1" t="shared" si="3"/>
        <v>0</v>
      </c>
      <c r="L706" s="51" t="str">
        <f ca="1" t="shared" si="4"/>
        <v>1900 - WEEK 00</v>
      </c>
      <c r="M706" s="51" t="str">
        <f ca="1" t="shared" si="5"/>
        <v>1900 - MONTH 01</v>
      </c>
      <c r="N706" s="68" t="str">
        <f ca="1" t="shared" ref="N706:O706" si="714">IFERROR(AVERAGEIF(L:L,L706,$J:$J)," ")</f>
        <v> </v>
      </c>
      <c r="O706" s="68" t="str">
        <f ca="1" t="shared" si="714"/>
        <v> </v>
      </c>
      <c r="P706" s="51" t="str">
        <f ca="1">IF(ISBLANK(A706)," ",IF(N706&gt;MASTER!$B$3/100,"SB",IF(N706&gt;MASTER!$B$4/100,"B",IF(N706&gt;MASTER!$B$5/100,"C","K"))))</f>
        <v>SB</v>
      </c>
      <c r="Q706" s="51" t="str">
        <f ca="1">IF(ISBLANK(B706)," ",IF(O706&gt;MASTER!$B$3/100,"SB",IF(O706&gt;MASTER!$B$4/100,"B",IF(O706&gt;MASTER!$B$5/100,"C","K"))))</f>
        <v>SB</v>
      </c>
    </row>
    <row r="707" customHeight="1" spans="1:17">
      <c r="A707" s="51">
        <f ca="1">INDIRECT(ADDRESS(2+QUOTIENT(ROW()-2,COUNTA('Form Responses 1'!$1:$1)-4),1,,TRUE,"Form Responses 1"))</f>
        <v>0</v>
      </c>
      <c r="B707" s="51">
        <f ca="1">INDIRECT(ADDRESS(2+QUOTIENT(ROW()-2,COUNTA('Form Responses 1'!$1:$1)-4),2,,TRUE,"Form Responses 1"))</f>
        <v>0</v>
      </c>
      <c r="C707" s="51">
        <f ca="1">INDIRECT(ADDRESS(2+QUOTIENT(ROW()-2,COUNTA('Form Responses 1'!$1:$1)-4),3,,TRUE,"Form Responses 1"))</f>
        <v>0</v>
      </c>
      <c r="D707" s="51">
        <f ca="1">INDIRECT(ADDRESS(2+QUOTIENT(ROW()-2,COUNTA('Form Responses 1'!$1:$1)-4),4,,TRUE,"Form Responses 1"))</f>
        <v>0</v>
      </c>
      <c r="E707" s="67">
        <f ca="1" t="shared" si="0"/>
        <v>6</v>
      </c>
      <c r="F707" s="51" t="str">
        <f ca="1">IF(ISBLANK(A707)," ",INDIRECT(ADDRESS(1,5+MOD(ROW()-2,COUNTA('Form Responses 1'!$1:$1)-4),,TRUE,"Form Responses 1")))</f>
        <v>Gedung [Kamar 2]</v>
      </c>
      <c r="G707" s="51" t="e">
        <f ca="1">IF(ISBLANK(A707)," ",INDIRECT(ADDRESS(MATCH(A707,'Form Responses 1'!A:A,0),5+MOD(ROW()-2,COUNTA('Form Responses 1'!$1:$1)-4),,TRUE,"Form Responses 1")))</f>
        <v>#N/A</v>
      </c>
      <c r="H707" s="68" t="str">
        <f ca="1" t="shared" si="1"/>
        <v>Gedung</v>
      </c>
      <c r="I707" s="68" t="str">
        <f ca="1" t="shared" si="2"/>
        <v>CLEANING SERVICE</v>
      </c>
      <c r="J707" s="68" t="str">
        <f ca="1" t="array" ref="J707">IFERROR(INDEX(MASTER!B:B,MATCH(G707,MASTER!A:A,0))/100," ")</f>
        <v> </v>
      </c>
      <c r="K707" s="51">
        <f ca="1" t="shared" si="3"/>
        <v>0</v>
      </c>
      <c r="L707" s="51" t="str">
        <f ca="1" t="shared" si="4"/>
        <v>1900 - WEEK 00</v>
      </c>
      <c r="M707" s="51" t="str">
        <f ca="1" t="shared" si="5"/>
        <v>1900 - MONTH 01</v>
      </c>
      <c r="N707" s="68" t="str">
        <f ca="1" t="shared" ref="N707:O707" si="715">IFERROR(AVERAGEIF(L:L,L707,$J:$J)," ")</f>
        <v> </v>
      </c>
      <c r="O707" s="68" t="str">
        <f ca="1" t="shared" si="715"/>
        <v> </v>
      </c>
      <c r="P707" s="51" t="str">
        <f ca="1">IF(ISBLANK(A707)," ",IF(N707&gt;MASTER!$B$3/100,"SB",IF(N707&gt;MASTER!$B$4/100,"B",IF(N707&gt;MASTER!$B$5/100,"C","K"))))</f>
        <v>SB</v>
      </c>
      <c r="Q707" s="51" t="str">
        <f ca="1">IF(ISBLANK(B707)," ",IF(O707&gt;MASTER!$B$3/100,"SB",IF(O707&gt;MASTER!$B$4/100,"B",IF(O707&gt;MASTER!$B$5/100,"C","K"))))</f>
        <v>SB</v>
      </c>
    </row>
    <row r="708" customHeight="1" spans="1:17">
      <c r="A708" s="51">
        <f ca="1">INDIRECT(ADDRESS(2+QUOTIENT(ROW()-2,COUNTA('Form Responses 1'!$1:$1)-4),1,,TRUE,"Form Responses 1"))</f>
        <v>0</v>
      </c>
      <c r="B708" s="51">
        <f ca="1">INDIRECT(ADDRESS(2+QUOTIENT(ROW()-2,COUNTA('Form Responses 1'!$1:$1)-4),2,,TRUE,"Form Responses 1"))</f>
        <v>0</v>
      </c>
      <c r="C708" s="51">
        <f ca="1">INDIRECT(ADDRESS(2+QUOTIENT(ROW()-2,COUNTA('Form Responses 1'!$1:$1)-4),3,,TRUE,"Form Responses 1"))</f>
        <v>0</v>
      </c>
      <c r="D708" s="51">
        <f ca="1">INDIRECT(ADDRESS(2+QUOTIENT(ROW()-2,COUNTA('Form Responses 1'!$1:$1)-4),4,,TRUE,"Form Responses 1"))</f>
        <v>0</v>
      </c>
      <c r="E708" s="67">
        <f ca="1" t="shared" si="0"/>
        <v>6</v>
      </c>
      <c r="F708" s="51" t="str">
        <f ca="1">IF(ISBLANK(A708)," ",INDIRECT(ADDRESS(1,5+MOD(ROW()-2,COUNTA('Form Responses 1'!$1:$1)-4),,TRUE,"Form Responses 1")))</f>
        <v>Gedung [Kamar 3]</v>
      </c>
      <c r="G708" s="51" t="e">
        <f ca="1">IF(ISBLANK(A708)," ",INDIRECT(ADDRESS(MATCH(A708,'Form Responses 1'!A:A,0),5+MOD(ROW()-2,COUNTA('Form Responses 1'!$1:$1)-4),,TRUE,"Form Responses 1")))</f>
        <v>#N/A</v>
      </c>
      <c r="H708" s="68" t="str">
        <f ca="1" t="shared" si="1"/>
        <v>Gedung</v>
      </c>
      <c r="I708" s="68" t="str">
        <f ca="1" t="shared" si="2"/>
        <v>CLEANING SERVICE</v>
      </c>
      <c r="J708" s="68" t="str">
        <f ca="1" t="array" ref="J708">IFERROR(INDEX(MASTER!B:B,MATCH(G708,MASTER!A:A,0))/100," ")</f>
        <v> </v>
      </c>
      <c r="K708" s="51">
        <f ca="1" t="shared" si="3"/>
        <v>0</v>
      </c>
      <c r="L708" s="51" t="str">
        <f ca="1" t="shared" si="4"/>
        <v>1900 - WEEK 00</v>
      </c>
      <c r="M708" s="51" t="str">
        <f ca="1" t="shared" si="5"/>
        <v>1900 - MONTH 01</v>
      </c>
      <c r="N708" s="68" t="str">
        <f ca="1" t="shared" ref="N708:O708" si="716">IFERROR(AVERAGEIF(L:L,L708,$J:$J)," ")</f>
        <v> </v>
      </c>
      <c r="O708" s="68" t="str">
        <f ca="1" t="shared" si="716"/>
        <v> </v>
      </c>
      <c r="P708" s="51" t="str">
        <f ca="1">IF(ISBLANK(A708)," ",IF(N708&gt;MASTER!$B$3/100,"SB",IF(N708&gt;MASTER!$B$4/100,"B",IF(N708&gt;MASTER!$B$5/100,"C","K"))))</f>
        <v>SB</v>
      </c>
      <c r="Q708" s="51" t="str">
        <f ca="1">IF(ISBLANK(B708)," ",IF(O708&gt;MASTER!$B$3/100,"SB",IF(O708&gt;MASTER!$B$4/100,"B",IF(O708&gt;MASTER!$B$5/100,"C","K"))))</f>
        <v>SB</v>
      </c>
    </row>
    <row r="709" customHeight="1" spans="1:17">
      <c r="A709" s="51">
        <f ca="1">INDIRECT(ADDRESS(2+QUOTIENT(ROW()-2,COUNTA('Form Responses 1'!$1:$1)-4),1,,TRUE,"Form Responses 1"))</f>
        <v>0</v>
      </c>
      <c r="B709" s="51">
        <f ca="1">INDIRECT(ADDRESS(2+QUOTIENT(ROW()-2,COUNTA('Form Responses 1'!$1:$1)-4),2,,TRUE,"Form Responses 1"))</f>
        <v>0</v>
      </c>
      <c r="C709" s="51">
        <f ca="1">INDIRECT(ADDRESS(2+QUOTIENT(ROW()-2,COUNTA('Form Responses 1'!$1:$1)-4),3,,TRUE,"Form Responses 1"))</f>
        <v>0</v>
      </c>
      <c r="D709" s="51">
        <f ca="1">INDIRECT(ADDRESS(2+QUOTIENT(ROW()-2,COUNTA('Form Responses 1'!$1:$1)-4),4,,TRUE,"Form Responses 1"))</f>
        <v>0</v>
      </c>
      <c r="E709" s="67">
        <f ca="1" t="shared" si="0"/>
        <v>6</v>
      </c>
      <c r="F709" s="51" t="str">
        <f ca="1">IF(ISBLANK(A709)," ",INDIRECT(ADDRESS(1,5+MOD(ROW()-2,COUNTA('Form Responses 1'!$1:$1)-4),,TRUE,"Form Responses 1")))</f>
        <v>Gedung [Kamar 4]</v>
      </c>
      <c r="G709" s="51" t="e">
        <f ca="1">IF(ISBLANK(A709)," ",INDIRECT(ADDRESS(MATCH(A709,'Form Responses 1'!A:A,0),5+MOD(ROW()-2,COUNTA('Form Responses 1'!$1:$1)-4),,TRUE,"Form Responses 1")))</f>
        <v>#N/A</v>
      </c>
      <c r="H709" s="68" t="str">
        <f ca="1" t="shared" si="1"/>
        <v>Gedung</v>
      </c>
      <c r="I709" s="68" t="str">
        <f ca="1" t="shared" si="2"/>
        <v>CLEANING SERVICE</v>
      </c>
      <c r="J709" s="68" t="str">
        <f ca="1" t="array" ref="J709">IFERROR(INDEX(MASTER!B:B,MATCH(G709,MASTER!A:A,0))/100," ")</f>
        <v> </v>
      </c>
      <c r="K709" s="51">
        <f ca="1" t="shared" si="3"/>
        <v>0</v>
      </c>
      <c r="L709" s="51" t="str">
        <f ca="1" t="shared" si="4"/>
        <v>1900 - WEEK 00</v>
      </c>
      <c r="M709" s="51" t="str">
        <f ca="1" t="shared" si="5"/>
        <v>1900 - MONTH 01</v>
      </c>
      <c r="N709" s="68" t="str">
        <f ca="1" t="shared" ref="N709:O709" si="717">IFERROR(AVERAGEIF(L:L,L709,$J:$J)," ")</f>
        <v> </v>
      </c>
      <c r="O709" s="68" t="str">
        <f ca="1" t="shared" si="717"/>
        <v> </v>
      </c>
      <c r="P709" s="51" t="str">
        <f ca="1">IF(ISBLANK(A709)," ",IF(N709&gt;MASTER!$B$3/100,"SB",IF(N709&gt;MASTER!$B$4/100,"B",IF(N709&gt;MASTER!$B$5/100,"C","K"))))</f>
        <v>SB</v>
      </c>
      <c r="Q709" s="51" t="str">
        <f ca="1">IF(ISBLANK(B709)," ",IF(O709&gt;MASTER!$B$3/100,"SB",IF(O709&gt;MASTER!$B$4/100,"B",IF(O709&gt;MASTER!$B$5/100,"C","K"))))</f>
        <v>SB</v>
      </c>
    </row>
    <row r="710" customHeight="1" spans="1:17">
      <c r="A710" s="51">
        <f ca="1">INDIRECT(ADDRESS(2+QUOTIENT(ROW()-2,COUNTA('Form Responses 1'!$1:$1)-4),1,,TRUE,"Form Responses 1"))</f>
        <v>0</v>
      </c>
      <c r="B710" s="51">
        <f ca="1">INDIRECT(ADDRESS(2+QUOTIENT(ROW()-2,COUNTA('Form Responses 1'!$1:$1)-4),2,,TRUE,"Form Responses 1"))</f>
        <v>0</v>
      </c>
      <c r="C710" s="51">
        <f ca="1">INDIRECT(ADDRESS(2+QUOTIENT(ROW()-2,COUNTA('Form Responses 1'!$1:$1)-4),3,,TRUE,"Form Responses 1"))</f>
        <v>0</v>
      </c>
      <c r="D710" s="51">
        <f ca="1">INDIRECT(ADDRESS(2+QUOTIENT(ROW()-2,COUNTA('Form Responses 1'!$1:$1)-4),4,,TRUE,"Form Responses 1"))</f>
        <v>0</v>
      </c>
      <c r="E710" s="67">
        <f ca="1" t="shared" si="0"/>
        <v>6</v>
      </c>
      <c r="F710" s="51" t="str">
        <f ca="1">IF(ISBLANK(A710)," ",INDIRECT(ADDRESS(1,5+MOD(ROW()-2,COUNTA('Form Responses 1'!$1:$1)-4),,TRUE,"Form Responses 1")))</f>
        <v>Gedung [Kolidor]</v>
      </c>
      <c r="G710" s="51" t="e">
        <f ca="1">IF(ISBLANK(A710)," ",INDIRECT(ADDRESS(MATCH(A710,'Form Responses 1'!A:A,0),5+MOD(ROW()-2,COUNTA('Form Responses 1'!$1:$1)-4),,TRUE,"Form Responses 1")))</f>
        <v>#N/A</v>
      </c>
      <c r="H710" s="68" t="str">
        <f ca="1" t="shared" si="1"/>
        <v>Gedung</v>
      </c>
      <c r="I710" s="68" t="str">
        <f ca="1" t="shared" si="2"/>
        <v>CLEANING SERVICE</v>
      </c>
      <c r="J710" s="68" t="str">
        <f ca="1" t="array" ref="J710">IFERROR(INDEX(MASTER!B:B,MATCH(G710,MASTER!A:A,0))/100," ")</f>
        <v> </v>
      </c>
      <c r="K710" s="51">
        <f ca="1" t="shared" si="3"/>
        <v>0</v>
      </c>
      <c r="L710" s="51" t="str">
        <f ca="1" t="shared" si="4"/>
        <v>1900 - WEEK 00</v>
      </c>
      <c r="M710" s="51" t="str">
        <f ca="1" t="shared" si="5"/>
        <v>1900 - MONTH 01</v>
      </c>
      <c r="N710" s="68" t="str">
        <f ca="1" t="shared" ref="N710:O710" si="718">IFERROR(AVERAGEIF(L:L,L710,$J:$J)," ")</f>
        <v> </v>
      </c>
      <c r="O710" s="68" t="str">
        <f ca="1" t="shared" si="718"/>
        <v> </v>
      </c>
      <c r="P710" s="51" t="str">
        <f ca="1">IF(ISBLANK(A710)," ",IF(N710&gt;MASTER!$B$3/100,"SB",IF(N710&gt;MASTER!$B$4/100,"B",IF(N710&gt;MASTER!$B$5/100,"C","K"))))</f>
        <v>SB</v>
      </c>
      <c r="Q710" s="51" t="str">
        <f ca="1">IF(ISBLANK(B710)," ",IF(O710&gt;MASTER!$B$3/100,"SB",IF(O710&gt;MASTER!$B$4/100,"B",IF(O710&gt;MASTER!$B$5/100,"C","K"))))</f>
        <v>SB</v>
      </c>
    </row>
    <row r="711" customHeight="1" spans="1:17">
      <c r="A711" s="51">
        <f ca="1">INDIRECT(ADDRESS(2+QUOTIENT(ROW()-2,COUNTA('Form Responses 1'!$1:$1)-4),1,,TRUE,"Form Responses 1"))</f>
        <v>0</v>
      </c>
      <c r="B711" s="51">
        <f ca="1">INDIRECT(ADDRESS(2+QUOTIENT(ROW()-2,COUNTA('Form Responses 1'!$1:$1)-4),2,,TRUE,"Form Responses 1"))</f>
        <v>0</v>
      </c>
      <c r="C711" s="51">
        <f ca="1">INDIRECT(ADDRESS(2+QUOTIENT(ROW()-2,COUNTA('Form Responses 1'!$1:$1)-4),3,,TRUE,"Form Responses 1"))</f>
        <v>0</v>
      </c>
      <c r="D711" s="51">
        <f ca="1">INDIRECT(ADDRESS(2+QUOTIENT(ROW()-2,COUNTA('Form Responses 1'!$1:$1)-4),4,,TRUE,"Form Responses 1"))</f>
        <v>0</v>
      </c>
      <c r="E711" s="67">
        <f ca="1" t="shared" si="0"/>
        <v>6</v>
      </c>
      <c r="F711" s="51" t="str">
        <f ca="1">IF(ISBLANK(A711)," ",INDIRECT(ADDRESS(1,5+MOD(ROW()-2,COUNTA('Form Responses 1'!$1:$1)-4),,TRUE,"Form Responses 1")))</f>
        <v>Gedung [Pentri]</v>
      </c>
      <c r="G711" s="51" t="e">
        <f ca="1">IF(ISBLANK(A711)," ",INDIRECT(ADDRESS(MATCH(A711,'Form Responses 1'!A:A,0),5+MOD(ROW()-2,COUNTA('Form Responses 1'!$1:$1)-4),,TRUE,"Form Responses 1")))</f>
        <v>#N/A</v>
      </c>
      <c r="H711" s="68" t="str">
        <f ca="1" t="shared" si="1"/>
        <v>Gedung</v>
      </c>
      <c r="I711" s="68" t="str">
        <f ca="1" t="shared" si="2"/>
        <v>CLEANING SERVICE</v>
      </c>
      <c r="J711" s="68" t="str">
        <f ca="1" t="array" ref="J711">IFERROR(INDEX(MASTER!B:B,MATCH(G711,MASTER!A:A,0))/100," ")</f>
        <v> </v>
      </c>
      <c r="K711" s="51">
        <f ca="1" t="shared" si="3"/>
        <v>0</v>
      </c>
      <c r="L711" s="51" t="str">
        <f ca="1" t="shared" si="4"/>
        <v>1900 - WEEK 00</v>
      </c>
      <c r="M711" s="51" t="str">
        <f ca="1" t="shared" si="5"/>
        <v>1900 - MONTH 01</v>
      </c>
      <c r="N711" s="68" t="str">
        <f ca="1" t="shared" ref="N711:O711" si="719">IFERROR(AVERAGEIF(L:L,L711,$J:$J)," ")</f>
        <v> </v>
      </c>
      <c r="O711" s="68" t="str">
        <f ca="1" t="shared" si="719"/>
        <v> </v>
      </c>
      <c r="P711" s="51" t="str">
        <f ca="1">IF(ISBLANK(A711)," ",IF(N711&gt;MASTER!$B$3/100,"SB",IF(N711&gt;MASTER!$B$4/100,"B",IF(N711&gt;MASTER!$B$5/100,"C","K"))))</f>
        <v>SB</v>
      </c>
      <c r="Q711" s="51" t="str">
        <f ca="1">IF(ISBLANK(B711)," ",IF(O711&gt;MASTER!$B$3/100,"SB",IF(O711&gt;MASTER!$B$4/100,"B",IF(O711&gt;MASTER!$B$5/100,"C","K"))))</f>
        <v>SB</v>
      </c>
    </row>
    <row r="712" customHeight="1" spans="1:17">
      <c r="A712" s="51">
        <f ca="1">INDIRECT(ADDRESS(2+QUOTIENT(ROW()-2,COUNTA('Form Responses 1'!$1:$1)-4),1,,TRUE,"Form Responses 1"))</f>
        <v>0</v>
      </c>
      <c r="B712" s="51">
        <f ca="1">INDIRECT(ADDRESS(2+QUOTIENT(ROW()-2,COUNTA('Form Responses 1'!$1:$1)-4),2,,TRUE,"Form Responses 1"))</f>
        <v>0</v>
      </c>
      <c r="C712" s="51">
        <f ca="1">INDIRECT(ADDRESS(2+QUOTIENT(ROW()-2,COUNTA('Form Responses 1'!$1:$1)-4),3,,TRUE,"Form Responses 1"))</f>
        <v>0</v>
      </c>
      <c r="D712" s="51">
        <f ca="1">INDIRECT(ADDRESS(2+QUOTIENT(ROW()-2,COUNTA('Form Responses 1'!$1:$1)-4),4,,TRUE,"Form Responses 1"))</f>
        <v>0</v>
      </c>
      <c r="E712" s="67">
        <f ca="1" t="shared" si="0"/>
        <v>6</v>
      </c>
      <c r="F712" s="51" t="str">
        <f ca="1">IF(ISBLANK(A712)," ",INDIRECT(ADDRESS(1,5+MOD(ROW()-2,COUNTA('Form Responses 1'!$1:$1)-4),,TRUE,"Form Responses 1")))</f>
        <v>Gedung [Toilet]</v>
      </c>
      <c r="G712" s="51" t="e">
        <f ca="1">IF(ISBLANK(A712)," ",INDIRECT(ADDRESS(MATCH(A712,'Form Responses 1'!A:A,0),5+MOD(ROW()-2,COUNTA('Form Responses 1'!$1:$1)-4),,TRUE,"Form Responses 1")))</f>
        <v>#N/A</v>
      </c>
      <c r="H712" s="68" t="str">
        <f ca="1" t="shared" si="1"/>
        <v>Gedung</v>
      </c>
      <c r="I712" s="68" t="str">
        <f ca="1" t="shared" si="2"/>
        <v>CLEANING SERVICE</v>
      </c>
      <c r="J712" s="68" t="str">
        <f ca="1" t="array" ref="J712">IFERROR(INDEX(MASTER!B:B,MATCH(G712,MASTER!A:A,0))/100," ")</f>
        <v> </v>
      </c>
      <c r="K712" s="51">
        <f ca="1" t="shared" si="3"/>
        <v>0</v>
      </c>
      <c r="L712" s="51" t="str">
        <f ca="1" t="shared" si="4"/>
        <v>1900 - WEEK 00</v>
      </c>
      <c r="M712" s="51" t="str">
        <f ca="1" t="shared" si="5"/>
        <v>1900 - MONTH 01</v>
      </c>
      <c r="N712" s="68" t="str">
        <f ca="1" t="shared" ref="N712:O712" si="720">IFERROR(AVERAGEIF(L:L,L712,$J:$J)," ")</f>
        <v> </v>
      </c>
      <c r="O712" s="68" t="str">
        <f ca="1" t="shared" si="720"/>
        <v> </v>
      </c>
      <c r="P712" s="51" t="str">
        <f ca="1">IF(ISBLANK(A712)," ",IF(N712&gt;MASTER!$B$3/100,"SB",IF(N712&gt;MASTER!$B$4/100,"B",IF(N712&gt;MASTER!$B$5/100,"C","K"))))</f>
        <v>SB</v>
      </c>
      <c r="Q712" s="51" t="str">
        <f ca="1">IF(ISBLANK(B712)," ",IF(O712&gt;MASTER!$B$3/100,"SB",IF(O712&gt;MASTER!$B$4/100,"B",IF(O712&gt;MASTER!$B$5/100,"C","K"))))</f>
        <v>SB</v>
      </c>
    </row>
    <row r="713" customHeight="1" spans="1:17">
      <c r="A713" s="51">
        <f ca="1">INDIRECT(ADDRESS(2+QUOTIENT(ROW()-2,COUNTA('Form Responses 1'!$1:$1)-4),1,,TRUE,"Form Responses 1"))</f>
        <v>0</v>
      </c>
      <c r="B713" s="51">
        <f ca="1">INDIRECT(ADDRESS(2+QUOTIENT(ROW()-2,COUNTA('Form Responses 1'!$1:$1)-4),2,,TRUE,"Form Responses 1"))</f>
        <v>0</v>
      </c>
      <c r="C713" s="51">
        <f ca="1">INDIRECT(ADDRESS(2+QUOTIENT(ROW()-2,COUNTA('Form Responses 1'!$1:$1)-4),3,,TRUE,"Form Responses 1"))</f>
        <v>0</v>
      </c>
      <c r="D713" s="51">
        <f ca="1">INDIRECT(ADDRESS(2+QUOTIENT(ROW()-2,COUNTA('Form Responses 1'!$1:$1)-4),4,,TRUE,"Form Responses 1"))</f>
        <v>0</v>
      </c>
      <c r="E713" s="67">
        <f ca="1" t="shared" si="0"/>
        <v>6</v>
      </c>
      <c r="F713" s="51" t="str">
        <f ca="1">IF(ISBLANK(A713)," ",INDIRECT(ADDRESS(1,5+MOD(ROW()-2,COUNTA('Form Responses 1'!$1:$1)-4),,TRUE,"Form Responses 1")))</f>
        <v>Security [Security Functions]</v>
      </c>
      <c r="G713" s="51" t="e">
        <f ca="1">IF(ISBLANK(A713)," ",INDIRECT(ADDRESS(MATCH(A713,'Form Responses 1'!A:A,0),5+MOD(ROW()-2,COUNTA('Form Responses 1'!$1:$1)-4),,TRUE,"Form Responses 1")))</f>
        <v>#N/A</v>
      </c>
      <c r="H713" s="68" t="str">
        <f ca="1" t="shared" si="1"/>
        <v>Security</v>
      </c>
      <c r="I713" s="68" t="str">
        <f ca="1" t="shared" si="2"/>
        <v>SECURITY SERVICE</v>
      </c>
      <c r="J713" s="68" t="str">
        <f ca="1" t="array" ref="J713">IFERROR(INDEX(MASTER!B:B,MATCH(G713,MASTER!A:A,0))/100," ")</f>
        <v> </v>
      </c>
      <c r="K713" s="51">
        <f ca="1" t="shared" si="3"/>
        <v>0</v>
      </c>
      <c r="L713" s="51" t="str">
        <f ca="1" t="shared" si="4"/>
        <v>1900 - WEEK 00</v>
      </c>
      <c r="M713" s="51" t="str">
        <f ca="1" t="shared" si="5"/>
        <v>1900 - MONTH 01</v>
      </c>
      <c r="N713" s="68" t="str">
        <f ca="1" t="shared" ref="N713:O713" si="721">IFERROR(AVERAGEIF(L:L,L713,$J:$J)," ")</f>
        <v> </v>
      </c>
      <c r="O713" s="68" t="str">
        <f ca="1" t="shared" si="721"/>
        <v> </v>
      </c>
      <c r="P713" s="51" t="str">
        <f ca="1">IF(ISBLANK(A713)," ",IF(N713&gt;MASTER!$B$3/100,"SB",IF(N713&gt;MASTER!$B$4/100,"B",IF(N713&gt;MASTER!$B$5/100,"C","K"))))</f>
        <v>SB</v>
      </c>
      <c r="Q713" s="51" t="str">
        <f ca="1">IF(ISBLANK(B713)," ",IF(O713&gt;MASTER!$B$3/100,"SB",IF(O713&gt;MASTER!$B$4/100,"B",IF(O713&gt;MASTER!$B$5/100,"C","K"))))</f>
        <v>SB</v>
      </c>
    </row>
    <row r="714" customHeight="1" spans="1:17">
      <c r="A714" s="51">
        <f ca="1">INDIRECT(ADDRESS(2+QUOTIENT(ROW()-2,COUNTA('Form Responses 1'!$1:$1)-4),1,,TRUE,"Form Responses 1"))</f>
        <v>0</v>
      </c>
      <c r="B714" s="51">
        <f ca="1">INDIRECT(ADDRESS(2+QUOTIENT(ROW()-2,COUNTA('Form Responses 1'!$1:$1)-4),2,,TRUE,"Form Responses 1"))</f>
        <v>0</v>
      </c>
      <c r="C714" s="51">
        <f ca="1">INDIRECT(ADDRESS(2+QUOTIENT(ROW()-2,COUNTA('Form Responses 1'!$1:$1)-4),3,,TRUE,"Form Responses 1"))</f>
        <v>0</v>
      </c>
      <c r="D714" s="51">
        <f ca="1">INDIRECT(ADDRESS(2+QUOTIENT(ROW()-2,COUNTA('Form Responses 1'!$1:$1)-4),4,,TRUE,"Form Responses 1"))</f>
        <v>0</v>
      </c>
      <c r="E714" s="67">
        <f ca="1" t="shared" si="0"/>
        <v>6</v>
      </c>
      <c r="F714" s="51" t="str">
        <f ca="1">IF(ISBLANK(A714)," ",INDIRECT(ADDRESS(1,5+MOD(ROW()-2,COUNTA('Form Responses 1'!$1:$1)-4),,TRUE,"Form Responses 1")))</f>
        <v>Gedung [Halaman]</v>
      </c>
      <c r="G714" s="51" t="e">
        <f ca="1">IF(ISBLANK(A714)," ",INDIRECT(ADDRESS(MATCH(A714,'Form Responses 1'!A:A,0),5+MOD(ROW()-2,COUNTA('Form Responses 1'!$1:$1)-4),,TRUE,"Form Responses 1")))</f>
        <v>#N/A</v>
      </c>
      <c r="H714" s="68" t="str">
        <f ca="1" t="shared" si="1"/>
        <v>Gedung</v>
      </c>
      <c r="I714" s="68" t="str">
        <f ca="1" t="shared" si="2"/>
        <v>CLEANING SERVICE</v>
      </c>
      <c r="J714" s="68" t="str">
        <f ca="1" t="array" ref="J714">IFERROR(INDEX(MASTER!B:B,MATCH(G714,MASTER!A:A,0))/100," ")</f>
        <v> </v>
      </c>
      <c r="K714" s="51">
        <f ca="1" t="shared" si="3"/>
        <v>0</v>
      </c>
      <c r="L714" s="51" t="str">
        <f ca="1" t="shared" si="4"/>
        <v>1900 - WEEK 00</v>
      </c>
      <c r="M714" s="51" t="str">
        <f ca="1" t="shared" si="5"/>
        <v>1900 - MONTH 01</v>
      </c>
      <c r="N714" s="68" t="str">
        <f ca="1" t="shared" ref="N714:O714" si="722">IFERROR(AVERAGEIF(L:L,L714,$J:$J)," ")</f>
        <v> </v>
      </c>
      <c r="O714" s="68" t="str">
        <f ca="1" t="shared" si="722"/>
        <v> </v>
      </c>
      <c r="P714" s="51" t="str">
        <f ca="1">IF(ISBLANK(A714)," ",IF(N714&gt;MASTER!$B$3/100,"SB",IF(N714&gt;MASTER!$B$4/100,"B",IF(N714&gt;MASTER!$B$5/100,"C","K"))))</f>
        <v>SB</v>
      </c>
      <c r="Q714" s="51" t="str">
        <f ca="1">IF(ISBLANK(B714)," ",IF(O714&gt;MASTER!$B$3/100,"SB",IF(O714&gt;MASTER!$B$4/100,"B",IF(O714&gt;MASTER!$B$5/100,"C","K"))))</f>
        <v>SB</v>
      </c>
    </row>
    <row r="715" customHeight="1" spans="1:17">
      <c r="A715" s="51">
        <f ca="1">INDIRECT(ADDRESS(2+QUOTIENT(ROW()-2,COUNTA('Form Responses 1'!$1:$1)-4),1,,TRUE,"Form Responses 1"))</f>
        <v>0</v>
      </c>
      <c r="B715" s="51">
        <f ca="1">INDIRECT(ADDRESS(2+QUOTIENT(ROW()-2,COUNTA('Form Responses 1'!$1:$1)-4),2,,TRUE,"Form Responses 1"))</f>
        <v>0</v>
      </c>
      <c r="C715" s="51">
        <f ca="1">INDIRECT(ADDRESS(2+QUOTIENT(ROW()-2,COUNTA('Form Responses 1'!$1:$1)-4),3,,TRUE,"Form Responses 1"))</f>
        <v>0</v>
      </c>
      <c r="D715" s="51">
        <f ca="1">INDIRECT(ADDRESS(2+QUOTIENT(ROW()-2,COUNTA('Form Responses 1'!$1:$1)-4),4,,TRUE,"Form Responses 1"))</f>
        <v>0</v>
      </c>
      <c r="E715" s="67">
        <f ca="1" t="shared" si="0"/>
        <v>6</v>
      </c>
      <c r="F715" s="51" t="str">
        <f ca="1">IF(ISBLANK(A715)," ",INDIRECT(ADDRESS(1,5+MOD(ROW()-2,COUNTA('Form Responses 1'!$1:$1)-4),,TRUE,"Form Responses 1")))</f>
        <v>Gedung [Kamar 1]</v>
      </c>
      <c r="G715" s="51" t="e">
        <f ca="1">IF(ISBLANK(A715)," ",INDIRECT(ADDRESS(MATCH(A715,'Form Responses 1'!A:A,0),5+MOD(ROW()-2,COUNTA('Form Responses 1'!$1:$1)-4),,TRUE,"Form Responses 1")))</f>
        <v>#N/A</v>
      </c>
      <c r="H715" s="68" t="str">
        <f ca="1" t="shared" si="1"/>
        <v>Gedung</v>
      </c>
      <c r="I715" s="68" t="str">
        <f ca="1" t="shared" si="2"/>
        <v>CLEANING SERVICE</v>
      </c>
      <c r="J715" s="68" t="str">
        <f ca="1" t="array" ref="J715">IFERROR(INDEX(MASTER!B:B,MATCH(G715,MASTER!A:A,0))/100," ")</f>
        <v> </v>
      </c>
      <c r="K715" s="51">
        <f ca="1" t="shared" si="3"/>
        <v>0</v>
      </c>
      <c r="L715" s="51" t="str">
        <f ca="1" t="shared" si="4"/>
        <v>1900 - WEEK 00</v>
      </c>
      <c r="M715" s="51" t="str">
        <f ca="1" t="shared" si="5"/>
        <v>1900 - MONTH 01</v>
      </c>
      <c r="N715" s="68" t="str">
        <f ca="1" t="shared" ref="N715:O715" si="723">IFERROR(AVERAGEIF(L:L,L715,$J:$J)," ")</f>
        <v> </v>
      </c>
      <c r="O715" s="68" t="str">
        <f ca="1" t="shared" si="723"/>
        <v> </v>
      </c>
      <c r="P715" s="51" t="str">
        <f ca="1">IF(ISBLANK(A715)," ",IF(N715&gt;MASTER!$B$3/100,"SB",IF(N715&gt;MASTER!$B$4/100,"B",IF(N715&gt;MASTER!$B$5/100,"C","K"))))</f>
        <v>SB</v>
      </c>
      <c r="Q715" s="51" t="str">
        <f ca="1">IF(ISBLANK(B715)," ",IF(O715&gt;MASTER!$B$3/100,"SB",IF(O715&gt;MASTER!$B$4/100,"B",IF(O715&gt;MASTER!$B$5/100,"C","K"))))</f>
        <v>SB</v>
      </c>
    </row>
    <row r="716" customHeight="1" spans="1:17">
      <c r="A716" s="51">
        <f ca="1">INDIRECT(ADDRESS(2+QUOTIENT(ROW()-2,COUNTA('Form Responses 1'!$1:$1)-4),1,,TRUE,"Form Responses 1"))</f>
        <v>0</v>
      </c>
      <c r="B716" s="51">
        <f ca="1">INDIRECT(ADDRESS(2+QUOTIENT(ROW()-2,COUNTA('Form Responses 1'!$1:$1)-4),2,,TRUE,"Form Responses 1"))</f>
        <v>0</v>
      </c>
      <c r="C716" s="51">
        <f ca="1">INDIRECT(ADDRESS(2+QUOTIENT(ROW()-2,COUNTA('Form Responses 1'!$1:$1)-4),3,,TRUE,"Form Responses 1"))</f>
        <v>0</v>
      </c>
      <c r="D716" s="51">
        <f ca="1">INDIRECT(ADDRESS(2+QUOTIENT(ROW()-2,COUNTA('Form Responses 1'!$1:$1)-4),4,,TRUE,"Form Responses 1"))</f>
        <v>0</v>
      </c>
      <c r="E716" s="67">
        <f ca="1" t="shared" si="0"/>
        <v>6</v>
      </c>
      <c r="F716" s="51" t="str">
        <f ca="1">IF(ISBLANK(A716)," ",INDIRECT(ADDRESS(1,5+MOD(ROW()-2,COUNTA('Form Responses 1'!$1:$1)-4),,TRUE,"Form Responses 1")))</f>
        <v>Gedung [Kamar 2]</v>
      </c>
      <c r="G716" s="51" t="e">
        <f ca="1">IF(ISBLANK(A716)," ",INDIRECT(ADDRESS(MATCH(A716,'Form Responses 1'!A:A,0),5+MOD(ROW()-2,COUNTA('Form Responses 1'!$1:$1)-4),,TRUE,"Form Responses 1")))</f>
        <v>#N/A</v>
      </c>
      <c r="H716" s="68" t="str">
        <f ca="1" t="shared" si="1"/>
        <v>Gedung</v>
      </c>
      <c r="I716" s="68" t="str">
        <f ca="1" t="shared" si="2"/>
        <v>CLEANING SERVICE</v>
      </c>
      <c r="J716" s="68" t="str">
        <f ca="1" t="array" ref="J716">IFERROR(INDEX(MASTER!B:B,MATCH(G716,MASTER!A:A,0))/100," ")</f>
        <v> </v>
      </c>
      <c r="K716" s="51">
        <f ca="1" t="shared" si="3"/>
        <v>0</v>
      </c>
      <c r="L716" s="51" t="str">
        <f ca="1" t="shared" si="4"/>
        <v>1900 - WEEK 00</v>
      </c>
      <c r="M716" s="51" t="str">
        <f ca="1" t="shared" si="5"/>
        <v>1900 - MONTH 01</v>
      </c>
      <c r="N716" s="68" t="str">
        <f ca="1" t="shared" ref="N716:O716" si="724">IFERROR(AVERAGEIF(L:L,L716,$J:$J)," ")</f>
        <v> </v>
      </c>
      <c r="O716" s="68" t="str">
        <f ca="1" t="shared" si="724"/>
        <v> </v>
      </c>
      <c r="P716" s="51" t="str">
        <f ca="1">IF(ISBLANK(A716)," ",IF(N716&gt;MASTER!$B$3/100,"SB",IF(N716&gt;MASTER!$B$4/100,"B",IF(N716&gt;MASTER!$B$5/100,"C","K"))))</f>
        <v>SB</v>
      </c>
      <c r="Q716" s="51" t="str">
        <f ca="1">IF(ISBLANK(B716)," ",IF(O716&gt;MASTER!$B$3/100,"SB",IF(O716&gt;MASTER!$B$4/100,"B",IF(O716&gt;MASTER!$B$5/100,"C","K"))))</f>
        <v>SB</v>
      </c>
    </row>
    <row r="717" customHeight="1" spans="1:17">
      <c r="A717" s="51">
        <f ca="1">INDIRECT(ADDRESS(2+QUOTIENT(ROW()-2,COUNTA('Form Responses 1'!$1:$1)-4),1,,TRUE,"Form Responses 1"))</f>
        <v>0</v>
      </c>
      <c r="B717" s="51">
        <f ca="1">INDIRECT(ADDRESS(2+QUOTIENT(ROW()-2,COUNTA('Form Responses 1'!$1:$1)-4),2,,TRUE,"Form Responses 1"))</f>
        <v>0</v>
      </c>
      <c r="C717" s="51">
        <f ca="1">INDIRECT(ADDRESS(2+QUOTIENT(ROW()-2,COUNTA('Form Responses 1'!$1:$1)-4),3,,TRUE,"Form Responses 1"))</f>
        <v>0</v>
      </c>
      <c r="D717" s="51">
        <f ca="1">INDIRECT(ADDRESS(2+QUOTIENT(ROW()-2,COUNTA('Form Responses 1'!$1:$1)-4),4,,TRUE,"Form Responses 1"))</f>
        <v>0</v>
      </c>
      <c r="E717" s="67">
        <f ca="1" t="shared" si="0"/>
        <v>6</v>
      </c>
      <c r="F717" s="51" t="str">
        <f ca="1">IF(ISBLANK(A717)," ",INDIRECT(ADDRESS(1,5+MOD(ROW()-2,COUNTA('Form Responses 1'!$1:$1)-4),,TRUE,"Form Responses 1")))</f>
        <v>Gedung [Kamar 3]</v>
      </c>
      <c r="G717" s="51" t="e">
        <f ca="1">IF(ISBLANK(A717)," ",INDIRECT(ADDRESS(MATCH(A717,'Form Responses 1'!A:A,0),5+MOD(ROW()-2,COUNTA('Form Responses 1'!$1:$1)-4),,TRUE,"Form Responses 1")))</f>
        <v>#N/A</v>
      </c>
      <c r="H717" s="68" t="str">
        <f ca="1" t="shared" si="1"/>
        <v>Gedung</v>
      </c>
      <c r="I717" s="68" t="str">
        <f ca="1" t="shared" si="2"/>
        <v>CLEANING SERVICE</v>
      </c>
      <c r="J717" s="68" t="str">
        <f ca="1" t="array" ref="J717">IFERROR(INDEX(MASTER!B:B,MATCH(G717,MASTER!A:A,0))/100," ")</f>
        <v> </v>
      </c>
      <c r="K717" s="51">
        <f ca="1" t="shared" si="3"/>
        <v>0</v>
      </c>
      <c r="L717" s="51" t="str">
        <f ca="1" t="shared" si="4"/>
        <v>1900 - WEEK 00</v>
      </c>
      <c r="M717" s="51" t="str">
        <f ca="1" t="shared" si="5"/>
        <v>1900 - MONTH 01</v>
      </c>
      <c r="N717" s="68" t="str">
        <f ca="1" t="shared" ref="N717:O717" si="725">IFERROR(AVERAGEIF(L:L,L717,$J:$J)," ")</f>
        <v> </v>
      </c>
      <c r="O717" s="68" t="str">
        <f ca="1" t="shared" si="725"/>
        <v> </v>
      </c>
      <c r="P717" s="51" t="str">
        <f ca="1">IF(ISBLANK(A717)," ",IF(N717&gt;MASTER!$B$3/100,"SB",IF(N717&gt;MASTER!$B$4/100,"B",IF(N717&gt;MASTER!$B$5/100,"C","K"))))</f>
        <v>SB</v>
      </c>
      <c r="Q717" s="51" t="str">
        <f ca="1">IF(ISBLANK(B717)," ",IF(O717&gt;MASTER!$B$3/100,"SB",IF(O717&gt;MASTER!$B$4/100,"B",IF(O717&gt;MASTER!$B$5/100,"C","K"))))</f>
        <v>SB</v>
      </c>
    </row>
    <row r="718" customHeight="1" spans="1:17">
      <c r="A718" s="51">
        <f ca="1">INDIRECT(ADDRESS(2+QUOTIENT(ROW()-2,COUNTA('Form Responses 1'!$1:$1)-4),1,,TRUE,"Form Responses 1"))</f>
        <v>0</v>
      </c>
      <c r="B718" s="51">
        <f ca="1">INDIRECT(ADDRESS(2+QUOTIENT(ROW()-2,COUNTA('Form Responses 1'!$1:$1)-4),2,,TRUE,"Form Responses 1"))</f>
        <v>0</v>
      </c>
      <c r="C718" s="51">
        <f ca="1">INDIRECT(ADDRESS(2+QUOTIENT(ROW()-2,COUNTA('Form Responses 1'!$1:$1)-4),3,,TRUE,"Form Responses 1"))</f>
        <v>0</v>
      </c>
      <c r="D718" s="51">
        <f ca="1">INDIRECT(ADDRESS(2+QUOTIENT(ROW()-2,COUNTA('Form Responses 1'!$1:$1)-4),4,,TRUE,"Form Responses 1"))</f>
        <v>0</v>
      </c>
      <c r="E718" s="67">
        <f ca="1" t="shared" si="0"/>
        <v>6</v>
      </c>
      <c r="F718" s="51" t="str">
        <f ca="1">IF(ISBLANK(A718)," ",INDIRECT(ADDRESS(1,5+MOD(ROW()-2,COUNTA('Form Responses 1'!$1:$1)-4),,TRUE,"Form Responses 1")))</f>
        <v>Gedung [Kamar 4]</v>
      </c>
      <c r="G718" s="51" t="e">
        <f ca="1">IF(ISBLANK(A718)," ",INDIRECT(ADDRESS(MATCH(A718,'Form Responses 1'!A:A,0),5+MOD(ROW()-2,COUNTA('Form Responses 1'!$1:$1)-4),,TRUE,"Form Responses 1")))</f>
        <v>#N/A</v>
      </c>
      <c r="H718" s="68" t="str">
        <f ca="1" t="shared" si="1"/>
        <v>Gedung</v>
      </c>
      <c r="I718" s="68" t="str">
        <f ca="1" t="shared" si="2"/>
        <v>CLEANING SERVICE</v>
      </c>
      <c r="J718" s="68" t="str">
        <f ca="1" t="array" ref="J718">IFERROR(INDEX(MASTER!B:B,MATCH(G718,MASTER!A:A,0))/100," ")</f>
        <v> </v>
      </c>
      <c r="K718" s="51">
        <f ca="1" t="shared" si="3"/>
        <v>0</v>
      </c>
      <c r="L718" s="51" t="str">
        <f ca="1" t="shared" si="4"/>
        <v>1900 - WEEK 00</v>
      </c>
      <c r="M718" s="51" t="str">
        <f ca="1" t="shared" si="5"/>
        <v>1900 - MONTH 01</v>
      </c>
      <c r="N718" s="68" t="str">
        <f ca="1" t="shared" ref="N718:O718" si="726">IFERROR(AVERAGEIF(L:L,L718,$J:$J)," ")</f>
        <v> </v>
      </c>
      <c r="O718" s="68" t="str">
        <f ca="1" t="shared" si="726"/>
        <v> </v>
      </c>
      <c r="P718" s="51" t="str">
        <f ca="1">IF(ISBLANK(A718)," ",IF(N718&gt;MASTER!$B$3/100,"SB",IF(N718&gt;MASTER!$B$4/100,"B",IF(N718&gt;MASTER!$B$5/100,"C","K"))))</f>
        <v>SB</v>
      </c>
      <c r="Q718" s="51" t="str">
        <f ca="1">IF(ISBLANK(B718)," ",IF(O718&gt;MASTER!$B$3/100,"SB",IF(O718&gt;MASTER!$B$4/100,"B",IF(O718&gt;MASTER!$B$5/100,"C","K"))))</f>
        <v>SB</v>
      </c>
    </row>
    <row r="719" customHeight="1" spans="1:17">
      <c r="A719" s="51">
        <f ca="1">INDIRECT(ADDRESS(2+QUOTIENT(ROW()-2,COUNTA('Form Responses 1'!$1:$1)-4),1,,TRUE,"Form Responses 1"))</f>
        <v>0</v>
      </c>
      <c r="B719" s="51">
        <f ca="1">INDIRECT(ADDRESS(2+QUOTIENT(ROW()-2,COUNTA('Form Responses 1'!$1:$1)-4),2,,TRUE,"Form Responses 1"))</f>
        <v>0</v>
      </c>
      <c r="C719" s="51">
        <f ca="1">INDIRECT(ADDRESS(2+QUOTIENT(ROW()-2,COUNTA('Form Responses 1'!$1:$1)-4),3,,TRUE,"Form Responses 1"))</f>
        <v>0</v>
      </c>
      <c r="D719" s="51">
        <f ca="1">INDIRECT(ADDRESS(2+QUOTIENT(ROW()-2,COUNTA('Form Responses 1'!$1:$1)-4),4,,TRUE,"Form Responses 1"))</f>
        <v>0</v>
      </c>
      <c r="E719" s="67">
        <f ca="1" t="shared" si="0"/>
        <v>6</v>
      </c>
      <c r="F719" s="51" t="str">
        <f ca="1">IF(ISBLANK(A719)," ",INDIRECT(ADDRESS(1,5+MOD(ROW()-2,COUNTA('Form Responses 1'!$1:$1)-4),,TRUE,"Form Responses 1")))</f>
        <v>Gedung [Kolidor]</v>
      </c>
      <c r="G719" s="51" t="e">
        <f ca="1">IF(ISBLANK(A719)," ",INDIRECT(ADDRESS(MATCH(A719,'Form Responses 1'!A:A,0),5+MOD(ROW()-2,COUNTA('Form Responses 1'!$1:$1)-4),,TRUE,"Form Responses 1")))</f>
        <v>#N/A</v>
      </c>
      <c r="H719" s="68" t="str">
        <f ca="1" t="shared" si="1"/>
        <v>Gedung</v>
      </c>
      <c r="I719" s="68" t="str">
        <f ca="1" t="shared" si="2"/>
        <v>CLEANING SERVICE</v>
      </c>
      <c r="J719" s="68" t="str">
        <f ca="1" t="array" ref="J719">IFERROR(INDEX(MASTER!B:B,MATCH(G719,MASTER!A:A,0))/100," ")</f>
        <v> </v>
      </c>
      <c r="K719" s="51">
        <f ca="1" t="shared" si="3"/>
        <v>0</v>
      </c>
      <c r="L719" s="51" t="str">
        <f ca="1" t="shared" si="4"/>
        <v>1900 - WEEK 00</v>
      </c>
      <c r="M719" s="51" t="str">
        <f ca="1" t="shared" si="5"/>
        <v>1900 - MONTH 01</v>
      </c>
      <c r="N719" s="68" t="str">
        <f ca="1" t="shared" ref="N719:O719" si="727">IFERROR(AVERAGEIF(L:L,L719,$J:$J)," ")</f>
        <v> </v>
      </c>
      <c r="O719" s="68" t="str">
        <f ca="1" t="shared" si="727"/>
        <v> </v>
      </c>
      <c r="P719" s="51" t="str">
        <f ca="1">IF(ISBLANK(A719)," ",IF(N719&gt;MASTER!$B$3/100,"SB",IF(N719&gt;MASTER!$B$4/100,"B",IF(N719&gt;MASTER!$B$5/100,"C","K"))))</f>
        <v>SB</v>
      </c>
      <c r="Q719" s="51" t="str">
        <f ca="1">IF(ISBLANK(B719)," ",IF(O719&gt;MASTER!$B$3/100,"SB",IF(O719&gt;MASTER!$B$4/100,"B",IF(O719&gt;MASTER!$B$5/100,"C","K"))))</f>
        <v>SB</v>
      </c>
    </row>
    <row r="720" customHeight="1" spans="1:17">
      <c r="A720" s="51">
        <f ca="1">INDIRECT(ADDRESS(2+QUOTIENT(ROW()-2,COUNTA('Form Responses 1'!$1:$1)-4),1,,TRUE,"Form Responses 1"))</f>
        <v>0</v>
      </c>
      <c r="B720" s="51">
        <f ca="1">INDIRECT(ADDRESS(2+QUOTIENT(ROW()-2,COUNTA('Form Responses 1'!$1:$1)-4),2,,TRUE,"Form Responses 1"))</f>
        <v>0</v>
      </c>
      <c r="C720" s="51">
        <f ca="1">INDIRECT(ADDRESS(2+QUOTIENT(ROW()-2,COUNTA('Form Responses 1'!$1:$1)-4),3,,TRUE,"Form Responses 1"))</f>
        <v>0</v>
      </c>
      <c r="D720" s="51">
        <f ca="1">INDIRECT(ADDRESS(2+QUOTIENT(ROW()-2,COUNTA('Form Responses 1'!$1:$1)-4),4,,TRUE,"Form Responses 1"))</f>
        <v>0</v>
      </c>
      <c r="E720" s="67">
        <f ca="1" t="shared" si="0"/>
        <v>6</v>
      </c>
      <c r="F720" s="51" t="str">
        <f ca="1">IF(ISBLANK(A720)," ",INDIRECT(ADDRESS(1,5+MOD(ROW()-2,COUNTA('Form Responses 1'!$1:$1)-4),,TRUE,"Form Responses 1")))</f>
        <v>Gedung [Pentri]</v>
      </c>
      <c r="G720" s="51" t="e">
        <f ca="1">IF(ISBLANK(A720)," ",INDIRECT(ADDRESS(MATCH(A720,'Form Responses 1'!A:A,0),5+MOD(ROW()-2,COUNTA('Form Responses 1'!$1:$1)-4),,TRUE,"Form Responses 1")))</f>
        <v>#N/A</v>
      </c>
      <c r="H720" s="68" t="str">
        <f ca="1" t="shared" si="1"/>
        <v>Gedung</v>
      </c>
      <c r="I720" s="68" t="str">
        <f ca="1" t="shared" si="2"/>
        <v>CLEANING SERVICE</v>
      </c>
      <c r="J720" s="68" t="str">
        <f ca="1" t="array" ref="J720">IFERROR(INDEX(MASTER!B:B,MATCH(G720,MASTER!A:A,0))/100," ")</f>
        <v> </v>
      </c>
      <c r="K720" s="51">
        <f ca="1" t="shared" si="3"/>
        <v>0</v>
      </c>
      <c r="L720" s="51" t="str">
        <f ca="1" t="shared" si="4"/>
        <v>1900 - WEEK 00</v>
      </c>
      <c r="M720" s="51" t="str">
        <f ca="1" t="shared" si="5"/>
        <v>1900 - MONTH 01</v>
      </c>
      <c r="N720" s="68" t="str">
        <f ca="1" t="shared" ref="N720:O720" si="728">IFERROR(AVERAGEIF(L:L,L720,$J:$J)," ")</f>
        <v> </v>
      </c>
      <c r="O720" s="68" t="str">
        <f ca="1" t="shared" si="728"/>
        <v> </v>
      </c>
      <c r="P720" s="51" t="str">
        <f ca="1">IF(ISBLANK(A720)," ",IF(N720&gt;MASTER!$B$3/100,"SB",IF(N720&gt;MASTER!$B$4/100,"B",IF(N720&gt;MASTER!$B$5/100,"C","K"))))</f>
        <v>SB</v>
      </c>
      <c r="Q720" s="51" t="str">
        <f ca="1">IF(ISBLANK(B720)," ",IF(O720&gt;MASTER!$B$3/100,"SB",IF(O720&gt;MASTER!$B$4/100,"B",IF(O720&gt;MASTER!$B$5/100,"C","K"))))</f>
        <v>SB</v>
      </c>
    </row>
    <row r="721" customHeight="1" spans="1:17">
      <c r="A721" s="51">
        <f ca="1">INDIRECT(ADDRESS(2+QUOTIENT(ROW()-2,COUNTA('Form Responses 1'!$1:$1)-4),1,,TRUE,"Form Responses 1"))</f>
        <v>0</v>
      </c>
      <c r="B721" s="51">
        <f ca="1">INDIRECT(ADDRESS(2+QUOTIENT(ROW()-2,COUNTA('Form Responses 1'!$1:$1)-4),2,,TRUE,"Form Responses 1"))</f>
        <v>0</v>
      </c>
      <c r="C721" s="51">
        <f ca="1">INDIRECT(ADDRESS(2+QUOTIENT(ROW()-2,COUNTA('Form Responses 1'!$1:$1)-4),3,,TRUE,"Form Responses 1"))</f>
        <v>0</v>
      </c>
      <c r="D721" s="51">
        <f ca="1">INDIRECT(ADDRESS(2+QUOTIENT(ROW()-2,COUNTA('Form Responses 1'!$1:$1)-4),4,,TRUE,"Form Responses 1"))</f>
        <v>0</v>
      </c>
      <c r="E721" s="67">
        <f ca="1" t="shared" si="0"/>
        <v>6</v>
      </c>
      <c r="F721" s="51" t="str">
        <f ca="1">IF(ISBLANK(A721)," ",INDIRECT(ADDRESS(1,5+MOD(ROW()-2,COUNTA('Form Responses 1'!$1:$1)-4),,TRUE,"Form Responses 1")))</f>
        <v>Gedung [Toilet]</v>
      </c>
      <c r="G721" s="51" t="e">
        <f ca="1">IF(ISBLANK(A721)," ",INDIRECT(ADDRESS(MATCH(A721,'Form Responses 1'!A:A,0),5+MOD(ROW()-2,COUNTA('Form Responses 1'!$1:$1)-4),,TRUE,"Form Responses 1")))</f>
        <v>#N/A</v>
      </c>
      <c r="H721" s="68" t="str">
        <f ca="1" t="shared" si="1"/>
        <v>Gedung</v>
      </c>
      <c r="I721" s="68" t="str">
        <f ca="1" t="shared" si="2"/>
        <v>CLEANING SERVICE</v>
      </c>
      <c r="J721" s="68" t="str">
        <f ca="1" t="array" ref="J721">IFERROR(INDEX(MASTER!B:B,MATCH(G721,MASTER!A:A,0))/100," ")</f>
        <v> </v>
      </c>
      <c r="K721" s="51">
        <f ca="1" t="shared" si="3"/>
        <v>0</v>
      </c>
      <c r="L721" s="51" t="str">
        <f ca="1" t="shared" si="4"/>
        <v>1900 - WEEK 00</v>
      </c>
      <c r="M721" s="51" t="str">
        <f ca="1" t="shared" si="5"/>
        <v>1900 - MONTH 01</v>
      </c>
      <c r="N721" s="68" t="str">
        <f ca="1" t="shared" ref="N721:O721" si="729">IFERROR(AVERAGEIF(L:L,L721,$J:$J)," ")</f>
        <v> </v>
      </c>
      <c r="O721" s="68" t="str">
        <f ca="1" t="shared" si="729"/>
        <v> </v>
      </c>
      <c r="P721" s="51" t="str">
        <f ca="1">IF(ISBLANK(A721)," ",IF(N721&gt;MASTER!$B$3/100,"SB",IF(N721&gt;MASTER!$B$4/100,"B",IF(N721&gt;MASTER!$B$5/100,"C","K"))))</f>
        <v>SB</v>
      </c>
      <c r="Q721" s="51" t="str">
        <f ca="1">IF(ISBLANK(B721)," ",IF(O721&gt;MASTER!$B$3/100,"SB",IF(O721&gt;MASTER!$B$4/100,"B",IF(O721&gt;MASTER!$B$5/100,"C","K"))))</f>
        <v>SB</v>
      </c>
    </row>
    <row r="722" customHeight="1" spans="1:17">
      <c r="A722" s="51">
        <f ca="1">INDIRECT(ADDRESS(2+QUOTIENT(ROW()-2,COUNTA('Form Responses 1'!$1:$1)-4),1,,TRUE,"Form Responses 1"))</f>
        <v>0</v>
      </c>
      <c r="B722" s="51">
        <f ca="1">INDIRECT(ADDRESS(2+QUOTIENT(ROW()-2,COUNTA('Form Responses 1'!$1:$1)-4),2,,TRUE,"Form Responses 1"))</f>
        <v>0</v>
      </c>
      <c r="C722" s="51">
        <f ca="1">INDIRECT(ADDRESS(2+QUOTIENT(ROW()-2,COUNTA('Form Responses 1'!$1:$1)-4),3,,TRUE,"Form Responses 1"))</f>
        <v>0</v>
      </c>
      <c r="D722" s="51">
        <f ca="1">INDIRECT(ADDRESS(2+QUOTIENT(ROW()-2,COUNTA('Form Responses 1'!$1:$1)-4),4,,TRUE,"Form Responses 1"))</f>
        <v>0</v>
      </c>
      <c r="E722" s="67">
        <f ca="1" t="shared" si="0"/>
        <v>6</v>
      </c>
      <c r="F722" s="51" t="str">
        <f ca="1">IF(ISBLANK(A722)," ",INDIRECT(ADDRESS(1,5+MOD(ROW()-2,COUNTA('Form Responses 1'!$1:$1)-4),,TRUE,"Form Responses 1")))</f>
        <v>Security [Security Functions]</v>
      </c>
      <c r="G722" s="51" t="e">
        <f ca="1">IF(ISBLANK(A722)," ",INDIRECT(ADDRESS(MATCH(A722,'Form Responses 1'!A:A,0),5+MOD(ROW()-2,COUNTA('Form Responses 1'!$1:$1)-4),,TRUE,"Form Responses 1")))</f>
        <v>#N/A</v>
      </c>
      <c r="H722" s="68" t="str">
        <f ca="1" t="shared" si="1"/>
        <v>Security</v>
      </c>
      <c r="I722" s="68" t="str">
        <f ca="1" t="shared" si="2"/>
        <v>SECURITY SERVICE</v>
      </c>
      <c r="J722" s="68" t="str">
        <f ca="1" t="array" ref="J722">IFERROR(INDEX(MASTER!B:B,MATCH(G722,MASTER!A:A,0))/100," ")</f>
        <v> </v>
      </c>
      <c r="K722" s="51">
        <f ca="1" t="shared" si="3"/>
        <v>0</v>
      </c>
      <c r="L722" s="51" t="str">
        <f ca="1" t="shared" si="4"/>
        <v>1900 - WEEK 00</v>
      </c>
      <c r="M722" s="51" t="str">
        <f ca="1" t="shared" si="5"/>
        <v>1900 - MONTH 01</v>
      </c>
      <c r="N722" s="68" t="str">
        <f ca="1" t="shared" ref="N722:O722" si="730">IFERROR(AVERAGEIF(L:L,L722,$J:$J)," ")</f>
        <v> </v>
      </c>
      <c r="O722" s="68" t="str">
        <f ca="1" t="shared" si="730"/>
        <v> </v>
      </c>
      <c r="P722" s="51" t="str">
        <f ca="1">IF(ISBLANK(A722)," ",IF(N722&gt;MASTER!$B$3/100,"SB",IF(N722&gt;MASTER!$B$4/100,"B",IF(N722&gt;MASTER!$B$5/100,"C","K"))))</f>
        <v>SB</v>
      </c>
      <c r="Q722" s="51" t="str">
        <f ca="1">IF(ISBLANK(B722)," ",IF(O722&gt;MASTER!$B$3/100,"SB",IF(O722&gt;MASTER!$B$4/100,"B",IF(O722&gt;MASTER!$B$5/100,"C","K"))))</f>
        <v>SB</v>
      </c>
    </row>
    <row r="723" customHeight="1" spans="1:17">
      <c r="A723" s="51">
        <f ca="1">INDIRECT(ADDRESS(2+QUOTIENT(ROW()-2,COUNTA('Form Responses 1'!$1:$1)-4),1,,TRUE,"Form Responses 1"))</f>
        <v>0</v>
      </c>
      <c r="B723" s="51">
        <f ca="1">INDIRECT(ADDRESS(2+QUOTIENT(ROW()-2,COUNTA('Form Responses 1'!$1:$1)-4),2,,TRUE,"Form Responses 1"))</f>
        <v>0</v>
      </c>
      <c r="C723" s="51">
        <f ca="1">INDIRECT(ADDRESS(2+QUOTIENT(ROW()-2,COUNTA('Form Responses 1'!$1:$1)-4),3,,TRUE,"Form Responses 1"))</f>
        <v>0</v>
      </c>
      <c r="D723" s="51">
        <f ca="1">INDIRECT(ADDRESS(2+QUOTIENT(ROW()-2,COUNTA('Form Responses 1'!$1:$1)-4),4,,TRUE,"Form Responses 1"))</f>
        <v>0</v>
      </c>
      <c r="E723" s="67">
        <f ca="1" t="shared" si="0"/>
        <v>6</v>
      </c>
      <c r="F723" s="51" t="str">
        <f ca="1">IF(ISBLANK(A723)," ",INDIRECT(ADDRESS(1,5+MOD(ROW()-2,COUNTA('Form Responses 1'!$1:$1)-4),,TRUE,"Form Responses 1")))</f>
        <v>Gedung [Halaman]</v>
      </c>
      <c r="G723" s="51" t="e">
        <f ca="1">IF(ISBLANK(A723)," ",INDIRECT(ADDRESS(MATCH(A723,'Form Responses 1'!A:A,0),5+MOD(ROW()-2,COUNTA('Form Responses 1'!$1:$1)-4),,TRUE,"Form Responses 1")))</f>
        <v>#N/A</v>
      </c>
      <c r="H723" s="68" t="str">
        <f ca="1" t="shared" si="1"/>
        <v>Gedung</v>
      </c>
      <c r="I723" s="68" t="str">
        <f ca="1" t="shared" si="2"/>
        <v>CLEANING SERVICE</v>
      </c>
      <c r="J723" s="68" t="str">
        <f ca="1" t="array" ref="J723">IFERROR(INDEX(MASTER!B:B,MATCH(G723,MASTER!A:A,0))/100," ")</f>
        <v> </v>
      </c>
      <c r="K723" s="51">
        <f ca="1" t="shared" si="3"/>
        <v>0</v>
      </c>
      <c r="L723" s="51" t="str">
        <f ca="1" t="shared" si="4"/>
        <v>1900 - WEEK 00</v>
      </c>
      <c r="M723" s="51" t="str">
        <f ca="1" t="shared" si="5"/>
        <v>1900 - MONTH 01</v>
      </c>
      <c r="N723" s="68" t="str">
        <f ca="1" t="shared" ref="N723:O723" si="731">IFERROR(AVERAGEIF(L:L,L723,$J:$J)," ")</f>
        <v> </v>
      </c>
      <c r="O723" s="68" t="str">
        <f ca="1" t="shared" si="731"/>
        <v> </v>
      </c>
      <c r="P723" s="51" t="str">
        <f ca="1">IF(ISBLANK(A723)," ",IF(N723&gt;MASTER!$B$3/100,"SB",IF(N723&gt;MASTER!$B$4/100,"B",IF(N723&gt;MASTER!$B$5/100,"C","K"))))</f>
        <v>SB</v>
      </c>
      <c r="Q723" s="51" t="str">
        <f ca="1">IF(ISBLANK(B723)," ",IF(O723&gt;MASTER!$B$3/100,"SB",IF(O723&gt;MASTER!$B$4/100,"B",IF(O723&gt;MASTER!$B$5/100,"C","K"))))</f>
        <v>SB</v>
      </c>
    </row>
    <row r="724" customHeight="1" spans="1:17">
      <c r="A724" s="51">
        <f ca="1">INDIRECT(ADDRESS(2+QUOTIENT(ROW()-2,COUNTA('Form Responses 1'!$1:$1)-4),1,,TRUE,"Form Responses 1"))</f>
        <v>0</v>
      </c>
      <c r="B724" s="51">
        <f ca="1">INDIRECT(ADDRESS(2+QUOTIENT(ROW()-2,COUNTA('Form Responses 1'!$1:$1)-4),2,,TRUE,"Form Responses 1"))</f>
        <v>0</v>
      </c>
      <c r="C724" s="51">
        <f ca="1">INDIRECT(ADDRESS(2+QUOTIENT(ROW()-2,COUNTA('Form Responses 1'!$1:$1)-4),3,,TRUE,"Form Responses 1"))</f>
        <v>0</v>
      </c>
      <c r="D724" s="51">
        <f ca="1">INDIRECT(ADDRESS(2+QUOTIENT(ROW()-2,COUNTA('Form Responses 1'!$1:$1)-4),4,,TRUE,"Form Responses 1"))</f>
        <v>0</v>
      </c>
      <c r="E724" s="67">
        <f ca="1" t="shared" si="0"/>
        <v>6</v>
      </c>
      <c r="F724" s="51" t="str">
        <f ca="1">IF(ISBLANK(A724)," ",INDIRECT(ADDRESS(1,5+MOD(ROW()-2,COUNTA('Form Responses 1'!$1:$1)-4),,TRUE,"Form Responses 1")))</f>
        <v>Gedung [Kamar 1]</v>
      </c>
      <c r="G724" s="51" t="e">
        <f ca="1">IF(ISBLANK(A724)," ",INDIRECT(ADDRESS(MATCH(A724,'Form Responses 1'!A:A,0),5+MOD(ROW()-2,COUNTA('Form Responses 1'!$1:$1)-4),,TRUE,"Form Responses 1")))</f>
        <v>#N/A</v>
      </c>
      <c r="H724" s="68" t="str">
        <f ca="1" t="shared" si="1"/>
        <v>Gedung</v>
      </c>
      <c r="I724" s="68" t="str">
        <f ca="1" t="shared" si="2"/>
        <v>CLEANING SERVICE</v>
      </c>
      <c r="J724" s="68" t="str">
        <f ca="1" t="array" ref="J724">IFERROR(INDEX(MASTER!B:B,MATCH(G724,MASTER!A:A,0))/100," ")</f>
        <v> </v>
      </c>
      <c r="K724" s="51">
        <f ca="1" t="shared" si="3"/>
        <v>0</v>
      </c>
      <c r="L724" s="51" t="str">
        <f ca="1" t="shared" si="4"/>
        <v>1900 - WEEK 00</v>
      </c>
      <c r="M724" s="51" t="str">
        <f ca="1" t="shared" si="5"/>
        <v>1900 - MONTH 01</v>
      </c>
      <c r="N724" s="68" t="str">
        <f ca="1" t="shared" ref="N724:O724" si="732">IFERROR(AVERAGEIF(L:L,L724,$J:$J)," ")</f>
        <v> </v>
      </c>
      <c r="O724" s="68" t="str">
        <f ca="1" t="shared" si="732"/>
        <v> </v>
      </c>
      <c r="P724" s="51" t="str">
        <f ca="1">IF(ISBLANK(A724)," ",IF(N724&gt;MASTER!$B$3/100,"SB",IF(N724&gt;MASTER!$B$4/100,"B",IF(N724&gt;MASTER!$B$5/100,"C","K"))))</f>
        <v>SB</v>
      </c>
      <c r="Q724" s="51" t="str">
        <f ca="1">IF(ISBLANK(B724)," ",IF(O724&gt;MASTER!$B$3/100,"SB",IF(O724&gt;MASTER!$B$4/100,"B",IF(O724&gt;MASTER!$B$5/100,"C","K"))))</f>
        <v>SB</v>
      </c>
    </row>
    <row r="725" customHeight="1" spans="1:17">
      <c r="A725" s="51">
        <f ca="1">INDIRECT(ADDRESS(2+QUOTIENT(ROW()-2,COUNTA('Form Responses 1'!$1:$1)-4),1,,TRUE,"Form Responses 1"))</f>
        <v>0</v>
      </c>
      <c r="B725" s="51">
        <f ca="1">INDIRECT(ADDRESS(2+QUOTIENT(ROW()-2,COUNTA('Form Responses 1'!$1:$1)-4),2,,TRUE,"Form Responses 1"))</f>
        <v>0</v>
      </c>
      <c r="C725" s="51">
        <f ca="1">INDIRECT(ADDRESS(2+QUOTIENT(ROW()-2,COUNTA('Form Responses 1'!$1:$1)-4),3,,TRUE,"Form Responses 1"))</f>
        <v>0</v>
      </c>
      <c r="D725" s="51">
        <f ca="1">INDIRECT(ADDRESS(2+QUOTIENT(ROW()-2,COUNTA('Form Responses 1'!$1:$1)-4),4,,TRUE,"Form Responses 1"))</f>
        <v>0</v>
      </c>
      <c r="E725" s="67">
        <f ca="1" t="shared" si="0"/>
        <v>6</v>
      </c>
      <c r="F725" s="51" t="str">
        <f ca="1">IF(ISBLANK(A725)," ",INDIRECT(ADDRESS(1,5+MOD(ROW()-2,COUNTA('Form Responses 1'!$1:$1)-4),,TRUE,"Form Responses 1")))</f>
        <v>Gedung [Kamar 2]</v>
      </c>
      <c r="G725" s="51" t="e">
        <f ca="1">IF(ISBLANK(A725)," ",INDIRECT(ADDRESS(MATCH(A725,'Form Responses 1'!A:A,0),5+MOD(ROW()-2,COUNTA('Form Responses 1'!$1:$1)-4),,TRUE,"Form Responses 1")))</f>
        <v>#N/A</v>
      </c>
      <c r="H725" s="68" t="str">
        <f ca="1" t="shared" si="1"/>
        <v>Gedung</v>
      </c>
      <c r="I725" s="68" t="str">
        <f ca="1" t="shared" si="2"/>
        <v>CLEANING SERVICE</v>
      </c>
      <c r="J725" s="68" t="str">
        <f ca="1" t="array" ref="J725">IFERROR(INDEX(MASTER!B:B,MATCH(G725,MASTER!A:A,0))/100," ")</f>
        <v> </v>
      </c>
      <c r="K725" s="51">
        <f ca="1" t="shared" si="3"/>
        <v>0</v>
      </c>
      <c r="L725" s="51" t="str">
        <f ca="1" t="shared" si="4"/>
        <v>1900 - WEEK 00</v>
      </c>
      <c r="M725" s="51" t="str">
        <f ca="1" t="shared" si="5"/>
        <v>1900 - MONTH 01</v>
      </c>
      <c r="N725" s="68" t="str">
        <f ca="1" t="shared" ref="N725:O725" si="733">IFERROR(AVERAGEIF(L:L,L725,$J:$J)," ")</f>
        <v> </v>
      </c>
      <c r="O725" s="68" t="str">
        <f ca="1" t="shared" si="733"/>
        <v> </v>
      </c>
      <c r="P725" s="51" t="str">
        <f ca="1">IF(ISBLANK(A725)," ",IF(N725&gt;MASTER!$B$3/100,"SB",IF(N725&gt;MASTER!$B$4/100,"B",IF(N725&gt;MASTER!$B$5/100,"C","K"))))</f>
        <v>SB</v>
      </c>
      <c r="Q725" s="51" t="str">
        <f ca="1">IF(ISBLANK(B725)," ",IF(O725&gt;MASTER!$B$3/100,"SB",IF(O725&gt;MASTER!$B$4/100,"B",IF(O725&gt;MASTER!$B$5/100,"C","K"))))</f>
        <v>SB</v>
      </c>
    </row>
    <row r="726" customHeight="1" spans="1:17">
      <c r="A726" s="51">
        <f ca="1">INDIRECT(ADDRESS(2+QUOTIENT(ROW()-2,COUNTA('Form Responses 1'!$1:$1)-4),1,,TRUE,"Form Responses 1"))</f>
        <v>0</v>
      </c>
      <c r="B726" s="51">
        <f ca="1">INDIRECT(ADDRESS(2+QUOTIENT(ROW()-2,COUNTA('Form Responses 1'!$1:$1)-4),2,,TRUE,"Form Responses 1"))</f>
        <v>0</v>
      </c>
      <c r="C726" s="51">
        <f ca="1">INDIRECT(ADDRESS(2+QUOTIENT(ROW()-2,COUNTA('Form Responses 1'!$1:$1)-4),3,,TRUE,"Form Responses 1"))</f>
        <v>0</v>
      </c>
      <c r="D726" s="51">
        <f ca="1">INDIRECT(ADDRESS(2+QUOTIENT(ROW()-2,COUNTA('Form Responses 1'!$1:$1)-4),4,,TRUE,"Form Responses 1"))</f>
        <v>0</v>
      </c>
      <c r="E726" s="67">
        <f ca="1" t="shared" si="0"/>
        <v>6</v>
      </c>
      <c r="F726" s="51" t="str">
        <f ca="1">IF(ISBLANK(A726)," ",INDIRECT(ADDRESS(1,5+MOD(ROW()-2,COUNTA('Form Responses 1'!$1:$1)-4),,TRUE,"Form Responses 1")))</f>
        <v>Gedung [Kamar 3]</v>
      </c>
      <c r="G726" s="51" t="e">
        <f ca="1">IF(ISBLANK(A726)," ",INDIRECT(ADDRESS(MATCH(A726,'Form Responses 1'!A:A,0),5+MOD(ROW()-2,COUNTA('Form Responses 1'!$1:$1)-4),,TRUE,"Form Responses 1")))</f>
        <v>#N/A</v>
      </c>
      <c r="H726" s="68" t="str">
        <f ca="1" t="shared" si="1"/>
        <v>Gedung</v>
      </c>
      <c r="I726" s="68" t="str">
        <f ca="1" t="shared" si="2"/>
        <v>CLEANING SERVICE</v>
      </c>
      <c r="J726" s="68" t="str">
        <f ca="1" t="array" ref="J726">IFERROR(INDEX(MASTER!B:B,MATCH(G726,MASTER!A:A,0))/100," ")</f>
        <v> </v>
      </c>
      <c r="K726" s="51">
        <f ca="1" t="shared" si="3"/>
        <v>0</v>
      </c>
      <c r="L726" s="51" t="str">
        <f ca="1" t="shared" si="4"/>
        <v>1900 - WEEK 00</v>
      </c>
      <c r="M726" s="51" t="str">
        <f ca="1" t="shared" si="5"/>
        <v>1900 - MONTH 01</v>
      </c>
      <c r="N726" s="68" t="str">
        <f ca="1" t="shared" ref="N726:O726" si="734">IFERROR(AVERAGEIF(L:L,L726,$J:$J)," ")</f>
        <v> </v>
      </c>
      <c r="O726" s="68" t="str">
        <f ca="1" t="shared" si="734"/>
        <v> </v>
      </c>
      <c r="P726" s="51" t="str">
        <f ca="1">IF(ISBLANK(A726)," ",IF(N726&gt;MASTER!$B$3/100,"SB",IF(N726&gt;MASTER!$B$4/100,"B",IF(N726&gt;MASTER!$B$5/100,"C","K"))))</f>
        <v>SB</v>
      </c>
      <c r="Q726" s="51" t="str">
        <f ca="1">IF(ISBLANK(B726)," ",IF(O726&gt;MASTER!$B$3/100,"SB",IF(O726&gt;MASTER!$B$4/100,"B",IF(O726&gt;MASTER!$B$5/100,"C","K"))))</f>
        <v>SB</v>
      </c>
    </row>
    <row r="727" customHeight="1" spans="1:17">
      <c r="A727" s="51">
        <f ca="1">INDIRECT(ADDRESS(2+QUOTIENT(ROW()-2,COUNTA('Form Responses 1'!$1:$1)-4),1,,TRUE,"Form Responses 1"))</f>
        <v>0</v>
      </c>
      <c r="B727" s="51">
        <f ca="1">INDIRECT(ADDRESS(2+QUOTIENT(ROW()-2,COUNTA('Form Responses 1'!$1:$1)-4),2,,TRUE,"Form Responses 1"))</f>
        <v>0</v>
      </c>
      <c r="C727" s="51">
        <f ca="1">INDIRECT(ADDRESS(2+QUOTIENT(ROW()-2,COUNTA('Form Responses 1'!$1:$1)-4),3,,TRUE,"Form Responses 1"))</f>
        <v>0</v>
      </c>
      <c r="D727" s="51">
        <f ca="1">INDIRECT(ADDRESS(2+QUOTIENT(ROW()-2,COUNTA('Form Responses 1'!$1:$1)-4),4,,TRUE,"Form Responses 1"))</f>
        <v>0</v>
      </c>
      <c r="E727" s="67">
        <f ca="1" t="shared" si="0"/>
        <v>6</v>
      </c>
      <c r="F727" s="51" t="str">
        <f ca="1">IF(ISBLANK(A727)," ",INDIRECT(ADDRESS(1,5+MOD(ROW()-2,COUNTA('Form Responses 1'!$1:$1)-4),,TRUE,"Form Responses 1")))</f>
        <v>Gedung [Kamar 4]</v>
      </c>
      <c r="G727" s="51" t="e">
        <f ca="1">IF(ISBLANK(A727)," ",INDIRECT(ADDRESS(MATCH(A727,'Form Responses 1'!A:A,0),5+MOD(ROW()-2,COUNTA('Form Responses 1'!$1:$1)-4),,TRUE,"Form Responses 1")))</f>
        <v>#N/A</v>
      </c>
      <c r="H727" s="68" t="str">
        <f ca="1" t="shared" si="1"/>
        <v>Gedung</v>
      </c>
      <c r="I727" s="68" t="str">
        <f ca="1" t="shared" si="2"/>
        <v>CLEANING SERVICE</v>
      </c>
      <c r="J727" s="68" t="str">
        <f ca="1" t="array" ref="J727">IFERROR(INDEX(MASTER!B:B,MATCH(G727,MASTER!A:A,0))/100," ")</f>
        <v> </v>
      </c>
      <c r="K727" s="51">
        <f ca="1" t="shared" si="3"/>
        <v>0</v>
      </c>
      <c r="L727" s="51" t="str">
        <f ca="1" t="shared" si="4"/>
        <v>1900 - WEEK 00</v>
      </c>
      <c r="M727" s="51" t="str">
        <f ca="1" t="shared" si="5"/>
        <v>1900 - MONTH 01</v>
      </c>
      <c r="N727" s="68" t="str">
        <f ca="1" t="shared" ref="N727:O727" si="735">IFERROR(AVERAGEIF(L:L,L727,$J:$J)," ")</f>
        <v> </v>
      </c>
      <c r="O727" s="68" t="str">
        <f ca="1" t="shared" si="735"/>
        <v> </v>
      </c>
      <c r="P727" s="51" t="str">
        <f ca="1">IF(ISBLANK(A727)," ",IF(N727&gt;MASTER!$B$3/100,"SB",IF(N727&gt;MASTER!$B$4/100,"B",IF(N727&gt;MASTER!$B$5/100,"C","K"))))</f>
        <v>SB</v>
      </c>
      <c r="Q727" s="51" t="str">
        <f ca="1">IF(ISBLANK(B727)," ",IF(O727&gt;MASTER!$B$3/100,"SB",IF(O727&gt;MASTER!$B$4/100,"B",IF(O727&gt;MASTER!$B$5/100,"C","K"))))</f>
        <v>SB</v>
      </c>
    </row>
    <row r="728" customHeight="1" spans="1:17">
      <c r="A728" s="51">
        <f ca="1">INDIRECT(ADDRESS(2+QUOTIENT(ROW()-2,COUNTA('Form Responses 1'!$1:$1)-4),1,,TRUE,"Form Responses 1"))</f>
        <v>0</v>
      </c>
      <c r="B728" s="51">
        <f ca="1">INDIRECT(ADDRESS(2+QUOTIENT(ROW()-2,COUNTA('Form Responses 1'!$1:$1)-4),2,,TRUE,"Form Responses 1"))</f>
        <v>0</v>
      </c>
      <c r="C728" s="51">
        <f ca="1">INDIRECT(ADDRESS(2+QUOTIENT(ROW()-2,COUNTA('Form Responses 1'!$1:$1)-4),3,,TRUE,"Form Responses 1"))</f>
        <v>0</v>
      </c>
      <c r="D728" s="51">
        <f ca="1">INDIRECT(ADDRESS(2+QUOTIENT(ROW()-2,COUNTA('Form Responses 1'!$1:$1)-4),4,,TRUE,"Form Responses 1"))</f>
        <v>0</v>
      </c>
      <c r="E728" s="67">
        <f ca="1" t="shared" si="0"/>
        <v>6</v>
      </c>
      <c r="F728" s="51" t="str">
        <f ca="1">IF(ISBLANK(A728)," ",INDIRECT(ADDRESS(1,5+MOD(ROW()-2,COUNTA('Form Responses 1'!$1:$1)-4),,TRUE,"Form Responses 1")))</f>
        <v>Gedung [Kolidor]</v>
      </c>
      <c r="G728" s="51" t="e">
        <f ca="1">IF(ISBLANK(A728)," ",INDIRECT(ADDRESS(MATCH(A728,'Form Responses 1'!A:A,0),5+MOD(ROW()-2,COUNTA('Form Responses 1'!$1:$1)-4),,TRUE,"Form Responses 1")))</f>
        <v>#N/A</v>
      </c>
      <c r="H728" s="68" t="str">
        <f ca="1" t="shared" si="1"/>
        <v>Gedung</v>
      </c>
      <c r="I728" s="68" t="str">
        <f ca="1" t="shared" si="2"/>
        <v>CLEANING SERVICE</v>
      </c>
      <c r="J728" s="68" t="str">
        <f ca="1" t="array" ref="J728">IFERROR(INDEX(MASTER!B:B,MATCH(G728,MASTER!A:A,0))/100," ")</f>
        <v> </v>
      </c>
      <c r="K728" s="51">
        <f ca="1" t="shared" si="3"/>
        <v>0</v>
      </c>
      <c r="L728" s="51" t="str">
        <f ca="1" t="shared" si="4"/>
        <v>1900 - WEEK 00</v>
      </c>
      <c r="M728" s="51" t="str">
        <f ca="1" t="shared" si="5"/>
        <v>1900 - MONTH 01</v>
      </c>
      <c r="N728" s="68" t="str">
        <f ca="1" t="shared" ref="N728:O728" si="736">IFERROR(AVERAGEIF(L:L,L728,$J:$J)," ")</f>
        <v> </v>
      </c>
      <c r="O728" s="68" t="str">
        <f ca="1" t="shared" si="736"/>
        <v> </v>
      </c>
      <c r="P728" s="51" t="str">
        <f ca="1">IF(ISBLANK(A728)," ",IF(N728&gt;MASTER!$B$3/100,"SB",IF(N728&gt;MASTER!$B$4/100,"B",IF(N728&gt;MASTER!$B$5/100,"C","K"))))</f>
        <v>SB</v>
      </c>
      <c r="Q728" s="51" t="str">
        <f ca="1">IF(ISBLANK(B728)," ",IF(O728&gt;MASTER!$B$3/100,"SB",IF(O728&gt;MASTER!$B$4/100,"B",IF(O728&gt;MASTER!$B$5/100,"C","K"))))</f>
        <v>SB</v>
      </c>
    </row>
    <row r="729" customHeight="1" spans="1:17">
      <c r="A729" s="51">
        <f ca="1">INDIRECT(ADDRESS(2+QUOTIENT(ROW()-2,COUNTA('Form Responses 1'!$1:$1)-4),1,,TRUE,"Form Responses 1"))</f>
        <v>0</v>
      </c>
      <c r="B729" s="51">
        <f ca="1">INDIRECT(ADDRESS(2+QUOTIENT(ROW()-2,COUNTA('Form Responses 1'!$1:$1)-4),2,,TRUE,"Form Responses 1"))</f>
        <v>0</v>
      </c>
      <c r="C729" s="51">
        <f ca="1">INDIRECT(ADDRESS(2+QUOTIENT(ROW()-2,COUNTA('Form Responses 1'!$1:$1)-4),3,,TRUE,"Form Responses 1"))</f>
        <v>0</v>
      </c>
      <c r="D729" s="51">
        <f ca="1">INDIRECT(ADDRESS(2+QUOTIENT(ROW()-2,COUNTA('Form Responses 1'!$1:$1)-4),4,,TRUE,"Form Responses 1"))</f>
        <v>0</v>
      </c>
      <c r="E729" s="67">
        <f ca="1" t="shared" si="0"/>
        <v>6</v>
      </c>
      <c r="F729" s="51" t="str">
        <f ca="1">IF(ISBLANK(A729)," ",INDIRECT(ADDRESS(1,5+MOD(ROW()-2,COUNTA('Form Responses 1'!$1:$1)-4),,TRUE,"Form Responses 1")))</f>
        <v>Gedung [Pentri]</v>
      </c>
      <c r="G729" s="51" t="e">
        <f ca="1">IF(ISBLANK(A729)," ",INDIRECT(ADDRESS(MATCH(A729,'Form Responses 1'!A:A,0),5+MOD(ROW()-2,COUNTA('Form Responses 1'!$1:$1)-4),,TRUE,"Form Responses 1")))</f>
        <v>#N/A</v>
      </c>
      <c r="H729" s="68" t="str">
        <f ca="1" t="shared" si="1"/>
        <v>Gedung</v>
      </c>
      <c r="I729" s="68" t="str">
        <f ca="1" t="shared" si="2"/>
        <v>CLEANING SERVICE</v>
      </c>
      <c r="J729" s="68" t="str">
        <f ca="1" t="array" ref="J729">IFERROR(INDEX(MASTER!B:B,MATCH(G729,MASTER!A:A,0))/100," ")</f>
        <v> </v>
      </c>
      <c r="K729" s="51">
        <f ca="1" t="shared" si="3"/>
        <v>0</v>
      </c>
      <c r="L729" s="51" t="str">
        <f ca="1" t="shared" si="4"/>
        <v>1900 - WEEK 00</v>
      </c>
      <c r="M729" s="51" t="str">
        <f ca="1" t="shared" si="5"/>
        <v>1900 - MONTH 01</v>
      </c>
      <c r="N729" s="68" t="str">
        <f ca="1" t="shared" ref="N729:O729" si="737">IFERROR(AVERAGEIF(L:L,L729,$J:$J)," ")</f>
        <v> </v>
      </c>
      <c r="O729" s="68" t="str">
        <f ca="1" t="shared" si="737"/>
        <v> </v>
      </c>
      <c r="P729" s="51" t="str">
        <f ca="1">IF(ISBLANK(A729)," ",IF(N729&gt;MASTER!$B$3/100,"SB",IF(N729&gt;MASTER!$B$4/100,"B",IF(N729&gt;MASTER!$B$5/100,"C","K"))))</f>
        <v>SB</v>
      </c>
      <c r="Q729" s="51" t="str">
        <f ca="1">IF(ISBLANK(B729)," ",IF(O729&gt;MASTER!$B$3/100,"SB",IF(O729&gt;MASTER!$B$4/100,"B",IF(O729&gt;MASTER!$B$5/100,"C","K"))))</f>
        <v>SB</v>
      </c>
    </row>
    <row r="730" customHeight="1" spans="1:17">
      <c r="A730" s="51">
        <f ca="1">INDIRECT(ADDRESS(2+QUOTIENT(ROW()-2,COUNTA('Form Responses 1'!$1:$1)-4),1,,TRUE,"Form Responses 1"))</f>
        <v>0</v>
      </c>
      <c r="B730" s="51">
        <f ca="1">INDIRECT(ADDRESS(2+QUOTIENT(ROW()-2,COUNTA('Form Responses 1'!$1:$1)-4),2,,TRUE,"Form Responses 1"))</f>
        <v>0</v>
      </c>
      <c r="C730" s="51">
        <f ca="1">INDIRECT(ADDRESS(2+QUOTIENT(ROW()-2,COUNTA('Form Responses 1'!$1:$1)-4),3,,TRUE,"Form Responses 1"))</f>
        <v>0</v>
      </c>
      <c r="D730" s="51">
        <f ca="1">INDIRECT(ADDRESS(2+QUOTIENT(ROW()-2,COUNTA('Form Responses 1'!$1:$1)-4),4,,TRUE,"Form Responses 1"))</f>
        <v>0</v>
      </c>
      <c r="E730" s="67">
        <f ca="1" t="shared" si="0"/>
        <v>6</v>
      </c>
      <c r="F730" s="51" t="str">
        <f ca="1">IF(ISBLANK(A730)," ",INDIRECT(ADDRESS(1,5+MOD(ROW()-2,COUNTA('Form Responses 1'!$1:$1)-4),,TRUE,"Form Responses 1")))</f>
        <v>Gedung [Toilet]</v>
      </c>
      <c r="G730" s="51" t="e">
        <f ca="1">IF(ISBLANK(A730)," ",INDIRECT(ADDRESS(MATCH(A730,'Form Responses 1'!A:A,0),5+MOD(ROW()-2,COUNTA('Form Responses 1'!$1:$1)-4),,TRUE,"Form Responses 1")))</f>
        <v>#N/A</v>
      </c>
      <c r="H730" s="68" t="str">
        <f ca="1" t="shared" si="1"/>
        <v>Gedung</v>
      </c>
      <c r="I730" s="68" t="str">
        <f ca="1" t="shared" si="2"/>
        <v>CLEANING SERVICE</v>
      </c>
      <c r="J730" s="68" t="str">
        <f ca="1" t="array" ref="J730">IFERROR(INDEX(MASTER!B:B,MATCH(G730,MASTER!A:A,0))/100," ")</f>
        <v> </v>
      </c>
      <c r="K730" s="51">
        <f ca="1" t="shared" si="3"/>
        <v>0</v>
      </c>
      <c r="L730" s="51" t="str">
        <f ca="1" t="shared" si="4"/>
        <v>1900 - WEEK 00</v>
      </c>
      <c r="M730" s="51" t="str">
        <f ca="1" t="shared" si="5"/>
        <v>1900 - MONTH 01</v>
      </c>
      <c r="N730" s="68" t="str">
        <f ca="1" t="shared" ref="N730:O730" si="738">IFERROR(AVERAGEIF(L:L,L730,$J:$J)," ")</f>
        <v> </v>
      </c>
      <c r="O730" s="68" t="str">
        <f ca="1" t="shared" si="738"/>
        <v> </v>
      </c>
      <c r="P730" s="51" t="str">
        <f ca="1">IF(ISBLANK(A730)," ",IF(N730&gt;MASTER!$B$3/100,"SB",IF(N730&gt;MASTER!$B$4/100,"B",IF(N730&gt;MASTER!$B$5/100,"C","K"))))</f>
        <v>SB</v>
      </c>
      <c r="Q730" s="51" t="str">
        <f ca="1">IF(ISBLANK(B730)," ",IF(O730&gt;MASTER!$B$3/100,"SB",IF(O730&gt;MASTER!$B$4/100,"B",IF(O730&gt;MASTER!$B$5/100,"C","K"))))</f>
        <v>SB</v>
      </c>
    </row>
    <row r="731" customHeight="1" spans="1:17">
      <c r="A731" s="51">
        <f ca="1">INDIRECT(ADDRESS(2+QUOTIENT(ROW()-2,COUNTA('Form Responses 1'!$1:$1)-4),1,,TRUE,"Form Responses 1"))</f>
        <v>0</v>
      </c>
      <c r="B731" s="51">
        <f ca="1">INDIRECT(ADDRESS(2+QUOTIENT(ROW()-2,COUNTA('Form Responses 1'!$1:$1)-4),2,,TRUE,"Form Responses 1"))</f>
        <v>0</v>
      </c>
      <c r="C731" s="51">
        <f ca="1">INDIRECT(ADDRESS(2+QUOTIENT(ROW()-2,COUNTA('Form Responses 1'!$1:$1)-4),3,,TRUE,"Form Responses 1"))</f>
        <v>0</v>
      </c>
      <c r="D731" s="51">
        <f ca="1">INDIRECT(ADDRESS(2+QUOTIENT(ROW()-2,COUNTA('Form Responses 1'!$1:$1)-4),4,,TRUE,"Form Responses 1"))</f>
        <v>0</v>
      </c>
      <c r="E731" s="67">
        <f ca="1" t="shared" si="0"/>
        <v>6</v>
      </c>
      <c r="F731" s="51" t="str">
        <f ca="1">IF(ISBLANK(A731)," ",INDIRECT(ADDRESS(1,5+MOD(ROW()-2,COUNTA('Form Responses 1'!$1:$1)-4),,TRUE,"Form Responses 1")))</f>
        <v>Security [Security Functions]</v>
      </c>
      <c r="G731" s="51" t="e">
        <f ca="1">IF(ISBLANK(A731)," ",INDIRECT(ADDRESS(MATCH(A731,'Form Responses 1'!A:A,0),5+MOD(ROW()-2,COUNTA('Form Responses 1'!$1:$1)-4),,TRUE,"Form Responses 1")))</f>
        <v>#N/A</v>
      </c>
      <c r="H731" s="68" t="str">
        <f ca="1" t="shared" si="1"/>
        <v>Security</v>
      </c>
      <c r="I731" s="68" t="str">
        <f ca="1" t="shared" si="2"/>
        <v>SECURITY SERVICE</v>
      </c>
      <c r="J731" s="68" t="str">
        <f ca="1" t="array" ref="J731">IFERROR(INDEX(MASTER!B:B,MATCH(G731,MASTER!A:A,0))/100," ")</f>
        <v> </v>
      </c>
      <c r="K731" s="51">
        <f ca="1" t="shared" si="3"/>
        <v>0</v>
      </c>
      <c r="L731" s="51" t="str">
        <f ca="1" t="shared" si="4"/>
        <v>1900 - WEEK 00</v>
      </c>
      <c r="M731" s="51" t="str">
        <f ca="1" t="shared" si="5"/>
        <v>1900 - MONTH 01</v>
      </c>
      <c r="N731" s="68" t="str">
        <f ca="1" t="shared" ref="N731:O731" si="739">IFERROR(AVERAGEIF(L:L,L731,$J:$J)," ")</f>
        <v> </v>
      </c>
      <c r="O731" s="68" t="str">
        <f ca="1" t="shared" si="739"/>
        <v> </v>
      </c>
      <c r="P731" s="51" t="str">
        <f ca="1">IF(ISBLANK(A731)," ",IF(N731&gt;MASTER!$B$3/100,"SB",IF(N731&gt;MASTER!$B$4/100,"B",IF(N731&gt;MASTER!$B$5/100,"C","K"))))</f>
        <v>SB</v>
      </c>
      <c r="Q731" s="51" t="str">
        <f ca="1">IF(ISBLANK(B731)," ",IF(O731&gt;MASTER!$B$3/100,"SB",IF(O731&gt;MASTER!$B$4/100,"B",IF(O731&gt;MASTER!$B$5/100,"C","K"))))</f>
        <v>SB</v>
      </c>
    </row>
    <row r="732" customHeight="1" spans="1:17">
      <c r="A732" s="51">
        <f ca="1">INDIRECT(ADDRESS(2+QUOTIENT(ROW()-2,COUNTA('Form Responses 1'!$1:$1)-4),1,,TRUE,"Form Responses 1"))</f>
        <v>0</v>
      </c>
      <c r="B732" s="51">
        <f ca="1">INDIRECT(ADDRESS(2+QUOTIENT(ROW()-2,COUNTA('Form Responses 1'!$1:$1)-4),2,,TRUE,"Form Responses 1"))</f>
        <v>0</v>
      </c>
      <c r="C732" s="51">
        <f ca="1">INDIRECT(ADDRESS(2+QUOTIENT(ROW()-2,COUNTA('Form Responses 1'!$1:$1)-4),3,,TRUE,"Form Responses 1"))</f>
        <v>0</v>
      </c>
      <c r="D732" s="51">
        <f ca="1">INDIRECT(ADDRESS(2+QUOTIENT(ROW()-2,COUNTA('Form Responses 1'!$1:$1)-4),4,,TRUE,"Form Responses 1"))</f>
        <v>0</v>
      </c>
      <c r="E732" s="67">
        <f ca="1" t="shared" si="0"/>
        <v>6</v>
      </c>
      <c r="F732" s="51" t="str">
        <f ca="1">IF(ISBLANK(A732)," ",INDIRECT(ADDRESS(1,5+MOD(ROW()-2,COUNTA('Form Responses 1'!$1:$1)-4),,TRUE,"Form Responses 1")))</f>
        <v>Gedung [Halaman]</v>
      </c>
      <c r="G732" s="51" t="e">
        <f ca="1">IF(ISBLANK(A732)," ",INDIRECT(ADDRESS(MATCH(A732,'Form Responses 1'!A:A,0),5+MOD(ROW()-2,COUNTA('Form Responses 1'!$1:$1)-4),,TRUE,"Form Responses 1")))</f>
        <v>#N/A</v>
      </c>
      <c r="H732" s="68" t="str">
        <f ca="1" t="shared" si="1"/>
        <v>Gedung</v>
      </c>
      <c r="I732" s="68" t="str">
        <f ca="1" t="shared" si="2"/>
        <v>CLEANING SERVICE</v>
      </c>
      <c r="J732" s="68" t="str">
        <f ca="1" t="array" ref="J732">IFERROR(INDEX(MASTER!B:B,MATCH(G732,MASTER!A:A,0))/100," ")</f>
        <v> </v>
      </c>
      <c r="K732" s="51">
        <f ca="1" t="shared" si="3"/>
        <v>0</v>
      </c>
      <c r="L732" s="51" t="str">
        <f ca="1" t="shared" si="4"/>
        <v>1900 - WEEK 00</v>
      </c>
      <c r="M732" s="51" t="str">
        <f ca="1" t="shared" si="5"/>
        <v>1900 - MONTH 01</v>
      </c>
      <c r="N732" s="68" t="str">
        <f ca="1" t="shared" ref="N732:O732" si="740">IFERROR(AVERAGEIF(L:L,L732,$J:$J)," ")</f>
        <v> </v>
      </c>
      <c r="O732" s="68" t="str">
        <f ca="1" t="shared" si="740"/>
        <v> </v>
      </c>
      <c r="P732" s="51" t="str">
        <f ca="1">IF(ISBLANK(A732)," ",IF(N732&gt;MASTER!$B$3/100,"SB",IF(N732&gt;MASTER!$B$4/100,"B",IF(N732&gt;MASTER!$B$5/100,"C","K"))))</f>
        <v>SB</v>
      </c>
      <c r="Q732" s="51" t="str">
        <f ca="1">IF(ISBLANK(B732)," ",IF(O732&gt;MASTER!$B$3/100,"SB",IF(O732&gt;MASTER!$B$4/100,"B",IF(O732&gt;MASTER!$B$5/100,"C","K"))))</f>
        <v>SB</v>
      </c>
    </row>
    <row r="733" customHeight="1" spans="1:17">
      <c r="A733" s="51">
        <f ca="1">INDIRECT(ADDRESS(2+QUOTIENT(ROW()-2,COUNTA('Form Responses 1'!$1:$1)-4),1,,TRUE,"Form Responses 1"))</f>
        <v>0</v>
      </c>
      <c r="B733" s="51">
        <f ca="1">INDIRECT(ADDRESS(2+QUOTIENT(ROW()-2,COUNTA('Form Responses 1'!$1:$1)-4),2,,TRUE,"Form Responses 1"))</f>
        <v>0</v>
      </c>
      <c r="C733" s="51">
        <f ca="1">INDIRECT(ADDRESS(2+QUOTIENT(ROW()-2,COUNTA('Form Responses 1'!$1:$1)-4),3,,TRUE,"Form Responses 1"))</f>
        <v>0</v>
      </c>
      <c r="D733" s="51">
        <f ca="1">INDIRECT(ADDRESS(2+QUOTIENT(ROW()-2,COUNTA('Form Responses 1'!$1:$1)-4),4,,TRUE,"Form Responses 1"))</f>
        <v>0</v>
      </c>
      <c r="E733" s="67">
        <f ca="1" t="shared" si="0"/>
        <v>6</v>
      </c>
      <c r="F733" s="51" t="str">
        <f ca="1">IF(ISBLANK(A733)," ",INDIRECT(ADDRESS(1,5+MOD(ROW()-2,COUNTA('Form Responses 1'!$1:$1)-4),,TRUE,"Form Responses 1")))</f>
        <v>Gedung [Kamar 1]</v>
      </c>
      <c r="G733" s="51" t="e">
        <f ca="1">IF(ISBLANK(A733)," ",INDIRECT(ADDRESS(MATCH(A733,'Form Responses 1'!A:A,0),5+MOD(ROW()-2,COUNTA('Form Responses 1'!$1:$1)-4),,TRUE,"Form Responses 1")))</f>
        <v>#N/A</v>
      </c>
      <c r="H733" s="68" t="str">
        <f ca="1" t="shared" si="1"/>
        <v>Gedung</v>
      </c>
      <c r="I733" s="68" t="str">
        <f ca="1" t="shared" si="2"/>
        <v>CLEANING SERVICE</v>
      </c>
      <c r="J733" s="68" t="str">
        <f ca="1" t="array" ref="J733">IFERROR(INDEX(MASTER!B:B,MATCH(G733,MASTER!A:A,0))/100," ")</f>
        <v> </v>
      </c>
      <c r="K733" s="51">
        <f ca="1" t="shared" si="3"/>
        <v>0</v>
      </c>
      <c r="L733" s="51" t="str">
        <f ca="1" t="shared" si="4"/>
        <v>1900 - WEEK 00</v>
      </c>
      <c r="M733" s="51" t="str">
        <f ca="1" t="shared" si="5"/>
        <v>1900 - MONTH 01</v>
      </c>
      <c r="N733" s="68" t="str">
        <f ca="1" t="shared" ref="N733:O733" si="741">IFERROR(AVERAGEIF(L:L,L733,$J:$J)," ")</f>
        <v> </v>
      </c>
      <c r="O733" s="68" t="str">
        <f ca="1" t="shared" si="741"/>
        <v> </v>
      </c>
      <c r="P733" s="51" t="str">
        <f ca="1">IF(ISBLANK(A733)," ",IF(N733&gt;MASTER!$B$3/100,"SB",IF(N733&gt;MASTER!$B$4/100,"B",IF(N733&gt;MASTER!$B$5/100,"C","K"))))</f>
        <v>SB</v>
      </c>
      <c r="Q733" s="51" t="str">
        <f ca="1">IF(ISBLANK(B733)," ",IF(O733&gt;MASTER!$B$3/100,"SB",IF(O733&gt;MASTER!$B$4/100,"B",IF(O733&gt;MASTER!$B$5/100,"C","K"))))</f>
        <v>SB</v>
      </c>
    </row>
    <row r="734" customHeight="1" spans="1:17">
      <c r="A734" s="51">
        <f ca="1">INDIRECT(ADDRESS(2+QUOTIENT(ROW()-2,COUNTA('Form Responses 1'!$1:$1)-4),1,,TRUE,"Form Responses 1"))</f>
        <v>0</v>
      </c>
      <c r="B734" s="51">
        <f ca="1">INDIRECT(ADDRESS(2+QUOTIENT(ROW()-2,COUNTA('Form Responses 1'!$1:$1)-4),2,,TRUE,"Form Responses 1"))</f>
        <v>0</v>
      </c>
      <c r="C734" s="51">
        <f ca="1">INDIRECT(ADDRESS(2+QUOTIENT(ROW()-2,COUNTA('Form Responses 1'!$1:$1)-4),3,,TRUE,"Form Responses 1"))</f>
        <v>0</v>
      </c>
      <c r="D734" s="51">
        <f ca="1">INDIRECT(ADDRESS(2+QUOTIENT(ROW()-2,COUNTA('Form Responses 1'!$1:$1)-4),4,,TRUE,"Form Responses 1"))</f>
        <v>0</v>
      </c>
      <c r="E734" s="67">
        <f ca="1" t="shared" si="0"/>
        <v>6</v>
      </c>
      <c r="F734" s="51" t="str">
        <f ca="1">IF(ISBLANK(A734)," ",INDIRECT(ADDRESS(1,5+MOD(ROW()-2,COUNTA('Form Responses 1'!$1:$1)-4),,TRUE,"Form Responses 1")))</f>
        <v>Gedung [Kamar 2]</v>
      </c>
      <c r="G734" s="51" t="e">
        <f ca="1">IF(ISBLANK(A734)," ",INDIRECT(ADDRESS(MATCH(A734,'Form Responses 1'!A:A,0),5+MOD(ROW()-2,COUNTA('Form Responses 1'!$1:$1)-4),,TRUE,"Form Responses 1")))</f>
        <v>#N/A</v>
      </c>
      <c r="H734" s="68" t="str">
        <f ca="1" t="shared" si="1"/>
        <v>Gedung</v>
      </c>
      <c r="I734" s="68" t="str">
        <f ca="1" t="shared" si="2"/>
        <v>CLEANING SERVICE</v>
      </c>
      <c r="J734" s="68" t="str">
        <f ca="1" t="array" ref="J734">IFERROR(INDEX(MASTER!B:B,MATCH(G734,MASTER!A:A,0))/100," ")</f>
        <v> </v>
      </c>
      <c r="K734" s="51">
        <f ca="1" t="shared" si="3"/>
        <v>0</v>
      </c>
      <c r="L734" s="51" t="str">
        <f ca="1" t="shared" si="4"/>
        <v>1900 - WEEK 00</v>
      </c>
      <c r="M734" s="51" t="str">
        <f ca="1" t="shared" si="5"/>
        <v>1900 - MONTH 01</v>
      </c>
      <c r="N734" s="68" t="str">
        <f ca="1" t="shared" ref="N734:O734" si="742">IFERROR(AVERAGEIF(L:L,L734,$J:$J)," ")</f>
        <v> </v>
      </c>
      <c r="O734" s="68" t="str">
        <f ca="1" t="shared" si="742"/>
        <v> </v>
      </c>
      <c r="P734" s="51" t="str">
        <f ca="1">IF(ISBLANK(A734)," ",IF(N734&gt;MASTER!$B$3/100,"SB",IF(N734&gt;MASTER!$B$4/100,"B",IF(N734&gt;MASTER!$B$5/100,"C","K"))))</f>
        <v>SB</v>
      </c>
      <c r="Q734" s="51" t="str">
        <f ca="1">IF(ISBLANK(B734)," ",IF(O734&gt;MASTER!$B$3/100,"SB",IF(O734&gt;MASTER!$B$4/100,"B",IF(O734&gt;MASTER!$B$5/100,"C","K"))))</f>
        <v>SB</v>
      </c>
    </row>
    <row r="735" customHeight="1" spans="1:17">
      <c r="A735" s="51">
        <f ca="1">INDIRECT(ADDRESS(2+QUOTIENT(ROW()-2,COUNTA('Form Responses 1'!$1:$1)-4),1,,TRUE,"Form Responses 1"))</f>
        <v>0</v>
      </c>
      <c r="B735" s="51">
        <f ca="1">INDIRECT(ADDRESS(2+QUOTIENT(ROW()-2,COUNTA('Form Responses 1'!$1:$1)-4),2,,TRUE,"Form Responses 1"))</f>
        <v>0</v>
      </c>
      <c r="C735" s="51">
        <f ca="1">INDIRECT(ADDRESS(2+QUOTIENT(ROW()-2,COUNTA('Form Responses 1'!$1:$1)-4),3,,TRUE,"Form Responses 1"))</f>
        <v>0</v>
      </c>
      <c r="D735" s="51">
        <f ca="1">INDIRECT(ADDRESS(2+QUOTIENT(ROW()-2,COUNTA('Form Responses 1'!$1:$1)-4),4,,TRUE,"Form Responses 1"))</f>
        <v>0</v>
      </c>
      <c r="E735" s="67">
        <f ca="1" t="shared" si="0"/>
        <v>6</v>
      </c>
      <c r="F735" s="51" t="str">
        <f ca="1">IF(ISBLANK(A735)," ",INDIRECT(ADDRESS(1,5+MOD(ROW()-2,COUNTA('Form Responses 1'!$1:$1)-4),,TRUE,"Form Responses 1")))</f>
        <v>Gedung [Kamar 3]</v>
      </c>
      <c r="G735" s="51" t="e">
        <f ca="1">IF(ISBLANK(A735)," ",INDIRECT(ADDRESS(MATCH(A735,'Form Responses 1'!A:A,0),5+MOD(ROW()-2,COUNTA('Form Responses 1'!$1:$1)-4),,TRUE,"Form Responses 1")))</f>
        <v>#N/A</v>
      </c>
      <c r="H735" s="68" t="str">
        <f ca="1" t="shared" si="1"/>
        <v>Gedung</v>
      </c>
      <c r="I735" s="68" t="str">
        <f ca="1" t="shared" si="2"/>
        <v>CLEANING SERVICE</v>
      </c>
      <c r="J735" s="68" t="str">
        <f ca="1" t="array" ref="J735">IFERROR(INDEX(MASTER!B:B,MATCH(G735,MASTER!A:A,0))/100," ")</f>
        <v> </v>
      </c>
      <c r="K735" s="51">
        <f ca="1" t="shared" si="3"/>
        <v>0</v>
      </c>
      <c r="L735" s="51" t="str">
        <f ca="1" t="shared" si="4"/>
        <v>1900 - WEEK 00</v>
      </c>
      <c r="M735" s="51" t="str">
        <f ca="1" t="shared" si="5"/>
        <v>1900 - MONTH 01</v>
      </c>
      <c r="N735" s="68" t="str">
        <f ca="1" t="shared" ref="N735:O735" si="743">IFERROR(AVERAGEIF(L:L,L735,$J:$J)," ")</f>
        <v> </v>
      </c>
      <c r="O735" s="68" t="str">
        <f ca="1" t="shared" si="743"/>
        <v> </v>
      </c>
      <c r="P735" s="51" t="str">
        <f ca="1">IF(ISBLANK(A735)," ",IF(N735&gt;MASTER!$B$3/100,"SB",IF(N735&gt;MASTER!$B$4/100,"B",IF(N735&gt;MASTER!$B$5/100,"C","K"))))</f>
        <v>SB</v>
      </c>
      <c r="Q735" s="51" t="str">
        <f ca="1">IF(ISBLANK(B735)," ",IF(O735&gt;MASTER!$B$3/100,"SB",IF(O735&gt;MASTER!$B$4/100,"B",IF(O735&gt;MASTER!$B$5/100,"C","K"))))</f>
        <v>SB</v>
      </c>
    </row>
    <row r="736" customHeight="1" spans="1:17">
      <c r="A736" s="51">
        <f ca="1">INDIRECT(ADDRESS(2+QUOTIENT(ROW()-2,COUNTA('Form Responses 1'!$1:$1)-4),1,,TRUE,"Form Responses 1"))</f>
        <v>0</v>
      </c>
      <c r="B736" s="51">
        <f ca="1">INDIRECT(ADDRESS(2+QUOTIENT(ROW()-2,COUNTA('Form Responses 1'!$1:$1)-4),2,,TRUE,"Form Responses 1"))</f>
        <v>0</v>
      </c>
      <c r="C736" s="51">
        <f ca="1">INDIRECT(ADDRESS(2+QUOTIENT(ROW()-2,COUNTA('Form Responses 1'!$1:$1)-4),3,,TRUE,"Form Responses 1"))</f>
        <v>0</v>
      </c>
      <c r="D736" s="51">
        <f ca="1">INDIRECT(ADDRESS(2+QUOTIENT(ROW()-2,COUNTA('Form Responses 1'!$1:$1)-4),4,,TRUE,"Form Responses 1"))</f>
        <v>0</v>
      </c>
      <c r="E736" s="67">
        <f ca="1" t="shared" si="0"/>
        <v>6</v>
      </c>
      <c r="F736" s="51" t="str">
        <f ca="1">IF(ISBLANK(A736)," ",INDIRECT(ADDRESS(1,5+MOD(ROW()-2,COUNTA('Form Responses 1'!$1:$1)-4),,TRUE,"Form Responses 1")))</f>
        <v>Gedung [Kamar 4]</v>
      </c>
      <c r="G736" s="51" t="e">
        <f ca="1">IF(ISBLANK(A736)," ",INDIRECT(ADDRESS(MATCH(A736,'Form Responses 1'!A:A,0),5+MOD(ROW()-2,COUNTA('Form Responses 1'!$1:$1)-4),,TRUE,"Form Responses 1")))</f>
        <v>#N/A</v>
      </c>
      <c r="H736" s="68" t="str">
        <f ca="1" t="shared" si="1"/>
        <v>Gedung</v>
      </c>
      <c r="I736" s="68" t="str">
        <f ca="1" t="shared" si="2"/>
        <v>CLEANING SERVICE</v>
      </c>
      <c r="J736" s="68" t="str">
        <f ca="1" t="array" ref="J736">IFERROR(INDEX(MASTER!B:B,MATCH(G736,MASTER!A:A,0))/100," ")</f>
        <v> </v>
      </c>
      <c r="K736" s="51">
        <f ca="1" t="shared" si="3"/>
        <v>0</v>
      </c>
      <c r="L736" s="51" t="str">
        <f ca="1" t="shared" si="4"/>
        <v>1900 - WEEK 00</v>
      </c>
      <c r="M736" s="51" t="str">
        <f ca="1" t="shared" si="5"/>
        <v>1900 - MONTH 01</v>
      </c>
      <c r="N736" s="68" t="str">
        <f ca="1" t="shared" ref="N736:O736" si="744">IFERROR(AVERAGEIF(L:L,L736,$J:$J)," ")</f>
        <v> </v>
      </c>
      <c r="O736" s="68" t="str">
        <f ca="1" t="shared" si="744"/>
        <v> </v>
      </c>
      <c r="P736" s="51" t="str">
        <f ca="1">IF(ISBLANK(A736)," ",IF(N736&gt;MASTER!$B$3/100,"SB",IF(N736&gt;MASTER!$B$4/100,"B",IF(N736&gt;MASTER!$B$5/100,"C","K"))))</f>
        <v>SB</v>
      </c>
      <c r="Q736" s="51" t="str">
        <f ca="1">IF(ISBLANK(B736)," ",IF(O736&gt;MASTER!$B$3/100,"SB",IF(O736&gt;MASTER!$B$4/100,"B",IF(O736&gt;MASTER!$B$5/100,"C","K"))))</f>
        <v>SB</v>
      </c>
    </row>
    <row r="737" customHeight="1" spans="1:17">
      <c r="A737" s="51">
        <f ca="1">INDIRECT(ADDRESS(2+QUOTIENT(ROW()-2,COUNTA('Form Responses 1'!$1:$1)-4),1,,TRUE,"Form Responses 1"))</f>
        <v>0</v>
      </c>
      <c r="B737" s="51">
        <f ca="1">INDIRECT(ADDRESS(2+QUOTIENT(ROW()-2,COUNTA('Form Responses 1'!$1:$1)-4),2,,TRUE,"Form Responses 1"))</f>
        <v>0</v>
      </c>
      <c r="C737" s="51">
        <f ca="1">INDIRECT(ADDRESS(2+QUOTIENT(ROW()-2,COUNTA('Form Responses 1'!$1:$1)-4),3,,TRUE,"Form Responses 1"))</f>
        <v>0</v>
      </c>
      <c r="D737" s="51">
        <f ca="1">INDIRECT(ADDRESS(2+QUOTIENT(ROW()-2,COUNTA('Form Responses 1'!$1:$1)-4),4,,TRUE,"Form Responses 1"))</f>
        <v>0</v>
      </c>
      <c r="E737" s="67">
        <f ca="1" t="shared" si="0"/>
        <v>6</v>
      </c>
      <c r="F737" s="51" t="str">
        <f ca="1">IF(ISBLANK(A737)," ",INDIRECT(ADDRESS(1,5+MOD(ROW()-2,COUNTA('Form Responses 1'!$1:$1)-4),,TRUE,"Form Responses 1")))</f>
        <v>Gedung [Kolidor]</v>
      </c>
      <c r="G737" s="51" t="e">
        <f ca="1">IF(ISBLANK(A737)," ",INDIRECT(ADDRESS(MATCH(A737,'Form Responses 1'!A:A,0),5+MOD(ROW()-2,COUNTA('Form Responses 1'!$1:$1)-4),,TRUE,"Form Responses 1")))</f>
        <v>#N/A</v>
      </c>
      <c r="H737" s="68" t="str">
        <f ca="1" t="shared" si="1"/>
        <v>Gedung</v>
      </c>
      <c r="I737" s="68" t="str">
        <f ca="1" t="shared" si="2"/>
        <v>CLEANING SERVICE</v>
      </c>
      <c r="J737" s="68" t="str">
        <f ca="1" t="array" ref="J737">IFERROR(INDEX(MASTER!B:B,MATCH(G737,MASTER!A:A,0))/100," ")</f>
        <v> </v>
      </c>
      <c r="K737" s="51">
        <f ca="1" t="shared" si="3"/>
        <v>0</v>
      </c>
      <c r="L737" s="51" t="str">
        <f ca="1" t="shared" si="4"/>
        <v>1900 - WEEK 00</v>
      </c>
      <c r="M737" s="51" t="str">
        <f ca="1" t="shared" si="5"/>
        <v>1900 - MONTH 01</v>
      </c>
      <c r="N737" s="68" t="str">
        <f ca="1" t="shared" ref="N737:O737" si="745">IFERROR(AVERAGEIF(L:L,L737,$J:$J)," ")</f>
        <v> </v>
      </c>
      <c r="O737" s="68" t="str">
        <f ca="1" t="shared" si="745"/>
        <v> </v>
      </c>
      <c r="P737" s="51" t="str">
        <f ca="1">IF(ISBLANK(A737)," ",IF(N737&gt;MASTER!$B$3/100,"SB",IF(N737&gt;MASTER!$B$4/100,"B",IF(N737&gt;MASTER!$B$5/100,"C","K"))))</f>
        <v>SB</v>
      </c>
      <c r="Q737" s="51" t="str">
        <f ca="1">IF(ISBLANK(B737)," ",IF(O737&gt;MASTER!$B$3/100,"SB",IF(O737&gt;MASTER!$B$4/100,"B",IF(O737&gt;MASTER!$B$5/100,"C","K"))))</f>
        <v>SB</v>
      </c>
    </row>
    <row r="738" customHeight="1" spans="1:17">
      <c r="A738" s="51">
        <f ca="1">INDIRECT(ADDRESS(2+QUOTIENT(ROW()-2,COUNTA('Form Responses 1'!$1:$1)-4),1,,TRUE,"Form Responses 1"))</f>
        <v>0</v>
      </c>
      <c r="B738" s="51">
        <f ca="1">INDIRECT(ADDRESS(2+QUOTIENT(ROW()-2,COUNTA('Form Responses 1'!$1:$1)-4),2,,TRUE,"Form Responses 1"))</f>
        <v>0</v>
      </c>
      <c r="C738" s="51">
        <f ca="1">INDIRECT(ADDRESS(2+QUOTIENT(ROW()-2,COUNTA('Form Responses 1'!$1:$1)-4),3,,TRUE,"Form Responses 1"))</f>
        <v>0</v>
      </c>
      <c r="D738" s="51">
        <f ca="1">INDIRECT(ADDRESS(2+QUOTIENT(ROW()-2,COUNTA('Form Responses 1'!$1:$1)-4),4,,TRUE,"Form Responses 1"))</f>
        <v>0</v>
      </c>
      <c r="E738" s="67">
        <f ca="1" t="shared" si="0"/>
        <v>6</v>
      </c>
      <c r="F738" s="51" t="str">
        <f ca="1">IF(ISBLANK(A738)," ",INDIRECT(ADDRESS(1,5+MOD(ROW()-2,COUNTA('Form Responses 1'!$1:$1)-4),,TRUE,"Form Responses 1")))</f>
        <v>Gedung [Pentri]</v>
      </c>
      <c r="G738" s="51" t="e">
        <f ca="1">IF(ISBLANK(A738)," ",INDIRECT(ADDRESS(MATCH(A738,'Form Responses 1'!A:A,0),5+MOD(ROW()-2,COUNTA('Form Responses 1'!$1:$1)-4),,TRUE,"Form Responses 1")))</f>
        <v>#N/A</v>
      </c>
      <c r="H738" s="68" t="str">
        <f ca="1" t="shared" si="1"/>
        <v>Gedung</v>
      </c>
      <c r="I738" s="68" t="str">
        <f ca="1" t="shared" si="2"/>
        <v>CLEANING SERVICE</v>
      </c>
      <c r="J738" s="68" t="str">
        <f ca="1" t="array" ref="J738">IFERROR(INDEX(MASTER!B:B,MATCH(G738,MASTER!A:A,0))/100," ")</f>
        <v> </v>
      </c>
      <c r="K738" s="51">
        <f ca="1" t="shared" si="3"/>
        <v>0</v>
      </c>
      <c r="L738" s="51" t="str">
        <f ca="1" t="shared" si="4"/>
        <v>1900 - WEEK 00</v>
      </c>
      <c r="M738" s="51" t="str">
        <f ca="1" t="shared" si="5"/>
        <v>1900 - MONTH 01</v>
      </c>
      <c r="N738" s="68" t="str">
        <f ca="1" t="shared" ref="N738:O738" si="746">IFERROR(AVERAGEIF(L:L,L738,$J:$J)," ")</f>
        <v> </v>
      </c>
      <c r="O738" s="68" t="str">
        <f ca="1" t="shared" si="746"/>
        <v> </v>
      </c>
      <c r="P738" s="51" t="str">
        <f ca="1">IF(ISBLANK(A738)," ",IF(N738&gt;MASTER!$B$3/100,"SB",IF(N738&gt;MASTER!$B$4/100,"B",IF(N738&gt;MASTER!$B$5/100,"C","K"))))</f>
        <v>SB</v>
      </c>
      <c r="Q738" s="51" t="str">
        <f ca="1">IF(ISBLANK(B738)," ",IF(O738&gt;MASTER!$B$3/100,"SB",IF(O738&gt;MASTER!$B$4/100,"B",IF(O738&gt;MASTER!$B$5/100,"C","K"))))</f>
        <v>SB</v>
      </c>
    </row>
    <row r="739" customHeight="1" spans="1:17">
      <c r="A739" s="51">
        <f ca="1">INDIRECT(ADDRESS(2+QUOTIENT(ROW()-2,COUNTA('Form Responses 1'!$1:$1)-4),1,,TRUE,"Form Responses 1"))</f>
        <v>0</v>
      </c>
      <c r="B739" s="51">
        <f ca="1">INDIRECT(ADDRESS(2+QUOTIENT(ROW()-2,COUNTA('Form Responses 1'!$1:$1)-4),2,,TRUE,"Form Responses 1"))</f>
        <v>0</v>
      </c>
      <c r="C739" s="51">
        <f ca="1">INDIRECT(ADDRESS(2+QUOTIENT(ROW()-2,COUNTA('Form Responses 1'!$1:$1)-4),3,,TRUE,"Form Responses 1"))</f>
        <v>0</v>
      </c>
      <c r="D739" s="51">
        <f ca="1">INDIRECT(ADDRESS(2+QUOTIENT(ROW()-2,COUNTA('Form Responses 1'!$1:$1)-4),4,,TRUE,"Form Responses 1"))</f>
        <v>0</v>
      </c>
      <c r="E739" s="67">
        <f ca="1" t="shared" si="0"/>
        <v>6</v>
      </c>
      <c r="F739" s="51" t="str">
        <f ca="1">IF(ISBLANK(A739)," ",INDIRECT(ADDRESS(1,5+MOD(ROW()-2,COUNTA('Form Responses 1'!$1:$1)-4),,TRUE,"Form Responses 1")))</f>
        <v>Gedung [Toilet]</v>
      </c>
      <c r="G739" s="51" t="e">
        <f ca="1">IF(ISBLANK(A739)," ",INDIRECT(ADDRESS(MATCH(A739,'Form Responses 1'!A:A,0),5+MOD(ROW()-2,COUNTA('Form Responses 1'!$1:$1)-4),,TRUE,"Form Responses 1")))</f>
        <v>#N/A</v>
      </c>
      <c r="H739" s="68" t="str">
        <f ca="1" t="shared" si="1"/>
        <v>Gedung</v>
      </c>
      <c r="I739" s="68" t="str">
        <f ca="1" t="shared" si="2"/>
        <v>CLEANING SERVICE</v>
      </c>
      <c r="J739" s="68" t="str">
        <f ca="1" t="array" ref="J739">IFERROR(INDEX(MASTER!B:B,MATCH(G739,MASTER!A:A,0))/100," ")</f>
        <v> </v>
      </c>
      <c r="K739" s="51">
        <f ca="1" t="shared" si="3"/>
        <v>0</v>
      </c>
      <c r="L739" s="51" t="str">
        <f ca="1" t="shared" si="4"/>
        <v>1900 - WEEK 00</v>
      </c>
      <c r="M739" s="51" t="str">
        <f ca="1" t="shared" si="5"/>
        <v>1900 - MONTH 01</v>
      </c>
      <c r="N739" s="68" t="str">
        <f ca="1" t="shared" ref="N739:O739" si="747">IFERROR(AVERAGEIF(L:L,L739,$J:$J)," ")</f>
        <v> </v>
      </c>
      <c r="O739" s="68" t="str">
        <f ca="1" t="shared" si="747"/>
        <v> </v>
      </c>
      <c r="P739" s="51" t="str">
        <f ca="1">IF(ISBLANK(A739)," ",IF(N739&gt;MASTER!$B$3/100,"SB",IF(N739&gt;MASTER!$B$4/100,"B",IF(N739&gt;MASTER!$B$5/100,"C","K"))))</f>
        <v>SB</v>
      </c>
      <c r="Q739" s="51" t="str">
        <f ca="1">IF(ISBLANK(B739)," ",IF(O739&gt;MASTER!$B$3/100,"SB",IF(O739&gt;MASTER!$B$4/100,"B",IF(O739&gt;MASTER!$B$5/100,"C","K"))))</f>
        <v>SB</v>
      </c>
    </row>
    <row r="740" customHeight="1" spans="1:17">
      <c r="A740" s="51">
        <f ca="1">INDIRECT(ADDRESS(2+QUOTIENT(ROW()-2,COUNTA('Form Responses 1'!$1:$1)-4),1,,TRUE,"Form Responses 1"))</f>
        <v>0</v>
      </c>
      <c r="B740" s="51">
        <f ca="1">INDIRECT(ADDRESS(2+QUOTIENT(ROW()-2,COUNTA('Form Responses 1'!$1:$1)-4),2,,TRUE,"Form Responses 1"))</f>
        <v>0</v>
      </c>
      <c r="C740" s="51">
        <f ca="1">INDIRECT(ADDRESS(2+QUOTIENT(ROW()-2,COUNTA('Form Responses 1'!$1:$1)-4),3,,TRUE,"Form Responses 1"))</f>
        <v>0</v>
      </c>
      <c r="D740" s="51">
        <f ca="1">INDIRECT(ADDRESS(2+QUOTIENT(ROW()-2,COUNTA('Form Responses 1'!$1:$1)-4),4,,TRUE,"Form Responses 1"))</f>
        <v>0</v>
      </c>
      <c r="E740" s="67">
        <f ca="1" t="shared" si="0"/>
        <v>6</v>
      </c>
      <c r="F740" s="51" t="str">
        <f ca="1">IF(ISBLANK(A740)," ",INDIRECT(ADDRESS(1,5+MOD(ROW()-2,COUNTA('Form Responses 1'!$1:$1)-4),,TRUE,"Form Responses 1")))</f>
        <v>Security [Security Functions]</v>
      </c>
      <c r="G740" s="51" t="e">
        <f ca="1">IF(ISBLANK(A740)," ",INDIRECT(ADDRESS(MATCH(A740,'Form Responses 1'!A:A,0),5+MOD(ROW()-2,COUNTA('Form Responses 1'!$1:$1)-4),,TRUE,"Form Responses 1")))</f>
        <v>#N/A</v>
      </c>
      <c r="H740" s="68" t="str">
        <f ca="1" t="shared" si="1"/>
        <v>Security</v>
      </c>
      <c r="I740" s="68" t="str">
        <f ca="1" t="shared" si="2"/>
        <v>SECURITY SERVICE</v>
      </c>
      <c r="J740" s="68" t="str">
        <f ca="1" t="array" ref="J740">IFERROR(INDEX(MASTER!B:B,MATCH(G740,MASTER!A:A,0))/100," ")</f>
        <v> </v>
      </c>
      <c r="K740" s="51">
        <f ca="1" t="shared" si="3"/>
        <v>0</v>
      </c>
      <c r="L740" s="51" t="str">
        <f ca="1" t="shared" si="4"/>
        <v>1900 - WEEK 00</v>
      </c>
      <c r="M740" s="51" t="str">
        <f ca="1" t="shared" si="5"/>
        <v>1900 - MONTH 01</v>
      </c>
      <c r="N740" s="68" t="str">
        <f ca="1" t="shared" ref="N740:O740" si="748">IFERROR(AVERAGEIF(L:L,L740,$J:$J)," ")</f>
        <v> </v>
      </c>
      <c r="O740" s="68" t="str">
        <f ca="1" t="shared" si="748"/>
        <v> </v>
      </c>
      <c r="P740" s="51" t="str">
        <f ca="1">IF(ISBLANK(A740)," ",IF(N740&gt;MASTER!$B$3/100,"SB",IF(N740&gt;MASTER!$B$4/100,"B",IF(N740&gt;MASTER!$B$5/100,"C","K"))))</f>
        <v>SB</v>
      </c>
      <c r="Q740" s="51" t="str">
        <f ca="1">IF(ISBLANK(B740)," ",IF(O740&gt;MASTER!$B$3/100,"SB",IF(O740&gt;MASTER!$B$4/100,"B",IF(O740&gt;MASTER!$B$5/100,"C","K"))))</f>
        <v>SB</v>
      </c>
    </row>
    <row r="741" customHeight="1" spans="1:17">
      <c r="A741" s="51">
        <f ca="1">INDIRECT(ADDRESS(2+QUOTIENT(ROW()-2,COUNTA('Form Responses 1'!$1:$1)-4),1,,TRUE,"Form Responses 1"))</f>
        <v>0</v>
      </c>
      <c r="B741" s="51">
        <f ca="1">INDIRECT(ADDRESS(2+QUOTIENT(ROW()-2,COUNTA('Form Responses 1'!$1:$1)-4),2,,TRUE,"Form Responses 1"))</f>
        <v>0</v>
      </c>
      <c r="C741" s="51">
        <f ca="1">INDIRECT(ADDRESS(2+QUOTIENT(ROW()-2,COUNTA('Form Responses 1'!$1:$1)-4),3,,TRUE,"Form Responses 1"))</f>
        <v>0</v>
      </c>
      <c r="D741" s="51">
        <f ca="1">INDIRECT(ADDRESS(2+QUOTIENT(ROW()-2,COUNTA('Form Responses 1'!$1:$1)-4),4,,TRUE,"Form Responses 1"))</f>
        <v>0</v>
      </c>
      <c r="E741" s="67">
        <f ca="1" t="shared" si="0"/>
        <v>6</v>
      </c>
      <c r="F741" s="51" t="str">
        <f ca="1">IF(ISBLANK(A741)," ",INDIRECT(ADDRESS(1,5+MOD(ROW()-2,COUNTA('Form Responses 1'!$1:$1)-4),,TRUE,"Form Responses 1")))</f>
        <v>Gedung [Halaman]</v>
      </c>
      <c r="G741" s="51" t="e">
        <f ca="1">IF(ISBLANK(A741)," ",INDIRECT(ADDRESS(MATCH(A741,'Form Responses 1'!A:A,0),5+MOD(ROW()-2,COUNTA('Form Responses 1'!$1:$1)-4),,TRUE,"Form Responses 1")))</f>
        <v>#N/A</v>
      </c>
      <c r="H741" s="68" t="str">
        <f ca="1" t="shared" si="1"/>
        <v>Gedung</v>
      </c>
      <c r="I741" s="68" t="str">
        <f ca="1" t="shared" si="2"/>
        <v>CLEANING SERVICE</v>
      </c>
      <c r="J741" s="68" t="str">
        <f ca="1" t="array" ref="J741">IFERROR(INDEX(MASTER!B:B,MATCH(G741,MASTER!A:A,0))/100," ")</f>
        <v> </v>
      </c>
      <c r="K741" s="51">
        <f ca="1" t="shared" si="3"/>
        <v>0</v>
      </c>
      <c r="L741" s="51" t="str">
        <f ca="1" t="shared" si="4"/>
        <v>1900 - WEEK 00</v>
      </c>
      <c r="M741" s="51" t="str">
        <f ca="1" t="shared" si="5"/>
        <v>1900 - MONTH 01</v>
      </c>
      <c r="N741" s="68" t="str">
        <f ca="1" t="shared" ref="N741:O741" si="749">IFERROR(AVERAGEIF(L:L,L741,$J:$J)," ")</f>
        <v> </v>
      </c>
      <c r="O741" s="68" t="str">
        <f ca="1" t="shared" si="749"/>
        <v> </v>
      </c>
      <c r="P741" s="51" t="str">
        <f ca="1">IF(ISBLANK(A741)," ",IF(N741&gt;MASTER!$B$3/100,"SB",IF(N741&gt;MASTER!$B$4/100,"B",IF(N741&gt;MASTER!$B$5/100,"C","K"))))</f>
        <v>SB</v>
      </c>
      <c r="Q741" s="51" t="str">
        <f ca="1">IF(ISBLANK(B741)," ",IF(O741&gt;MASTER!$B$3/100,"SB",IF(O741&gt;MASTER!$B$4/100,"B",IF(O741&gt;MASTER!$B$5/100,"C","K"))))</f>
        <v>SB</v>
      </c>
    </row>
    <row r="742" customHeight="1" spans="1:17">
      <c r="A742" s="51">
        <f ca="1">INDIRECT(ADDRESS(2+QUOTIENT(ROW()-2,COUNTA('Form Responses 1'!$1:$1)-4),1,,TRUE,"Form Responses 1"))</f>
        <v>0</v>
      </c>
      <c r="B742" s="51">
        <f ca="1">INDIRECT(ADDRESS(2+QUOTIENT(ROW()-2,COUNTA('Form Responses 1'!$1:$1)-4),2,,TRUE,"Form Responses 1"))</f>
        <v>0</v>
      </c>
      <c r="C742" s="51">
        <f ca="1">INDIRECT(ADDRESS(2+QUOTIENT(ROW()-2,COUNTA('Form Responses 1'!$1:$1)-4),3,,TRUE,"Form Responses 1"))</f>
        <v>0</v>
      </c>
      <c r="D742" s="51">
        <f ca="1">INDIRECT(ADDRESS(2+QUOTIENT(ROW()-2,COUNTA('Form Responses 1'!$1:$1)-4),4,,TRUE,"Form Responses 1"))</f>
        <v>0</v>
      </c>
      <c r="E742" s="67">
        <f ca="1" t="shared" si="0"/>
        <v>6</v>
      </c>
      <c r="F742" s="51" t="str">
        <f ca="1">IF(ISBLANK(A742)," ",INDIRECT(ADDRESS(1,5+MOD(ROW()-2,COUNTA('Form Responses 1'!$1:$1)-4),,TRUE,"Form Responses 1")))</f>
        <v>Gedung [Kamar 1]</v>
      </c>
      <c r="G742" s="51" t="e">
        <f ca="1">IF(ISBLANK(A742)," ",INDIRECT(ADDRESS(MATCH(A742,'Form Responses 1'!A:A,0),5+MOD(ROW()-2,COUNTA('Form Responses 1'!$1:$1)-4),,TRUE,"Form Responses 1")))</f>
        <v>#N/A</v>
      </c>
      <c r="H742" s="68" t="str">
        <f ca="1" t="shared" si="1"/>
        <v>Gedung</v>
      </c>
      <c r="I742" s="68" t="str">
        <f ca="1" t="shared" si="2"/>
        <v>CLEANING SERVICE</v>
      </c>
      <c r="J742" s="68" t="str">
        <f ca="1" t="array" ref="J742">IFERROR(INDEX(MASTER!B:B,MATCH(G742,MASTER!A:A,0))/100," ")</f>
        <v> </v>
      </c>
      <c r="K742" s="51">
        <f ca="1" t="shared" si="3"/>
        <v>0</v>
      </c>
      <c r="L742" s="51" t="str">
        <f ca="1" t="shared" si="4"/>
        <v>1900 - WEEK 00</v>
      </c>
      <c r="M742" s="51" t="str">
        <f ca="1" t="shared" si="5"/>
        <v>1900 - MONTH 01</v>
      </c>
      <c r="N742" s="68" t="str">
        <f ca="1" t="shared" ref="N742:O742" si="750">IFERROR(AVERAGEIF(L:L,L742,$J:$J)," ")</f>
        <v> </v>
      </c>
      <c r="O742" s="68" t="str">
        <f ca="1" t="shared" si="750"/>
        <v> </v>
      </c>
      <c r="P742" s="51" t="str">
        <f ca="1">IF(ISBLANK(A742)," ",IF(N742&gt;MASTER!$B$3/100,"SB",IF(N742&gt;MASTER!$B$4/100,"B",IF(N742&gt;MASTER!$B$5/100,"C","K"))))</f>
        <v>SB</v>
      </c>
      <c r="Q742" s="51" t="str">
        <f ca="1">IF(ISBLANK(B742)," ",IF(O742&gt;MASTER!$B$3/100,"SB",IF(O742&gt;MASTER!$B$4/100,"B",IF(O742&gt;MASTER!$B$5/100,"C","K"))))</f>
        <v>SB</v>
      </c>
    </row>
    <row r="743" customHeight="1" spans="1:17">
      <c r="A743" s="51">
        <f ca="1">INDIRECT(ADDRESS(2+QUOTIENT(ROW()-2,COUNTA('Form Responses 1'!$1:$1)-4),1,,TRUE,"Form Responses 1"))</f>
        <v>0</v>
      </c>
      <c r="B743" s="51">
        <f ca="1">INDIRECT(ADDRESS(2+QUOTIENT(ROW()-2,COUNTA('Form Responses 1'!$1:$1)-4),2,,TRUE,"Form Responses 1"))</f>
        <v>0</v>
      </c>
      <c r="C743" s="51">
        <f ca="1">INDIRECT(ADDRESS(2+QUOTIENT(ROW()-2,COUNTA('Form Responses 1'!$1:$1)-4),3,,TRUE,"Form Responses 1"))</f>
        <v>0</v>
      </c>
      <c r="D743" s="51">
        <f ca="1">INDIRECT(ADDRESS(2+QUOTIENT(ROW()-2,COUNTA('Form Responses 1'!$1:$1)-4),4,,TRUE,"Form Responses 1"))</f>
        <v>0</v>
      </c>
      <c r="E743" s="67">
        <f ca="1" t="shared" si="0"/>
        <v>6</v>
      </c>
      <c r="F743" s="51" t="str">
        <f ca="1">IF(ISBLANK(A743)," ",INDIRECT(ADDRESS(1,5+MOD(ROW()-2,COUNTA('Form Responses 1'!$1:$1)-4),,TRUE,"Form Responses 1")))</f>
        <v>Gedung [Kamar 2]</v>
      </c>
      <c r="G743" s="51" t="e">
        <f ca="1">IF(ISBLANK(A743)," ",INDIRECT(ADDRESS(MATCH(A743,'Form Responses 1'!A:A,0),5+MOD(ROW()-2,COUNTA('Form Responses 1'!$1:$1)-4),,TRUE,"Form Responses 1")))</f>
        <v>#N/A</v>
      </c>
      <c r="H743" s="68" t="str">
        <f ca="1" t="shared" si="1"/>
        <v>Gedung</v>
      </c>
      <c r="I743" s="68" t="str">
        <f ca="1" t="shared" si="2"/>
        <v>CLEANING SERVICE</v>
      </c>
      <c r="J743" s="68" t="str">
        <f ca="1" t="array" ref="J743">IFERROR(INDEX(MASTER!B:B,MATCH(G743,MASTER!A:A,0))/100," ")</f>
        <v> </v>
      </c>
      <c r="K743" s="51">
        <f ca="1" t="shared" si="3"/>
        <v>0</v>
      </c>
      <c r="L743" s="51" t="str">
        <f ca="1" t="shared" si="4"/>
        <v>1900 - WEEK 00</v>
      </c>
      <c r="M743" s="51" t="str">
        <f ca="1" t="shared" si="5"/>
        <v>1900 - MONTH 01</v>
      </c>
      <c r="N743" s="68" t="str">
        <f ca="1" t="shared" ref="N743:O743" si="751">IFERROR(AVERAGEIF(L:L,L743,$J:$J)," ")</f>
        <v> </v>
      </c>
      <c r="O743" s="68" t="str">
        <f ca="1" t="shared" si="751"/>
        <v> </v>
      </c>
      <c r="P743" s="51" t="str">
        <f ca="1">IF(ISBLANK(A743)," ",IF(N743&gt;MASTER!$B$3/100,"SB",IF(N743&gt;MASTER!$B$4/100,"B",IF(N743&gt;MASTER!$B$5/100,"C","K"))))</f>
        <v>SB</v>
      </c>
      <c r="Q743" s="51" t="str">
        <f ca="1">IF(ISBLANK(B743)," ",IF(O743&gt;MASTER!$B$3/100,"SB",IF(O743&gt;MASTER!$B$4/100,"B",IF(O743&gt;MASTER!$B$5/100,"C","K"))))</f>
        <v>SB</v>
      </c>
    </row>
    <row r="744" customHeight="1" spans="1:17">
      <c r="A744" s="51">
        <f ca="1">INDIRECT(ADDRESS(2+QUOTIENT(ROW()-2,COUNTA('Form Responses 1'!$1:$1)-4),1,,TRUE,"Form Responses 1"))</f>
        <v>0</v>
      </c>
      <c r="B744" s="51">
        <f ca="1">INDIRECT(ADDRESS(2+QUOTIENT(ROW()-2,COUNTA('Form Responses 1'!$1:$1)-4),2,,TRUE,"Form Responses 1"))</f>
        <v>0</v>
      </c>
      <c r="C744" s="51">
        <f ca="1">INDIRECT(ADDRESS(2+QUOTIENT(ROW()-2,COUNTA('Form Responses 1'!$1:$1)-4),3,,TRUE,"Form Responses 1"))</f>
        <v>0</v>
      </c>
      <c r="D744" s="51">
        <f ca="1">INDIRECT(ADDRESS(2+QUOTIENT(ROW()-2,COUNTA('Form Responses 1'!$1:$1)-4),4,,TRUE,"Form Responses 1"))</f>
        <v>0</v>
      </c>
      <c r="E744" s="67">
        <f ca="1" t="shared" si="0"/>
        <v>6</v>
      </c>
      <c r="F744" s="51" t="str">
        <f ca="1">IF(ISBLANK(A744)," ",INDIRECT(ADDRESS(1,5+MOD(ROW()-2,COUNTA('Form Responses 1'!$1:$1)-4),,TRUE,"Form Responses 1")))</f>
        <v>Gedung [Kamar 3]</v>
      </c>
      <c r="G744" s="51" t="e">
        <f ca="1">IF(ISBLANK(A744)," ",INDIRECT(ADDRESS(MATCH(A744,'Form Responses 1'!A:A,0),5+MOD(ROW()-2,COUNTA('Form Responses 1'!$1:$1)-4),,TRUE,"Form Responses 1")))</f>
        <v>#N/A</v>
      </c>
      <c r="H744" s="68" t="str">
        <f ca="1" t="shared" si="1"/>
        <v>Gedung</v>
      </c>
      <c r="I744" s="68" t="str">
        <f ca="1" t="shared" si="2"/>
        <v>CLEANING SERVICE</v>
      </c>
      <c r="J744" s="68" t="str">
        <f ca="1" t="array" ref="J744">IFERROR(INDEX(MASTER!B:B,MATCH(G744,MASTER!A:A,0))/100," ")</f>
        <v> </v>
      </c>
      <c r="K744" s="51">
        <f ca="1" t="shared" si="3"/>
        <v>0</v>
      </c>
      <c r="L744" s="51" t="str">
        <f ca="1" t="shared" si="4"/>
        <v>1900 - WEEK 00</v>
      </c>
      <c r="M744" s="51" t="str">
        <f ca="1" t="shared" si="5"/>
        <v>1900 - MONTH 01</v>
      </c>
      <c r="N744" s="68" t="str">
        <f ca="1" t="shared" ref="N744:O744" si="752">IFERROR(AVERAGEIF(L:L,L744,$J:$J)," ")</f>
        <v> </v>
      </c>
      <c r="O744" s="68" t="str">
        <f ca="1" t="shared" si="752"/>
        <v> </v>
      </c>
      <c r="P744" s="51" t="str">
        <f ca="1">IF(ISBLANK(A744)," ",IF(N744&gt;MASTER!$B$3/100,"SB",IF(N744&gt;MASTER!$B$4/100,"B",IF(N744&gt;MASTER!$B$5/100,"C","K"))))</f>
        <v>SB</v>
      </c>
      <c r="Q744" s="51" t="str">
        <f ca="1">IF(ISBLANK(B744)," ",IF(O744&gt;MASTER!$B$3/100,"SB",IF(O744&gt;MASTER!$B$4/100,"B",IF(O744&gt;MASTER!$B$5/100,"C","K"))))</f>
        <v>SB</v>
      </c>
    </row>
    <row r="745" customHeight="1" spans="1:17">
      <c r="A745" s="51">
        <f ca="1">INDIRECT(ADDRESS(2+QUOTIENT(ROW()-2,COUNTA('Form Responses 1'!$1:$1)-4),1,,TRUE,"Form Responses 1"))</f>
        <v>0</v>
      </c>
      <c r="B745" s="51">
        <f ca="1">INDIRECT(ADDRESS(2+QUOTIENT(ROW()-2,COUNTA('Form Responses 1'!$1:$1)-4),2,,TRUE,"Form Responses 1"))</f>
        <v>0</v>
      </c>
      <c r="C745" s="51">
        <f ca="1">INDIRECT(ADDRESS(2+QUOTIENT(ROW()-2,COUNTA('Form Responses 1'!$1:$1)-4),3,,TRUE,"Form Responses 1"))</f>
        <v>0</v>
      </c>
      <c r="D745" s="51">
        <f ca="1">INDIRECT(ADDRESS(2+QUOTIENT(ROW()-2,COUNTA('Form Responses 1'!$1:$1)-4),4,,TRUE,"Form Responses 1"))</f>
        <v>0</v>
      </c>
      <c r="E745" s="67">
        <f ca="1" t="shared" si="0"/>
        <v>6</v>
      </c>
      <c r="F745" s="51" t="str">
        <f ca="1">IF(ISBLANK(A745)," ",INDIRECT(ADDRESS(1,5+MOD(ROW()-2,COUNTA('Form Responses 1'!$1:$1)-4),,TRUE,"Form Responses 1")))</f>
        <v>Gedung [Kamar 4]</v>
      </c>
      <c r="G745" s="51" t="e">
        <f ca="1">IF(ISBLANK(A745)," ",INDIRECT(ADDRESS(MATCH(A745,'Form Responses 1'!A:A,0),5+MOD(ROW()-2,COUNTA('Form Responses 1'!$1:$1)-4),,TRUE,"Form Responses 1")))</f>
        <v>#N/A</v>
      </c>
      <c r="H745" s="68" t="str">
        <f ca="1" t="shared" si="1"/>
        <v>Gedung</v>
      </c>
      <c r="I745" s="68" t="str">
        <f ca="1" t="shared" si="2"/>
        <v>CLEANING SERVICE</v>
      </c>
      <c r="J745" s="68" t="str">
        <f ca="1" t="array" ref="J745">IFERROR(INDEX(MASTER!B:B,MATCH(G745,MASTER!A:A,0))/100," ")</f>
        <v> </v>
      </c>
      <c r="K745" s="51">
        <f ca="1" t="shared" si="3"/>
        <v>0</v>
      </c>
      <c r="L745" s="51" t="str">
        <f ca="1" t="shared" si="4"/>
        <v>1900 - WEEK 00</v>
      </c>
      <c r="M745" s="51" t="str">
        <f ca="1" t="shared" si="5"/>
        <v>1900 - MONTH 01</v>
      </c>
      <c r="N745" s="68" t="str">
        <f ca="1" t="shared" ref="N745:O745" si="753">IFERROR(AVERAGEIF(L:L,L745,$J:$J)," ")</f>
        <v> </v>
      </c>
      <c r="O745" s="68" t="str">
        <f ca="1" t="shared" si="753"/>
        <v> </v>
      </c>
      <c r="P745" s="51" t="str">
        <f ca="1">IF(ISBLANK(A745)," ",IF(N745&gt;MASTER!$B$3/100,"SB",IF(N745&gt;MASTER!$B$4/100,"B",IF(N745&gt;MASTER!$B$5/100,"C","K"))))</f>
        <v>SB</v>
      </c>
      <c r="Q745" s="51" t="str">
        <f ca="1">IF(ISBLANK(B745)," ",IF(O745&gt;MASTER!$B$3/100,"SB",IF(O745&gt;MASTER!$B$4/100,"B",IF(O745&gt;MASTER!$B$5/100,"C","K"))))</f>
        <v>SB</v>
      </c>
    </row>
    <row r="746" customHeight="1" spans="1:17">
      <c r="A746" s="51">
        <f ca="1">INDIRECT(ADDRESS(2+QUOTIENT(ROW()-2,COUNTA('Form Responses 1'!$1:$1)-4),1,,TRUE,"Form Responses 1"))</f>
        <v>0</v>
      </c>
      <c r="B746" s="51">
        <f ca="1">INDIRECT(ADDRESS(2+QUOTIENT(ROW()-2,COUNTA('Form Responses 1'!$1:$1)-4),2,,TRUE,"Form Responses 1"))</f>
        <v>0</v>
      </c>
      <c r="C746" s="51">
        <f ca="1">INDIRECT(ADDRESS(2+QUOTIENT(ROW()-2,COUNTA('Form Responses 1'!$1:$1)-4),3,,TRUE,"Form Responses 1"))</f>
        <v>0</v>
      </c>
      <c r="D746" s="51">
        <f ca="1">INDIRECT(ADDRESS(2+QUOTIENT(ROW()-2,COUNTA('Form Responses 1'!$1:$1)-4),4,,TRUE,"Form Responses 1"))</f>
        <v>0</v>
      </c>
      <c r="E746" s="67">
        <f ca="1" t="shared" si="0"/>
        <v>6</v>
      </c>
      <c r="F746" s="51" t="str">
        <f ca="1">IF(ISBLANK(A746)," ",INDIRECT(ADDRESS(1,5+MOD(ROW()-2,COUNTA('Form Responses 1'!$1:$1)-4),,TRUE,"Form Responses 1")))</f>
        <v>Gedung [Kolidor]</v>
      </c>
      <c r="G746" s="51" t="e">
        <f ca="1">IF(ISBLANK(A746)," ",INDIRECT(ADDRESS(MATCH(A746,'Form Responses 1'!A:A,0),5+MOD(ROW()-2,COUNTA('Form Responses 1'!$1:$1)-4),,TRUE,"Form Responses 1")))</f>
        <v>#N/A</v>
      </c>
      <c r="H746" s="68" t="str">
        <f ca="1" t="shared" si="1"/>
        <v>Gedung</v>
      </c>
      <c r="I746" s="68" t="str">
        <f ca="1" t="shared" si="2"/>
        <v>CLEANING SERVICE</v>
      </c>
      <c r="J746" s="68" t="str">
        <f ca="1" t="array" ref="J746">IFERROR(INDEX(MASTER!B:B,MATCH(G746,MASTER!A:A,0))/100," ")</f>
        <v> </v>
      </c>
      <c r="K746" s="51">
        <f ca="1" t="shared" si="3"/>
        <v>0</v>
      </c>
      <c r="L746" s="51" t="str">
        <f ca="1" t="shared" si="4"/>
        <v>1900 - WEEK 00</v>
      </c>
      <c r="M746" s="51" t="str">
        <f ca="1" t="shared" si="5"/>
        <v>1900 - MONTH 01</v>
      </c>
      <c r="N746" s="68" t="str">
        <f ca="1" t="shared" ref="N746:O746" si="754">IFERROR(AVERAGEIF(L:L,L746,$J:$J)," ")</f>
        <v> </v>
      </c>
      <c r="O746" s="68" t="str">
        <f ca="1" t="shared" si="754"/>
        <v> </v>
      </c>
      <c r="P746" s="51" t="str">
        <f ca="1">IF(ISBLANK(A746)," ",IF(N746&gt;MASTER!$B$3/100,"SB",IF(N746&gt;MASTER!$B$4/100,"B",IF(N746&gt;MASTER!$B$5/100,"C","K"))))</f>
        <v>SB</v>
      </c>
      <c r="Q746" s="51" t="str">
        <f ca="1">IF(ISBLANK(B746)," ",IF(O746&gt;MASTER!$B$3/100,"SB",IF(O746&gt;MASTER!$B$4/100,"B",IF(O746&gt;MASTER!$B$5/100,"C","K"))))</f>
        <v>SB</v>
      </c>
    </row>
    <row r="747" customHeight="1" spans="1:17">
      <c r="A747" s="51">
        <f ca="1">INDIRECT(ADDRESS(2+QUOTIENT(ROW()-2,COUNTA('Form Responses 1'!$1:$1)-4),1,,TRUE,"Form Responses 1"))</f>
        <v>0</v>
      </c>
      <c r="B747" s="51">
        <f ca="1">INDIRECT(ADDRESS(2+QUOTIENT(ROW()-2,COUNTA('Form Responses 1'!$1:$1)-4),2,,TRUE,"Form Responses 1"))</f>
        <v>0</v>
      </c>
      <c r="C747" s="51">
        <f ca="1">INDIRECT(ADDRESS(2+QUOTIENT(ROW()-2,COUNTA('Form Responses 1'!$1:$1)-4),3,,TRUE,"Form Responses 1"))</f>
        <v>0</v>
      </c>
      <c r="D747" s="51">
        <f ca="1">INDIRECT(ADDRESS(2+QUOTIENT(ROW()-2,COUNTA('Form Responses 1'!$1:$1)-4),4,,TRUE,"Form Responses 1"))</f>
        <v>0</v>
      </c>
      <c r="E747" s="67">
        <f ca="1" t="shared" si="0"/>
        <v>6</v>
      </c>
      <c r="F747" s="51" t="str">
        <f ca="1">IF(ISBLANK(A747)," ",INDIRECT(ADDRESS(1,5+MOD(ROW()-2,COUNTA('Form Responses 1'!$1:$1)-4),,TRUE,"Form Responses 1")))</f>
        <v>Gedung [Pentri]</v>
      </c>
      <c r="G747" s="51" t="e">
        <f ca="1">IF(ISBLANK(A747)," ",INDIRECT(ADDRESS(MATCH(A747,'Form Responses 1'!A:A,0),5+MOD(ROW()-2,COUNTA('Form Responses 1'!$1:$1)-4),,TRUE,"Form Responses 1")))</f>
        <v>#N/A</v>
      </c>
      <c r="H747" s="68" t="str">
        <f ca="1" t="shared" si="1"/>
        <v>Gedung</v>
      </c>
      <c r="I747" s="68" t="str">
        <f ca="1" t="shared" si="2"/>
        <v>CLEANING SERVICE</v>
      </c>
      <c r="J747" s="68" t="str">
        <f ca="1" t="array" ref="J747">IFERROR(INDEX(MASTER!B:B,MATCH(G747,MASTER!A:A,0))/100," ")</f>
        <v> </v>
      </c>
      <c r="K747" s="51">
        <f ca="1" t="shared" si="3"/>
        <v>0</v>
      </c>
      <c r="L747" s="51" t="str">
        <f ca="1" t="shared" si="4"/>
        <v>1900 - WEEK 00</v>
      </c>
      <c r="M747" s="51" t="str">
        <f ca="1" t="shared" si="5"/>
        <v>1900 - MONTH 01</v>
      </c>
      <c r="N747" s="68" t="str">
        <f ca="1" t="shared" ref="N747:O747" si="755">IFERROR(AVERAGEIF(L:L,L747,$J:$J)," ")</f>
        <v> </v>
      </c>
      <c r="O747" s="68" t="str">
        <f ca="1" t="shared" si="755"/>
        <v> </v>
      </c>
      <c r="P747" s="51" t="str">
        <f ca="1">IF(ISBLANK(A747)," ",IF(N747&gt;MASTER!$B$3/100,"SB",IF(N747&gt;MASTER!$B$4/100,"B",IF(N747&gt;MASTER!$B$5/100,"C","K"))))</f>
        <v>SB</v>
      </c>
      <c r="Q747" s="51" t="str">
        <f ca="1">IF(ISBLANK(B747)," ",IF(O747&gt;MASTER!$B$3/100,"SB",IF(O747&gt;MASTER!$B$4/100,"B",IF(O747&gt;MASTER!$B$5/100,"C","K"))))</f>
        <v>SB</v>
      </c>
    </row>
    <row r="748" customHeight="1" spans="1:17">
      <c r="A748" s="51">
        <f ca="1">INDIRECT(ADDRESS(2+QUOTIENT(ROW()-2,COUNTA('Form Responses 1'!$1:$1)-4),1,,TRUE,"Form Responses 1"))</f>
        <v>0</v>
      </c>
      <c r="B748" s="51">
        <f ca="1">INDIRECT(ADDRESS(2+QUOTIENT(ROW()-2,COUNTA('Form Responses 1'!$1:$1)-4),2,,TRUE,"Form Responses 1"))</f>
        <v>0</v>
      </c>
      <c r="C748" s="51">
        <f ca="1">INDIRECT(ADDRESS(2+QUOTIENT(ROW()-2,COUNTA('Form Responses 1'!$1:$1)-4),3,,TRUE,"Form Responses 1"))</f>
        <v>0</v>
      </c>
      <c r="D748" s="51">
        <f ca="1">INDIRECT(ADDRESS(2+QUOTIENT(ROW()-2,COUNTA('Form Responses 1'!$1:$1)-4),4,,TRUE,"Form Responses 1"))</f>
        <v>0</v>
      </c>
      <c r="E748" s="67">
        <f ca="1" t="shared" si="0"/>
        <v>6</v>
      </c>
      <c r="F748" s="51" t="str">
        <f ca="1">IF(ISBLANK(A748)," ",INDIRECT(ADDRESS(1,5+MOD(ROW()-2,COUNTA('Form Responses 1'!$1:$1)-4),,TRUE,"Form Responses 1")))</f>
        <v>Gedung [Toilet]</v>
      </c>
      <c r="G748" s="51" t="e">
        <f ca="1">IF(ISBLANK(A748)," ",INDIRECT(ADDRESS(MATCH(A748,'Form Responses 1'!A:A,0),5+MOD(ROW()-2,COUNTA('Form Responses 1'!$1:$1)-4),,TRUE,"Form Responses 1")))</f>
        <v>#N/A</v>
      </c>
      <c r="H748" s="68" t="str">
        <f ca="1" t="shared" si="1"/>
        <v>Gedung</v>
      </c>
      <c r="I748" s="68" t="str">
        <f ca="1" t="shared" si="2"/>
        <v>CLEANING SERVICE</v>
      </c>
      <c r="J748" s="68" t="str">
        <f ca="1" t="array" ref="J748">IFERROR(INDEX(MASTER!B:B,MATCH(G748,MASTER!A:A,0))/100," ")</f>
        <v> </v>
      </c>
      <c r="K748" s="51">
        <f ca="1" t="shared" si="3"/>
        <v>0</v>
      </c>
      <c r="L748" s="51" t="str">
        <f ca="1" t="shared" si="4"/>
        <v>1900 - WEEK 00</v>
      </c>
      <c r="M748" s="51" t="str">
        <f ca="1" t="shared" si="5"/>
        <v>1900 - MONTH 01</v>
      </c>
      <c r="N748" s="68" t="str">
        <f ca="1" t="shared" ref="N748:O748" si="756">IFERROR(AVERAGEIF(L:L,L748,$J:$J)," ")</f>
        <v> </v>
      </c>
      <c r="O748" s="68" t="str">
        <f ca="1" t="shared" si="756"/>
        <v> </v>
      </c>
      <c r="P748" s="51" t="str">
        <f ca="1">IF(ISBLANK(A748)," ",IF(N748&gt;MASTER!$B$3/100,"SB",IF(N748&gt;MASTER!$B$4/100,"B",IF(N748&gt;MASTER!$B$5/100,"C","K"))))</f>
        <v>SB</v>
      </c>
      <c r="Q748" s="51" t="str">
        <f ca="1">IF(ISBLANK(B748)," ",IF(O748&gt;MASTER!$B$3/100,"SB",IF(O748&gt;MASTER!$B$4/100,"B",IF(O748&gt;MASTER!$B$5/100,"C","K"))))</f>
        <v>SB</v>
      </c>
    </row>
    <row r="749" customHeight="1" spans="1:17">
      <c r="A749" s="51">
        <f ca="1">INDIRECT(ADDRESS(2+QUOTIENT(ROW()-2,COUNTA('Form Responses 1'!$1:$1)-4),1,,TRUE,"Form Responses 1"))</f>
        <v>0</v>
      </c>
      <c r="B749" s="51">
        <f ca="1">INDIRECT(ADDRESS(2+QUOTIENT(ROW()-2,COUNTA('Form Responses 1'!$1:$1)-4),2,,TRUE,"Form Responses 1"))</f>
        <v>0</v>
      </c>
      <c r="C749" s="51">
        <f ca="1">INDIRECT(ADDRESS(2+QUOTIENT(ROW()-2,COUNTA('Form Responses 1'!$1:$1)-4),3,,TRUE,"Form Responses 1"))</f>
        <v>0</v>
      </c>
      <c r="D749" s="51">
        <f ca="1">INDIRECT(ADDRESS(2+QUOTIENT(ROW()-2,COUNTA('Form Responses 1'!$1:$1)-4),4,,TRUE,"Form Responses 1"))</f>
        <v>0</v>
      </c>
      <c r="E749" s="67">
        <f ca="1" t="shared" si="0"/>
        <v>6</v>
      </c>
      <c r="F749" s="51" t="str">
        <f ca="1">IF(ISBLANK(A749)," ",INDIRECT(ADDRESS(1,5+MOD(ROW()-2,COUNTA('Form Responses 1'!$1:$1)-4),,TRUE,"Form Responses 1")))</f>
        <v>Security [Security Functions]</v>
      </c>
      <c r="G749" s="51" t="e">
        <f ca="1">IF(ISBLANK(A749)," ",INDIRECT(ADDRESS(MATCH(A749,'Form Responses 1'!A:A,0),5+MOD(ROW()-2,COUNTA('Form Responses 1'!$1:$1)-4),,TRUE,"Form Responses 1")))</f>
        <v>#N/A</v>
      </c>
      <c r="H749" s="68" t="str">
        <f ca="1" t="shared" si="1"/>
        <v>Security</v>
      </c>
      <c r="I749" s="68" t="str">
        <f ca="1" t="shared" si="2"/>
        <v>SECURITY SERVICE</v>
      </c>
      <c r="J749" s="68" t="str">
        <f ca="1" t="array" ref="J749">IFERROR(INDEX(MASTER!B:B,MATCH(G749,MASTER!A:A,0))/100," ")</f>
        <v> </v>
      </c>
      <c r="K749" s="51">
        <f ca="1" t="shared" si="3"/>
        <v>0</v>
      </c>
      <c r="L749" s="51" t="str">
        <f ca="1" t="shared" si="4"/>
        <v>1900 - WEEK 00</v>
      </c>
      <c r="M749" s="51" t="str">
        <f ca="1" t="shared" si="5"/>
        <v>1900 - MONTH 01</v>
      </c>
      <c r="N749" s="68" t="str">
        <f ca="1" t="shared" ref="N749:O749" si="757">IFERROR(AVERAGEIF(L:L,L749,$J:$J)," ")</f>
        <v> </v>
      </c>
      <c r="O749" s="68" t="str">
        <f ca="1" t="shared" si="757"/>
        <v> </v>
      </c>
      <c r="P749" s="51" t="str">
        <f ca="1">IF(ISBLANK(A749)," ",IF(N749&gt;MASTER!$B$3/100,"SB",IF(N749&gt;MASTER!$B$4/100,"B",IF(N749&gt;MASTER!$B$5/100,"C","K"))))</f>
        <v>SB</v>
      </c>
      <c r="Q749" s="51" t="str">
        <f ca="1">IF(ISBLANK(B749)," ",IF(O749&gt;MASTER!$B$3/100,"SB",IF(O749&gt;MASTER!$B$4/100,"B",IF(O749&gt;MASTER!$B$5/100,"C","K"))))</f>
        <v>SB</v>
      </c>
    </row>
    <row r="750" customHeight="1" spans="1:17">
      <c r="A750" s="51">
        <f ca="1">INDIRECT(ADDRESS(2+QUOTIENT(ROW()-2,COUNTA('Form Responses 1'!$1:$1)-4),1,,TRUE,"Form Responses 1"))</f>
        <v>0</v>
      </c>
      <c r="B750" s="51">
        <f ca="1">INDIRECT(ADDRESS(2+QUOTIENT(ROW()-2,COUNTA('Form Responses 1'!$1:$1)-4),2,,TRUE,"Form Responses 1"))</f>
        <v>0</v>
      </c>
      <c r="C750" s="51">
        <f ca="1">INDIRECT(ADDRESS(2+QUOTIENT(ROW()-2,COUNTA('Form Responses 1'!$1:$1)-4),3,,TRUE,"Form Responses 1"))</f>
        <v>0</v>
      </c>
      <c r="D750" s="51">
        <f ca="1">INDIRECT(ADDRESS(2+QUOTIENT(ROW()-2,COUNTA('Form Responses 1'!$1:$1)-4),4,,TRUE,"Form Responses 1"))</f>
        <v>0</v>
      </c>
      <c r="E750" s="67">
        <f ca="1" t="shared" si="0"/>
        <v>6</v>
      </c>
      <c r="F750" s="51" t="str">
        <f ca="1">IF(ISBLANK(A750)," ",INDIRECT(ADDRESS(1,5+MOD(ROW()-2,COUNTA('Form Responses 1'!$1:$1)-4),,TRUE,"Form Responses 1")))</f>
        <v>Gedung [Halaman]</v>
      </c>
      <c r="G750" s="51" t="e">
        <f ca="1">IF(ISBLANK(A750)," ",INDIRECT(ADDRESS(MATCH(A750,'Form Responses 1'!A:A,0),5+MOD(ROW()-2,COUNTA('Form Responses 1'!$1:$1)-4),,TRUE,"Form Responses 1")))</f>
        <v>#N/A</v>
      </c>
      <c r="H750" s="68" t="str">
        <f ca="1" t="shared" si="1"/>
        <v>Gedung</v>
      </c>
      <c r="I750" s="68" t="str">
        <f ca="1" t="shared" si="2"/>
        <v>CLEANING SERVICE</v>
      </c>
      <c r="J750" s="68" t="str">
        <f ca="1" t="array" ref="J750">IFERROR(INDEX(MASTER!B:B,MATCH(G750,MASTER!A:A,0))/100," ")</f>
        <v> </v>
      </c>
      <c r="K750" s="51">
        <f ca="1" t="shared" si="3"/>
        <v>0</v>
      </c>
      <c r="L750" s="51" t="str">
        <f ca="1" t="shared" si="4"/>
        <v>1900 - WEEK 00</v>
      </c>
      <c r="M750" s="51" t="str">
        <f ca="1" t="shared" si="5"/>
        <v>1900 - MONTH 01</v>
      </c>
      <c r="N750" s="68" t="str">
        <f ca="1" t="shared" ref="N750:O750" si="758">IFERROR(AVERAGEIF(L:L,L750,$J:$J)," ")</f>
        <v> </v>
      </c>
      <c r="O750" s="68" t="str">
        <f ca="1" t="shared" si="758"/>
        <v> </v>
      </c>
      <c r="P750" s="51" t="str">
        <f ca="1">IF(ISBLANK(A750)," ",IF(N750&gt;MASTER!$B$3/100,"SB",IF(N750&gt;MASTER!$B$4/100,"B",IF(N750&gt;MASTER!$B$5/100,"C","K"))))</f>
        <v>SB</v>
      </c>
      <c r="Q750" s="51" t="str">
        <f ca="1">IF(ISBLANK(B750)," ",IF(O750&gt;MASTER!$B$3/100,"SB",IF(O750&gt;MASTER!$B$4/100,"B",IF(O750&gt;MASTER!$B$5/100,"C","K"))))</f>
        <v>SB</v>
      </c>
    </row>
    <row r="751" customHeight="1" spans="1:17">
      <c r="A751" s="51">
        <f ca="1">INDIRECT(ADDRESS(2+QUOTIENT(ROW()-2,COUNTA('Form Responses 1'!$1:$1)-4),1,,TRUE,"Form Responses 1"))</f>
        <v>0</v>
      </c>
      <c r="B751" s="51">
        <f ca="1">INDIRECT(ADDRESS(2+QUOTIENT(ROW()-2,COUNTA('Form Responses 1'!$1:$1)-4),2,,TRUE,"Form Responses 1"))</f>
        <v>0</v>
      </c>
      <c r="C751" s="51">
        <f ca="1">INDIRECT(ADDRESS(2+QUOTIENT(ROW()-2,COUNTA('Form Responses 1'!$1:$1)-4),3,,TRUE,"Form Responses 1"))</f>
        <v>0</v>
      </c>
      <c r="D751" s="51">
        <f ca="1">INDIRECT(ADDRESS(2+QUOTIENT(ROW()-2,COUNTA('Form Responses 1'!$1:$1)-4),4,,TRUE,"Form Responses 1"))</f>
        <v>0</v>
      </c>
      <c r="E751" s="67">
        <f ca="1" t="shared" si="0"/>
        <v>6</v>
      </c>
      <c r="F751" s="51" t="str">
        <f ca="1">IF(ISBLANK(A751)," ",INDIRECT(ADDRESS(1,5+MOD(ROW()-2,COUNTA('Form Responses 1'!$1:$1)-4),,TRUE,"Form Responses 1")))</f>
        <v>Gedung [Kamar 1]</v>
      </c>
      <c r="G751" s="51" t="e">
        <f ca="1">IF(ISBLANK(A751)," ",INDIRECT(ADDRESS(MATCH(A751,'Form Responses 1'!A:A,0),5+MOD(ROW()-2,COUNTA('Form Responses 1'!$1:$1)-4),,TRUE,"Form Responses 1")))</f>
        <v>#N/A</v>
      </c>
      <c r="H751" s="68" t="str">
        <f ca="1" t="shared" si="1"/>
        <v>Gedung</v>
      </c>
      <c r="I751" s="68" t="str">
        <f ca="1" t="shared" si="2"/>
        <v>CLEANING SERVICE</v>
      </c>
      <c r="J751" s="68" t="str">
        <f ca="1" t="array" ref="J751">IFERROR(INDEX(MASTER!B:B,MATCH(G751,MASTER!A:A,0))/100," ")</f>
        <v> </v>
      </c>
      <c r="K751" s="51">
        <f ca="1" t="shared" si="3"/>
        <v>0</v>
      </c>
      <c r="L751" s="51" t="str">
        <f ca="1" t="shared" si="4"/>
        <v>1900 - WEEK 00</v>
      </c>
      <c r="M751" s="51" t="str">
        <f ca="1" t="shared" si="5"/>
        <v>1900 - MONTH 01</v>
      </c>
      <c r="N751" s="68" t="str">
        <f ca="1" t="shared" ref="N751:O751" si="759">IFERROR(AVERAGEIF(L:L,L751,$J:$J)," ")</f>
        <v> </v>
      </c>
      <c r="O751" s="68" t="str">
        <f ca="1" t="shared" si="759"/>
        <v> </v>
      </c>
      <c r="P751" s="51" t="str">
        <f ca="1">IF(ISBLANK(A751)," ",IF(N751&gt;MASTER!$B$3/100,"SB",IF(N751&gt;MASTER!$B$4/100,"B",IF(N751&gt;MASTER!$B$5/100,"C","K"))))</f>
        <v>SB</v>
      </c>
      <c r="Q751" s="51" t="str">
        <f ca="1">IF(ISBLANK(B751)," ",IF(O751&gt;MASTER!$B$3/100,"SB",IF(O751&gt;MASTER!$B$4/100,"B",IF(O751&gt;MASTER!$B$5/100,"C","K"))))</f>
        <v>SB</v>
      </c>
    </row>
    <row r="752" customHeight="1" spans="1:17">
      <c r="A752" s="51">
        <f ca="1">INDIRECT(ADDRESS(2+QUOTIENT(ROW()-2,COUNTA('Form Responses 1'!$1:$1)-4),1,,TRUE,"Form Responses 1"))</f>
        <v>0</v>
      </c>
      <c r="B752" s="51">
        <f ca="1">INDIRECT(ADDRESS(2+QUOTIENT(ROW()-2,COUNTA('Form Responses 1'!$1:$1)-4),2,,TRUE,"Form Responses 1"))</f>
        <v>0</v>
      </c>
      <c r="C752" s="51">
        <f ca="1">INDIRECT(ADDRESS(2+QUOTIENT(ROW()-2,COUNTA('Form Responses 1'!$1:$1)-4),3,,TRUE,"Form Responses 1"))</f>
        <v>0</v>
      </c>
      <c r="D752" s="51">
        <f ca="1">INDIRECT(ADDRESS(2+QUOTIENT(ROW()-2,COUNTA('Form Responses 1'!$1:$1)-4),4,,TRUE,"Form Responses 1"))</f>
        <v>0</v>
      </c>
      <c r="E752" s="67">
        <f ca="1" t="shared" si="0"/>
        <v>6</v>
      </c>
      <c r="F752" s="51" t="str">
        <f ca="1">IF(ISBLANK(A752)," ",INDIRECT(ADDRESS(1,5+MOD(ROW()-2,COUNTA('Form Responses 1'!$1:$1)-4),,TRUE,"Form Responses 1")))</f>
        <v>Gedung [Kamar 2]</v>
      </c>
      <c r="G752" s="51" t="e">
        <f ca="1">IF(ISBLANK(A752)," ",INDIRECT(ADDRESS(MATCH(A752,'Form Responses 1'!A:A,0),5+MOD(ROW()-2,COUNTA('Form Responses 1'!$1:$1)-4),,TRUE,"Form Responses 1")))</f>
        <v>#N/A</v>
      </c>
      <c r="H752" s="68" t="str">
        <f ca="1" t="shared" si="1"/>
        <v>Gedung</v>
      </c>
      <c r="I752" s="68" t="str">
        <f ca="1" t="shared" si="2"/>
        <v>CLEANING SERVICE</v>
      </c>
      <c r="J752" s="68" t="str">
        <f ca="1" t="array" ref="J752">IFERROR(INDEX(MASTER!B:B,MATCH(G752,MASTER!A:A,0))/100," ")</f>
        <v> </v>
      </c>
      <c r="K752" s="51">
        <f ca="1" t="shared" si="3"/>
        <v>0</v>
      </c>
      <c r="L752" s="51" t="str">
        <f ca="1" t="shared" si="4"/>
        <v>1900 - WEEK 00</v>
      </c>
      <c r="M752" s="51" t="str">
        <f ca="1" t="shared" si="5"/>
        <v>1900 - MONTH 01</v>
      </c>
      <c r="N752" s="68" t="str">
        <f ca="1" t="shared" ref="N752:O752" si="760">IFERROR(AVERAGEIF(L:L,L752,$J:$J)," ")</f>
        <v> </v>
      </c>
      <c r="O752" s="68" t="str">
        <f ca="1" t="shared" si="760"/>
        <v> </v>
      </c>
      <c r="P752" s="51" t="str">
        <f ca="1">IF(ISBLANK(A752)," ",IF(N752&gt;MASTER!$B$3/100,"SB",IF(N752&gt;MASTER!$B$4/100,"B",IF(N752&gt;MASTER!$B$5/100,"C","K"))))</f>
        <v>SB</v>
      </c>
      <c r="Q752" s="51" t="str">
        <f ca="1">IF(ISBLANK(B752)," ",IF(O752&gt;MASTER!$B$3/100,"SB",IF(O752&gt;MASTER!$B$4/100,"B",IF(O752&gt;MASTER!$B$5/100,"C","K"))))</f>
        <v>SB</v>
      </c>
    </row>
    <row r="753" customHeight="1" spans="1:17">
      <c r="A753" s="51">
        <f ca="1">INDIRECT(ADDRESS(2+QUOTIENT(ROW()-2,COUNTA('Form Responses 1'!$1:$1)-4),1,,TRUE,"Form Responses 1"))</f>
        <v>0</v>
      </c>
      <c r="B753" s="51">
        <f ca="1">INDIRECT(ADDRESS(2+QUOTIENT(ROW()-2,COUNTA('Form Responses 1'!$1:$1)-4),2,,TRUE,"Form Responses 1"))</f>
        <v>0</v>
      </c>
      <c r="C753" s="51">
        <f ca="1">INDIRECT(ADDRESS(2+QUOTIENT(ROW()-2,COUNTA('Form Responses 1'!$1:$1)-4),3,,TRUE,"Form Responses 1"))</f>
        <v>0</v>
      </c>
      <c r="D753" s="51">
        <f ca="1">INDIRECT(ADDRESS(2+QUOTIENT(ROW()-2,COUNTA('Form Responses 1'!$1:$1)-4),4,,TRUE,"Form Responses 1"))</f>
        <v>0</v>
      </c>
      <c r="E753" s="67">
        <f ca="1" t="shared" si="0"/>
        <v>6</v>
      </c>
      <c r="F753" s="51" t="str">
        <f ca="1">IF(ISBLANK(A753)," ",INDIRECT(ADDRESS(1,5+MOD(ROW()-2,COUNTA('Form Responses 1'!$1:$1)-4),,TRUE,"Form Responses 1")))</f>
        <v>Gedung [Kamar 3]</v>
      </c>
      <c r="G753" s="51" t="e">
        <f ca="1">IF(ISBLANK(A753)," ",INDIRECT(ADDRESS(MATCH(A753,'Form Responses 1'!A:A,0),5+MOD(ROW()-2,COUNTA('Form Responses 1'!$1:$1)-4),,TRUE,"Form Responses 1")))</f>
        <v>#N/A</v>
      </c>
      <c r="H753" s="68" t="str">
        <f ca="1" t="shared" si="1"/>
        <v>Gedung</v>
      </c>
      <c r="I753" s="68" t="str">
        <f ca="1" t="shared" si="2"/>
        <v>CLEANING SERVICE</v>
      </c>
      <c r="J753" s="68" t="str">
        <f ca="1" t="array" ref="J753">IFERROR(INDEX(MASTER!B:B,MATCH(G753,MASTER!A:A,0))/100," ")</f>
        <v> </v>
      </c>
      <c r="K753" s="51">
        <f ca="1" t="shared" si="3"/>
        <v>0</v>
      </c>
      <c r="L753" s="51" t="str">
        <f ca="1" t="shared" si="4"/>
        <v>1900 - WEEK 00</v>
      </c>
      <c r="M753" s="51" t="str">
        <f ca="1" t="shared" si="5"/>
        <v>1900 - MONTH 01</v>
      </c>
      <c r="N753" s="68" t="str">
        <f ca="1" t="shared" ref="N753:O753" si="761">IFERROR(AVERAGEIF(L:L,L753,$J:$J)," ")</f>
        <v> </v>
      </c>
      <c r="O753" s="68" t="str">
        <f ca="1" t="shared" si="761"/>
        <v> </v>
      </c>
      <c r="P753" s="51" t="str">
        <f ca="1">IF(ISBLANK(A753)," ",IF(N753&gt;MASTER!$B$3/100,"SB",IF(N753&gt;MASTER!$B$4/100,"B",IF(N753&gt;MASTER!$B$5/100,"C","K"))))</f>
        <v>SB</v>
      </c>
      <c r="Q753" s="51" t="str">
        <f ca="1">IF(ISBLANK(B753)," ",IF(O753&gt;MASTER!$B$3/100,"SB",IF(O753&gt;MASTER!$B$4/100,"B",IF(O753&gt;MASTER!$B$5/100,"C","K"))))</f>
        <v>SB</v>
      </c>
    </row>
    <row r="754" customHeight="1" spans="1:17">
      <c r="A754" s="51">
        <f ca="1">INDIRECT(ADDRESS(2+QUOTIENT(ROW()-2,COUNTA('Form Responses 1'!$1:$1)-4),1,,TRUE,"Form Responses 1"))</f>
        <v>0</v>
      </c>
      <c r="B754" s="51">
        <f ca="1">INDIRECT(ADDRESS(2+QUOTIENT(ROW()-2,COUNTA('Form Responses 1'!$1:$1)-4),2,,TRUE,"Form Responses 1"))</f>
        <v>0</v>
      </c>
      <c r="C754" s="51">
        <f ca="1">INDIRECT(ADDRESS(2+QUOTIENT(ROW()-2,COUNTA('Form Responses 1'!$1:$1)-4),3,,TRUE,"Form Responses 1"))</f>
        <v>0</v>
      </c>
      <c r="D754" s="51">
        <f ca="1">INDIRECT(ADDRESS(2+QUOTIENT(ROW()-2,COUNTA('Form Responses 1'!$1:$1)-4),4,,TRUE,"Form Responses 1"))</f>
        <v>0</v>
      </c>
      <c r="E754" s="67">
        <f ca="1" t="shared" si="0"/>
        <v>6</v>
      </c>
      <c r="F754" s="51" t="str">
        <f ca="1">IF(ISBLANK(A754)," ",INDIRECT(ADDRESS(1,5+MOD(ROW()-2,COUNTA('Form Responses 1'!$1:$1)-4),,TRUE,"Form Responses 1")))</f>
        <v>Gedung [Kamar 4]</v>
      </c>
      <c r="G754" s="51" t="e">
        <f ca="1">IF(ISBLANK(A754)," ",INDIRECT(ADDRESS(MATCH(A754,'Form Responses 1'!A:A,0),5+MOD(ROW()-2,COUNTA('Form Responses 1'!$1:$1)-4),,TRUE,"Form Responses 1")))</f>
        <v>#N/A</v>
      </c>
      <c r="H754" s="68" t="str">
        <f ca="1" t="shared" si="1"/>
        <v>Gedung</v>
      </c>
      <c r="I754" s="68" t="str">
        <f ca="1" t="shared" si="2"/>
        <v>CLEANING SERVICE</v>
      </c>
      <c r="J754" s="68" t="str">
        <f ca="1" t="array" ref="J754">IFERROR(INDEX(MASTER!B:B,MATCH(G754,MASTER!A:A,0))/100," ")</f>
        <v> </v>
      </c>
      <c r="K754" s="51">
        <f ca="1" t="shared" si="3"/>
        <v>0</v>
      </c>
      <c r="L754" s="51" t="str">
        <f ca="1" t="shared" si="4"/>
        <v>1900 - WEEK 00</v>
      </c>
      <c r="M754" s="51" t="str">
        <f ca="1" t="shared" si="5"/>
        <v>1900 - MONTH 01</v>
      </c>
      <c r="N754" s="68" t="str">
        <f ca="1" t="shared" ref="N754:O754" si="762">IFERROR(AVERAGEIF(L:L,L754,$J:$J)," ")</f>
        <v> </v>
      </c>
      <c r="O754" s="68" t="str">
        <f ca="1" t="shared" si="762"/>
        <v> </v>
      </c>
      <c r="P754" s="51" t="str">
        <f ca="1">IF(ISBLANK(A754)," ",IF(N754&gt;MASTER!$B$3/100,"SB",IF(N754&gt;MASTER!$B$4/100,"B",IF(N754&gt;MASTER!$B$5/100,"C","K"))))</f>
        <v>SB</v>
      </c>
      <c r="Q754" s="51" t="str">
        <f ca="1">IF(ISBLANK(B754)," ",IF(O754&gt;MASTER!$B$3/100,"SB",IF(O754&gt;MASTER!$B$4/100,"B",IF(O754&gt;MASTER!$B$5/100,"C","K"))))</f>
        <v>SB</v>
      </c>
    </row>
    <row r="755" customHeight="1" spans="1:17">
      <c r="A755" s="51">
        <f ca="1">INDIRECT(ADDRESS(2+QUOTIENT(ROW()-2,COUNTA('Form Responses 1'!$1:$1)-4),1,,TRUE,"Form Responses 1"))</f>
        <v>0</v>
      </c>
      <c r="B755" s="51">
        <f ca="1">INDIRECT(ADDRESS(2+QUOTIENT(ROW()-2,COUNTA('Form Responses 1'!$1:$1)-4),2,,TRUE,"Form Responses 1"))</f>
        <v>0</v>
      </c>
      <c r="C755" s="51">
        <f ca="1">INDIRECT(ADDRESS(2+QUOTIENT(ROW()-2,COUNTA('Form Responses 1'!$1:$1)-4),3,,TRUE,"Form Responses 1"))</f>
        <v>0</v>
      </c>
      <c r="D755" s="51">
        <f ca="1">INDIRECT(ADDRESS(2+QUOTIENT(ROW()-2,COUNTA('Form Responses 1'!$1:$1)-4),4,,TRUE,"Form Responses 1"))</f>
        <v>0</v>
      </c>
      <c r="E755" s="67">
        <f ca="1" t="shared" si="0"/>
        <v>6</v>
      </c>
      <c r="F755" s="51" t="str">
        <f ca="1">IF(ISBLANK(A755)," ",INDIRECT(ADDRESS(1,5+MOD(ROW()-2,COUNTA('Form Responses 1'!$1:$1)-4),,TRUE,"Form Responses 1")))</f>
        <v>Gedung [Kolidor]</v>
      </c>
      <c r="G755" s="51" t="e">
        <f ca="1">IF(ISBLANK(A755)," ",INDIRECT(ADDRESS(MATCH(A755,'Form Responses 1'!A:A,0),5+MOD(ROW()-2,COUNTA('Form Responses 1'!$1:$1)-4),,TRUE,"Form Responses 1")))</f>
        <v>#N/A</v>
      </c>
      <c r="H755" s="68" t="str">
        <f ca="1" t="shared" si="1"/>
        <v>Gedung</v>
      </c>
      <c r="I755" s="68" t="str">
        <f ca="1" t="shared" si="2"/>
        <v>CLEANING SERVICE</v>
      </c>
      <c r="J755" s="68" t="str">
        <f ca="1" t="array" ref="J755">IFERROR(INDEX(MASTER!B:B,MATCH(G755,MASTER!A:A,0))/100," ")</f>
        <v> </v>
      </c>
      <c r="K755" s="51">
        <f ca="1" t="shared" si="3"/>
        <v>0</v>
      </c>
      <c r="L755" s="51" t="str">
        <f ca="1" t="shared" si="4"/>
        <v>1900 - WEEK 00</v>
      </c>
      <c r="M755" s="51" t="str">
        <f ca="1" t="shared" si="5"/>
        <v>1900 - MONTH 01</v>
      </c>
      <c r="N755" s="68" t="str">
        <f ca="1" t="shared" ref="N755:O755" si="763">IFERROR(AVERAGEIF(L:L,L755,$J:$J)," ")</f>
        <v> </v>
      </c>
      <c r="O755" s="68" t="str">
        <f ca="1" t="shared" si="763"/>
        <v> </v>
      </c>
      <c r="P755" s="51" t="str">
        <f ca="1">IF(ISBLANK(A755)," ",IF(N755&gt;MASTER!$B$3/100,"SB",IF(N755&gt;MASTER!$B$4/100,"B",IF(N755&gt;MASTER!$B$5/100,"C","K"))))</f>
        <v>SB</v>
      </c>
      <c r="Q755" s="51" t="str">
        <f ca="1">IF(ISBLANK(B755)," ",IF(O755&gt;MASTER!$B$3/100,"SB",IF(O755&gt;MASTER!$B$4/100,"B",IF(O755&gt;MASTER!$B$5/100,"C","K"))))</f>
        <v>SB</v>
      </c>
    </row>
    <row r="756" customHeight="1" spans="1:17">
      <c r="A756" s="51">
        <f ca="1">INDIRECT(ADDRESS(2+QUOTIENT(ROW()-2,COUNTA('Form Responses 1'!$1:$1)-4),1,,TRUE,"Form Responses 1"))</f>
        <v>0</v>
      </c>
      <c r="B756" s="51">
        <f ca="1">INDIRECT(ADDRESS(2+QUOTIENT(ROW()-2,COUNTA('Form Responses 1'!$1:$1)-4),2,,TRUE,"Form Responses 1"))</f>
        <v>0</v>
      </c>
      <c r="C756" s="51">
        <f ca="1">INDIRECT(ADDRESS(2+QUOTIENT(ROW()-2,COUNTA('Form Responses 1'!$1:$1)-4),3,,TRUE,"Form Responses 1"))</f>
        <v>0</v>
      </c>
      <c r="D756" s="51">
        <f ca="1">INDIRECT(ADDRESS(2+QUOTIENT(ROW()-2,COUNTA('Form Responses 1'!$1:$1)-4),4,,TRUE,"Form Responses 1"))</f>
        <v>0</v>
      </c>
      <c r="E756" s="67">
        <f ca="1" t="shared" si="0"/>
        <v>6</v>
      </c>
      <c r="F756" s="51" t="str">
        <f ca="1">IF(ISBLANK(A756)," ",INDIRECT(ADDRESS(1,5+MOD(ROW()-2,COUNTA('Form Responses 1'!$1:$1)-4),,TRUE,"Form Responses 1")))</f>
        <v>Gedung [Pentri]</v>
      </c>
      <c r="G756" s="51" t="e">
        <f ca="1">IF(ISBLANK(A756)," ",INDIRECT(ADDRESS(MATCH(A756,'Form Responses 1'!A:A,0),5+MOD(ROW()-2,COUNTA('Form Responses 1'!$1:$1)-4),,TRUE,"Form Responses 1")))</f>
        <v>#N/A</v>
      </c>
      <c r="H756" s="68" t="str">
        <f ca="1" t="shared" si="1"/>
        <v>Gedung</v>
      </c>
      <c r="I756" s="68" t="str">
        <f ca="1" t="shared" si="2"/>
        <v>CLEANING SERVICE</v>
      </c>
      <c r="J756" s="68" t="str">
        <f ca="1" t="array" ref="J756">IFERROR(INDEX(MASTER!B:B,MATCH(G756,MASTER!A:A,0))/100," ")</f>
        <v> </v>
      </c>
      <c r="K756" s="51">
        <f ca="1" t="shared" si="3"/>
        <v>0</v>
      </c>
      <c r="L756" s="51" t="str">
        <f ca="1" t="shared" si="4"/>
        <v>1900 - WEEK 00</v>
      </c>
      <c r="M756" s="51" t="str">
        <f ca="1" t="shared" si="5"/>
        <v>1900 - MONTH 01</v>
      </c>
      <c r="N756" s="68" t="str">
        <f ca="1" t="shared" ref="N756:O756" si="764">IFERROR(AVERAGEIF(L:L,L756,$J:$J)," ")</f>
        <v> </v>
      </c>
      <c r="O756" s="68" t="str">
        <f ca="1" t="shared" si="764"/>
        <v> </v>
      </c>
      <c r="P756" s="51" t="str">
        <f ca="1">IF(ISBLANK(A756)," ",IF(N756&gt;MASTER!$B$3/100,"SB",IF(N756&gt;MASTER!$B$4/100,"B",IF(N756&gt;MASTER!$B$5/100,"C","K"))))</f>
        <v>SB</v>
      </c>
      <c r="Q756" s="51" t="str">
        <f ca="1">IF(ISBLANK(B756)," ",IF(O756&gt;MASTER!$B$3/100,"SB",IF(O756&gt;MASTER!$B$4/100,"B",IF(O756&gt;MASTER!$B$5/100,"C","K"))))</f>
        <v>SB</v>
      </c>
    </row>
    <row r="757" customHeight="1" spans="1:17">
      <c r="A757" s="51">
        <f ca="1">INDIRECT(ADDRESS(2+QUOTIENT(ROW()-2,COUNTA('Form Responses 1'!$1:$1)-4),1,,TRUE,"Form Responses 1"))</f>
        <v>0</v>
      </c>
      <c r="B757" s="51">
        <f ca="1">INDIRECT(ADDRESS(2+QUOTIENT(ROW()-2,COUNTA('Form Responses 1'!$1:$1)-4),2,,TRUE,"Form Responses 1"))</f>
        <v>0</v>
      </c>
      <c r="C757" s="51">
        <f ca="1">INDIRECT(ADDRESS(2+QUOTIENT(ROW()-2,COUNTA('Form Responses 1'!$1:$1)-4),3,,TRUE,"Form Responses 1"))</f>
        <v>0</v>
      </c>
      <c r="D757" s="51">
        <f ca="1">INDIRECT(ADDRESS(2+QUOTIENT(ROW()-2,COUNTA('Form Responses 1'!$1:$1)-4),4,,TRUE,"Form Responses 1"))</f>
        <v>0</v>
      </c>
      <c r="E757" s="67">
        <f ca="1" t="shared" si="0"/>
        <v>6</v>
      </c>
      <c r="F757" s="51" t="str">
        <f ca="1">IF(ISBLANK(A757)," ",INDIRECT(ADDRESS(1,5+MOD(ROW()-2,COUNTA('Form Responses 1'!$1:$1)-4),,TRUE,"Form Responses 1")))</f>
        <v>Gedung [Toilet]</v>
      </c>
      <c r="G757" s="51" t="e">
        <f ca="1">IF(ISBLANK(A757)," ",INDIRECT(ADDRESS(MATCH(A757,'Form Responses 1'!A:A,0),5+MOD(ROW()-2,COUNTA('Form Responses 1'!$1:$1)-4),,TRUE,"Form Responses 1")))</f>
        <v>#N/A</v>
      </c>
      <c r="H757" s="68" t="str">
        <f ca="1" t="shared" si="1"/>
        <v>Gedung</v>
      </c>
      <c r="I757" s="68" t="str">
        <f ca="1" t="shared" si="2"/>
        <v>CLEANING SERVICE</v>
      </c>
      <c r="J757" s="68" t="str">
        <f ca="1" t="array" ref="J757">IFERROR(INDEX(MASTER!B:B,MATCH(G757,MASTER!A:A,0))/100," ")</f>
        <v> </v>
      </c>
      <c r="K757" s="51">
        <f ca="1" t="shared" si="3"/>
        <v>0</v>
      </c>
      <c r="L757" s="51" t="str">
        <f ca="1" t="shared" si="4"/>
        <v>1900 - WEEK 00</v>
      </c>
      <c r="M757" s="51" t="str">
        <f ca="1" t="shared" si="5"/>
        <v>1900 - MONTH 01</v>
      </c>
      <c r="N757" s="68" t="str">
        <f ca="1" t="shared" ref="N757:O757" si="765">IFERROR(AVERAGEIF(L:L,L757,$J:$J)," ")</f>
        <v> </v>
      </c>
      <c r="O757" s="68" t="str">
        <f ca="1" t="shared" si="765"/>
        <v> </v>
      </c>
      <c r="P757" s="51" t="str">
        <f ca="1">IF(ISBLANK(A757)," ",IF(N757&gt;MASTER!$B$3/100,"SB",IF(N757&gt;MASTER!$B$4/100,"B",IF(N757&gt;MASTER!$B$5/100,"C","K"))))</f>
        <v>SB</v>
      </c>
      <c r="Q757" s="51" t="str">
        <f ca="1">IF(ISBLANK(B757)," ",IF(O757&gt;MASTER!$B$3/100,"SB",IF(O757&gt;MASTER!$B$4/100,"B",IF(O757&gt;MASTER!$B$5/100,"C","K"))))</f>
        <v>SB</v>
      </c>
    </row>
    <row r="758" customHeight="1" spans="1:17">
      <c r="A758" s="51">
        <f ca="1">INDIRECT(ADDRESS(2+QUOTIENT(ROW()-2,COUNTA('Form Responses 1'!$1:$1)-4),1,,TRUE,"Form Responses 1"))</f>
        <v>0</v>
      </c>
      <c r="B758" s="51">
        <f ca="1">INDIRECT(ADDRESS(2+QUOTIENT(ROW()-2,COUNTA('Form Responses 1'!$1:$1)-4),2,,TRUE,"Form Responses 1"))</f>
        <v>0</v>
      </c>
      <c r="C758" s="51">
        <f ca="1">INDIRECT(ADDRESS(2+QUOTIENT(ROW()-2,COUNTA('Form Responses 1'!$1:$1)-4),3,,TRUE,"Form Responses 1"))</f>
        <v>0</v>
      </c>
      <c r="D758" s="51">
        <f ca="1">INDIRECT(ADDRESS(2+QUOTIENT(ROW()-2,COUNTA('Form Responses 1'!$1:$1)-4),4,,TRUE,"Form Responses 1"))</f>
        <v>0</v>
      </c>
      <c r="E758" s="67">
        <f ca="1" t="shared" si="0"/>
        <v>6</v>
      </c>
      <c r="F758" s="51" t="str">
        <f ca="1">IF(ISBLANK(A758)," ",INDIRECT(ADDRESS(1,5+MOD(ROW()-2,COUNTA('Form Responses 1'!$1:$1)-4),,TRUE,"Form Responses 1")))</f>
        <v>Security [Security Functions]</v>
      </c>
      <c r="G758" s="51" t="e">
        <f ca="1">IF(ISBLANK(A758)," ",INDIRECT(ADDRESS(MATCH(A758,'Form Responses 1'!A:A,0),5+MOD(ROW()-2,COUNTA('Form Responses 1'!$1:$1)-4),,TRUE,"Form Responses 1")))</f>
        <v>#N/A</v>
      </c>
      <c r="H758" s="68" t="str">
        <f ca="1" t="shared" si="1"/>
        <v>Security</v>
      </c>
      <c r="I758" s="68" t="str">
        <f ca="1" t="shared" si="2"/>
        <v>SECURITY SERVICE</v>
      </c>
      <c r="J758" s="68" t="str">
        <f ca="1" t="array" ref="J758">IFERROR(INDEX(MASTER!B:B,MATCH(G758,MASTER!A:A,0))/100," ")</f>
        <v> </v>
      </c>
      <c r="K758" s="51">
        <f ca="1" t="shared" si="3"/>
        <v>0</v>
      </c>
      <c r="L758" s="51" t="str">
        <f ca="1" t="shared" si="4"/>
        <v>1900 - WEEK 00</v>
      </c>
      <c r="M758" s="51" t="str">
        <f ca="1" t="shared" si="5"/>
        <v>1900 - MONTH 01</v>
      </c>
      <c r="N758" s="68" t="str">
        <f ca="1" t="shared" ref="N758:O758" si="766">IFERROR(AVERAGEIF(L:L,L758,$J:$J)," ")</f>
        <v> </v>
      </c>
      <c r="O758" s="68" t="str">
        <f ca="1" t="shared" si="766"/>
        <v> </v>
      </c>
      <c r="P758" s="51" t="str">
        <f ca="1">IF(ISBLANK(A758)," ",IF(N758&gt;MASTER!$B$3/100,"SB",IF(N758&gt;MASTER!$B$4/100,"B",IF(N758&gt;MASTER!$B$5/100,"C","K"))))</f>
        <v>SB</v>
      </c>
      <c r="Q758" s="51" t="str">
        <f ca="1">IF(ISBLANK(B758)," ",IF(O758&gt;MASTER!$B$3/100,"SB",IF(O758&gt;MASTER!$B$4/100,"B",IF(O758&gt;MASTER!$B$5/100,"C","K"))))</f>
        <v>SB</v>
      </c>
    </row>
    <row r="759" customHeight="1" spans="1:17">
      <c r="A759" s="51">
        <f ca="1">INDIRECT(ADDRESS(2+QUOTIENT(ROW()-2,COUNTA('Form Responses 1'!$1:$1)-4),1,,TRUE,"Form Responses 1"))</f>
        <v>0</v>
      </c>
      <c r="B759" s="51">
        <f ca="1">INDIRECT(ADDRESS(2+QUOTIENT(ROW()-2,COUNTA('Form Responses 1'!$1:$1)-4),2,,TRUE,"Form Responses 1"))</f>
        <v>0</v>
      </c>
      <c r="C759" s="51">
        <f ca="1">INDIRECT(ADDRESS(2+QUOTIENT(ROW()-2,COUNTA('Form Responses 1'!$1:$1)-4),3,,TRUE,"Form Responses 1"))</f>
        <v>0</v>
      </c>
      <c r="D759" s="51">
        <f ca="1">INDIRECT(ADDRESS(2+QUOTIENT(ROW()-2,COUNTA('Form Responses 1'!$1:$1)-4),4,,TRUE,"Form Responses 1"))</f>
        <v>0</v>
      </c>
      <c r="E759" s="67">
        <f ca="1" t="shared" si="0"/>
        <v>6</v>
      </c>
      <c r="F759" s="51" t="str">
        <f ca="1">IF(ISBLANK(A759)," ",INDIRECT(ADDRESS(1,5+MOD(ROW()-2,COUNTA('Form Responses 1'!$1:$1)-4),,TRUE,"Form Responses 1")))</f>
        <v>Gedung [Halaman]</v>
      </c>
      <c r="G759" s="51" t="e">
        <f ca="1">IF(ISBLANK(A759)," ",INDIRECT(ADDRESS(MATCH(A759,'Form Responses 1'!A:A,0),5+MOD(ROW()-2,COUNTA('Form Responses 1'!$1:$1)-4),,TRUE,"Form Responses 1")))</f>
        <v>#N/A</v>
      </c>
      <c r="H759" s="68" t="str">
        <f ca="1" t="shared" si="1"/>
        <v>Gedung</v>
      </c>
      <c r="I759" s="68" t="str">
        <f ca="1" t="shared" si="2"/>
        <v>CLEANING SERVICE</v>
      </c>
      <c r="J759" s="68" t="str">
        <f ca="1" t="array" ref="J759">IFERROR(INDEX(MASTER!B:B,MATCH(G759,MASTER!A:A,0))/100," ")</f>
        <v> </v>
      </c>
      <c r="K759" s="51">
        <f ca="1" t="shared" si="3"/>
        <v>0</v>
      </c>
      <c r="L759" s="51" t="str">
        <f ca="1" t="shared" si="4"/>
        <v>1900 - WEEK 00</v>
      </c>
      <c r="M759" s="51" t="str">
        <f ca="1" t="shared" si="5"/>
        <v>1900 - MONTH 01</v>
      </c>
      <c r="N759" s="68" t="str">
        <f ca="1" t="shared" ref="N759:O759" si="767">IFERROR(AVERAGEIF(L:L,L759,$J:$J)," ")</f>
        <v> </v>
      </c>
      <c r="O759" s="68" t="str">
        <f ca="1" t="shared" si="767"/>
        <v> </v>
      </c>
      <c r="P759" s="51" t="str">
        <f ca="1">IF(ISBLANK(A759)," ",IF(N759&gt;MASTER!$B$3/100,"SB",IF(N759&gt;MASTER!$B$4/100,"B",IF(N759&gt;MASTER!$B$5/100,"C","K"))))</f>
        <v>SB</v>
      </c>
      <c r="Q759" s="51" t="str">
        <f ca="1">IF(ISBLANK(B759)," ",IF(O759&gt;MASTER!$B$3/100,"SB",IF(O759&gt;MASTER!$B$4/100,"B",IF(O759&gt;MASTER!$B$5/100,"C","K"))))</f>
        <v>SB</v>
      </c>
    </row>
    <row r="760" customHeight="1" spans="1:17">
      <c r="A760" s="51">
        <f ca="1">INDIRECT(ADDRESS(2+QUOTIENT(ROW()-2,COUNTA('Form Responses 1'!$1:$1)-4),1,,TRUE,"Form Responses 1"))</f>
        <v>0</v>
      </c>
      <c r="B760" s="51">
        <f ca="1">INDIRECT(ADDRESS(2+QUOTIENT(ROW()-2,COUNTA('Form Responses 1'!$1:$1)-4),2,,TRUE,"Form Responses 1"))</f>
        <v>0</v>
      </c>
      <c r="C760" s="51">
        <f ca="1">INDIRECT(ADDRESS(2+QUOTIENT(ROW()-2,COUNTA('Form Responses 1'!$1:$1)-4),3,,TRUE,"Form Responses 1"))</f>
        <v>0</v>
      </c>
      <c r="D760" s="51">
        <f ca="1">INDIRECT(ADDRESS(2+QUOTIENT(ROW()-2,COUNTA('Form Responses 1'!$1:$1)-4),4,,TRUE,"Form Responses 1"))</f>
        <v>0</v>
      </c>
      <c r="E760" s="67">
        <f ca="1" t="shared" si="0"/>
        <v>6</v>
      </c>
      <c r="F760" s="51" t="str">
        <f ca="1">IF(ISBLANK(A760)," ",INDIRECT(ADDRESS(1,5+MOD(ROW()-2,COUNTA('Form Responses 1'!$1:$1)-4),,TRUE,"Form Responses 1")))</f>
        <v>Gedung [Kamar 1]</v>
      </c>
      <c r="G760" s="51" t="e">
        <f ca="1">IF(ISBLANK(A760)," ",INDIRECT(ADDRESS(MATCH(A760,'Form Responses 1'!A:A,0),5+MOD(ROW()-2,COUNTA('Form Responses 1'!$1:$1)-4),,TRUE,"Form Responses 1")))</f>
        <v>#N/A</v>
      </c>
      <c r="H760" s="68" t="str">
        <f ca="1" t="shared" si="1"/>
        <v>Gedung</v>
      </c>
      <c r="I760" s="68" t="str">
        <f ca="1" t="shared" si="2"/>
        <v>CLEANING SERVICE</v>
      </c>
      <c r="J760" s="68" t="str">
        <f ca="1" t="array" ref="J760">IFERROR(INDEX(MASTER!B:B,MATCH(G760,MASTER!A:A,0))/100," ")</f>
        <v> </v>
      </c>
      <c r="K760" s="51">
        <f ca="1" t="shared" si="3"/>
        <v>0</v>
      </c>
      <c r="L760" s="51" t="str">
        <f ca="1" t="shared" si="4"/>
        <v>1900 - WEEK 00</v>
      </c>
      <c r="M760" s="51" t="str">
        <f ca="1" t="shared" si="5"/>
        <v>1900 - MONTH 01</v>
      </c>
      <c r="N760" s="68" t="str">
        <f ca="1" t="shared" ref="N760:O760" si="768">IFERROR(AVERAGEIF(L:L,L760,$J:$J)," ")</f>
        <v> </v>
      </c>
      <c r="O760" s="68" t="str">
        <f ca="1" t="shared" si="768"/>
        <v> </v>
      </c>
      <c r="P760" s="51" t="str">
        <f ca="1">IF(ISBLANK(A760)," ",IF(N760&gt;MASTER!$B$3/100,"SB",IF(N760&gt;MASTER!$B$4/100,"B",IF(N760&gt;MASTER!$B$5/100,"C","K"))))</f>
        <v>SB</v>
      </c>
      <c r="Q760" s="51" t="str">
        <f ca="1">IF(ISBLANK(B760)," ",IF(O760&gt;MASTER!$B$3/100,"SB",IF(O760&gt;MASTER!$B$4/100,"B",IF(O760&gt;MASTER!$B$5/100,"C","K"))))</f>
        <v>SB</v>
      </c>
    </row>
    <row r="761" customHeight="1" spans="1:17">
      <c r="A761" s="51">
        <f ca="1">INDIRECT(ADDRESS(2+QUOTIENT(ROW()-2,COUNTA('Form Responses 1'!$1:$1)-4),1,,TRUE,"Form Responses 1"))</f>
        <v>0</v>
      </c>
      <c r="B761" s="51">
        <f ca="1">INDIRECT(ADDRESS(2+QUOTIENT(ROW()-2,COUNTA('Form Responses 1'!$1:$1)-4),2,,TRUE,"Form Responses 1"))</f>
        <v>0</v>
      </c>
      <c r="C761" s="51">
        <f ca="1">INDIRECT(ADDRESS(2+QUOTIENT(ROW()-2,COUNTA('Form Responses 1'!$1:$1)-4),3,,TRUE,"Form Responses 1"))</f>
        <v>0</v>
      </c>
      <c r="D761" s="51">
        <f ca="1">INDIRECT(ADDRESS(2+QUOTIENT(ROW()-2,COUNTA('Form Responses 1'!$1:$1)-4),4,,TRUE,"Form Responses 1"))</f>
        <v>0</v>
      </c>
      <c r="E761" s="67">
        <f ca="1" t="shared" si="0"/>
        <v>6</v>
      </c>
      <c r="F761" s="51" t="str">
        <f ca="1">IF(ISBLANK(A761)," ",INDIRECT(ADDRESS(1,5+MOD(ROW()-2,COUNTA('Form Responses 1'!$1:$1)-4),,TRUE,"Form Responses 1")))</f>
        <v>Gedung [Kamar 2]</v>
      </c>
      <c r="G761" s="51" t="e">
        <f ca="1">IF(ISBLANK(A761)," ",INDIRECT(ADDRESS(MATCH(A761,'Form Responses 1'!A:A,0),5+MOD(ROW()-2,COUNTA('Form Responses 1'!$1:$1)-4),,TRUE,"Form Responses 1")))</f>
        <v>#N/A</v>
      </c>
      <c r="H761" s="68" t="str">
        <f ca="1" t="shared" si="1"/>
        <v>Gedung</v>
      </c>
      <c r="I761" s="68" t="str">
        <f ca="1" t="shared" si="2"/>
        <v>CLEANING SERVICE</v>
      </c>
      <c r="J761" s="68" t="str">
        <f ca="1" t="array" ref="J761">IFERROR(INDEX(MASTER!B:B,MATCH(G761,MASTER!A:A,0))/100," ")</f>
        <v> </v>
      </c>
      <c r="K761" s="51">
        <f ca="1" t="shared" si="3"/>
        <v>0</v>
      </c>
      <c r="L761" s="51" t="str">
        <f ca="1" t="shared" si="4"/>
        <v>1900 - WEEK 00</v>
      </c>
      <c r="M761" s="51" t="str">
        <f ca="1" t="shared" si="5"/>
        <v>1900 - MONTH 01</v>
      </c>
      <c r="N761" s="68" t="str">
        <f ca="1" t="shared" ref="N761:O761" si="769">IFERROR(AVERAGEIF(L:L,L761,$J:$J)," ")</f>
        <v> </v>
      </c>
      <c r="O761" s="68" t="str">
        <f ca="1" t="shared" si="769"/>
        <v> </v>
      </c>
      <c r="P761" s="51" t="str">
        <f ca="1">IF(ISBLANK(A761)," ",IF(N761&gt;MASTER!$B$3/100,"SB",IF(N761&gt;MASTER!$B$4/100,"B",IF(N761&gt;MASTER!$B$5/100,"C","K"))))</f>
        <v>SB</v>
      </c>
      <c r="Q761" s="51" t="str">
        <f ca="1">IF(ISBLANK(B761)," ",IF(O761&gt;MASTER!$B$3/100,"SB",IF(O761&gt;MASTER!$B$4/100,"B",IF(O761&gt;MASTER!$B$5/100,"C","K"))))</f>
        <v>SB</v>
      </c>
    </row>
    <row r="762" customHeight="1" spans="1:17">
      <c r="A762" s="51">
        <f ca="1">INDIRECT(ADDRESS(2+QUOTIENT(ROW()-2,COUNTA('Form Responses 1'!$1:$1)-4),1,,TRUE,"Form Responses 1"))</f>
        <v>0</v>
      </c>
      <c r="B762" s="51">
        <f ca="1">INDIRECT(ADDRESS(2+QUOTIENT(ROW()-2,COUNTA('Form Responses 1'!$1:$1)-4),2,,TRUE,"Form Responses 1"))</f>
        <v>0</v>
      </c>
      <c r="C762" s="51">
        <f ca="1">INDIRECT(ADDRESS(2+QUOTIENT(ROW()-2,COUNTA('Form Responses 1'!$1:$1)-4),3,,TRUE,"Form Responses 1"))</f>
        <v>0</v>
      </c>
      <c r="D762" s="51">
        <f ca="1">INDIRECT(ADDRESS(2+QUOTIENT(ROW()-2,COUNTA('Form Responses 1'!$1:$1)-4),4,,TRUE,"Form Responses 1"))</f>
        <v>0</v>
      </c>
      <c r="E762" s="67">
        <f ca="1" t="shared" si="0"/>
        <v>6</v>
      </c>
      <c r="F762" s="51" t="str">
        <f ca="1">IF(ISBLANK(A762)," ",INDIRECT(ADDRESS(1,5+MOD(ROW()-2,COUNTA('Form Responses 1'!$1:$1)-4),,TRUE,"Form Responses 1")))</f>
        <v>Gedung [Kamar 3]</v>
      </c>
      <c r="G762" s="51" t="e">
        <f ca="1">IF(ISBLANK(A762)," ",INDIRECT(ADDRESS(MATCH(A762,'Form Responses 1'!A:A,0),5+MOD(ROW()-2,COUNTA('Form Responses 1'!$1:$1)-4),,TRUE,"Form Responses 1")))</f>
        <v>#N/A</v>
      </c>
      <c r="H762" s="68" t="str">
        <f ca="1" t="shared" si="1"/>
        <v>Gedung</v>
      </c>
      <c r="I762" s="68" t="str">
        <f ca="1" t="shared" si="2"/>
        <v>CLEANING SERVICE</v>
      </c>
      <c r="J762" s="68" t="str">
        <f ca="1" t="array" ref="J762">IFERROR(INDEX(MASTER!B:B,MATCH(G762,MASTER!A:A,0))/100," ")</f>
        <v> </v>
      </c>
      <c r="K762" s="51">
        <f ca="1" t="shared" si="3"/>
        <v>0</v>
      </c>
      <c r="L762" s="51" t="str">
        <f ca="1" t="shared" si="4"/>
        <v>1900 - WEEK 00</v>
      </c>
      <c r="M762" s="51" t="str">
        <f ca="1" t="shared" si="5"/>
        <v>1900 - MONTH 01</v>
      </c>
      <c r="N762" s="68" t="str">
        <f ca="1" t="shared" ref="N762:O762" si="770">IFERROR(AVERAGEIF(L:L,L762,$J:$J)," ")</f>
        <v> </v>
      </c>
      <c r="O762" s="68" t="str">
        <f ca="1" t="shared" si="770"/>
        <v> </v>
      </c>
      <c r="P762" s="51" t="str">
        <f ca="1">IF(ISBLANK(A762)," ",IF(N762&gt;MASTER!$B$3/100,"SB",IF(N762&gt;MASTER!$B$4/100,"B",IF(N762&gt;MASTER!$B$5/100,"C","K"))))</f>
        <v>SB</v>
      </c>
      <c r="Q762" s="51" t="str">
        <f ca="1">IF(ISBLANK(B762)," ",IF(O762&gt;MASTER!$B$3/100,"SB",IF(O762&gt;MASTER!$B$4/100,"B",IF(O762&gt;MASTER!$B$5/100,"C","K"))))</f>
        <v>SB</v>
      </c>
    </row>
    <row r="763" customHeight="1" spans="1:17">
      <c r="A763" s="51">
        <f ca="1">INDIRECT(ADDRESS(2+QUOTIENT(ROW()-2,COUNTA('Form Responses 1'!$1:$1)-4),1,,TRUE,"Form Responses 1"))</f>
        <v>0</v>
      </c>
      <c r="B763" s="51">
        <f ca="1">INDIRECT(ADDRESS(2+QUOTIENT(ROW()-2,COUNTA('Form Responses 1'!$1:$1)-4),2,,TRUE,"Form Responses 1"))</f>
        <v>0</v>
      </c>
      <c r="C763" s="51">
        <f ca="1">INDIRECT(ADDRESS(2+QUOTIENT(ROW()-2,COUNTA('Form Responses 1'!$1:$1)-4),3,,TRUE,"Form Responses 1"))</f>
        <v>0</v>
      </c>
      <c r="D763" s="51">
        <f ca="1">INDIRECT(ADDRESS(2+QUOTIENT(ROW()-2,COUNTA('Form Responses 1'!$1:$1)-4),4,,TRUE,"Form Responses 1"))</f>
        <v>0</v>
      </c>
      <c r="E763" s="67">
        <f ca="1" t="shared" si="0"/>
        <v>6</v>
      </c>
      <c r="F763" s="51" t="str">
        <f ca="1">IF(ISBLANK(A763)," ",INDIRECT(ADDRESS(1,5+MOD(ROW()-2,COUNTA('Form Responses 1'!$1:$1)-4),,TRUE,"Form Responses 1")))</f>
        <v>Gedung [Kamar 4]</v>
      </c>
      <c r="G763" s="51" t="e">
        <f ca="1">IF(ISBLANK(A763)," ",INDIRECT(ADDRESS(MATCH(A763,'Form Responses 1'!A:A,0),5+MOD(ROW()-2,COUNTA('Form Responses 1'!$1:$1)-4),,TRUE,"Form Responses 1")))</f>
        <v>#N/A</v>
      </c>
      <c r="H763" s="68" t="str">
        <f ca="1" t="shared" si="1"/>
        <v>Gedung</v>
      </c>
      <c r="I763" s="68" t="str">
        <f ca="1" t="shared" si="2"/>
        <v>CLEANING SERVICE</v>
      </c>
      <c r="J763" s="68" t="str">
        <f ca="1" t="array" ref="J763">IFERROR(INDEX(MASTER!B:B,MATCH(G763,MASTER!A:A,0))/100," ")</f>
        <v> </v>
      </c>
      <c r="K763" s="51">
        <f ca="1" t="shared" si="3"/>
        <v>0</v>
      </c>
      <c r="L763" s="51" t="str">
        <f ca="1" t="shared" si="4"/>
        <v>1900 - WEEK 00</v>
      </c>
      <c r="M763" s="51" t="str">
        <f ca="1" t="shared" si="5"/>
        <v>1900 - MONTH 01</v>
      </c>
      <c r="N763" s="68" t="str">
        <f ca="1" t="shared" ref="N763:O763" si="771">IFERROR(AVERAGEIF(L:L,L763,$J:$J)," ")</f>
        <v> </v>
      </c>
      <c r="O763" s="68" t="str">
        <f ca="1" t="shared" si="771"/>
        <v> </v>
      </c>
      <c r="P763" s="51" t="str">
        <f ca="1">IF(ISBLANK(A763)," ",IF(N763&gt;MASTER!$B$3/100,"SB",IF(N763&gt;MASTER!$B$4/100,"B",IF(N763&gt;MASTER!$B$5/100,"C","K"))))</f>
        <v>SB</v>
      </c>
      <c r="Q763" s="51" t="str">
        <f ca="1">IF(ISBLANK(B763)," ",IF(O763&gt;MASTER!$B$3/100,"SB",IF(O763&gt;MASTER!$B$4/100,"B",IF(O763&gt;MASTER!$B$5/100,"C","K"))))</f>
        <v>SB</v>
      </c>
    </row>
    <row r="764" customHeight="1" spans="1:17">
      <c r="A764" s="51">
        <f ca="1">INDIRECT(ADDRESS(2+QUOTIENT(ROW()-2,COUNTA('Form Responses 1'!$1:$1)-4),1,,TRUE,"Form Responses 1"))</f>
        <v>0</v>
      </c>
      <c r="B764" s="51">
        <f ca="1">INDIRECT(ADDRESS(2+QUOTIENT(ROW()-2,COUNTA('Form Responses 1'!$1:$1)-4),2,,TRUE,"Form Responses 1"))</f>
        <v>0</v>
      </c>
      <c r="C764" s="51">
        <f ca="1">INDIRECT(ADDRESS(2+QUOTIENT(ROW()-2,COUNTA('Form Responses 1'!$1:$1)-4),3,,TRUE,"Form Responses 1"))</f>
        <v>0</v>
      </c>
      <c r="D764" s="51">
        <f ca="1">INDIRECT(ADDRESS(2+QUOTIENT(ROW()-2,COUNTA('Form Responses 1'!$1:$1)-4),4,,TRUE,"Form Responses 1"))</f>
        <v>0</v>
      </c>
      <c r="E764" s="67">
        <f ca="1" t="shared" si="0"/>
        <v>6</v>
      </c>
      <c r="F764" s="51" t="str">
        <f ca="1">IF(ISBLANK(A764)," ",INDIRECT(ADDRESS(1,5+MOD(ROW()-2,COUNTA('Form Responses 1'!$1:$1)-4),,TRUE,"Form Responses 1")))</f>
        <v>Gedung [Kolidor]</v>
      </c>
      <c r="G764" s="51" t="e">
        <f ca="1">IF(ISBLANK(A764)," ",INDIRECT(ADDRESS(MATCH(A764,'Form Responses 1'!A:A,0),5+MOD(ROW()-2,COUNTA('Form Responses 1'!$1:$1)-4),,TRUE,"Form Responses 1")))</f>
        <v>#N/A</v>
      </c>
      <c r="H764" s="68" t="str">
        <f ca="1" t="shared" si="1"/>
        <v>Gedung</v>
      </c>
      <c r="I764" s="68" t="str">
        <f ca="1" t="shared" si="2"/>
        <v>CLEANING SERVICE</v>
      </c>
      <c r="J764" s="68" t="str">
        <f ca="1" t="array" ref="J764">IFERROR(INDEX(MASTER!B:B,MATCH(G764,MASTER!A:A,0))/100," ")</f>
        <v> </v>
      </c>
      <c r="K764" s="51">
        <f ca="1" t="shared" si="3"/>
        <v>0</v>
      </c>
      <c r="L764" s="51" t="str">
        <f ca="1" t="shared" si="4"/>
        <v>1900 - WEEK 00</v>
      </c>
      <c r="M764" s="51" t="str">
        <f ca="1" t="shared" si="5"/>
        <v>1900 - MONTH 01</v>
      </c>
      <c r="N764" s="68" t="str">
        <f ca="1" t="shared" ref="N764:O764" si="772">IFERROR(AVERAGEIF(L:L,L764,$J:$J)," ")</f>
        <v> </v>
      </c>
      <c r="O764" s="68" t="str">
        <f ca="1" t="shared" si="772"/>
        <v> </v>
      </c>
      <c r="P764" s="51" t="str">
        <f ca="1">IF(ISBLANK(A764)," ",IF(N764&gt;MASTER!$B$3/100,"SB",IF(N764&gt;MASTER!$B$4/100,"B",IF(N764&gt;MASTER!$B$5/100,"C","K"))))</f>
        <v>SB</v>
      </c>
      <c r="Q764" s="51" t="str">
        <f ca="1">IF(ISBLANK(B764)," ",IF(O764&gt;MASTER!$B$3/100,"SB",IF(O764&gt;MASTER!$B$4/100,"B",IF(O764&gt;MASTER!$B$5/100,"C","K"))))</f>
        <v>SB</v>
      </c>
    </row>
    <row r="765" customHeight="1" spans="1:17">
      <c r="A765" s="51">
        <f ca="1">INDIRECT(ADDRESS(2+QUOTIENT(ROW()-2,COUNTA('Form Responses 1'!$1:$1)-4),1,,TRUE,"Form Responses 1"))</f>
        <v>0</v>
      </c>
      <c r="B765" s="51">
        <f ca="1">INDIRECT(ADDRESS(2+QUOTIENT(ROW()-2,COUNTA('Form Responses 1'!$1:$1)-4),2,,TRUE,"Form Responses 1"))</f>
        <v>0</v>
      </c>
      <c r="C765" s="51">
        <f ca="1">INDIRECT(ADDRESS(2+QUOTIENT(ROW()-2,COUNTA('Form Responses 1'!$1:$1)-4),3,,TRUE,"Form Responses 1"))</f>
        <v>0</v>
      </c>
      <c r="D765" s="51">
        <f ca="1">INDIRECT(ADDRESS(2+QUOTIENT(ROW()-2,COUNTA('Form Responses 1'!$1:$1)-4),4,,TRUE,"Form Responses 1"))</f>
        <v>0</v>
      </c>
      <c r="E765" s="67">
        <f ca="1" t="shared" si="0"/>
        <v>6</v>
      </c>
      <c r="F765" s="51" t="str">
        <f ca="1">IF(ISBLANK(A765)," ",INDIRECT(ADDRESS(1,5+MOD(ROW()-2,COUNTA('Form Responses 1'!$1:$1)-4),,TRUE,"Form Responses 1")))</f>
        <v>Gedung [Pentri]</v>
      </c>
      <c r="G765" s="51" t="e">
        <f ca="1">IF(ISBLANK(A765)," ",INDIRECT(ADDRESS(MATCH(A765,'Form Responses 1'!A:A,0),5+MOD(ROW()-2,COUNTA('Form Responses 1'!$1:$1)-4),,TRUE,"Form Responses 1")))</f>
        <v>#N/A</v>
      </c>
      <c r="H765" s="68" t="str">
        <f ca="1" t="shared" si="1"/>
        <v>Gedung</v>
      </c>
      <c r="I765" s="68" t="str">
        <f ca="1" t="shared" si="2"/>
        <v>CLEANING SERVICE</v>
      </c>
      <c r="J765" s="68" t="str">
        <f ca="1" t="array" ref="J765">IFERROR(INDEX(MASTER!B:B,MATCH(G765,MASTER!A:A,0))/100," ")</f>
        <v> </v>
      </c>
      <c r="K765" s="51">
        <f ca="1" t="shared" si="3"/>
        <v>0</v>
      </c>
      <c r="L765" s="51" t="str">
        <f ca="1" t="shared" si="4"/>
        <v>1900 - WEEK 00</v>
      </c>
      <c r="M765" s="51" t="str">
        <f ca="1" t="shared" si="5"/>
        <v>1900 - MONTH 01</v>
      </c>
      <c r="N765" s="68" t="str">
        <f ca="1" t="shared" ref="N765:O765" si="773">IFERROR(AVERAGEIF(L:L,L765,$J:$J)," ")</f>
        <v> </v>
      </c>
      <c r="O765" s="68" t="str">
        <f ca="1" t="shared" si="773"/>
        <v> </v>
      </c>
      <c r="P765" s="51" t="str">
        <f ca="1">IF(ISBLANK(A765)," ",IF(N765&gt;MASTER!$B$3/100,"SB",IF(N765&gt;MASTER!$B$4/100,"B",IF(N765&gt;MASTER!$B$5/100,"C","K"))))</f>
        <v>SB</v>
      </c>
      <c r="Q765" s="51" t="str">
        <f ca="1">IF(ISBLANK(B765)," ",IF(O765&gt;MASTER!$B$3/100,"SB",IF(O765&gt;MASTER!$B$4/100,"B",IF(O765&gt;MASTER!$B$5/100,"C","K"))))</f>
        <v>SB</v>
      </c>
    </row>
    <row r="766" customHeight="1" spans="1:17">
      <c r="A766" s="51">
        <f ca="1">INDIRECT(ADDRESS(2+QUOTIENT(ROW()-2,COUNTA('Form Responses 1'!$1:$1)-4),1,,TRUE,"Form Responses 1"))</f>
        <v>0</v>
      </c>
      <c r="B766" s="51">
        <f ca="1">INDIRECT(ADDRESS(2+QUOTIENT(ROW()-2,COUNTA('Form Responses 1'!$1:$1)-4),2,,TRUE,"Form Responses 1"))</f>
        <v>0</v>
      </c>
      <c r="C766" s="51">
        <f ca="1">INDIRECT(ADDRESS(2+QUOTIENT(ROW()-2,COUNTA('Form Responses 1'!$1:$1)-4),3,,TRUE,"Form Responses 1"))</f>
        <v>0</v>
      </c>
      <c r="D766" s="51">
        <f ca="1">INDIRECT(ADDRESS(2+QUOTIENT(ROW()-2,COUNTA('Form Responses 1'!$1:$1)-4),4,,TRUE,"Form Responses 1"))</f>
        <v>0</v>
      </c>
      <c r="E766" s="67">
        <f ca="1" t="shared" si="0"/>
        <v>6</v>
      </c>
      <c r="F766" s="51" t="str">
        <f ca="1">IF(ISBLANK(A766)," ",INDIRECT(ADDRESS(1,5+MOD(ROW()-2,COUNTA('Form Responses 1'!$1:$1)-4),,TRUE,"Form Responses 1")))</f>
        <v>Gedung [Toilet]</v>
      </c>
      <c r="G766" s="51" t="e">
        <f ca="1">IF(ISBLANK(A766)," ",INDIRECT(ADDRESS(MATCH(A766,'Form Responses 1'!A:A,0),5+MOD(ROW()-2,COUNTA('Form Responses 1'!$1:$1)-4),,TRUE,"Form Responses 1")))</f>
        <v>#N/A</v>
      </c>
      <c r="H766" s="68" t="str">
        <f ca="1" t="shared" si="1"/>
        <v>Gedung</v>
      </c>
      <c r="I766" s="68" t="str">
        <f ca="1" t="shared" si="2"/>
        <v>CLEANING SERVICE</v>
      </c>
      <c r="J766" s="68" t="str">
        <f ca="1" t="array" ref="J766">IFERROR(INDEX(MASTER!B:B,MATCH(G766,MASTER!A:A,0))/100," ")</f>
        <v> </v>
      </c>
      <c r="K766" s="51">
        <f ca="1" t="shared" si="3"/>
        <v>0</v>
      </c>
      <c r="L766" s="51" t="str">
        <f ca="1" t="shared" si="4"/>
        <v>1900 - WEEK 00</v>
      </c>
      <c r="M766" s="51" t="str">
        <f ca="1" t="shared" si="5"/>
        <v>1900 - MONTH 01</v>
      </c>
      <c r="N766" s="68" t="str">
        <f ca="1" t="shared" ref="N766:O766" si="774">IFERROR(AVERAGEIF(L:L,L766,$J:$J)," ")</f>
        <v> </v>
      </c>
      <c r="O766" s="68" t="str">
        <f ca="1" t="shared" si="774"/>
        <v> </v>
      </c>
      <c r="P766" s="51" t="str">
        <f ca="1">IF(ISBLANK(A766)," ",IF(N766&gt;MASTER!$B$3/100,"SB",IF(N766&gt;MASTER!$B$4/100,"B",IF(N766&gt;MASTER!$B$5/100,"C","K"))))</f>
        <v>SB</v>
      </c>
      <c r="Q766" s="51" t="str">
        <f ca="1">IF(ISBLANK(B766)," ",IF(O766&gt;MASTER!$B$3/100,"SB",IF(O766&gt;MASTER!$B$4/100,"B",IF(O766&gt;MASTER!$B$5/100,"C","K"))))</f>
        <v>SB</v>
      </c>
    </row>
    <row r="767" customHeight="1" spans="1:17">
      <c r="A767" s="51">
        <f ca="1">INDIRECT(ADDRESS(2+QUOTIENT(ROW()-2,COUNTA('Form Responses 1'!$1:$1)-4),1,,TRUE,"Form Responses 1"))</f>
        <v>0</v>
      </c>
      <c r="B767" s="51">
        <f ca="1">INDIRECT(ADDRESS(2+QUOTIENT(ROW()-2,COUNTA('Form Responses 1'!$1:$1)-4),2,,TRUE,"Form Responses 1"))</f>
        <v>0</v>
      </c>
      <c r="C767" s="51">
        <f ca="1">INDIRECT(ADDRESS(2+QUOTIENT(ROW()-2,COUNTA('Form Responses 1'!$1:$1)-4),3,,TRUE,"Form Responses 1"))</f>
        <v>0</v>
      </c>
      <c r="D767" s="51">
        <f ca="1">INDIRECT(ADDRESS(2+QUOTIENT(ROW()-2,COUNTA('Form Responses 1'!$1:$1)-4),4,,TRUE,"Form Responses 1"))</f>
        <v>0</v>
      </c>
      <c r="E767" s="67">
        <f ca="1" t="shared" si="0"/>
        <v>6</v>
      </c>
      <c r="F767" s="51" t="str">
        <f ca="1">IF(ISBLANK(A767)," ",INDIRECT(ADDRESS(1,5+MOD(ROW()-2,COUNTA('Form Responses 1'!$1:$1)-4),,TRUE,"Form Responses 1")))</f>
        <v>Security [Security Functions]</v>
      </c>
      <c r="G767" s="51" t="e">
        <f ca="1">IF(ISBLANK(A767)," ",INDIRECT(ADDRESS(MATCH(A767,'Form Responses 1'!A:A,0),5+MOD(ROW()-2,COUNTA('Form Responses 1'!$1:$1)-4),,TRUE,"Form Responses 1")))</f>
        <v>#N/A</v>
      </c>
      <c r="H767" s="68" t="str">
        <f ca="1" t="shared" si="1"/>
        <v>Security</v>
      </c>
      <c r="I767" s="68" t="str">
        <f ca="1" t="shared" si="2"/>
        <v>SECURITY SERVICE</v>
      </c>
      <c r="J767" s="68" t="str">
        <f ca="1" t="array" ref="J767">IFERROR(INDEX(MASTER!B:B,MATCH(G767,MASTER!A:A,0))/100," ")</f>
        <v> </v>
      </c>
      <c r="K767" s="51">
        <f ca="1" t="shared" si="3"/>
        <v>0</v>
      </c>
      <c r="L767" s="51" t="str">
        <f ca="1" t="shared" si="4"/>
        <v>1900 - WEEK 00</v>
      </c>
      <c r="M767" s="51" t="str">
        <f ca="1" t="shared" si="5"/>
        <v>1900 - MONTH 01</v>
      </c>
      <c r="N767" s="68" t="str">
        <f ca="1" t="shared" ref="N767:O767" si="775">IFERROR(AVERAGEIF(L:L,L767,$J:$J)," ")</f>
        <v> </v>
      </c>
      <c r="O767" s="68" t="str">
        <f ca="1" t="shared" si="775"/>
        <v> </v>
      </c>
      <c r="P767" s="51" t="str">
        <f ca="1">IF(ISBLANK(A767)," ",IF(N767&gt;MASTER!$B$3/100,"SB",IF(N767&gt;MASTER!$B$4/100,"B",IF(N767&gt;MASTER!$B$5/100,"C","K"))))</f>
        <v>SB</v>
      </c>
      <c r="Q767" s="51" t="str">
        <f ca="1">IF(ISBLANK(B767)," ",IF(O767&gt;MASTER!$B$3/100,"SB",IF(O767&gt;MASTER!$B$4/100,"B",IF(O767&gt;MASTER!$B$5/100,"C","K"))))</f>
        <v>SB</v>
      </c>
    </row>
    <row r="768" customHeight="1" spans="1:17">
      <c r="A768" s="51">
        <f ca="1">INDIRECT(ADDRESS(2+QUOTIENT(ROW()-2,COUNTA('Form Responses 1'!$1:$1)-4),1,,TRUE,"Form Responses 1"))</f>
        <v>0</v>
      </c>
      <c r="B768" s="51">
        <f ca="1">INDIRECT(ADDRESS(2+QUOTIENT(ROW()-2,COUNTA('Form Responses 1'!$1:$1)-4),2,,TRUE,"Form Responses 1"))</f>
        <v>0</v>
      </c>
      <c r="C768" s="51">
        <f ca="1">INDIRECT(ADDRESS(2+QUOTIENT(ROW()-2,COUNTA('Form Responses 1'!$1:$1)-4),3,,TRUE,"Form Responses 1"))</f>
        <v>0</v>
      </c>
      <c r="D768" s="51">
        <f ca="1">INDIRECT(ADDRESS(2+QUOTIENT(ROW()-2,COUNTA('Form Responses 1'!$1:$1)-4),4,,TRUE,"Form Responses 1"))</f>
        <v>0</v>
      </c>
      <c r="E768" s="67">
        <f ca="1" t="shared" si="0"/>
        <v>6</v>
      </c>
      <c r="F768" s="51" t="str">
        <f ca="1">IF(ISBLANK(A768)," ",INDIRECT(ADDRESS(1,5+MOD(ROW()-2,COUNTA('Form Responses 1'!$1:$1)-4),,TRUE,"Form Responses 1")))</f>
        <v>Gedung [Halaman]</v>
      </c>
      <c r="G768" s="51" t="e">
        <f ca="1">IF(ISBLANK(A768)," ",INDIRECT(ADDRESS(MATCH(A768,'Form Responses 1'!A:A,0),5+MOD(ROW()-2,COUNTA('Form Responses 1'!$1:$1)-4),,TRUE,"Form Responses 1")))</f>
        <v>#N/A</v>
      </c>
      <c r="H768" s="68" t="str">
        <f ca="1" t="shared" si="1"/>
        <v>Gedung</v>
      </c>
      <c r="I768" s="68" t="str">
        <f ca="1" t="shared" si="2"/>
        <v>CLEANING SERVICE</v>
      </c>
      <c r="J768" s="68" t="str">
        <f ca="1" t="array" ref="J768">IFERROR(INDEX(MASTER!B:B,MATCH(G768,MASTER!A:A,0))/100," ")</f>
        <v> </v>
      </c>
      <c r="K768" s="51">
        <f ca="1" t="shared" si="3"/>
        <v>0</v>
      </c>
      <c r="L768" s="51" t="str">
        <f ca="1" t="shared" si="4"/>
        <v>1900 - WEEK 00</v>
      </c>
      <c r="M768" s="51" t="str">
        <f ca="1" t="shared" si="5"/>
        <v>1900 - MONTH 01</v>
      </c>
      <c r="N768" s="68" t="str">
        <f ca="1" t="shared" ref="N768:O768" si="776">IFERROR(AVERAGEIF(L:L,L768,$J:$J)," ")</f>
        <v> </v>
      </c>
      <c r="O768" s="68" t="str">
        <f ca="1" t="shared" si="776"/>
        <v> </v>
      </c>
      <c r="P768" s="51" t="str">
        <f ca="1">IF(ISBLANK(A768)," ",IF(N768&gt;MASTER!$B$3/100,"SB",IF(N768&gt;MASTER!$B$4/100,"B",IF(N768&gt;MASTER!$B$5/100,"C","K"))))</f>
        <v>SB</v>
      </c>
      <c r="Q768" s="51" t="str">
        <f ca="1">IF(ISBLANK(B768)," ",IF(O768&gt;MASTER!$B$3/100,"SB",IF(O768&gt;MASTER!$B$4/100,"B",IF(O768&gt;MASTER!$B$5/100,"C","K"))))</f>
        <v>SB</v>
      </c>
    </row>
    <row r="769" customHeight="1" spans="1:17">
      <c r="A769" s="51">
        <f ca="1">INDIRECT(ADDRESS(2+QUOTIENT(ROW()-2,COUNTA('Form Responses 1'!$1:$1)-4),1,,TRUE,"Form Responses 1"))</f>
        <v>0</v>
      </c>
      <c r="B769" s="51">
        <f ca="1">INDIRECT(ADDRESS(2+QUOTIENT(ROW()-2,COUNTA('Form Responses 1'!$1:$1)-4),2,,TRUE,"Form Responses 1"))</f>
        <v>0</v>
      </c>
      <c r="C769" s="51">
        <f ca="1">INDIRECT(ADDRESS(2+QUOTIENT(ROW()-2,COUNTA('Form Responses 1'!$1:$1)-4),3,,TRUE,"Form Responses 1"))</f>
        <v>0</v>
      </c>
      <c r="D769" s="51">
        <f ca="1">INDIRECT(ADDRESS(2+QUOTIENT(ROW()-2,COUNTA('Form Responses 1'!$1:$1)-4),4,,TRUE,"Form Responses 1"))</f>
        <v>0</v>
      </c>
      <c r="E769" s="67">
        <f ca="1" t="shared" si="0"/>
        <v>6</v>
      </c>
      <c r="F769" s="51" t="str">
        <f ca="1">IF(ISBLANK(A769)," ",INDIRECT(ADDRESS(1,5+MOD(ROW()-2,COUNTA('Form Responses 1'!$1:$1)-4),,TRUE,"Form Responses 1")))</f>
        <v>Gedung [Kamar 1]</v>
      </c>
      <c r="G769" s="51" t="e">
        <f ca="1">IF(ISBLANK(A769)," ",INDIRECT(ADDRESS(MATCH(A769,'Form Responses 1'!A:A,0),5+MOD(ROW()-2,COUNTA('Form Responses 1'!$1:$1)-4),,TRUE,"Form Responses 1")))</f>
        <v>#N/A</v>
      </c>
      <c r="H769" s="68" t="str">
        <f ca="1" t="shared" si="1"/>
        <v>Gedung</v>
      </c>
      <c r="I769" s="68" t="str">
        <f ca="1" t="shared" si="2"/>
        <v>CLEANING SERVICE</v>
      </c>
      <c r="J769" s="68" t="str">
        <f ca="1" t="array" ref="J769">IFERROR(INDEX(MASTER!B:B,MATCH(G769,MASTER!A:A,0))/100," ")</f>
        <v> </v>
      </c>
      <c r="K769" s="51">
        <f ca="1" t="shared" si="3"/>
        <v>0</v>
      </c>
      <c r="L769" s="51" t="str">
        <f ca="1" t="shared" si="4"/>
        <v>1900 - WEEK 00</v>
      </c>
      <c r="M769" s="51" t="str">
        <f ca="1" t="shared" si="5"/>
        <v>1900 - MONTH 01</v>
      </c>
      <c r="N769" s="68" t="str">
        <f ca="1" t="shared" ref="N769:O769" si="777">IFERROR(AVERAGEIF(L:L,L769,$J:$J)," ")</f>
        <v> </v>
      </c>
      <c r="O769" s="68" t="str">
        <f ca="1" t="shared" si="777"/>
        <v> </v>
      </c>
      <c r="P769" s="51" t="str">
        <f ca="1">IF(ISBLANK(A769)," ",IF(N769&gt;MASTER!$B$3/100,"SB",IF(N769&gt;MASTER!$B$4/100,"B",IF(N769&gt;MASTER!$B$5/100,"C","K"))))</f>
        <v>SB</v>
      </c>
      <c r="Q769" s="51" t="str">
        <f ca="1">IF(ISBLANK(B769)," ",IF(O769&gt;MASTER!$B$3/100,"SB",IF(O769&gt;MASTER!$B$4/100,"B",IF(O769&gt;MASTER!$B$5/100,"C","K"))))</f>
        <v>SB</v>
      </c>
    </row>
    <row r="770" customHeight="1" spans="1:17">
      <c r="A770" s="51">
        <f ca="1">INDIRECT(ADDRESS(2+QUOTIENT(ROW()-2,COUNTA('Form Responses 1'!$1:$1)-4),1,,TRUE,"Form Responses 1"))</f>
        <v>0</v>
      </c>
      <c r="B770" s="51">
        <f ca="1">INDIRECT(ADDRESS(2+QUOTIENT(ROW()-2,COUNTA('Form Responses 1'!$1:$1)-4),2,,TRUE,"Form Responses 1"))</f>
        <v>0</v>
      </c>
      <c r="C770" s="51">
        <f ca="1">INDIRECT(ADDRESS(2+QUOTIENT(ROW()-2,COUNTA('Form Responses 1'!$1:$1)-4),3,,TRUE,"Form Responses 1"))</f>
        <v>0</v>
      </c>
      <c r="D770" s="51">
        <f ca="1">INDIRECT(ADDRESS(2+QUOTIENT(ROW()-2,COUNTA('Form Responses 1'!$1:$1)-4),4,,TRUE,"Form Responses 1"))</f>
        <v>0</v>
      </c>
      <c r="E770" s="67">
        <f ca="1" t="shared" si="0"/>
        <v>6</v>
      </c>
      <c r="F770" s="51" t="str">
        <f ca="1">IF(ISBLANK(A770)," ",INDIRECT(ADDRESS(1,5+MOD(ROW()-2,COUNTA('Form Responses 1'!$1:$1)-4),,TRUE,"Form Responses 1")))</f>
        <v>Gedung [Kamar 2]</v>
      </c>
      <c r="G770" s="51" t="e">
        <f ca="1">IF(ISBLANK(A770)," ",INDIRECT(ADDRESS(MATCH(A770,'Form Responses 1'!A:A,0),5+MOD(ROW()-2,COUNTA('Form Responses 1'!$1:$1)-4),,TRUE,"Form Responses 1")))</f>
        <v>#N/A</v>
      </c>
      <c r="H770" s="68" t="str">
        <f ca="1" t="shared" si="1"/>
        <v>Gedung</v>
      </c>
      <c r="I770" s="68" t="str">
        <f ca="1" t="shared" si="2"/>
        <v>CLEANING SERVICE</v>
      </c>
      <c r="J770" s="68" t="str">
        <f ca="1" t="array" ref="J770">IFERROR(INDEX(MASTER!B:B,MATCH(G770,MASTER!A:A,0))/100," ")</f>
        <v> </v>
      </c>
      <c r="K770" s="51">
        <f ca="1" t="shared" si="3"/>
        <v>0</v>
      </c>
      <c r="L770" s="51" t="str">
        <f ca="1" t="shared" si="4"/>
        <v>1900 - WEEK 00</v>
      </c>
      <c r="M770" s="51" t="str">
        <f ca="1" t="shared" si="5"/>
        <v>1900 - MONTH 01</v>
      </c>
      <c r="N770" s="68" t="str">
        <f ca="1" t="shared" ref="N770:O770" si="778">IFERROR(AVERAGEIF(L:L,L770,$J:$J)," ")</f>
        <v> </v>
      </c>
      <c r="O770" s="68" t="str">
        <f ca="1" t="shared" si="778"/>
        <v> </v>
      </c>
      <c r="P770" s="51" t="str">
        <f ca="1">IF(ISBLANK(A770)," ",IF(N770&gt;MASTER!$B$3/100,"SB",IF(N770&gt;MASTER!$B$4/100,"B",IF(N770&gt;MASTER!$B$5/100,"C","K"))))</f>
        <v>SB</v>
      </c>
      <c r="Q770" s="51" t="str">
        <f ca="1">IF(ISBLANK(B770)," ",IF(O770&gt;MASTER!$B$3/100,"SB",IF(O770&gt;MASTER!$B$4/100,"B",IF(O770&gt;MASTER!$B$5/100,"C","K"))))</f>
        <v>SB</v>
      </c>
    </row>
    <row r="771" customHeight="1" spans="1:17">
      <c r="A771" s="51">
        <f ca="1">INDIRECT(ADDRESS(2+QUOTIENT(ROW()-2,COUNTA('Form Responses 1'!$1:$1)-4),1,,TRUE,"Form Responses 1"))</f>
        <v>0</v>
      </c>
      <c r="B771" s="51">
        <f ca="1">INDIRECT(ADDRESS(2+QUOTIENT(ROW()-2,COUNTA('Form Responses 1'!$1:$1)-4),2,,TRUE,"Form Responses 1"))</f>
        <v>0</v>
      </c>
      <c r="C771" s="51">
        <f ca="1">INDIRECT(ADDRESS(2+QUOTIENT(ROW()-2,COUNTA('Form Responses 1'!$1:$1)-4),3,,TRUE,"Form Responses 1"))</f>
        <v>0</v>
      </c>
      <c r="D771" s="51">
        <f ca="1">INDIRECT(ADDRESS(2+QUOTIENT(ROW()-2,COUNTA('Form Responses 1'!$1:$1)-4),4,,TRUE,"Form Responses 1"))</f>
        <v>0</v>
      </c>
      <c r="E771" s="67">
        <f ca="1" t="shared" si="0"/>
        <v>6</v>
      </c>
      <c r="F771" s="51" t="str">
        <f ca="1">IF(ISBLANK(A771)," ",INDIRECT(ADDRESS(1,5+MOD(ROW()-2,COUNTA('Form Responses 1'!$1:$1)-4),,TRUE,"Form Responses 1")))</f>
        <v>Gedung [Kamar 3]</v>
      </c>
      <c r="G771" s="51" t="e">
        <f ca="1">IF(ISBLANK(A771)," ",INDIRECT(ADDRESS(MATCH(A771,'Form Responses 1'!A:A,0),5+MOD(ROW()-2,COUNTA('Form Responses 1'!$1:$1)-4),,TRUE,"Form Responses 1")))</f>
        <v>#N/A</v>
      </c>
      <c r="H771" s="68" t="str">
        <f ca="1" t="shared" si="1"/>
        <v>Gedung</v>
      </c>
      <c r="I771" s="68" t="str">
        <f ca="1" t="shared" si="2"/>
        <v>CLEANING SERVICE</v>
      </c>
      <c r="J771" s="68" t="str">
        <f ca="1" t="array" ref="J771">IFERROR(INDEX(MASTER!B:B,MATCH(G771,MASTER!A:A,0))/100," ")</f>
        <v> </v>
      </c>
      <c r="K771" s="51">
        <f ca="1" t="shared" si="3"/>
        <v>0</v>
      </c>
      <c r="L771" s="51" t="str">
        <f ca="1" t="shared" si="4"/>
        <v>1900 - WEEK 00</v>
      </c>
      <c r="M771" s="51" t="str">
        <f ca="1" t="shared" si="5"/>
        <v>1900 - MONTH 01</v>
      </c>
      <c r="N771" s="68" t="str">
        <f ca="1" t="shared" ref="N771:O771" si="779">IFERROR(AVERAGEIF(L:L,L771,$J:$J)," ")</f>
        <v> </v>
      </c>
      <c r="O771" s="68" t="str">
        <f ca="1" t="shared" si="779"/>
        <v> </v>
      </c>
      <c r="P771" s="51" t="str">
        <f ca="1">IF(ISBLANK(A771)," ",IF(N771&gt;MASTER!$B$3/100,"SB",IF(N771&gt;MASTER!$B$4/100,"B",IF(N771&gt;MASTER!$B$5/100,"C","K"))))</f>
        <v>SB</v>
      </c>
      <c r="Q771" s="51" t="str">
        <f ca="1">IF(ISBLANK(B771)," ",IF(O771&gt;MASTER!$B$3/100,"SB",IF(O771&gt;MASTER!$B$4/100,"B",IF(O771&gt;MASTER!$B$5/100,"C","K"))))</f>
        <v>SB</v>
      </c>
    </row>
    <row r="772" customHeight="1" spans="1:17">
      <c r="A772" s="51">
        <f ca="1">INDIRECT(ADDRESS(2+QUOTIENT(ROW()-2,COUNTA('Form Responses 1'!$1:$1)-4),1,,TRUE,"Form Responses 1"))</f>
        <v>0</v>
      </c>
      <c r="B772" s="51">
        <f ca="1">INDIRECT(ADDRESS(2+QUOTIENT(ROW()-2,COUNTA('Form Responses 1'!$1:$1)-4),2,,TRUE,"Form Responses 1"))</f>
        <v>0</v>
      </c>
      <c r="C772" s="51">
        <f ca="1">INDIRECT(ADDRESS(2+QUOTIENT(ROW()-2,COUNTA('Form Responses 1'!$1:$1)-4),3,,TRUE,"Form Responses 1"))</f>
        <v>0</v>
      </c>
      <c r="D772" s="51">
        <f ca="1">INDIRECT(ADDRESS(2+QUOTIENT(ROW()-2,COUNTA('Form Responses 1'!$1:$1)-4),4,,TRUE,"Form Responses 1"))</f>
        <v>0</v>
      </c>
      <c r="E772" s="67">
        <f ca="1" t="shared" si="0"/>
        <v>6</v>
      </c>
      <c r="F772" s="51" t="str">
        <f ca="1">IF(ISBLANK(A772)," ",INDIRECT(ADDRESS(1,5+MOD(ROW()-2,COUNTA('Form Responses 1'!$1:$1)-4),,TRUE,"Form Responses 1")))</f>
        <v>Gedung [Kamar 4]</v>
      </c>
      <c r="G772" s="51" t="e">
        <f ca="1">IF(ISBLANK(A772)," ",INDIRECT(ADDRESS(MATCH(A772,'Form Responses 1'!A:A,0),5+MOD(ROW()-2,COUNTA('Form Responses 1'!$1:$1)-4),,TRUE,"Form Responses 1")))</f>
        <v>#N/A</v>
      </c>
      <c r="H772" s="68" t="str">
        <f ca="1" t="shared" si="1"/>
        <v>Gedung</v>
      </c>
      <c r="I772" s="68" t="str">
        <f ca="1" t="shared" si="2"/>
        <v>CLEANING SERVICE</v>
      </c>
      <c r="J772" s="68" t="str">
        <f ca="1" t="array" ref="J772">IFERROR(INDEX(MASTER!B:B,MATCH(G772,MASTER!A:A,0))/100," ")</f>
        <v> </v>
      </c>
      <c r="K772" s="51">
        <f ca="1" t="shared" si="3"/>
        <v>0</v>
      </c>
      <c r="L772" s="51" t="str">
        <f ca="1" t="shared" si="4"/>
        <v>1900 - WEEK 00</v>
      </c>
      <c r="M772" s="51" t="str">
        <f ca="1" t="shared" si="5"/>
        <v>1900 - MONTH 01</v>
      </c>
      <c r="N772" s="68" t="str">
        <f ca="1" t="shared" ref="N772:O772" si="780">IFERROR(AVERAGEIF(L:L,L772,$J:$J)," ")</f>
        <v> </v>
      </c>
      <c r="O772" s="68" t="str">
        <f ca="1" t="shared" si="780"/>
        <v> </v>
      </c>
      <c r="P772" s="51" t="str">
        <f ca="1">IF(ISBLANK(A772)," ",IF(N772&gt;MASTER!$B$3/100,"SB",IF(N772&gt;MASTER!$B$4/100,"B",IF(N772&gt;MASTER!$B$5/100,"C","K"))))</f>
        <v>SB</v>
      </c>
      <c r="Q772" s="51" t="str">
        <f ca="1">IF(ISBLANK(B772)," ",IF(O772&gt;MASTER!$B$3/100,"SB",IF(O772&gt;MASTER!$B$4/100,"B",IF(O772&gt;MASTER!$B$5/100,"C","K"))))</f>
        <v>SB</v>
      </c>
    </row>
    <row r="773" customHeight="1" spans="1:17">
      <c r="A773" s="51">
        <f ca="1">INDIRECT(ADDRESS(2+QUOTIENT(ROW()-2,COUNTA('Form Responses 1'!$1:$1)-4),1,,TRUE,"Form Responses 1"))</f>
        <v>0</v>
      </c>
      <c r="B773" s="51">
        <f ca="1">INDIRECT(ADDRESS(2+QUOTIENT(ROW()-2,COUNTA('Form Responses 1'!$1:$1)-4),2,,TRUE,"Form Responses 1"))</f>
        <v>0</v>
      </c>
      <c r="C773" s="51">
        <f ca="1">INDIRECT(ADDRESS(2+QUOTIENT(ROW()-2,COUNTA('Form Responses 1'!$1:$1)-4),3,,TRUE,"Form Responses 1"))</f>
        <v>0</v>
      </c>
      <c r="D773" s="51">
        <f ca="1">INDIRECT(ADDRESS(2+QUOTIENT(ROW()-2,COUNTA('Form Responses 1'!$1:$1)-4),4,,TRUE,"Form Responses 1"))</f>
        <v>0</v>
      </c>
      <c r="E773" s="67">
        <f ca="1" t="shared" si="0"/>
        <v>6</v>
      </c>
      <c r="F773" s="51" t="str">
        <f ca="1">IF(ISBLANK(A773)," ",INDIRECT(ADDRESS(1,5+MOD(ROW()-2,COUNTA('Form Responses 1'!$1:$1)-4),,TRUE,"Form Responses 1")))</f>
        <v>Gedung [Kolidor]</v>
      </c>
      <c r="G773" s="51" t="e">
        <f ca="1">IF(ISBLANK(A773)," ",INDIRECT(ADDRESS(MATCH(A773,'Form Responses 1'!A:A,0),5+MOD(ROW()-2,COUNTA('Form Responses 1'!$1:$1)-4),,TRUE,"Form Responses 1")))</f>
        <v>#N/A</v>
      </c>
      <c r="H773" s="68" t="str">
        <f ca="1" t="shared" si="1"/>
        <v>Gedung</v>
      </c>
      <c r="I773" s="68" t="str">
        <f ca="1" t="shared" si="2"/>
        <v>CLEANING SERVICE</v>
      </c>
      <c r="J773" s="68" t="str">
        <f ca="1" t="array" ref="J773">IFERROR(INDEX(MASTER!B:B,MATCH(G773,MASTER!A:A,0))/100," ")</f>
        <v> </v>
      </c>
      <c r="K773" s="51">
        <f ca="1" t="shared" si="3"/>
        <v>0</v>
      </c>
      <c r="L773" s="51" t="str">
        <f ca="1" t="shared" si="4"/>
        <v>1900 - WEEK 00</v>
      </c>
      <c r="M773" s="51" t="str">
        <f ca="1" t="shared" si="5"/>
        <v>1900 - MONTH 01</v>
      </c>
      <c r="N773" s="68" t="str">
        <f ca="1" t="shared" ref="N773:O773" si="781">IFERROR(AVERAGEIF(L:L,L773,$J:$J)," ")</f>
        <v> </v>
      </c>
      <c r="O773" s="68" t="str">
        <f ca="1" t="shared" si="781"/>
        <v> </v>
      </c>
      <c r="P773" s="51" t="str">
        <f ca="1">IF(ISBLANK(A773)," ",IF(N773&gt;MASTER!$B$3/100,"SB",IF(N773&gt;MASTER!$B$4/100,"B",IF(N773&gt;MASTER!$B$5/100,"C","K"))))</f>
        <v>SB</v>
      </c>
      <c r="Q773" s="51" t="str">
        <f ca="1">IF(ISBLANK(B773)," ",IF(O773&gt;MASTER!$B$3/100,"SB",IF(O773&gt;MASTER!$B$4/100,"B",IF(O773&gt;MASTER!$B$5/100,"C","K"))))</f>
        <v>SB</v>
      </c>
    </row>
    <row r="774" customHeight="1" spans="1:17">
      <c r="A774" s="51">
        <f ca="1">INDIRECT(ADDRESS(2+QUOTIENT(ROW()-2,COUNTA('Form Responses 1'!$1:$1)-4),1,,TRUE,"Form Responses 1"))</f>
        <v>0</v>
      </c>
      <c r="B774" s="51">
        <f ca="1">INDIRECT(ADDRESS(2+QUOTIENT(ROW()-2,COUNTA('Form Responses 1'!$1:$1)-4),2,,TRUE,"Form Responses 1"))</f>
        <v>0</v>
      </c>
      <c r="C774" s="51">
        <f ca="1">INDIRECT(ADDRESS(2+QUOTIENT(ROW()-2,COUNTA('Form Responses 1'!$1:$1)-4),3,,TRUE,"Form Responses 1"))</f>
        <v>0</v>
      </c>
      <c r="D774" s="51">
        <f ca="1">INDIRECT(ADDRESS(2+QUOTIENT(ROW()-2,COUNTA('Form Responses 1'!$1:$1)-4),4,,TRUE,"Form Responses 1"))</f>
        <v>0</v>
      </c>
      <c r="E774" s="67">
        <f ca="1" t="shared" si="0"/>
        <v>6</v>
      </c>
      <c r="F774" s="51" t="str">
        <f ca="1">IF(ISBLANK(A774)," ",INDIRECT(ADDRESS(1,5+MOD(ROW()-2,COUNTA('Form Responses 1'!$1:$1)-4),,TRUE,"Form Responses 1")))</f>
        <v>Gedung [Pentri]</v>
      </c>
      <c r="G774" s="51" t="e">
        <f ca="1">IF(ISBLANK(A774)," ",INDIRECT(ADDRESS(MATCH(A774,'Form Responses 1'!A:A,0),5+MOD(ROW()-2,COUNTA('Form Responses 1'!$1:$1)-4),,TRUE,"Form Responses 1")))</f>
        <v>#N/A</v>
      </c>
      <c r="H774" s="68" t="str">
        <f ca="1" t="shared" si="1"/>
        <v>Gedung</v>
      </c>
      <c r="I774" s="68" t="str">
        <f ca="1" t="shared" si="2"/>
        <v>CLEANING SERVICE</v>
      </c>
      <c r="J774" s="68" t="str">
        <f ca="1" t="array" ref="J774">IFERROR(INDEX(MASTER!B:B,MATCH(G774,MASTER!A:A,0))/100," ")</f>
        <v> </v>
      </c>
      <c r="K774" s="51">
        <f ca="1" t="shared" si="3"/>
        <v>0</v>
      </c>
      <c r="L774" s="51" t="str">
        <f ca="1" t="shared" si="4"/>
        <v>1900 - WEEK 00</v>
      </c>
      <c r="M774" s="51" t="str">
        <f ca="1" t="shared" si="5"/>
        <v>1900 - MONTH 01</v>
      </c>
      <c r="N774" s="68" t="str">
        <f ca="1" t="shared" ref="N774:O774" si="782">IFERROR(AVERAGEIF(L:L,L774,$J:$J)," ")</f>
        <v> </v>
      </c>
      <c r="O774" s="68" t="str">
        <f ca="1" t="shared" si="782"/>
        <v> </v>
      </c>
      <c r="P774" s="51" t="str">
        <f ca="1">IF(ISBLANK(A774)," ",IF(N774&gt;MASTER!$B$3/100,"SB",IF(N774&gt;MASTER!$B$4/100,"B",IF(N774&gt;MASTER!$B$5/100,"C","K"))))</f>
        <v>SB</v>
      </c>
      <c r="Q774" s="51" t="str">
        <f ca="1">IF(ISBLANK(B774)," ",IF(O774&gt;MASTER!$B$3/100,"SB",IF(O774&gt;MASTER!$B$4/100,"B",IF(O774&gt;MASTER!$B$5/100,"C","K"))))</f>
        <v>SB</v>
      </c>
    </row>
    <row r="775" customHeight="1" spans="1:17">
      <c r="A775" s="51">
        <f ca="1">INDIRECT(ADDRESS(2+QUOTIENT(ROW()-2,COUNTA('Form Responses 1'!$1:$1)-4),1,,TRUE,"Form Responses 1"))</f>
        <v>0</v>
      </c>
      <c r="B775" s="51">
        <f ca="1">INDIRECT(ADDRESS(2+QUOTIENT(ROW()-2,COUNTA('Form Responses 1'!$1:$1)-4),2,,TRUE,"Form Responses 1"))</f>
        <v>0</v>
      </c>
      <c r="C775" s="51">
        <f ca="1">INDIRECT(ADDRESS(2+QUOTIENT(ROW()-2,COUNTA('Form Responses 1'!$1:$1)-4),3,,TRUE,"Form Responses 1"))</f>
        <v>0</v>
      </c>
      <c r="D775" s="51">
        <f ca="1">INDIRECT(ADDRESS(2+QUOTIENT(ROW()-2,COUNTA('Form Responses 1'!$1:$1)-4),4,,TRUE,"Form Responses 1"))</f>
        <v>0</v>
      </c>
      <c r="E775" s="67">
        <f ca="1" t="shared" si="0"/>
        <v>6</v>
      </c>
      <c r="F775" s="51" t="str">
        <f ca="1">IF(ISBLANK(A775)," ",INDIRECT(ADDRESS(1,5+MOD(ROW()-2,COUNTA('Form Responses 1'!$1:$1)-4),,TRUE,"Form Responses 1")))</f>
        <v>Gedung [Toilet]</v>
      </c>
      <c r="G775" s="51" t="e">
        <f ca="1">IF(ISBLANK(A775)," ",INDIRECT(ADDRESS(MATCH(A775,'Form Responses 1'!A:A,0),5+MOD(ROW()-2,COUNTA('Form Responses 1'!$1:$1)-4),,TRUE,"Form Responses 1")))</f>
        <v>#N/A</v>
      </c>
      <c r="H775" s="68" t="str">
        <f ca="1" t="shared" si="1"/>
        <v>Gedung</v>
      </c>
      <c r="I775" s="68" t="str">
        <f ca="1" t="shared" si="2"/>
        <v>CLEANING SERVICE</v>
      </c>
      <c r="J775" s="68" t="str">
        <f ca="1" t="array" ref="J775">IFERROR(INDEX(MASTER!B:B,MATCH(G775,MASTER!A:A,0))/100," ")</f>
        <v> </v>
      </c>
      <c r="K775" s="51">
        <f ca="1" t="shared" si="3"/>
        <v>0</v>
      </c>
      <c r="L775" s="51" t="str">
        <f ca="1" t="shared" si="4"/>
        <v>1900 - WEEK 00</v>
      </c>
      <c r="M775" s="51" t="str">
        <f ca="1" t="shared" si="5"/>
        <v>1900 - MONTH 01</v>
      </c>
      <c r="N775" s="68" t="str">
        <f ca="1" t="shared" ref="N775:O775" si="783">IFERROR(AVERAGEIF(L:L,L775,$J:$J)," ")</f>
        <v> </v>
      </c>
      <c r="O775" s="68" t="str">
        <f ca="1" t="shared" si="783"/>
        <v> </v>
      </c>
      <c r="P775" s="51" t="str">
        <f ca="1">IF(ISBLANK(A775)," ",IF(N775&gt;MASTER!$B$3/100,"SB",IF(N775&gt;MASTER!$B$4/100,"B",IF(N775&gt;MASTER!$B$5/100,"C","K"))))</f>
        <v>SB</v>
      </c>
      <c r="Q775" s="51" t="str">
        <f ca="1">IF(ISBLANK(B775)," ",IF(O775&gt;MASTER!$B$3/100,"SB",IF(O775&gt;MASTER!$B$4/100,"B",IF(O775&gt;MASTER!$B$5/100,"C","K"))))</f>
        <v>SB</v>
      </c>
    </row>
    <row r="776" customHeight="1" spans="1:17">
      <c r="A776" s="51">
        <f ca="1">INDIRECT(ADDRESS(2+QUOTIENT(ROW()-2,COUNTA('Form Responses 1'!$1:$1)-4),1,,TRUE,"Form Responses 1"))</f>
        <v>0</v>
      </c>
      <c r="B776" s="51">
        <f ca="1">INDIRECT(ADDRESS(2+QUOTIENT(ROW()-2,COUNTA('Form Responses 1'!$1:$1)-4),2,,TRUE,"Form Responses 1"))</f>
        <v>0</v>
      </c>
      <c r="C776" s="51">
        <f ca="1">INDIRECT(ADDRESS(2+QUOTIENT(ROW()-2,COUNTA('Form Responses 1'!$1:$1)-4),3,,TRUE,"Form Responses 1"))</f>
        <v>0</v>
      </c>
      <c r="D776" s="51">
        <f ca="1">INDIRECT(ADDRESS(2+QUOTIENT(ROW()-2,COUNTA('Form Responses 1'!$1:$1)-4),4,,TRUE,"Form Responses 1"))</f>
        <v>0</v>
      </c>
      <c r="E776" s="67">
        <f ca="1" t="shared" si="0"/>
        <v>6</v>
      </c>
      <c r="F776" s="51" t="str">
        <f ca="1">IF(ISBLANK(A776)," ",INDIRECT(ADDRESS(1,5+MOD(ROW()-2,COUNTA('Form Responses 1'!$1:$1)-4),,TRUE,"Form Responses 1")))</f>
        <v>Security [Security Functions]</v>
      </c>
      <c r="G776" s="51" t="e">
        <f ca="1">IF(ISBLANK(A776)," ",INDIRECT(ADDRESS(MATCH(A776,'Form Responses 1'!A:A,0),5+MOD(ROW()-2,COUNTA('Form Responses 1'!$1:$1)-4),,TRUE,"Form Responses 1")))</f>
        <v>#N/A</v>
      </c>
      <c r="H776" s="68" t="str">
        <f ca="1" t="shared" si="1"/>
        <v>Security</v>
      </c>
      <c r="I776" s="68" t="str">
        <f ca="1" t="shared" si="2"/>
        <v>SECURITY SERVICE</v>
      </c>
      <c r="J776" s="68" t="str">
        <f ca="1" t="array" ref="J776">IFERROR(INDEX(MASTER!B:B,MATCH(G776,MASTER!A:A,0))/100," ")</f>
        <v> </v>
      </c>
      <c r="K776" s="51">
        <f ca="1" t="shared" si="3"/>
        <v>0</v>
      </c>
      <c r="L776" s="51" t="str">
        <f ca="1" t="shared" si="4"/>
        <v>1900 - WEEK 00</v>
      </c>
      <c r="M776" s="51" t="str">
        <f ca="1" t="shared" si="5"/>
        <v>1900 - MONTH 01</v>
      </c>
      <c r="N776" s="68" t="str">
        <f ca="1" t="shared" ref="N776:O776" si="784">IFERROR(AVERAGEIF(L:L,L776,$J:$J)," ")</f>
        <v> </v>
      </c>
      <c r="O776" s="68" t="str">
        <f ca="1" t="shared" si="784"/>
        <v> </v>
      </c>
      <c r="P776" s="51" t="str">
        <f ca="1">IF(ISBLANK(A776)," ",IF(N776&gt;MASTER!$B$3/100,"SB",IF(N776&gt;MASTER!$B$4/100,"B",IF(N776&gt;MASTER!$B$5/100,"C","K"))))</f>
        <v>SB</v>
      </c>
      <c r="Q776" s="51" t="str">
        <f ca="1">IF(ISBLANK(B776)," ",IF(O776&gt;MASTER!$B$3/100,"SB",IF(O776&gt;MASTER!$B$4/100,"B",IF(O776&gt;MASTER!$B$5/100,"C","K"))))</f>
        <v>SB</v>
      </c>
    </row>
    <row r="777" customHeight="1" spans="1:17">
      <c r="A777" s="51">
        <f ca="1">INDIRECT(ADDRESS(2+QUOTIENT(ROW()-2,COUNTA('Form Responses 1'!$1:$1)-4),1,,TRUE,"Form Responses 1"))</f>
        <v>0</v>
      </c>
      <c r="B777" s="51">
        <f ca="1">INDIRECT(ADDRESS(2+QUOTIENT(ROW()-2,COUNTA('Form Responses 1'!$1:$1)-4),2,,TRUE,"Form Responses 1"))</f>
        <v>0</v>
      </c>
      <c r="C777" s="51">
        <f ca="1">INDIRECT(ADDRESS(2+QUOTIENT(ROW()-2,COUNTA('Form Responses 1'!$1:$1)-4),3,,TRUE,"Form Responses 1"))</f>
        <v>0</v>
      </c>
      <c r="D777" s="51">
        <f ca="1">INDIRECT(ADDRESS(2+QUOTIENT(ROW()-2,COUNTA('Form Responses 1'!$1:$1)-4),4,,TRUE,"Form Responses 1"))</f>
        <v>0</v>
      </c>
      <c r="E777" s="67">
        <f ca="1" t="shared" si="0"/>
        <v>6</v>
      </c>
      <c r="F777" s="51" t="str">
        <f ca="1">IF(ISBLANK(A777)," ",INDIRECT(ADDRESS(1,5+MOD(ROW()-2,COUNTA('Form Responses 1'!$1:$1)-4),,TRUE,"Form Responses 1")))</f>
        <v>Gedung [Halaman]</v>
      </c>
      <c r="G777" s="51" t="e">
        <f ca="1">IF(ISBLANK(A777)," ",INDIRECT(ADDRESS(MATCH(A777,'Form Responses 1'!A:A,0),5+MOD(ROW()-2,COUNTA('Form Responses 1'!$1:$1)-4),,TRUE,"Form Responses 1")))</f>
        <v>#N/A</v>
      </c>
      <c r="H777" s="68" t="str">
        <f ca="1" t="shared" si="1"/>
        <v>Gedung</v>
      </c>
      <c r="I777" s="68" t="str">
        <f ca="1" t="shared" si="2"/>
        <v>CLEANING SERVICE</v>
      </c>
      <c r="J777" s="68" t="str">
        <f ca="1" t="array" ref="J777">IFERROR(INDEX(MASTER!B:B,MATCH(G777,MASTER!A:A,0))/100," ")</f>
        <v> </v>
      </c>
      <c r="K777" s="51">
        <f ca="1" t="shared" si="3"/>
        <v>0</v>
      </c>
      <c r="L777" s="51" t="str">
        <f ca="1" t="shared" si="4"/>
        <v>1900 - WEEK 00</v>
      </c>
      <c r="M777" s="51" t="str">
        <f ca="1" t="shared" si="5"/>
        <v>1900 - MONTH 01</v>
      </c>
      <c r="N777" s="68" t="str">
        <f ca="1" t="shared" ref="N777:O777" si="785">IFERROR(AVERAGEIF(L:L,L777,$J:$J)," ")</f>
        <v> </v>
      </c>
      <c r="O777" s="68" t="str">
        <f ca="1" t="shared" si="785"/>
        <v> </v>
      </c>
      <c r="P777" s="51" t="str">
        <f ca="1">IF(ISBLANK(A777)," ",IF(N777&gt;MASTER!$B$3/100,"SB",IF(N777&gt;MASTER!$B$4/100,"B",IF(N777&gt;MASTER!$B$5/100,"C","K"))))</f>
        <v>SB</v>
      </c>
      <c r="Q777" s="51" t="str">
        <f ca="1">IF(ISBLANK(B777)," ",IF(O777&gt;MASTER!$B$3/100,"SB",IF(O777&gt;MASTER!$B$4/100,"B",IF(O777&gt;MASTER!$B$5/100,"C","K"))))</f>
        <v>SB</v>
      </c>
    </row>
    <row r="778" customHeight="1" spans="1:17">
      <c r="A778" s="51">
        <f ca="1">INDIRECT(ADDRESS(2+QUOTIENT(ROW()-2,COUNTA('Form Responses 1'!$1:$1)-4),1,,TRUE,"Form Responses 1"))</f>
        <v>0</v>
      </c>
      <c r="B778" s="51">
        <f ca="1">INDIRECT(ADDRESS(2+QUOTIENT(ROW()-2,COUNTA('Form Responses 1'!$1:$1)-4),2,,TRUE,"Form Responses 1"))</f>
        <v>0</v>
      </c>
      <c r="C778" s="51">
        <f ca="1">INDIRECT(ADDRESS(2+QUOTIENT(ROW()-2,COUNTA('Form Responses 1'!$1:$1)-4),3,,TRUE,"Form Responses 1"))</f>
        <v>0</v>
      </c>
      <c r="D778" s="51">
        <f ca="1">INDIRECT(ADDRESS(2+QUOTIENT(ROW()-2,COUNTA('Form Responses 1'!$1:$1)-4),4,,TRUE,"Form Responses 1"))</f>
        <v>0</v>
      </c>
      <c r="E778" s="67">
        <f ca="1" t="shared" si="0"/>
        <v>6</v>
      </c>
      <c r="F778" s="51" t="str">
        <f ca="1">IF(ISBLANK(A778)," ",INDIRECT(ADDRESS(1,5+MOD(ROW()-2,COUNTA('Form Responses 1'!$1:$1)-4),,TRUE,"Form Responses 1")))</f>
        <v>Gedung [Kamar 1]</v>
      </c>
      <c r="G778" s="51" t="e">
        <f ca="1">IF(ISBLANK(A778)," ",INDIRECT(ADDRESS(MATCH(A778,'Form Responses 1'!A:A,0),5+MOD(ROW()-2,COUNTA('Form Responses 1'!$1:$1)-4),,TRUE,"Form Responses 1")))</f>
        <v>#N/A</v>
      </c>
      <c r="H778" s="68" t="str">
        <f ca="1" t="shared" si="1"/>
        <v>Gedung</v>
      </c>
      <c r="I778" s="68" t="str">
        <f ca="1" t="shared" si="2"/>
        <v>CLEANING SERVICE</v>
      </c>
      <c r="J778" s="68" t="str">
        <f ca="1" t="array" ref="J778">IFERROR(INDEX(MASTER!B:B,MATCH(G778,MASTER!A:A,0))/100," ")</f>
        <v> </v>
      </c>
      <c r="K778" s="51">
        <f ca="1" t="shared" si="3"/>
        <v>0</v>
      </c>
      <c r="L778" s="51" t="str">
        <f ca="1" t="shared" si="4"/>
        <v>1900 - WEEK 00</v>
      </c>
      <c r="M778" s="51" t="str">
        <f ca="1" t="shared" si="5"/>
        <v>1900 - MONTH 01</v>
      </c>
      <c r="N778" s="68" t="str">
        <f ca="1" t="shared" ref="N778:O778" si="786">IFERROR(AVERAGEIF(L:L,L778,$J:$J)," ")</f>
        <v> </v>
      </c>
      <c r="O778" s="68" t="str">
        <f ca="1" t="shared" si="786"/>
        <v> </v>
      </c>
      <c r="P778" s="51" t="str">
        <f ca="1">IF(ISBLANK(A778)," ",IF(N778&gt;MASTER!$B$3/100,"SB",IF(N778&gt;MASTER!$B$4/100,"B",IF(N778&gt;MASTER!$B$5/100,"C","K"))))</f>
        <v>SB</v>
      </c>
      <c r="Q778" s="51" t="str">
        <f ca="1">IF(ISBLANK(B778)," ",IF(O778&gt;MASTER!$B$3/100,"SB",IF(O778&gt;MASTER!$B$4/100,"B",IF(O778&gt;MASTER!$B$5/100,"C","K"))))</f>
        <v>SB</v>
      </c>
    </row>
    <row r="779" customHeight="1" spans="1:17">
      <c r="A779" s="51">
        <f ca="1">INDIRECT(ADDRESS(2+QUOTIENT(ROW()-2,COUNTA('Form Responses 1'!$1:$1)-4),1,,TRUE,"Form Responses 1"))</f>
        <v>0</v>
      </c>
      <c r="B779" s="51">
        <f ca="1">INDIRECT(ADDRESS(2+QUOTIENT(ROW()-2,COUNTA('Form Responses 1'!$1:$1)-4),2,,TRUE,"Form Responses 1"))</f>
        <v>0</v>
      </c>
      <c r="C779" s="51">
        <f ca="1">INDIRECT(ADDRESS(2+QUOTIENT(ROW()-2,COUNTA('Form Responses 1'!$1:$1)-4),3,,TRUE,"Form Responses 1"))</f>
        <v>0</v>
      </c>
      <c r="D779" s="51">
        <f ca="1">INDIRECT(ADDRESS(2+QUOTIENT(ROW()-2,COUNTA('Form Responses 1'!$1:$1)-4),4,,TRUE,"Form Responses 1"))</f>
        <v>0</v>
      </c>
      <c r="E779" s="67">
        <f ca="1" t="shared" si="0"/>
        <v>6</v>
      </c>
      <c r="F779" s="51" t="str">
        <f ca="1">IF(ISBLANK(A779)," ",INDIRECT(ADDRESS(1,5+MOD(ROW()-2,COUNTA('Form Responses 1'!$1:$1)-4),,TRUE,"Form Responses 1")))</f>
        <v>Gedung [Kamar 2]</v>
      </c>
      <c r="G779" s="51" t="e">
        <f ca="1">IF(ISBLANK(A779)," ",INDIRECT(ADDRESS(MATCH(A779,'Form Responses 1'!A:A,0),5+MOD(ROW()-2,COUNTA('Form Responses 1'!$1:$1)-4),,TRUE,"Form Responses 1")))</f>
        <v>#N/A</v>
      </c>
      <c r="H779" s="68" t="str">
        <f ca="1" t="shared" si="1"/>
        <v>Gedung</v>
      </c>
      <c r="I779" s="68" t="str">
        <f ca="1" t="shared" si="2"/>
        <v>CLEANING SERVICE</v>
      </c>
      <c r="J779" s="68" t="str">
        <f ca="1" t="array" ref="J779">IFERROR(INDEX(MASTER!B:B,MATCH(G779,MASTER!A:A,0))/100," ")</f>
        <v> </v>
      </c>
      <c r="K779" s="51">
        <f ca="1" t="shared" si="3"/>
        <v>0</v>
      </c>
      <c r="L779" s="51" t="str">
        <f ca="1" t="shared" si="4"/>
        <v>1900 - WEEK 00</v>
      </c>
      <c r="M779" s="51" t="str">
        <f ca="1" t="shared" si="5"/>
        <v>1900 - MONTH 01</v>
      </c>
      <c r="N779" s="68" t="str">
        <f ca="1" t="shared" ref="N779:O779" si="787">IFERROR(AVERAGEIF(L:L,L779,$J:$J)," ")</f>
        <v> </v>
      </c>
      <c r="O779" s="68" t="str">
        <f ca="1" t="shared" si="787"/>
        <v> </v>
      </c>
      <c r="P779" s="51" t="str">
        <f ca="1">IF(ISBLANK(A779)," ",IF(N779&gt;MASTER!$B$3/100,"SB",IF(N779&gt;MASTER!$B$4/100,"B",IF(N779&gt;MASTER!$B$5/100,"C","K"))))</f>
        <v>SB</v>
      </c>
      <c r="Q779" s="51" t="str">
        <f ca="1">IF(ISBLANK(B779)," ",IF(O779&gt;MASTER!$B$3/100,"SB",IF(O779&gt;MASTER!$B$4/100,"B",IF(O779&gt;MASTER!$B$5/100,"C","K"))))</f>
        <v>SB</v>
      </c>
    </row>
    <row r="780" customHeight="1" spans="1:17">
      <c r="A780" s="51">
        <f ca="1">INDIRECT(ADDRESS(2+QUOTIENT(ROW()-2,COUNTA('Form Responses 1'!$1:$1)-4),1,,TRUE,"Form Responses 1"))</f>
        <v>0</v>
      </c>
      <c r="B780" s="51">
        <f ca="1">INDIRECT(ADDRESS(2+QUOTIENT(ROW()-2,COUNTA('Form Responses 1'!$1:$1)-4),2,,TRUE,"Form Responses 1"))</f>
        <v>0</v>
      </c>
      <c r="C780" s="51">
        <f ca="1">INDIRECT(ADDRESS(2+QUOTIENT(ROW()-2,COUNTA('Form Responses 1'!$1:$1)-4),3,,TRUE,"Form Responses 1"))</f>
        <v>0</v>
      </c>
      <c r="D780" s="51">
        <f ca="1">INDIRECT(ADDRESS(2+QUOTIENT(ROW()-2,COUNTA('Form Responses 1'!$1:$1)-4),4,,TRUE,"Form Responses 1"))</f>
        <v>0</v>
      </c>
      <c r="E780" s="67">
        <f ca="1" t="shared" si="0"/>
        <v>6</v>
      </c>
      <c r="F780" s="51" t="str">
        <f ca="1">IF(ISBLANK(A780)," ",INDIRECT(ADDRESS(1,5+MOD(ROW()-2,COUNTA('Form Responses 1'!$1:$1)-4),,TRUE,"Form Responses 1")))</f>
        <v>Gedung [Kamar 3]</v>
      </c>
      <c r="G780" s="51" t="e">
        <f ca="1">IF(ISBLANK(A780)," ",INDIRECT(ADDRESS(MATCH(A780,'Form Responses 1'!A:A,0),5+MOD(ROW()-2,COUNTA('Form Responses 1'!$1:$1)-4),,TRUE,"Form Responses 1")))</f>
        <v>#N/A</v>
      </c>
      <c r="H780" s="68" t="str">
        <f ca="1" t="shared" si="1"/>
        <v>Gedung</v>
      </c>
      <c r="I780" s="68" t="str">
        <f ca="1" t="shared" si="2"/>
        <v>CLEANING SERVICE</v>
      </c>
      <c r="J780" s="68" t="str">
        <f ca="1" t="array" ref="J780">IFERROR(INDEX(MASTER!B:B,MATCH(G780,MASTER!A:A,0))/100," ")</f>
        <v> </v>
      </c>
      <c r="K780" s="51">
        <f ca="1" t="shared" si="3"/>
        <v>0</v>
      </c>
      <c r="L780" s="51" t="str">
        <f ca="1" t="shared" si="4"/>
        <v>1900 - WEEK 00</v>
      </c>
      <c r="M780" s="51" t="str">
        <f ca="1" t="shared" si="5"/>
        <v>1900 - MONTH 01</v>
      </c>
      <c r="N780" s="68" t="str">
        <f ca="1" t="shared" ref="N780:O780" si="788">IFERROR(AVERAGEIF(L:L,L780,$J:$J)," ")</f>
        <v> </v>
      </c>
      <c r="O780" s="68" t="str">
        <f ca="1" t="shared" si="788"/>
        <v> </v>
      </c>
      <c r="P780" s="51" t="str">
        <f ca="1">IF(ISBLANK(A780)," ",IF(N780&gt;MASTER!$B$3/100,"SB",IF(N780&gt;MASTER!$B$4/100,"B",IF(N780&gt;MASTER!$B$5/100,"C","K"))))</f>
        <v>SB</v>
      </c>
      <c r="Q780" s="51" t="str">
        <f ca="1">IF(ISBLANK(B780)," ",IF(O780&gt;MASTER!$B$3/100,"SB",IF(O780&gt;MASTER!$B$4/100,"B",IF(O780&gt;MASTER!$B$5/100,"C","K"))))</f>
        <v>SB</v>
      </c>
    </row>
    <row r="781" customHeight="1" spans="1:17">
      <c r="A781" s="51">
        <f ca="1">INDIRECT(ADDRESS(2+QUOTIENT(ROW()-2,COUNTA('Form Responses 1'!$1:$1)-4),1,,TRUE,"Form Responses 1"))</f>
        <v>0</v>
      </c>
      <c r="B781" s="51">
        <f ca="1">INDIRECT(ADDRESS(2+QUOTIENT(ROW()-2,COUNTA('Form Responses 1'!$1:$1)-4),2,,TRUE,"Form Responses 1"))</f>
        <v>0</v>
      </c>
      <c r="C781" s="51">
        <f ca="1">INDIRECT(ADDRESS(2+QUOTIENT(ROW()-2,COUNTA('Form Responses 1'!$1:$1)-4),3,,TRUE,"Form Responses 1"))</f>
        <v>0</v>
      </c>
      <c r="D781" s="51">
        <f ca="1">INDIRECT(ADDRESS(2+QUOTIENT(ROW()-2,COUNTA('Form Responses 1'!$1:$1)-4),4,,TRUE,"Form Responses 1"))</f>
        <v>0</v>
      </c>
      <c r="E781" s="67">
        <f ca="1" t="shared" si="0"/>
        <v>6</v>
      </c>
      <c r="F781" s="51" t="str">
        <f ca="1">IF(ISBLANK(A781)," ",INDIRECT(ADDRESS(1,5+MOD(ROW()-2,COUNTA('Form Responses 1'!$1:$1)-4),,TRUE,"Form Responses 1")))</f>
        <v>Gedung [Kamar 4]</v>
      </c>
      <c r="G781" s="51" t="e">
        <f ca="1">IF(ISBLANK(A781)," ",INDIRECT(ADDRESS(MATCH(A781,'Form Responses 1'!A:A,0),5+MOD(ROW()-2,COUNTA('Form Responses 1'!$1:$1)-4),,TRUE,"Form Responses 1")))</f>
        <v>#N/A</v>
      </c>
      <c r="H781" s="68" t="str">
        <f ca="1" t="shared" si="1"/>
        <v>Gedung</v>
      </c>
      <c r="I781" s="68" t="str">
        <f ca="1" t="shared" si="2"/>
        <v>CLEANING SERVICE</v>
      </c>
      <c r="J781" s="68" t="str">
        <f ca="1" t="array" ref="J781">IFERROR(INDEX(MASTER!B:B,MATCH(G781,MASTER!A:A,0))/100," ")</f>
        <v> </v>
      </c>
      <c r="K781" s="51">
        <f ca="1" t="shared" si="3"/>
        <v>0</v>
      </c>
      <c r="L781" s="51" t="str">
        <f ca="1" t="shared" si="4"/>
        <v>1900 - WEEK 00</v>
      </c>
      <c r="M781" s="51" t="str">
        <f ca="1" t="shared" si="5"/>
        <v>1900 - MONTH 01</v>
      </c>
      <c r="N781" s="68" t="str">
        <f ca="1" t="shared" ref="N781:O781" si="789">IFERROR(AVERAGEIF(L:L,L781,$J:$J)," ")</f>
        <v> </v>
      </c>
      <c r="O781" s="68" t="str">
        <f ca="1" t="shared" si="789"/>
        <v> </v>
      </c>
      <c r="P781" s="51" t="str">
        <f ca="1">IF(ISBLANK(A781)," ",IF(N781&gt;MASTER!$B$3/100,"SB",IF(N781&gt;MASTER!$B$4/100,"B",IF(N781&gt;MASTER!$B$5/100,"C","K"))))</f>
        <v>SB</v>
      </c>
      <c r="Q781" s="51" t="str">
        <f ca="1">IF(ISBLANK(B781)," ",IF(O781&gt;MASTER!$B$3/100,"SB",IF(O781&gt;MASTER!$B$4/100,"B",IF(O781&gt;MASTER!$B$5/100,"C","K"))))</f>
        <v>SB</v>
      </c>
    </row>
    <row r="782" customHeight="1" spans="1:17">
      <c r="A782" s="51">
        <f ca="1">INDIRECT(ADDRESS(2+QUOTIENT(ROW()-2,COUNTA('Form Responses 1'!$1:$1)-4),1,,TRUE,"Form Responses 1"))</f>
        <v>0</v>
      </c>
      <c r="B782" s="51">
        <f ca="1">INDIRECT(ADDRESS(2+QUOTIENT(ROW()-2,COUNTA('Form Responses 1'!$1:$1)-4),2,,TRUE,"Form Responses 1"))</f>
        <v>0</v>
      </c>
      <c r="C782" s="51">
        <f ca="1">INDIRECT(ADDRESS(2+QUOTIENT(ROW()-2,COUNTA('Form Responses 1'!$1:$1)-4),3,,TRUE,"Form Responses 1"))</f>
        <v>0</v>
      </c>
      <c r="D782" s="51">
        <f ca="1">INDIRECT(ADDRESS(2+QUOTIENT(ROW()-2,COUNTA('Form Responses 1'!$1:$1)-4),4,,TRUE,"Form Responses 1"))</f>
        <v>0</v>
      </c>
      <c r="E782" s="67">
        <f ca="1" t="shared" si="0"/>
        <v>6</v>
      </c>
      <c r="F782" s="51" t="str">
        <f ca="1">IF(ISBLANK(A782)," ",INDIRECT(ADDRESS(1,5+MOD(ROW()-2,COUNTA('Form Responses 1'!$1:$1)-4),,TRUE,"Form Responses 1")))</f>
        <v>Gedung [Kolidor]</v>
      </c>
      <c r="G782" s="51" t="e">
        <f ca="1">IF(ISBLANK(A782)," ",INDIRECT(ADDRESS(MATCH(A782,'Form Responses 1'!A:A,0),5+MOD(ROW()-2,COUNTA('Form Responses 1'!$1:$1)-4),,TRUE,"Form Responses 1")))</f>
        <v>#N/A</v>
      </c>
      <c r="H782" s="68" t="str">
        <f ca="1" t="shared" si="1"/>
        <v>Gedung</v>
      </c>
      <c r="I782" s="68" t="str">
        <f ca="1" t="shared" si="2"/>
        <v>CLEANING SERVICE</v>
      </c>
      <c r="J782" s="68" t="str">
        <f ca="1" t="array" ref="J782">IFERROR(INDEX(MASTER!B:B,MATCH(G782,MASTER!A:A,0))/100," ")</f>
        <v> </v>
      </c>
      <c r="K782" s="51">
        <f ca="1" t="shared" si="3"/>
        <v>0</v>
      </c>
      <c r="L782" s="51" t="str">
        <f ca="1" t="shared" si="4"/>
        <v>1900 - WEEK 00</v>
      </c>
      <c r="M782" s="51" t="str">
        <f ca="1" t="shared" si="5"/>
        <v>1900 - MONTH 01</v>
      </c>
      <c r="N782" s="68" t="str">
        <f ca="1" t="shared" ref="N782:O782" si="790">IFERROR(AVERAGEIF(L:L,L782,$J:$J)," ")</f>
        <v> </v>
      </c>
      <c r="O782" s="68" t="str">
        <f ca="1" t="shared" si="790"/>
        <v> </v>
      </c>
      <c r="P782" s="51" t="str">
        <f ca="1">IF(ISBLANK(A782)," ",IF(N782&gt;MASTER!$B$3/100,"SB",IF(N782&gt;MASTER!$B$4/100,"B",IF(N782&gt;MASTER!$B$5/100,"C","K"))))</f>
        <v>SB</v>
      </c>
      <c r="Q782" s="51" t="str">
        <f ca="1">IF(ISBLANK(B782)," ",IF(O782&gt;MASTER!$B$3/100,"SB",IF(O782&gt;MASTER!$B$4/100,"B",IF(O782&gt;MASTER!$B$5/100,"C","K"))))</f>
        <v>SB</v>
      </c>
    </row>
    <row r="783" customHeight="1" spans="1:17">
      <c r="A783" s="51">
        <f ca="1">INDIRECT(ADDRESS(2+QUOTIENT(ROW()-2,COUNTA('Form Responses 1'!$1:$1)-4),1,,TRUE,"Form Responses 1"))</f>
        <v>0</v>
      </c>
      <c r="B783" s="51">
        <f ca="1">INDIRECT(ADDRESS(2+QUOTIENT(ROW()-2,COUNTA('Form Responses 1'!$1:$1)-4),2,,TRUE,"Form Responses 1"))</f>
        <v>0</v>
      </c>
      <c r="C783" s="51">
        <f ca="1">INDIRECT(ADDRESS(2+QUOTIENT(ROW()-2,COUNTA('Form Responses 1'!$1:$1)-4),3,,TRUE,"Form Responses 1"))</f>
        <v>0</v>
      </c>
      <c r="D783" s="51">
        <f ca="1">INDIRECT(ADDRESS(2+QUOTIENT(ROW()-2,COUNTA('Form Responses 1'!$1:$1)-4),4,,TRUE,"Form Responses 1"))</f>
        <v>0</v>
      </c>
      <c r="E783" s="67">
        <f ca="1" t="shared" si="0"/>
        <v>6</v>
      </c>
      <c r="F783" s="51" t="str">
        <f ca="1">IF(ISBLANK(A783)," ",INDIRECT(ADDRESS(1,5+MOD(ROW()-2,COUNTA('Form Responses 1'!$1:$1)-4),,TRUE,"Form Responses 1")))</f>
        <v>Gedung [Pentri]</v>
      </c>
      <c r="G783" s="51" t="e">
        <f ca="1">IF(ISBLANK(A783)," ",INDIRECT(ADDRESS(MATCH(A783,'Form Responses 1'!A:A,0),5+MOD(ROW()-2,COUNTA('Form Responses 1'!$1:$1)-4),,TRUE,"Form Responses 1")))</f>
        <v>#N/A</v>
      </c>
      <c r="H783" s="68" t="str">
        <f ca="1" t="shared" si="1"/>
        <v>Gedung</v>
      </c>
      <c r="I783" s="68" t="str">
        <f ca="1" t="shared" si="2"/>
        <v>CLEANING SERVICE</v>
      </c>
      <c r="J783" s="68" t="str">
        <f ca="1" t="array" ref="J783">IFERROR(INDEX(MASTER!B:B,MATCH(G783,MASTER!A:A,0))/100," ")</f>
        <v> </v>
      </c>
      <c r="K783" s="51">
        <f ca="1" t="shared" si="3"/>
        <v>0</v>
      </c>
      <c r="L783" s="51" t="str">
        <f ca="1" t="shared" si="4"/>
        <v>1900 - WEEK 00</v>
      </c>
      <c r="M783" s="51" t="str">
        <f ca="1" t="shared" si="5"/>
        <v>1900 - MONTH 01</v>
      </c>
      <c r="N783" s="68" t="str">
        <f ca="1" t="shared" ref="N783:O783" si="791">IFERROR(AVERAGEIF(L:L,L783,$J:$J)," ")</f>
        <v> </v>
      </c>
      <c r="O783" s="68" t="str">
        <f ca="1" t="shared" si="791"/>
        <v> </v>
      </c>
      <c r="P783" s="51" t="str">
        <f ca="1">IF(ISBLANK(A783)," ",IF(N783&gt;MASTER!$B$3/100,"SB",IF(N783&gt;MASTER!$B$4/100,"B",IF(N783&gt;MASTER!$B$5/100,"C","K"))))</f>
        <v>SB</v>
      </c>
      <c r="Q783" s="51" t="str">
        <f ca="1">IF(ISBLANK(B783)," ",IF(O783&gt;MASTER!$B$3/100,"SB",IF(O783&gt;MASTER!$B$4/100,"B",IF(O783&gt;MASTER!$B$5/100,"C","K"))))</f>
        <v>SB</v>
      </c>
    </row>
    <row r="784" customHeight="1" spans="1:17">
      <c r="A784" s="51">
        <f ca="1">INDIRECT(ADDRESS(2+QUOTIENT(ROW()-2,COUNTA('Form Responses 1'!$1:$1)-4),1,,TRUE,"Form Responses 1"))</f>
        <v>0</v>
      </c>
      <c r="B784" s="51">
        <f ca="1">INDIRECT(ADDRESS(2+QUOTIENT(ROW()-2,COUNTA('Form Responses 1'!$1:$1)-4),2,,TRUE,"Form Responses 1"))</f>
        <v>0</v>
      </c>
      <c r="C784" s="51">
        <f ca="1">INDIRECT(ADDRESS(2+QUOTIENT(ROW()-2,COUNTA('Form Responses 1'!$1:$1)-4),3,,TRUE,"Form Responses 1"))</f>
        <v>0</v>
      </c>
      <c r="D784" s="51">
        <f ca="1">INDIRECT(ADDRESS(2+QUOTIENT(ROW()-2,COUNTA('Form Responses 1'!$1:$1)-4),4,,TRUE,"Form Responses 1"))</f>
        <v>0</v>
      </c>
      <c r="E784" s="67">
        <f ca="1" t="shared" si="0"/>
        <v>6</v>
      </c>
      <c r="F784" s="51" t="str">
        <f ca="1">IF(ISBLANK(A784)," ",INDIRECT(ADDRESS(1,5+MOD(ROW()-2,COUNTA('Form Responses 1'!$1:$1)-4),,TRUE,"Form Responses 1")))</f>
        <v>Gedung [Toilet]</v>
      </c>
      <c r="G784" s="51" t="e">
        <f ca="1">IF(ISBLANK(A784)," ",INDIRECT(ADDRESS(MATCH(A784,'Form Responses 1'!A:A,0),5+MOD(ROW()-2,COUNTA('Form Responses 1'!$1:$1)-4),,TRUE,"Form Responses 1")))</f>
        <v>#N/A</v>
      </c>
      <c r="H784" s="68" t="str">
        <f ca="1" t="shared" si="1"/>
        <v>Gedung</v>
      </c>
      <c r="I784" s="68" t="str">
        <f ca="1" t="shared" si="2"/>
        <v>CLEANING SERVICE</v>
      </c>
      <c r="J784" s="68" t="str">
        <f ca="1" t="array" ref="J784">IFERROR(INDEX(MASTER!B:B,MATCH(G784,MASTER!A:A,0))/100," ")</f>
        <v> </v>
      </c>
      <c r="K784" s="51">
        <f ca="1" t="shared" si="3"/>
        <v>0</v>
      </c>
      <c r="L784" s="51" t="str">
        <f ca="1" t="shared" si="4"/>
        <v>1900 - WEEK 00</v>
      </c>
      <c r="M784" s="51" t="str">
        <f ca="1" t="shared" si="5"/>
        <v>1900 - MONTH 01</v>
      </c>
      <c r="N784" s="68" t="str">
        <f ca="1" t="shared" ref="N784:O784" si="792">IFERROR(AVERAGEIF(L:L,L784,$J:$J)," ")</f>
        <v> </v>
      </c>
      <c r="O784" s="68" t="str">
        <f ca="1" t="shared" si="792"/>
        <v> </v>
      </c>
      <c r="P784" s="51" t="str">
        <f ca="1">IF(ISBLANK(A784)," ",IF(N784&gt;MASTER!$B$3/100,"SB",IF(N784&gt;MASTER!$B$4/100,"B",IF(N784&gt;MASTER!$B$5/100,"C","K"))))</f>
        <v>SB</v>
      </c>
      <c r="Q784" s="51" t="str">
        <f ca="1">IF(ISBLANK(B784)," ",IF(O784&gt;MASTER!$B$3/100,"SB",IF(O784&gt;MASTER!$B$4/100,"B",IF(O784&gt;MASTER!$B$5/100,"C","K"))))</f>
        <v>SB</v>
      </c>
    </row>
    <row r="785" customHeight="1" spans="1:17">
      <c r="A785" s="51">
        <f ca="1">INDIRECT(ADDRESS(2+QUOTIENT(ROW()-2,COUNTA('Form Responses 1'!$1:$1)-4),1,,TRUE,"Form Responses 1"))</f>
        <v>0</v>
      </c>
      <c r="B785" s="51">
        <f ca="1">INDIRECT(ADDRESS(2+QUOTIENT(ROW()-2,COUNTA('Form Responses 1'!$1:$1)-4),2,,TRUE,"Form Responses 1"))</f>
        <v>0</v>
      </c>
      <c r="C785" s="51">
        <f ca="1">INDIRECT(ADDRESS(2+QUOTIENT(ROW()-2,COUNTA('Form Responses 1'!$1:$1)-4),3,,TRUE,"Form Responses 1"))</f>
        <v>0</v>
      </c>
      <c r="D785" s="51">
        <f ca="1">INDIRECT(ADDRESS(2+QUOTIENT(ROW()-2,COUNTA('Form Responses 1'!$1:$1)-4),4,,TRUE,"Form Responses 1"))</f>
        <v>0</v>
      </c>
      <c r="E785" s="67">
        <f ca="1" t="shared" si="0"/>
        <v>6</v>
      </c>
      <c r="F785" s="51" t="str">
        <f ca="1">IF(ISBLANK(A785)," ",INDIRECT(ADDRESS(1,5+MOD(ROW()-2,COUNTA('Form Responses 1'!$1:$1)-4),,TRUE,"Form Responses 1")))</f>
        <v>Security [Security Functions]</v>
      </c>
      <c r="G785" s="51" t="e">
        <f ca="1">IF(ISBLANK(A785)," ",INDIRECT(ADDRESS(MATCH(A785,'Form Responses 1'!A:A,0),5+MOD(ROW()-2,COUNTA('Form Responses 1'!$1:$1)-4),,TRUE,"Form Responses 1")))</f>
        <v>#N/A</v>
      </c>
      <c r="H785" s="68" t="str">
        <f ca="1" t="shared" si="1"/>
        <v>Security</v>
      </c>
      <c r="I785" s="68" t="str">
        <f ca="1" t="shared" si="2"/>
        <v>SECURITY SERVICE</v>
      </c>
      <c r="J785" s="68" t="str">
        <f ca="1" t="array" ref="J785">IFERROR(INDEX(MASTER!B:B,MATCH(G785,MASTER!A:A,0))/100," ")</f>
        <v> </v>
      </c>
      <c r="K785" s="51">
        <f ca="1" t="shared" si="3"/>
        <v>0</v>
      </c>
      <c r="L785" s="51" t="str">
        <f ca="1" t="shared" si="4"/>
        <v>1900 - WEEK 00</v>
      </c>
      <c r="M785" s="51" t="str">
        <f ca="1" t="shared" si="5"/>
        <v>1900 - MONTH 01</v>
      </c>
      <c r="N785" s="68" t="str">
        <f ca="1" t="shared" ref="N785:O785" si="793">IFERROR(AVERAGEIF(L:L,L785,$J:$J)," ")</f>
        <v> </v>
      </c>
      <c r="O785" s="68" t="str">
        <f ca="1" t="shared" si="793"/>
        <v> </v>
      </c>
      <c r="P785" s="51" t="str">
        <f ca="1">IF(ISBLANK(A785)," ",IF(N785&gt;MASTER!$B$3/100,"SB",IF(N785&gt;MASTER!$B$4/100,"B",IF(N785&gt;MASTER!$B$5/100,"C","K"))))</f>
        <v>SB</v>
      </c>
      <c r="Q785" s="51" t="str">
        <f ca="1">IF(ISBLANK(B785)," ",IF(O785&gt;MASTER!$B$3/100,"SB",IF(O785&gt;MASTER!$B$4/100,"B",IF(O785&gt;MASTER!$B$5/100,"C","K"))))</f>
        <v>SB</v>
      </c>
    </row>
    <row r="786" customHeight="1" spans="1:17">
      <c r="A786" s="51">
        <f ca="1">INDIRECT(ADDRESS(2+QUOTIENT(ROW()-2,COUNTA('Form Responses 1'!$1:$1)-4),1,,TRUE,"Form Responses 1"))</f>
        <v>0</v>
      </c>
      <c r="B786" s="51">
        <f ca="1">INDIRECT(ADDRESS(2+QUOTIENT(ROW()-2,COUNTA('Form Responses 1'!$1:$1)-4),2,,TRUE,"Form Responses 1"))</f>
        <v>0</v>
      </c>
      <c r="C786" s="51">
        <f ca="1">INDIRECT(ADDRESS(2+QUOTIENT(ROW()-2,COUNTA('Form Responses 1'!$1:$1)-4),3,,TRUE,"Form Responses 1"))</f>
        <v>0</v>
      </c>
      <c r="D786" s="51">
        <f ca="1">INDIRECT(ADDRESS(2+QUOTIENT(ROW()-2,COUNTA('Form Responses 1'!$1:$1)-4),4,,TRUE,"Form Responses 1"))</f>
        <v>0</v>
      </c>
      <c r="E786" s="67">
        <f ca="1" t="shared" si="0"/>
        <v>6</v>
      </c>
      <c r="F786" s="51" t="str">
        <f ca="1">IF(ISBLANK(A786)," ",INDIRECT(ADDRESS(1,5+MOD(ROW()-2,COUNTA('Form Responses 1'!$1:$1)-4),,TRUE,"Form Responses 1")))</f>
        <v>Gedung [Halaman]</v>
      </c>
      <c r="G786" s="51" t="e">
        <f ca="1">IF(ISBLANK(A786)," ",INDIRECT(ADDRESS(MATCH(A786,'Form Responses 1'!A:A,0),5+MOD(ROW()-2,COUNTA('Form Responses 1'!$1:$1)-4),,TRUE,"Form Responses 1")))</f>
        <v>#N/A</v>
      </c>
      <c r="H786" s="68" t="str">
        <f ca="1" t="shared" si="1"/>
        <v>Gedung</v>
      </c>
      <c r="I786" s="68" t="str">
        <f ca="1" t="shared" si="2"/>
        <v>CLEANING SERVICE</v>
      </c>
      <c r="J786" s="68" t="str">
        <f ca="1" t="array" ref="J786">IFERROR(INDEX(MASTER!B:B,MATCH(G786,MASTER!A:A,0))/100," ")</f>
        <v> </v>
      </c>
      <c r="K786" s="51">
        <f ca="1" t="shared" si="3"/>
        <v>0</v>
      </c>
      <c r="L786" s="51" t="str">
        <f ca="1" t="shared" si="4"/>
        <v>1900 - WEEK 00</v>
      </c>
      <c r="M786" s="51" t="str">
        <f ca="1" t="shared" si="5"/>
        <v>1900 - MONTH 01</v>
      </c>
      <c r="N786" s="68" t="str">
        <f ca="1" t="shared" ref="N786:O786" si="794">IFERROR(AVERAGEIF(L:L,L786,$J:$J)," ")</f>
        <v> </v>
      </c>
      <c r="O786" s="68" t="str">
        <f ca="1" t="shared" si="794"/>
        <v> </v>
      </c>
      <c r="P786" s="51" t="str">
        <f ca="1">IF(ISBLANK(A786)," ",IF(N786&gt;MASTER!$B$3/100,"SB",IF(N786&gt;MASTER!$B$4/100,"B",IF(N786&gt;MASTER!$B$5/100,"C","K"))))</f>
        <v>SB</v>
      </c>
      <c r="Q786" s="51" t="str">
        <f ca="1">IF(ISBLANK(B786)," ",IF(O786&gt;MASTER!$B$3/100,"SB",IF(O786&gt;MASTER!$B$4/100,"B",IF(O786&gt;MASTER!$B$5/100,"C","K"))))</f>
        <v>SB</v>
      </c>
    </row>
    <row r="787" customHeight="1" spans="1:17">
      <c r="A787" s="51">
        <f ca="1">INDIRECT(ADDRESS(2+QUOTIENT(ROW()-2,COUNTA('Form Responses 1'!$1:$1)-4),1,,TRUE,"Form Responses 1"))</f>
        <v>0</v>
      </c>
      <c r="B787" s="51">
        <f ca="1">INDIRECT(ADDRESS(2+QUOTIENT(ROW()-2,COUNTA('Form Responses 1'!$1:$1)-4),2,,TRUE,"Form Responses 1"))</f>
        <v>0</v>
      </c>
      <c r="C787" s="51">
        <f ca="1">INDIRECT(ADDRESS(2+QUOTIENT(ROW()-2,COUNTA('Form Responses 1'!$1:$1)-4),3,,TRUE,"Form Responses 1"))</f>
        <v>0</v>
      </c>
      <c r="D787" s="51">
        <f ca="1">INDIRECT(ADDRESS(2+QUOTIENT(ROW()-2,COUNTA('Form Responses 1'!$1:$1)-4),4,,TRUE,"Form Responses 1"))</f>
        <v>0</v>
      </c>
      <c r="E787" s="67">
        <f ca="1" t="shared" si="0"/>
        <v>6</v>
      </c>
      <c r="F787" s="51" t="str">
        <f ca="1">IF(ISBLANK(A787)," ",INDIRECT(ADDRESS(1,5+MOD(ROW()-2,COUNTA('Form Responses 1'!$1:$1)-4),,TRUE,"Form Responses 1")))</f>
        <v>Gedung [Kamar 1]</v>
      </c>
      <c r="G787" s="51" t="e">
        <f ca="1">IF(ISBLANK(A787)," ",INDIRECT(ADDRESS(MATCH(A787,'Form Responses 1'!A:A,0),5+MOD(ROW()-2,COUNTA('Form Responses 1'!$1:$1)-4),,TRUE,"Form Responses 1")))</f>
        <v>#N/A</v>
      </c>
      <c r="H787" s="68" t="str">
        <f ca="1" t="shared" si="1"/>
        <v>Gedung</v>
      </c>
      <c r="I787" s="68" t="str">
        <f ca="1" t="shared" si="2"/>
        <v>CLEANING SERVICE</v>
      </c>
      <c r="J787" s="68" t="str">
        <f ca="1" t="array" ref="J787">IFERROR(INDEX(MASTER!B:B,MATCH(G787,MASTER!A:A,0))/100," ")</f>
        <v> </v>
      </c>
      <c r="K787" s="51">
        <f ca="1" t="shared" si="3"/>
        <v>0</v>
      </c>
      <c r="L787" s="51" t="str">
        <f ca="1" t="shared" si="4"/>
        <v>1900 - WEEK 00</v>
      </c>
      <c r="M787" s="51" t="str">
        <f ca="1" t="shared" si="5"/>
        <v>1900 - MONTH 01</v>
      </c>
      <c r="N787" s="68" t="str">
        <f ca="1" t="shared" ref="N787:O787" si="795">IFERROR(AVERAGEIF(L:L,L787,$J:$J)," ")</f>
        <v> </v>
      </c>
      <c r="O787" s="68" t="str">
        <f ca="1" t="shared" si="795"/>
        <v> </v>
      </c>
      <c r="P787" s="51" t="str">
        <f ca="1">IF(ISBLANK(A787)," ",IF(N787&gt;MASTER!$B$3/100,"SB",IF(N787&gt;MASTER!$B$4/100,"B",IF(N787&gt;MASTER!$B$5/100,"C","K"))))</f>
        <v>SB</v>
      </c>
      <c r="Q787" s="51" t="str">
        <f ca="1">IF(ISBLANK(B787)," ",IF(O787&gt;MASTER!$B$3/100,"SB",IF(O787&gt;MASTER!$B$4/100,"B",IF(O787&gt;MASTER!$B$5/100,"C","K"))))</f>
        <v>SB</v>
      </c>
    </row>
    <row r="788" customHeight="1" spans="1:17">
      <c r="A788" s="51">
        <f ca="1">INDIRECT(ADDRESS(2+QUOTIENT(ROW()-2,COUNTA('Form Responses 1'!$1:$1)-4),1,,TRUE,"Form Responses 1"))</f>
        <v>0</v>
      </c>
      <c r="B788" s="51">
        <f ca="1">INDIRECT(ADDRESS(2+QUOTIENT(ROW()-2,COUNTA('Form Responses 1'!$1:$1)-4),2,,TRUE,"Form Responses 1"))</f>
        <v>0</v>
      </c>
      <c r="C788" s="51">
        <f ca="1">INDIRECT(ADDRESS(2+QUOTIENT(ROW()-2,COUNTA('Form Responses 1'!$1:$1)-4),3,,TRUE,"Form Responses 1"))</f>
        <v>0</v>
      </c>
      <c r="D788" s="51">
        <f ca="1">INDIRECT(ADDRESS(2+QUOTIENT(ROW()-2,COUNTA('Form Responses 1'!$1:$1)-4),4,,TRUE,"Form Responses 1"))</f>
        <v>0</v>
      </c>
      <c r="E788" s="67">
        <f ca="1" t="shared" si="0"/>
        <v>6</v>
      </c>
      <c r="F788" s="51" t="str">
        <f ca="1">IF(ISBLANK(A788)," ",INDIRECT(ADDRESS(1,5+MOD(ROW()-2,COUNTA('Form Responses 1'!$1:$1)-4),,TRUE,"Form Responses 1")))</f>
        <v>Gedung [Kamar 2]</v>
      </c>
      <c r="G788" s="51" t="e">
        <f ca="1">IF(ISBLANK(A788)," ",INDIRECT(ADDRESS(MATCH(A788,'Form Responses 1'!A:A,0),5+MOD(ROW()-2,COUNTA('Form Responses 1'!$1:$1)-4),,TRUE,"Form Responses 1")))</f>
        <v>#N/A</v>
      </c>
      <c r="H788" s="68" t="str">
        <f ca="1" t="shared" si="1"/>
        <v>Gedung</v>
      </c>
      <c r="I788" s="68" t="str">
        <f ca="1" t="shared" si="2"/>
        <v>CLEANING SERVICE</v>
      </c>
      <c r="J788" s="68" t="str">
        <f ca="1" t="array" ref="J788">IFERROR(INDEX(MASTER!B:B,MATCH(G788,MASTER!A:A,0))/100," ")</f>
        <v> </v>
      </c>
      <c r="K788" s="51">
        <f ca="1" t="shared" si="3"/>
        <v>0</v>
      </c>
      <c r="L788" s="51" t="str">
        <f ca="1" t="shared" si="4"/>
        <v>1900 - WEEK 00</v>
      </c>
      <c r="M788" s="51" t="str">
        <f ca="1" t="shared" si="5"/>
        <v>1900 - MONTH 01</v>
      </c>
      <c r="N788" s="68" t="str">
        <f ca="1" t="shared" ref="N788:O788" si="796">IFERROR(AVERAGEIF(L:L,L788,$J:$J)," ")</f>
        <v> </v>
      </c>
      <c r="O788" s="68" t="str">
        <f ca="1" t="shared" si="796"/>
        <v> </v>
      </c>
      <c r="P788" s="51" t="str">
        <f ca="1">IF(ISBLANK(A788)," ",IF(N788&gt;MASTER!$B$3/100,"SB",IF(N788&gt;MASTER!$B$4/100,"B",IF(N788&gt;MASTER!$B$5/100,"C","K"))))</f>
        <v>SB</v>
      </c>
      <c r="Q788" s="51" t="str">
        <f ca="1">IF(ISBLANK(B788)," ",IF(O788&gt;MASTER!$B$3/100,"SB",IF(O788&gt;MASTER!$B$4/100,"B",IF(O788&gt;MASTER!$B$5/100,"C","K"))))</f>
        <v>SB</v>
      </c>
    </row>
    <row r="789" customHeight="1" spans="1:17">
      <c r="A789" s="51">
        <f ca="1">INDIRECT(ADDRESS(2+QUOTIENT(ROW()-2,COUNTA('Form Responses 1'!$1:$1)-4),1,,TRUE,"Form Responses 1"))</f>
        <v>0</v>
      </c>
      <c r="B789" s="51">
        <f ca="1">INDIRECT(ADDRESS(2+QUOTIENT(ROW()-2,COUNTA('Form Responses 1'!$1:$1)-4),2,,TRUE,"Form Responses 1"))</f>
        <v>0</v>
      </c>
      <c r="C789" s="51">
        <f ca="1">INDIRECT(ADDRESS(2+QUOTIENT(ROW()-2,COUNTA('Form Responses 1'!$1:$1)-4),3,,TRUE,"Form Responses 1"))</f>
        <v>0</v>
      </c>
      <c r="D789" s="51">
        <f ca="1">INDIRECT(ADDRESS(2+QUOTIENT(ROW()-2,COUNTA('Form Responses 1'!$1:$1)-4),4,,TRUE,"Form Responses 1"))</f>
        <v>0</v>
      </c>
      <c r="E789" s="67">
        <f ca="1" t="shared" si="0"/>
        <v>6</v>
      </c>
      <c r="F789" s="51" t="str">
        <f ca="1">IF(ISBLANK(A789)," ",INDIRECT(ADDRESS(1,5+MOD(ROW()-2,COUNTA('Form Responses 1'!$1:$1)-4),,TRUE,"Form Responses 1")))</f>
        <v>Gedung [Kamar 3]</v>
      </c>
      <c r="G789" s="51" t="e">
        <f ca="1">IF(ISBLANK(A789)," ",INDIRECT(ADDRESS(MATCH(A789,'Form Responses 1'!A:A,0),5+MOD(ROW()-2,COUNTA('Form Responses 1'!$1:$1)-4),,TRUE,"Form Responses 1")))</f>
        <v>#N/A</v>
      </c>
      <c r="H789" s="68" t="str">
        <f ca="1" t="shared" si="1"/>
        <v>Gedung</v>
      </c>
      <c r="I789" s="68" t="str">
        <f ca="1" t="shared" si="2"/>
        <v>CLEANING SERVICE</v>
      </c>
      <c r="J789" s="68" t="str">
        <f ca="1" t="array" ref="J789">IFERROR(INDEX(MASTER!B:B,MATCH(G789,MASTER!A:A,0))/100," ")</f>
        <v> </v>
      </c>
      <c r="K789" s="51">
        <f ca="1" t="shared" si="3"/>
        <v>0</v>
      </c>
      <c r="L789" s="51" t="str">
        <f ca="1" t="shared" si="4"/>
        <v>1900 - WEEK 00</v>
      </c>
      <c r="M789" s="51" t="str">
        <f ca="1" t="shared" si="5"/>
        <v>1900 - MONTH 01</v>
      </c>
      <c r="N789" s="68" t="str">
        <f ca="1" t="shared" ref="N789:O789" si="797">IFERROR(AVERAGEIF(L:L,L789,$J:$J)," ")</f>
        <v> </v>
      </c>
      <c r="O789" s="68" t="str">
        <f ca="1" t="shared" si="797"/>
        <v> </v>
      </c>
      <c r="P789" s="51" t="str">
        <f ca="1">IF(ISBLANK(A789)," ",IF(N789&gt;MASTER!$B$3/100,"SB",IF(N789&gt;MASTER!$B$4/100,"B",IF(N789&gt;MASTER!$B$5/100,"C","K"))))</f>
        <v>SB</v>
      </c>
      <c r="Q789" s="51" t="str">
        <f ca="1">IF(ISBLANK(B789)," ",IF(O789&gt;MASTER!$B$3/100,"SB",IF(O789&gt;MASTER!$B$4/100,"B",IF(O789&gt;MASTER!$B$5/100,"C","K"))))</f>
        <v>SB</v>
      </c>
    </row>
    <row r="790" customHeight="1" spans="1:17">
      <c r="A790" s="51">
        <f ca="1">INDIRECT(ADDRESS(2+QUOTIENT(ROW()-2,COUNTA('Form Responses 1'!$1:$1)-4),1,,TRUE,"Form Responses 1"))</f>
        <v>0</v>
      </c>
      <c r="B790" s="51">
        <f ca="1">INDIRECT(ADDRESS(2+QUOTIENT(ROW()-2,COUNTA('Form Responses 1'!$1:$1)-4),2,,TRUE,"Form Responses 1"))</f>
        <v>0</v>
      </c>
      <c r="C790" s="51">
        <f ca="1">INDIRECT(ADDRESS(2+QUOTIENT(ROW()-2,COUNTA('Form Responses 1'!$1:$1)-4),3,,TRUE,"Form Responses 1"))</f>
        <v>0</v>
      </c>
      <c r="D790" s="51">
        <f ca="1">INDIRECT(ADDRESS(2+QUOTIENT(ROW()-2,COUNTA('Form Responses 1'!$1:$1)-4),4,,TRUE,"Form Responses 1"))</f>
        <v>0</v>
      </c>
      <c r="E790" s="67">
        <f ca="1" t="shared" si="0"/>
        <v>6</v>
      </c>
      <c r="F790" s="51" t="str">
        <f ca="1">IF(ISBLANK(A790)," ",INDIRECT(ADDRESS(1,5+MOD(ROW()-2,COUNTA('Form Responses 1'!$1:$1)-4),,TRUE,"Form Responses 1")))</f>
        <v>Gedung [Kamar 4]</v>
      </c>
      <c r="G790" s="51" t="e">
        <f ca="1">IF(ISBLANK(A790)," ",INDIRECT(ADDRESS(MATCH(A790,'Form Responses 1'!A:A,0),5+MOD(ROW()-2,COUNTA('Form Responses 1'!$1:$1)-4),,TRUE,"Form Responses 1")))</f>
        <v>#N/A</v>
      </c>
      <c r="H790" s="68" t="str">
        <f ca="1" t="shared" si="1"/>
        <v>Gedung</v>
      </c>
      <c r="I790" s="68" t="str">
        <f ca="1" t="shared" si="2"/>
        <v>CLEANING SERVICE</v>
      </c>
      <c r="J790" s="68" t="str">
        <f ca="1" t="array" ref="J790">IFERROR(INDEX(MASTER!B:B,MATCH(G790,MASTER!A:A,0))/100," ")</f>
        <v> </v>
      </c>
      <c r="K790" s="51">
        <f ca="1" t="shared" si="3"/>
        <v>0</v>
      </c>
      <c r="L790" s="51" t="str">
        <f ca="1" t="shared" si="4"/>
        <v>1900 - WEEK 00</v>
      </c>
      <c r="M790" s="51" t="str">
        <f ca="1" t="shared" si="5"/>
        <v>1900 - MONTH 01</v>
      </c>
      <c r="N790" s="68" t="str">
        <f ca="1" t="shared" ref="N790:O790" si="798">IFERROR(AVERAGEIF(L:L,L790,$J:$J)," ")</f>
        <v> </v>
      </c>
      <c r="O790" s="68" t="str">
        <f ca="1" t="shared" si="798"/>
        <v> </v>
      </c>
      <c r="P790" s="51" t="str">
        <f ca="1">IF(ISBLANK(A790)," ",IF(N790&gt;MASTER!$B$3/100,"SB",IF(N790&gt;MASTER!$B$4/100,"B",IF(N790&gt;MASTER!$B$5/100,"C","K"))))</f>
        <v>SB</v>
      </c>
      <c r="Q790" s="51" t="str">
        <f ca="1">IF(ISBLANK(B790)," ",IF(O790&gt;MASTER!$B$3/100,"SB",IF(O790&gt;MASTER!$B$4/100,"B",IF(O790&gt;MASTER!$B$5/100,"C","K"))))</f>
        <v>SB</v>
      </c>
    </row>
    <row r="791" customHeight="1" spans="1:17">
      <c r="A791" s="51">
        <f ca="1">INDIRECT(ADDRESS(2+QUOTIENT(ROW()-2,COUNTA('Form Responses 1'!$1:$1)-4),1,,TRUE,"Form Responses 1"))</f>
        <v>0</v>
      </c>
      <c r="B791" s="51">
        <f ca="1">INDIRECT(ADDRESS(2+QUOTIENT(ROW()-2,COUNTA('Form Responses 1'!$1:$1)-4),2,,TRUE,"Form Responses 1"))</f>
        <v>0</v>
      </c>
      <c r="C791" s="51">
        <f ca="1">INDIRECT(ADDRESS(2+QUOTIENT(ROW()-2,COUNTA('Form Responses 1'!$1:$1)-4),3,,TRUE,"Form Responses 1"))</f>
        <v>0</v>
      </c>
      <c r="D791" s="51">
        <f ca="1">INDIRECT(ADDRESS(2+QUOTIENT(ROW()-2,COUNTA('Form Responses 1'!$1:$1)-4),4,,TRUE,"Form Responses 1"))</f>
        <v>0</v>
      </c>
      <c r="E791" s="67">
        <f ca="1" t="shared" si="0"/>
        <v>6</v>
      </c>
      <c r="F791" s="51" t="str">
        <f ca="1">IF(ISBLANK(A791)," ",INDIRECT(ADDRESS(1,5+MOD(ROW()-2,COUNTA('Form Responses 1'!$1:$1)-4),,TRUE,"Form Responses 1")))</f>
        <v>Gedung [Kolidor]</v>
      </c>
      <c r="G791" s="51" t="e">
        <f ca="1">IF(ISBLANK(A791)," ",INDIRECT(ADDRESS(MATCH(A791,'Form Responses 1'!A:A,0),5+MOD(ROW()-2,COUNTA('Form Responses 1'!$1:$1)-4),,TRUE,"Form Responses 1")))</f>
        <v>#N/A</v>
      </c>
      <c r="H791" s="68" t="str">
        <f ca="1" t="shared" si="1"/>
        <v>Gedung</v>
      </c>
      <c r="I791" s="68" t="str">
        <f ca="1" t="shared" si="2"/>
        <v>CLEANING SERVICE</v>
      </c>
      <c r="J791" s="68" t="str">
        <f ca="1" t="array" ref="J791">IFERROR(INDEX(MASTER!B:B,MATCH(G791,MASTER!A:A,0))/100," ")</f>
        <v> </v>
      </c>
      <c r="K791" s="51">
        <f ca="1" t="shared" si="3"/>
        <v>0</v>
      </c>
      <c r="L791" s="51" t="str">
        <f ca="1" t="shared" si="4"/>
        <v>1900 - WEEK 00</v>
      </c>
      <c r="M791" s="51" t="str">
        <f ca="1" t="shared" si="5"/>
        <v>1900 - MONTH 01</v>
      </c>
      <c r="N791" s="68" t="str">
        <f ca="1" t="shared" ref="N791:O791" si="799">IFERROR(AVERAGEIF(L:L,L791,$J:$J)," ")</f>
        <v> </v>
      </c>
      <c r="O791" s="68" t="str">
        <f ca="1" t="shared" si="799"/>
        <v> </v>
      </c>
      <c r="P791" s="51" t="str">
        <f ca="1">IF(ISBLANK(A791)," ",IF(N791&gt;MASTER!$B$3/100,"SB",IF(N791&gt;MASTER!$B$4/100,"B",IF(N791&gt;MASTER!$B$5/100,"C","K"))))</f>
        <v>SB</v>
      </c>
      <c r="Q791" s="51" t="str">
        <f ca="1">IF(ISBLANK(B791)," ",IF(O791&gt;MASTER!$B$3/100,"SB",IF(O791&gt;MASTER!$B$4/100,"B",IF(O791&gt;MASTER!$B$5/100,"C","K"))))</f>
        <v>SB</v>
      </c>
    </row>
    <row r="792" customHeight="1" spans="1:17">
      <c r="A792" s="51">
        <f ca="1">INDIRECT(ADDRESS(2+QUOTIENT(ROW()-2,COUNTA('Form Responses 1'!$1:$1)-4),1,,TRUE,"Form Responses 1"))</f>
        <v>0</v>
      </c>
      <c r="B792" s="51">
        <f ca="1">INDIRECT(ADDRESS(2+QUOTIENT(ROW()-2,COUNTA('Form Responses 1'!$1:$1)-4),2,,TRUE,"Form Responses 1"))</f>
        <v>0</v>
      </c>
      <c r="C792" s="51">
        <f ca="1">INDIRECT(ADDRESS(2+QUOTIENT(ROW()-2,COUNTA('Form Responses 1'!$1:$1)-4),3,,TRUE,"Form Responses 1"))</f>
        <v>0</v>
      </c>
      <c r="D792" s="51">
        <f ca="1">INDIRECT(ADDRESS(2+QUOTIENT(ROW()-2,COUNTA('Form Responses 1'!$1:$1)-4),4,,TRUE,"Form Responses 1"))</f>
        <v>0</v>
      </c>
      <c r="E792" s="67">
        <f ca="1" t="shared" si="0"/>
        <v>6</v>
      </c>
      <c r="F792" s="51" t="str">
        <f ca="1">IF(ISBLANK(A792)," ",INDIRECT(ADDRESS(1,5+MOD(ROW()-2,COUNTA('Form Responses 1'!$1:$1)-4),,TRUE,"Form Responses 1")))</f>
        <v>Gedung [Pentri]</v>
      </c>
      <c r="G792" s="51" t="e">
        <f ca="1">IF(ISBLANK(A792)," ",INDIRECT(ADDRESS(MATCH(A792,'Form Responses 1'!A:A,0),5+MOD(ROW()-2,COUNTA('Form Responses 1'!$1:$1)-4),,TRUE,"Form Responses 1")))</f>
        <v>#N/A</v>
      </c>
      <c r="H792" s="68" t="str">
        <f ca="1" t="shared" si="1"/>
        <v>Gedung</v>
      </c>
      <c r="I792" s="68" t="str">
        <f ca="1" t="shared" si="2"/>
        <v>CLEANING SERVICE</v>
      </c>
      <c r="J792" s="68" t="str">
        <f ca="1" t="array" ref="J792">IFERROR(INDEX(MASTER!B:B,MATCH(G792,MASTER!A:A,0))/100," ")</f>
        <v> </v>
      </c>
      <c r="K792" s="51">
        <f ca="1" t="shared" si="3"/>
        <v>0</v>
      </c>
      <c r="L792" s="51" t="str">
        <f ca="1" t="shared" si="4"/>
        <v>1900 - WEEK 00</v>
      </c>
      <c r="M792" s="51" t="str">
        <f ca="1" t="shared" si="5"/>
        <v>1900 - MONTH 01</v>
      </c>
      <c r="N792" s="68" t="str">
        <f ca="1" t="shared" ref="N792:O792" si="800">IFERROR(AVERAGEIF(L:L,L792,$J:$J)," ")</f>
        <v> </v>
      </c>
      <c r="O792" s="68" t="str">
        <f ca="1" t="shared" si="800"/>
        <v> </v>
      </c>
      <c r="P792" s="51" t="str">
        <f ca="1">IF(ISBLANK(A792)," ",IF(N792&gt;MASTER!$B$3/100,"SB",IF(N792&gt;MASTER!$B$4/100,"B",IF(N792&gt;MASTER!$B$5/100,"C","K"))))</f>
        <v>SB</v>
      </c>
      <c r="Q792" s="51" t="str">
        <f ca="1">IF(ISBLANK(B792)," ",IF(O792&gt;MASTER!$B$3/100,"SB",IF(O792&gt;MASTER!$B$4/100,"B",IF(O792&gt;MASTER!$B$5/100,"C","K"))))</f>
        <v>SB</v>
      </c>
    </row>
    <row r="793" customHeight="1" spans="1:17">
      <c r="A793" s="51">
        <f ca="1">INDIRECT(ADDRESS(2+QUOTIENT(ROW()-2,COUNTA('Form Responses 1'!$1:$1)-4),1,,TRUE,"Form Responses 1"))</f>
        <v>0</v>
      </c>
      <c r="B793" s="51">
        <f ca="1">INDIRECT(ADDRESS(2+QUOTIENT(ROW()-2,COUNTA('Form Responses 1'!$1:$1)-4),2,,TRUE,"Form Responses 1"))</f>
        <v>0</v>
      </c>
      <c r="C793" s="51">
        <f ca="1">INDIRECT(ADDRESS(2+QUOTIENT(ROW()-2,COUNTA('Form Responses 1'!$1:$1)-4),3,,TRUE,"Form Responses 1"))</f>
        <v>0</v>
      </c>
      <c r="D793" s="51">
        <f ca="1">INDIRECT(ADDRESS(2+QUOTIENT(ROW()-2,COUNTA('Form Responses 1'!$1:$1)-4),4,,TRUE,"Form Responses 1"))</f>
        <v>0</v>
      </c>
      <c r="E793" s="67">
        <f ca="1" t="shared" si="0"/>
        <v>6</v>
      </c>
      <c r="F793" s="51" t="str">
        <f ca="1">IF(ISBLANK(A793)," ",INDIRECT(ADDRESS(1,5+MOD(ROW()-2,COUNTA('Form Responses 1'!$1:$1)-4),,TRUE,"Form Responses 1")))</f>
        <v>Gedung [Toilet]</v>
      </c>
      <c r="G793" s="51" t="e">
        <f ca="1">IF(ISBLANK(A793)," ",INDIRECT(ADDRESS(MATCH(A793,'Form Responses 1'!A:A,0),5+MOD(ROW()-2,COUNTA('Form Responses 1'!$1:$1)-4),,TRUE,"Form Responses 1")))</f>
        <v>#N/A</v>
      </c>
      <c r="H793" s="68" t="str">
        <f ca="1" t="shared" si="1"/>
        <v>Gedung</v>
      </c>
      <c r="I793" s="68" t="str">
        <f ca="1" t="shared" si="2"/>
        <v>CLEANING SERVICE</v>
      </c>
      <c r="J793" s="68" t="str">
        <f ca="1" t="array" ref="J793">IFERROR(INDEX(MASTER!B:B,MATCH(G793,MASTER!A:A,0))/100," ")</f>
        <v> </v>
      </c>
      <c r="K793" s="51">
        <f ca="1" t="shared" si="3"/>
        <v>0</v>
      </c>
      <c r="L793" s="51" t="str">
        <f ca="1" t="shared" si="4"/>
        <v>1900 - WEEK 00</v>
      </c>
      <c r="M793" s="51" t="str">
        <f ca="1" t="shared" si="5"/>
        <v>1900 - MONTH 01</v>
      </c>
      <c r="N793" s="68" t="str">
        <f ca="1" t="shared" ref="N793:O793" si="801">IFERROR(AVERAGEIF(L:L,L793,$J:$J)," ")</f>
        <v> </v>
      </c>
      <c r="O793" s="68" t="str">
        <f ca="1" t="shared" si="801"/>
        <v> </v>
      </c>
      <c r="P793" s="51" t="str">
        <f ca="1">IF(ISBLANK(A793)," ",IF(N793&gt;MASTER!$B$3/100,"SB",IF(N793&gt;MASTER!$B$4/100,"B",IF(N793&gt;MASTER!$B$5/100,"C","K"))))</f>
        <v>SB</v>
      </c>
      <c r="Q793" s="51" t="str">
        <f ca="1">IF(ISBLANK(B793)," ",IF(O793&gt;MASTER!$B$3/100,"SB",IF(O793&gt;MASTER!$B$4/100,"B",IF(O793&gt;MASTER!$B$5/100,"C","K"))))</f>
        <v>SB</v>
      </c>
    </row>
    <row r="794" customHeight="1" spans="1:17">
      <c r="A794" s="51">
        <f ca="1">INDIRECT(ADDRESS(2+QUOTIENT(ROW()-2,COUNTA('Form Responses 1'!$1:$1)-4),1,,TRUE,"Form Responses 1"))</f>
        <v>0</v>
      </c>
      <c r="B794" s="51">
        <f ca="1">INDIRECT(ADDRESS(2+QUOTIENT(ROW()-2,COUNTA('Form Responses 1'!$1:$1)-4),2,,TRUE,"Form Responses 1"))</f>
        <v>0</v>
      </c>
      <c r="C794" s="51">
        <f ca="1">INDIRECT(ADDRESS(2+QUOTIENT(ROW()-2,COUNTA('Form Responses 1'!$1:$1)-4),3,,TRUE,"Form Responses 1"))</f>
        <v>0</v>
      </c>
      <c r="D794" s="51">
        <f ca="1">INDIRECT(ADDRESS(2+QUOTIENT(ROW()-2,COUNTA('Form Responses 1'!$1:$1)-4),4,,TRUE,"Form Responses 1"))</f>
        <v>0</v>
      </c>
      <c r="E794" s="67">
        <f ca="1" t="shared" si="0"/>
        <v>6</v>
      </c>
      <c r="F794" s="51" t="str">
        <f ca="1">IF(ISBLANK(A794)," ",INDIRECT(ADDRESS(1,5+MOD(ROW()-2,COUNTA('Form Responses 1'!$1:$1)-4),,TRUE,"Form Responses 1")))</f>
        <v>Security [Security Functions]</v>
      </c>
      <c r="G794" s="51" t="e">
        <f ca="1">IF(ISBLANK(A794)," ",INDIRECT(ADDRESS(MATCH(A794,'Form Responses 1'!A:A,0),5+MOD(ROW()-2,COUNTA('Form Responses 1'!$1:$1)-4),,TRUE,"Form Responses 1")))</f>
        <v>#N/A</v>
      </c>
      <c r="H794" s="68" t="str">
        <f ca="1" t="shared" si="1"/>
        <v>Security</v>
      </c>
      <c r="I794" s="68" t="str">
        <f ca="1" t="shared" si="2"/>
        <v>SECURITY SERVICE</v>
      </c>
      <c r="J794" s="68" t="str">
        <f ca="1" t="array" ref="J794">IFERROR(INDEX(MASTER!B:B,MATCH(G794,MASTER!A:A,0))/100," ")</f>
        <v> </v>
      </c>
      <c r="K794" s="51">
        <f ca="1" t="shared" si="3"/>
        <v>0</v>
      </c>
      <c r="L794" s="51" t="str">
        <f ca="1" t="shared" si="4"/>
        <v>1900 - WEEK 00</v>
      </c>
      <c r="M794" s="51" t="str">
        <f ca="1" t="shared" si="5"/>
        <v>1900 - MONTH 01</v>
      </c>
      <c r="N794" s="68" t="str">
        <f ca="1" t="shared" ref="N794:O794" si="802">IFERROR(AVERAGEIF(L:L,L794,$J:$J)," ")</f>
        <v> </v>
      </c>
      <c r="O794" s="68" t="str">
        <f ca="1" t="shared" si="802"/>
        <v> </v>
      </c>
      <c r="P794" s="51" t="str">
        <f ca="1">IF(ISBLANK(A794)," ",IF(N794&gt;MASTER!$B$3/100,"SB",IF(N794&gt;MASTER!$B$4/100,"B",IF(N794&gt;MASTER!$B$5/100,"C","K"))))</f>
        <v>SB</v>
      </c>
      <c r="Q794" s="51" t="str">
        <f ca="1">IF(ISBLANK(B794)," ",IF(O794&gt;MASTER!$B$3/100,"SB",IF(O794&gt;MASTER!$B$4/100,"B",IF(O794&gt;MASTER!$B$5/100,"C","K"))))</f>
        <v>SB</v>
      </c>
    </row>
    <row r="795" customHeight="1" spans="1:17">
      <c r="A795" s="51">
        <f ca="1">INDIRECT(ADDRESS(2+QUOTIENT(ROW()-2,COUNTA('Form Responses 1'!$1:$1)-4),1,,TRUE,"Form Responses 1"))</f>
        <v>0</v>
      </c>
      <c r="B795" s="51">
        <f ca="1">INDIRECT(ADDRESS(2+QUOTIENT(ROW()-2,COUNTA('Form Responses 1'!$1:$1)-4),2,,TRUE,"Form Responses 1"))</f>
        <v>0</v>
      </c>
      <c r="C795" s="51">
        <f ca="1">INDIRECT(ADDRESS(2+QUOTIENT(ROW()-2,COUNTA('Form Responses 1'!$1:$1)-4),3,,TRUE,"Form Responses 1"))</f>
        <v>0</v>
      </c>
      <c r="D795" s="51">
        <f ca="1">INDIRECT(ADDRESS(2+QUOTIENT(ROW()-2,COUNTA('Form Responses 1'!$1:$1)-4),4,,TRUE,"Form Responses 1"))</f>
        <v>0</v>
      </c>
      <c r="E795" s="67">
        <f ca="1" t="shared" si="0"/>
        <v>6</v>
      </c>
      <c r="F795" s="51" t="str">
        <f ca="1">IF(ISBLANK(A795)," ",INDIRECT(ADDRESS(1,5+MOD(ROW()-2,COUNTA('Form Responses 1'!$1:$1)-4),,TRUE,"Form Responses 1")))</f>
        <v>Gedung [Halaman]</v>
      </c>
      <c r="G795" s="51" t="e">
        <f ca="1">IF(ISBLANK(A795)," ",INDIRECT(ADDRESS(MATCH(A795,'Form Responses 1'!A:A,0),5+MOD(ROW()-2,COUNTA('Form Responses 1'!$1:$1)-4),,TRUE,"Form Responses 1")))</f>
        <v>#N/A</v>
      </c>
      <c r="H795" s="68" t="str">
        <f ca="1" t="shared" si="1"/>
        <v>Gedung</v>
      </c>
      <c r="I795" s="68" t="str">
        <f ca="1" t="shared" si="2"/>
        <v>CLEANING SERVICE</v>
      </c>
      <c r="J795" s="68" t="str">
        <f ca="1" t="array" ref="J795">IFERROR(INDEX(MASTER!B:B,MATCH(G795,MASTER!A:A,0))/100," ")</f>
        <v> </v>
      </c>
      <c r="K795" s="51">
        <f ca="1" t="shared" si="3"/>
        <v>0</v>
      </c>
      <c r="L795" s="51" t="str">
        <f ca="1" t="shared" si="4"/>
        <v>1900 - WEEK 00</v>
      </c>
      <c r="M795" s="51" t="str">
        <f ca="1" t="shared" si="5"/>
        <v>1900 - MONTH 01</v>
      </c>
      <c r="N795" s="68" t="str">
        <f ca="1" t="shared" ref="N795:O795" si="803">IFERROR(AVERAGEIF(L:L,L795,$J:$J)," ")</f>
        <v> </v>
      </c>
      <c r="O795" s="68" t="str">
        <f ca="1" t="shared" si="803"/>
        <v> </v>
      </c>
      <c r="P795" s="51" t="str">
        <f ca="1">IF(ISBLANK(A795)," ",IF(N795&gt;MASTER!$B$3/100,"SB",IF(N795&gt;MASTER!$B$4/100,"B",IF(N795&gt;MASTER!$B$5/100,"C","K"))))</f>
        <v>SB</v>
      </c>
      <c r="Q795" s="51" t="str">
        <f ca="1">IF(ISBLANK(B795)," ",IF(O795&gt;MASTER!$B$3/100,"SB",IF(O795&gt;MASTER!$B$4/100,"B",IF(O795&gt;MASTER!$B$5/100,"C","K"))))</f>
        <v>SB</v>
      </c>
    </row>
    <row r="796" customHeight="1" spans="1:17">
      <c r="A796" s="51">
        <f ca="1">INDIRECT(ADDRESS(2+QUOTIENT(ROW()-2,COUNTA('Form Responses 1'!$1:$1)-4),1,,TRUE,"Form Responses 1"))</f>
        <v>0</v>
      </c>
      <c r="B796" s="51">
        <f ca="1">INDIRECT(ADDRESS(2+QUOTIENT(ROW()-2,COUNTA('Form Responses 1'!$1:$1)-4),2,,TRUE,"Form Responses 1"))</f>
        <v>0</v>
      </c>
      <c r="C796" s="51">
        <f ca="1">INDIRECT(ADDRESS(2+QUOTIENT(ROW()-2,COUNTA('Form Responses 1'!$1:$1)-4),3,,TRUE,"Form Responses 1"))</f>
        <v>0</v>
      </c>
      <c r="D796" s="51">
        <f ca="1">INDIRECT(ADDRESS(2+QUOTIENT(ROW()-2,COUNTA('Form Responses 1'!$1:$1)-4),4,,TRUE,"Form Responses 1"))</f>
        <v>0</v>
      </c>
      <c r="E796" s="67">
        <f ca="1" t="shared" si="0"/>
        <v>6</v>
      </c>
      <c r="F796" s="51" t="str">
        <f ca="1">IF(ISBLANK(A796)," ",INDIRECT(ADDRESS(1,5+MOD(ROW()-2,COUNTA('Form Responses 1'!$1:$1)-4),,TRUE,"Form Responses 1")))</f>
        <v>Gedung [Kamar 1]</v>
      </c>
      <c r="G796" s="51" t="e">
        <f ca="1">IF(ISBLANK(A796)," ",INDIRECT(ADDRESS(MATCH(A796,'Form Responses 1'!A:A,0),5+MOD(ROW()-2,COUNTA('Form Responses 1'!$1:$1)-4),,TRUE,"Form Responses 1")))</f>
        <v>#N/A</v>
      </c>
      <c r="H796" s="68" t="str">
        <f ca="1" t="shared" si="1"/>
        <v>Gedung</v>
      </c>
      <c r="I796" s="68" t="str">
        <f ca="1" t="shared" si="2"/>
        <v>CLEANING SERVICE</v>
      </c>
      <c r="J796" s="68" t="str">
        <f ca="1" t="array" ref="J796">IFERROR(INDEX(MASTER!B:B,MATCH(G796,MASTER!A:A,0))/100," ")</f>
        <v> </v>
      </c>
      <c r="K796" s="51">
        <f ca="1" t="shared" si="3"/>
        <v>0</v>
      </c>
      <c r="L796" s="51" t="str">
        <f ca="1" t="shared" si="4"/>
        <v>1900 - WEEK 00</v>
      </c>
      <c r="M796" s="51" t="str">
        <f ca="1" t="shared" si="5"/>
        <v>1900 - MONTH 01</v>
      </c>
      <c r="N796" s="68" t="str">
        <f ca="1" t="shared" ref="N796:O796" si="804">IFERROR(AVERAGEIF(L:L,L796,$J:$J)," ")</f>
        <v> </v>
      </c>
      <c r="O796" s="68" t="str">
        <f ca="1" t="shared" si="804"/>
        <v> </v>
      </c>
      <c r="P796" s="51" t="str">
        <f ca="1">IF(ISBLANK(A796)," ",IF(N796&gt;MASTER!$B$3/100,"SB",IF(N796&gt;MASTER!$B$4/100,"B",IF(N796&gt;MASTER!$B$5/100,"C","K"))))</f>
        <v>SB</v>
      </c>
      <c r="Q796" s="51" t="str">
        <f ca="1">IF(ISBLANK(B796)," ",IF(O796&gt;MASTER!$B$3/100,"SB",IF(O796&gt;MASTER!$B$4/100,"B",IF(O796&gt;MASTER!$B$5/100,"C","K"))))</f>
        <v>SB</v>
      </c>
    </row>
    <row r="797" customHeight="1" spans="1:17">
      <c r="A797" s="51">
        <f ca="1">INDIRECT(ADDRESS(2+QUOTIENT(ROW()-2,COUNTA('Form Responses 1'!$1:$1)-4),1,,TRUE,"Form Responses 1"))</f>
        <v>0</v>
      </c>
      <c r="B797" s="51">
        <f ca="1">INDIRECT(ADDRESS(2+QUOTIENT(ROW()-2,COUNTA('Form Responses 1'!$1:$1)-4),2,,TRUE,"Form Responses 1"))</f>
        <v>0</v>
      </c>
      <c r="C797" s="51">
        <f ca="1">INDIRECT(ADDRESS(2+QUOTIENT(ROW()-2,COUNTA('Form Responses 1'!$1:$1)-4),3,,TRUE,"Form Responses 1"))</f>
        <v>0</v>
      </c>
      <c r="D797" s="51">
        <f ca="1">INDIRECT(ADDRESS(2+QUOTIENT(ROW()-2,COUNTA('Form Responses 1'!$1:$1)-4),4,,TRUE,"Form Responses 1"))</f>
        <v>0</v>
      </c>
      <c r="E797" s="67">
        <f ca="1" t="shared" si="0"/>
        <v>6</v>
      </c>
      <c r="F797" s="51" t="str">
        <f ca="1">IF(ISBLANK(A797)," ",INDIRECT(ADDRESS(1,5+MOD(ROW()-2,COUNTA('Form Responses 1'!$1:$1)-4),,TRUE,"Form Responses 1")))</f>
        <v>Gedung [Kamar 2]</v>
      </c>
      <c r="G797" s="51" t="e">
        <f ca="1">IF(ISBLANK(A797)," ",INDIRECT(ADDRESS(MATCH(A797,'Form Responses 1'!A:A,0),5+MOD(ROW()-2,COUNTA('Form Responses 1'!$1:$1)-4),,TRUE,"Form Responses 1")))</f>
        <v>#N/A</v>
      </c>
      <c r="H797" s="68" t="str">
        <f ca="1" t="shared" si="1"/>
        <v>Gedung</v>
      </c>
      <c r="I797" s="68" t="str">
        <f ca="1" t="shared" si="2"/>
        <v>CLEANING SERVICE</v>
      </c>
      <c r="J797" s="68" t="str">
        <f ca="1" t="array" ref="J797">IFERROR(INDEX(MASTER!B:B,MATCH(G797,MASTER!A:A,0))/100," ")</f>
        <v> </v>
      </c>
      <c r="K797" s="51">
        <f ca="1" t="shared" si="3"/>
        <v>0</v>
      </c>
      <c r="L797" s="51" t="str">
        <f ca="1" t="shared" si="4"/>
        <v>1900 - WEEK 00</v>
      </c>
      <c r="M797" s="51" t="str">
        <f ca="1" t="shared" si="5"/>
        <v>1900 - MONTH 01</v>
      </c>
      <c r="N797" s="68" t="str">
        <f ca="1" t="shared" ref="N797:O797" si="805">IFERROR(AVERAGEIF(L:L,L797,$J:$J)," ")</f>
        <v> </v>
      </c>
      <c r="O797" s="68" t="str">
        <f ca="1" t="shared" si="805"/>
        <v> </v>
      </c>
      <c r="P797" s="51" t="str">
        <f ca="1">IF(ISBLANK(A797)," ",IF(N797&gt;MASTER!$B$3/100,"SB",IF(N797&gt;MASTER!$B$4/100,"B",IF(N797&gt;MASTER!$B$5/100,"C","K"))))</f>
        <v>SB</v>
      </c>
      <c r="Q797" s="51" t="str">
        <f ca="1">IF(ISBLANK(B797)," ",IF(O797&gt;MASTER!$B$3/100,"SB",IF(O797&gt;MASTER!$B$4/100,"B",IF(O797&gt;MASTER!$B$5/100,"C","K"))))</f>
        <v>SB</v>
      </c>
    </row>
    <row r="798" customHeight="1" spans="1:17">
      <c r="A798" s="51">
        <f ca="1">INDIRECT(ADDRESS(2+QUOTIENT(ROW()-2,COUNTA('Form Responses 1'!$1:$1)-4),1,,TRUE,"Form Responses 1"))</f>
        <v>0</v>
      </c>
      <c r="B798" s="51">
        <f ca="1">INDIRECT(ADDRESS(2+QUOTIENT(ROW()-2,COUNTA('Form Responses 1'!$1:$1)-4),2,,TRUE,"Form Responses 1"))</f>
        <v>0</v>
      </c>
      <c r="C798" s="51">
        <f ca="1">INDIRECT(ADDRESS(2+QUOTIENT(ROW()-2,COUNTA('Form Responses 1'!$1:$1)-4),3,,TRUE,"Form Responses 1"))</f>
        <v>0</v>
      </c>
      <c r="D798" s="51">
        <f ca="1">INDIRECT(ADDRESS(2+QUOTIENT(ROW()-2,COUNTA('Form Responses 1'!$1:$1)-4),4,,TRUE,"Form Responses 1"))</f>
        <v>0</v>
      </c>
      <c r="E798" s="67">
        <f ca="1" t="shared" si="0"/>
        <v>6</v>
      </c>
      <c r="F798" s="51" t="str">
        <f ca="1">IF(ISBLANK(A798)," ",INDIRECT(ADDRESS(1,5+MOD(ROW()-2,COUNTA('Form Responses 1'!$1:$1)-4),,TRUE,"Form Responses 1")))</f>
        <v>Gedung [Kamar 3]</v>
      </c>
      <c r="G798" s="51" t="e">
        <f ca="1">IF(ISBLANK(A798)," ",INDIRECT(ADDRESS(MATCH(A798,'Form Responses 1'!A:A,0),5+MOD(ROW()-2,COUNTA('Form Responses 1'!$1:$1)-4),,TRUE,"Form Responses 1")))</f>
        <v>#N/A</v>
      </c>
      <c r="H798" s="68" t="str">
        <f ca="1" t="shared" si="1"/>
        <v>Gedung</v>
      </c>
      <c r="I798" s="68" t="str">
        <f ca="1" t="shared" si="2"/>
        <v>CLEANING SERVICE</v>
      </c>
      <c r="J798" s="68" t="str">
        <f ca="1" t="array" ref="J798">IFERROR(INDEX(MASTER!B:B,MATCH(G798,MASTER!A:A,0))/100," ")</f>
        <v> </v>
      </c>
      <c r="K798" s="51">
        <f ca="1" t="shared" si="3"/>
        <v>0</v>
      </c>
      <c r="L798" s="51" t="str">
        <f ca="1" t="shared" si="4"/>
        <v>1900 - WEEK 00</v>
      </c>
      <c r="M798" s="51" t="str">
        <f ca="1" t="shared" si="5"/>
        <v>1900 - MONTH 01</v>
      </c>
      <c r="N798" s="68" t="str">
        <f ca="1" t="shared" ref="N798:O798" si="806">IFERROR(AVERAGEIF(L:L,L798,$J:$J)," ")</f>
        <v> </v>
      </c>
      <c r="O798" s="68" t="str">
        <f ca="1" t="shared" si="806"/>
        <v> </v>
      </c>
      <c r="P798" s="51" t="str">
        <f ca="1">IF(ISBLANK(A798)," ",IF(N798&gt;MASTER!$B$3/100,"SB",IF(N798&gt;MASTER!$B$4/100,"B",IF(N798&gt;MASTER!$B$5/100,"C","K"))))</f>
        <v>SB</v>
      </c>
      <c r="Q798" s="51" t="str">
        <f ca="1">IF(ISBLANK(B798)," ",IF(O798&gt;MASTER!$B$3/100,"SB",IF(O798&gt;MASTER!$B$4/100,"B",IF(O798&gt;MASTER!$B$5/100,"C","K"))))</f>
        <v>SB</v>
      </c>
    </row>
    <row r="799" customHeight="1" spans="1:17">
      <c r="A799" s="51">
        <f ca="1">INDIRECT(ADDRESS(2+QUOTIENT(ROW()-2,COUNTA('Form Responses 1'!$1:$1)-4),1,,TRUE,"Form Responses 1"))</f>
        <v>0</v>
      </c>
      <c r="B799" s="51">
        <f ca="1">INDIRECT(ADDRESS(2+QUOTIENT(ROW()-2,COUNTA('Form Responses 1'!$1:$1)-4),2,,TRUE,"Form Responses 1"))</f>
        <v>0</v>
      </c>
      <c r="C799" s="51">
        <f ca="1">INDIRECT(ADDRESS(2+QUOTIENT(ROW()-2,COUNTA('Form Responses 1'!$1:$1)-4),3,,TRUE,"Form Responses 1"))</f>
        <v>0</v>
      </c>
      <c r="D799" s="51">
        <f ca="1">INDIRECT(ADDRESS(2+QUOTIENT(ROW()-2,COUNTA('Form Responses 1'!$1:$1)-4),4,,TRUE,"Form Responses 1"))</f>
        <v>0</v>
      </c>
      <c r="E799" s="67">
        <f ca="1" t="shared" si="0"/>
        <v>6</v>
      </c>
      <c r="F799" s="51" t="str">
        <f ca="1">IF(ISBLANK(A799)," ",INDIRECT(ADDRESS(1,5+MOD(ROW()-2,COUNTA('Form Responses 1'!$1:$1)-4),,TRUE,"Form Responses 1")))</f>
        <v>Gedung [Kamar 4]</v>
      </c>
      <c r="G799" s="51" t="e">
        <f ca="1">IF(ISBLANK(A799)," ",INDIRECT(ADDRESS(MATCH(A799,'Form Responses 1'!A:A,0),5+MOD(ROW()-2,COUNTA('Form Responses 1'!$1:$1)-4),,TRUE,"Form Responses 1")))</f>
        <v>#N/A</v>
      </c>
      <c r="H799" s="68" t="str">
        <f ca="1" t="shared" si="1"/>
        <v>Gedung</v>
      </c>
      <c r="I799" s="68" t="str">
        <f ca="1" t="shared" si="2"/>
        <v>CLEANING SERVICE</v>
      </c>
      <c r="J799" s="68" t="str">
        <f ca="1" t="array" ref="J799">IFERROR(INDEX(MASTER!B:B,MATCH(G799,MASTER!A:A,0))/100," ")</f>
        <v> </v>
      </c>
      <c r="K799" s="51">
        <f ca="1" t="shared" si="3"/>
        <v>0</v>
      </c>
      <c r="L799" s="51" t="str">
        <f ca="1" t="shared" si="4"/>
        <v>1900 - WEEK 00</v>
      </c>
      <c r="M799" s="51" t="str">
        <f ca="1" t="shared" si="5"/>
        <v>1900 - MONTH 01</v>
      </c>
      <c r="N799" s="68" t="str">
        <f ca="1" t="shared" ref="N799:O799" si="807">IFERROR(AVERAGEIF(L:L,L799,$J:$J)," ")</f>
        <v> </v>
      </c>
      <c r="O799" s="68" t="str">
        <f ca="1" t="shared" si="807"/>
        <v> </v>
      </c>
      <c r="P799" s="51" t="str">
        <f ca="1">IF(ISBLANK(A799)," ",IF(N799&gt;MASTER!$B$3/100,"SB",IF(N799&gt;MASTER!$B$4/100,"B",IF(N799&gt;MASTER!$B$5/100,"C","K"))))</f>
        <v>SB</v>
      </c>
      <c r="Q799" s="51" t="str">
        <f ca="1">IF(ISBLANK(B799)," ",IF(O799&gt;MASTER!$B$3/100,"SB",IF(O799&gt;MASTER!$B$4/100,"B",IF(O799&gt;MASTER!$B$5/100,"C","K"))))</f>
        <v>SB</v>
      </c>
    </row>
    <row r="800" customHeight="1" spans="1:17">
      <c r="A800" s="51">
        <f ca="1">INDIRECT(ADDRESS(2+QUOTIENT(ROW()-2,COUNTA('Form Responses 1'!$1:$1)-4),1,,TRUE,"Form Responses 1"))</f>
        <v>0</v>
      </c>
      <c r="B800" s="51">
        <f ca="1">INDIRECT(ADDRESS(2+QUOTIENT(ROW()-2,COUNTA('Form Responses 1'!$1:$1)-4),2,,TRUE,"Form Responses 1"))</f>
        <v>0</v>
      </c>
      <c r="C800" s="51">
        <f ca="1">INDIRECT(ADDRESS(2+QUOTIENT(ROW()-2,COUNTA('Form Responses 1'!$1:$1)-4),3,,TRUE,"Form Responses 1"))</f>
        <v>0</v>
      </c>
      <c r="D800" s="51">
        <f ca="1">INDIRECT(ADDRESS(2+QUOTIENT(ROW()-2,COUNTA('Form Responses 1'!$1:$1)-4),4,,TRUE,"Form Responses 1"))</f>
        <v>0</v>
      </c>
      <c r="E800" s="67">
        <f ca="1" t="shared" si="0"/>
        <v>6</v>
      </c>
      <c r="F800" s="51" t="str">
        <f ca="1">IF(ISBLANK(A800)," ",INDIRECT(ADDRESS(1,5+MOD(ROW()-2,COUNTA('Form Responses 1'!$1:$1)-4),,TRUE,"Form Responses 1")))</f>
        <v>Gedung [Kolidor]</v>
      </c>
      <c r="G800" s="51" t="e">
        <f ca="1">IF(ISBLANK(A800)," ",INDIRECT(ADDRESS(MATCH(A800,'Form Responses 1'!A:A,0),5+MOD(ROW()-2,COUNTA('Form Responses 1'!$1:$1)-4),,TRUE,"Form Responses 1")))</f>
        <v>#N/A</v>
      </c>
      <c r="H800" s="68" t="str">
        <f ca="1" t="shared" si="1"/>
        <v>Gedung</v>
      </c>
      <c r="I800" s="68" t="str">
        <f ca="1" t="shared" si="2"/>
        <v>CLEANING SERVICE</v>
      </c>
      <c r="J800" s="68" t="str">
        <f ca="1" t="array" ref="J800">IFERROR(INDEX(MASTER!B:B,MATCH(G800,MASTER!A:A,0))/100," ")</f>
        <v> </v>
      </c>
      <c r="K800" s="51">
        <f ca="1" t="shared" si="3"/>
        <v>0</v>
      </c>
      <c r="L800" s="51" t="str">
        <f ca="1" t="shared" si="4"/>
        <v>1900 - WEEK 00</v>
      </c>
      <c r="M800" s="51" t="str">
        <f ca="1" t="shared" si="5"/>
        <v>1900 - MONTH 01</v>
      </c>
      <c r="N800" s="68" t="str">
        <f ca="1" t="shared" ref="N800:O800" si="808">IFERROR(AVERAGEIF(L:L,L800,$J:$J)," ")</f>
        <v> </v>
      </c>
      <c r="O800" s="68" t="str">
        <f ca="1" t="shared" si="808"/>
        <v> </v>
      </c>
      <c r="P800" s="51" t="str">
        <f ca="1">IF(ISBLANK(A800)," ",IF(N800&gt;MASTER!$B$3/100,"SB",IF(N800&gt;MASTER!$B$4/100,"B",IF(N800&gt;MASTER!$B$5/100,"C","K"))))</f>
        <v>SB</v>
      </c>
      <c r="Q800" s="51" t="str">
        <f ca="1">IF(ISBLANK(B800)," ",IF(O800&gt;MASTER!$B$3/100,"SB",IF(O800&gt;MASTER!$B$4/100,"B",IF(O800&gt;MASTER!$B$5/100,"C","K"))))</f>
        <v>SB</v>
      </c>
    </row>
    <row r="801" customHeight="1" spans="1:17">
      <c r="A801" s="51">
        <f ca="1">INDIRECT(ADDRESS(2+QUOTIENT(ROW()-2,COUNTA('Form Responses 1'!$1:$1)-4),1,,TRUE,"Form Responses 1"))</f>
        <v>0</v>
      </c>
      <c r="B801" s="51">
        <f ca="1">INDIRECT(ADDRESS(2+QUOTIENT(ROW()-2,COUNTA('Form Responses 1'!$1:$1)-4),2,,TRUE,"Form Responses 1"))</f>
        <v>0</v>
      </c>
      <c r="C801" s="51">
        <f ca="1">INDIRECT(ADDRESS(2+QUOTIENT(ROW()-2,COUNTA('Form Responses 1'!$1:$1)-4),3,,TRUE,"Form Responses 1"))</f>
        <v>0</v>
      </c>
      <c r="D801" s="51">
        <f ca="1">INDIRECT(ADDRESS(2+QUOTIENT(ROW()-2,COUNTA('Form Responses 1'!$1:$1)-4),4,,TRUE,"Form Responses 1"))</f>
        <v>0</v>
      </c>
      <c r="E801" s="67">
        <f ca="1" t="shared" si="0"/>
        <v>6</v>
      </c>
      <c r="F801" s="51" t="str">
        <f ca="1">IF(ISBLANK(A801)," ",INDIRECT(ADDRESS(1,5+MOD(ROW()-2,COUNTA('Form Responses 1'!$1:$1)-4),,TRUE,"Form Responses 1")))</f>
        <v>Gedung [Pentri]</v>
      </c>
      <c r="G801" s="51" t="e">
        <f ca="1">IF(ISBLANK(A801)," ",INDIRECT(ADDRESS(MATCH(A801,'Form Responses 1'!A:A,0),5+MOD(ROW()-2,COUNTA('Form Responses 1'!$1:$1)-4),,TRUE,"Form Responses 1")))</f>
        <v>#N/A</v>
      </c>
      <c r="H801" s="68" t="str">
        <f ca="1" t="shared" si="1"/>
        <v>Gedung</v>
      </c>
      <c r="I801" s="68" t="str">
        <f ca="1" t="shared" si="2"/>
        <v>CLEANING SERVICE</v>
      </c>
      <c r="J801" s="68" t="str">
        <f ca="1" t="array" ref="J801">IFERROR(INDEX(MASTER!B:B,MATCH(G801,MASTER!A:A,0))/100," ")</f>
        <v> </v>
      </c>
      <c r="K801" s="51">
        <f ca="1" t="shared" si="3"/>
        <v>0</v>
      </c>
      <c r="L801" s="51" t="str">
        <f ca="1" t="shared" si="4"/>
        <v>1900 - WEEK 00</v>
      </c>
      <c r="M801" s="51" t="str">
        <f ca="1" t="shared" si="5"/>
        <v>1900 - MONTH 01</v>
      </c>
      <c r="N801" s="68" t="str">
        <f ca="1" t="shared" ref="N801:O801" si="809">IFERROR(AVERAGEIF(L:L,L801,$J:$J)," ")</f>
        <v> </v>
      </c>
      <c r="O801" s="68" t="str">
        <f ca="1" t="shared" si="809"/>
        <v> </v>
      </c>
      <c r="P801" s="51" t="str">
        <f ca="1">IF(ISBLANK(A801)," ",IF(N801&gt;MASTER!$B$3/100,"SB",IF(N801&gt;MASTER!$B$4/100,"B",IF(N801&gt;MASTER!$B$5/100,"C","K"))))</f>
        <v>SB</v>
      </c>
      <c r="Q801" s="51" t="str">
        <f ca="1">IF(ISBLANK(B801)," ",IF(O801&gt;MASTER!$B$3/100,"SB",IF(O801&gt;MASTER!$B$4/100,"B",IF(O801&gt;MASTER!$B$5/100,"C","K"))))</f>
        <v>SB</v>
      </c>
    </row>
    <row r="802" customHeight="1" spans="1:17">
      <c r="A802" s="51">
        <f ca="1">INDIRECT(ADDRESS(2+QUOTIENT(ROW()-2,COUNTA('Form Responses 1'!$1:$1)-4),1,,TRUE,"Form Responses 1"))</f>
        <v>0</v>
      </c>
      <c r="B802" s="51">
        <f ca="1">INDIRECT(ADDRESS(2+QUOTIENT(ROW()-2,COUNTA('Form Responses 1'!$1:$1)-4),2,,TRUE,"Form Responses 1"))</f>
        <v>0</v>
      </c>
      <c r="C802" s="51">
        <f ca="1">INDIRECT(ADDRESS(2+QUOTIENT(ROW()-2,COUNTA('Form Responses 1'!$1:$1)-4),3,,TRUE,"Form Responses 1"))</f>
        <v>0</v>
      </c>
      <c r="D802" s="51">
        <f ca="1">INDIRECT(ADDRESS(2+QUOTIENT(ROW()-2,COUNTA('Form Responses 1'!$1:$1)-4),4,,TRUE,"Form Responses 1"))</f>
        <v>0</v>
      </c>
      <c r="E802" s="67">
        <f ca="1" t="shared" si="0"/>
        <v>6</v>
      </c>
      <c r="F802" s="51" t="str">
        <f ca="1">IF(ISBLANK(A802)," ",INDIRECT(ADDRESS(1,5+MOD(ROW()-2,COUNTA('Form Responses 1'!$1:$1)-4),,TRUE,"Form Responses 1")))</f>
        <v>Gedung [Toilet]</v>
      </c>
      <c r="G802" s="51" t="e">
        <f ca="1">IF(ISBLANK(A802)," ",INDIRECT(ADDRESS(MATCH(A802,'Form Responses 1'!A:A,0),5+MOD(ROW()-2,COUNTA('Form Responses 1'!$1:$1)-4),,TRUE,"Form Responses 1")))</f>
        <v>#N/A</v>
      </c>
      <c r="H802" s="68" t="str">
        <f ca="1" t="shared" si="1"/>
        <v>Gedung</v>
      </c>
      <c r="I802" s="68" t="str">
        <f ca="1" t="shared" si="2"/>
        <v>CLEANING SERVICE</v>
      </c>
      <c r="J802" s="68" t="str">
        <f ca="1" t="array" ref="J802">IFERROR(INDEX(MASTER!B:B,MATCH(G802,MASTER!A:A,0))/100," ")</f>
        <v> </v>
      </c>
      <c r="K802" s="51">
        <f ca="1" t="shared" si="3"/>
        <v>0</v>
      </c>
      <c r="L802" s="51" t="str">
        <f ca="1" t="shared" si="4"/>
        <v>1900 - WEEK 00</v>
      </c>
      <c r="M802" s="51" t="str">
        <f ca="1" t="shared" si="5"/>
        <v>1900 - MONTH 01</v>
      </c>
      <c r="N802" s="68" t="str">
        <f ca="1" t="shared" ref="N802:O802" si="810">IFERROR(AVERAGEIF(L:L,L802,$J:$J)," ")</f>
        <v> </v>
      </c>
      <c r="O802" s="68" t="str">
        <f ca="1" t="shared" si="810"/>
        <v> </v>
      </c>
      <c r="P802" s="51" t="str">
        <f ca="1">IF(ISBLANK(A802)," ",IF(N802&gt;MASTER!$B$3/100,"SB",IF(N802&gt;MASTER!$B$4/100,"B",IF(N802&gt;MASTER!$B$5/100,"C","K"))))</f>
        <v>SB</v>
      </c>
      <c r="Q802" s="51" t="str">
        <f ca="1">IF(ISBLANK(B802)," ",IF(O802&gt;MASTER!$B$3/100,"SB",IF(O802&gt;MASTER!$B$4/100,"B",IF(O802&gt;MASTER!$B$5/100,"C","K"))))</f>
        <v>SB</v>
      </c>
    </row>
    <row r="803" customHeight="1" spans="1:17">
      <c r="A803" s="51">
        <f ca="1">INDIRECT(ADDRESS(2+QUOTIENT(ROW()-2,COUNTA('Form Responses 1'!$1:$1)-4),1,,TRUE,"Form Responses 1"))</f>
        <v>0</v>
      </c>
      <c r="B803" s="51">
        <f ca="1">INDIRECT(ADDRESS(2+QUOTIENT(ROW()-2,COUNTA('Form Responses 1'!$1:$1)-4),2,,TRUE,"Form Responses 1"))</f>
        <v>0</v>
      </c>
      <c r="C803" s="51">
        <f ca="1">INDIRECT(ADDRESS(2+QUOTIENT(ROW()-2,COUNTA('Form Responses 1'!$1:$1)-4),3,,TRUE,"Form Responses 1"))</f>
        <v>0</v>
      </c>
      <c r="D803" s="51">
        <f ca="1">INDIRECT(ADDRESS(2+QUOTIENT(ROW()-2,COUNTA('Form Responses 1'!$1:$1)-4),4,,TRUE,"Form Responses 1"))</f>
        <v>0</v>
      </c>
      <c r="E803" s="67">
        <f ca="1" t="shared" si="0"/>
        <v>6</v>
      </c>
      <c r="F803" s="51" t="str">
        <f ca="1">IF(ISBLANK(A803)," ",INDIRECT(ADDRESS(1,5+MOD(ROW()-2,COUNTA('Form Responses 1'!$1:$1)-4),,TRUE,"Form Responses 1")))</f>
        <v>Security [Security Functions]</v>
      </c>
      <c r="G803" s="51" t="e">
        <f ca="1">IF(ISBLANK(A803)," ",INDIRECT(ADDRESS(MATCH(A803,'Form Responses 1'!A:A,0),5+MOD(ROW()-2,COUNTA('Form Responses 1'!$1:$1)-4),,TRUE,"Form Responses 1")))</f>
        <v>#N/A</v>
      </c>
      <c r="H803" s="68" t="str">
        <f ca="1" t="shared" si="1"/>
        <v>Security</v>
      </c>
      <c r="I803" s="68" t="str">
        <f ca="1" t="shared" si="2"/>
        <v>SECURITY SERVICE</v>
      </c>
      <c r="J803" s="68" t="str">
        <f ca="1" t="array" ref="J803">IFERROR(INDEX(MASTER!B:B,MATCH(G803,MASTER!A:A,0))/100," ")</f>
        <v> </v>
      </c>
      <c r="K803" s="51">
        <f ca="1" t="shared" si="3"/>
        <v>0</v>
      </c>
      <c r="L803" s="51" t="str">
        <f ca="1" t="shared" si="4"/>
        <v>1900 - WEEK 00</v>
      </c>
      <c r="M803" s="51" t="str">
        <f ca="1" t="shared" si="5"/>
        <v>1900 - MONTH 01</v>
      </c>
      <c r="N803" s="68" t="str">
        <f ca="1" t="shared" ref="N803:O803" si="811">IFERROR(AVERAGEIF(L:L,L803,$J:$J)," ")</f>
        <v> </v>
      </c>
      <c r="O803" s="68" t="str">
        <f ca="1" t="shared" si="811"/>
        <v> </v>
      </c>
      <c r="P803" s="51" t="str">
        <f ca="1">IF(ISBLANK(A803)," ",IF(N803&gt;MASTER!$B$3/100,"SB",IF(N803&gt;MASTER!$B$4/100,"B",IF(N803&gt;MASTER!$B$5/100,"C","K"))))</f>
        <v>SB</v>
      </c>
      <c r="Q803" s="51" t="str">
        <f ca="1">IF(ISBLANK(B803)," ",IF(O803&gt;MASTER!$B$3/100,"SB",IF(O803&gt;MASTER!$B$4/100,"B",IF(O803&gt;MASTER!$B$5/100,"C","K"))))</f>
        <v>SB</v>
      </c>
    </row>
    <row r="804" customHeight="1" spans="1:17">
      <c r="A804" s="51">
        <f ca="1">INDIRECT(ADDRESS(2+QUOTIENT(ROW()-2,COUNTA('Form Responses 1'!$1:$1)-4),1,,TRUE,"Form Responses 1"))</f>
        <v>0</v>
      </c>
      <c r="B804" s="51">
        <f ca="1">INDIRECT(ADDRESS(2+QUOTIENT(ROW()-2,COUNTA('Form Responses 1'!$1:$1)-4),2,,TRUE,"Form Responses 1"))</f>
        <v>0</v>
      </c>
      <c r="C804" s="51">
        <f ca="1">INDIRECT(ADDRESS(2+QUOTIENT(ROW()-2,COUNTA('Form Responses 1'!$1:$1)-4),3,,TRUE,"Form Responses 1"))</f>
        <v>0</v>
      </c>
      <c r="D804" s="51">
        <f ca="1">INDIRECT(ADDRESS(2+QUOTIENT(ROW()-2,COUNTA('Form Responses 1'!$1:$1)-4),4,,TRUE,"Form Responses 1"))</f>
        <v>0</v>
      </c>
      <c r="E804" s="67">
        <f ca="1" t="shared" si="0"/>
        <v>6</v>
      </c>
      <c r="F804" s="51" t="str">
        <f ca="1">IF(ISBLANK(A804)," ",INDIRECT(ADDRESS(1,5+MOD(ROW()-2,COUNTA('Form Responses 1'!$1:$1)-4),,TRUE,"Form Responses 1")))</f>
        <v>Gedung [Halaman]</v>
      </c>
      <c r="G804" s="51" t="e">
        <f ca="1">IF(ISBLANK(A804)," ",INDIRECT(ADDRESS(MATCH(A804,'Form Responses 1'!A:A,0),5+MOD(ROW()-2,COUNTA('Form Responses 1'!$1:$1)-4),,TRUE,"Form Responses 1")))</f>
        <v>#N/A</v>
      </c>
      <c r="H804" s="68" t="str">
        <f ca="1" t="shared" si="1"/>
        <v>Gedung</v>
      </c>
      <c r="I804" s="68" t="str">
        <f ca="1" t="shared" si="2"/>
        <v>CLEANING SERVICE</v>
      </c>
      <c r="J804" s="68" t="str">
        <f ca="1" t="array" ref="J804">IFERROR(INDEX(MASTER!B:B,MATCH(G804,MASTER!A:A,0))/100," ")</f>
        <v> </v>
      </c>
      <c r="K804" s="51">
        <f ca="1" t="shared" si="3"/>
        <v>0</v>
      </c>
      <c r="L804" s="51" t="str">
        <f ca="1" t="shared" si="4"/>
        <v>1900 - WEEK 00</v>
      </c>
      <c r="M804" s="51" t="str">
        <f ca="1" t="shared" si="5"/>
        <v>1900 - MONTH 01</v>
      </c>
      <c r="N804" s="68" t="str">
        <f ca="1" t="shared" ref="N804:O804" si="812">IFERROR(AVERAGEIF(L:L,L804,$J:$J)," ")</f>
        <v> </v>
      </c>
      <c r="O804" s="68" t="str">
        <f ca="1" t="shared" si="812"/>
        <v> </v>
      </c>
      <c r="P804" s="51" t="str">
        <f ca="1">IF(ISBLANK(A804)," ",IF(N804&gt;MASTER!$B$3/100,"SB",IF(N804&gt;MASTER!$B$4/100,"B",IF(N804&gt;MASTER!$B$5/100,"C","K"))))</f>
        <v>SB</v>
      </c>
      <c r="Q804" s="51" t="str">
        <f ca="1">IF(ISBLANK(B804)," ",IF(O804&gt;MASTER!$B$3/100,"SB",IF(O804&gt;MASTER!$B$4/100,"B",IF(O804&gt;MASTER!$B$5/100,"C","K"))))</f>
        <v>SB</v>
      </c>
    </row>
    <row r="805" customHeight="1" spans="1:17">
      <c r="A805" s="51">
        <f ca="1">INDIRECT(ADDRESS(2+QUOTIENT(ROW()-2,COUNTA('Form Responses 1'!$1:$1)-4),1,,TRUE,"Form Responses 1"))</f>
        <v>0</v>
      </c>
      <c r="B805" s="51">
        <f ca="1">INDIRECT(ADDRESS(2+QUOTIENT(ROW()-2,COUNTA('Form Responses 1'!$1:$1)-4),2,,TRUE,"Form Responses 1"))</f>
        <v>0</v>
      </c>
      <c r="C805" s="51">
        <f ca="1">INDIRECT(ADDRESS(2+QUOTIENT(ROW()-2,COUNTA('Form Responses 1'!$1:$1)-4),3,,TRUE,"Form Responses 1"))</f>
        <v>0</v>
      </c>
      <c r="D805" s="51">
        <f ca="1">INDIRECT(ADDRESS(2+QUOTIENT(ROW()-2,COUNTA('Form Responses 1'!$1:$1)-4),4,,TRUE,"Form Responses 1"))</f>
        <v>0</v>
      </c>
      <c r="E805" s="67">
        <f ca="1" t="shared" si="0"/>
        <v>6</v>
      </c>
      <c r="F805" s="51" t="str">
        <f ca="1">IF(ISBLANK(A805)," ",INDIRECT(ADDRESS(1,5+MOD(ROW()-2,COUNTA('Form Responses 1'!$1:$1)-4),,TRUE,"Form Responses 1")))</f>
        <v>Gedung [Kamar 1]</v>
      </c>
      <c r="G805" s="51" t="e">
        <f ca="1">IF(ISBLANK(A805)," ",INDIRECT(ADDRESS(MATCH(A805,'Form Responses 1'!A:A,0),5+MOD(ROW()-2,COUNTA('Form Responses 1'!$1:$1)-4),,TRUE,"Form Responses 1")))</f>
        <v>#N/A</v>
      </c>
      <c r="H805" s="68" t="str">
        <f ca="1" t="shared" si="1"/>
        <v>Gedung</v>
      </c>
      <c r="I805" s="68" t="str">
        <f ca="1" t="shared" si="2"/>
        <v>CLEANING SERVICE</v>
      </c>
      <c r="J805" s="68" t="str">
        <f ca="1" t="array" ref="J805">IFERROR(INDEX(MASTER!B:B,MATCH(G805,MASTER!A:A,0))/100," ")</f>
        <v> </v>
      </c>
      <c r="K805" s="51">
        <f ca="1" t="shared" si="3"/>
        <v>0</v>
      </c>
      <c r="L805" s="51" t="str">
        <f ca="1" t="shared" si="4"/>
        <v>1900 - WEEK 00</v>
      </c>
      <c r="M805" s="51" t="str">
        <f ca="1" t="shared" si="5"/>
        <v>1900 - MONTH 01</v>
      </c>
      <c r="N805" s="68" t="str">
        <f ca="1" t="shared" ref="N805:O805" si="813">IFERROR(AVERAGEIF(L:L,L805,$J:$J)," ")</f>
        <v> </v>
      </c>
      <c r="O805" s="68" t="str">
        <f ca="1" t="shared" si="813"/>
        <v> </v>
      </c>
      <c r="P805" s="51" t="str">
        <f ca="1">IF(ISBLANK(A805)," ",IF(N805&gt;MASTER!$B$3/100,"SB",IF(N805&gt;MASTER!$B$4/100,"B",IF(N805&gt;MASTER!$B$5/100,"C","K"))))</f>
        <v>SB</v>
      </c>
      <c r="Q805" s="51" t="str">
        <f ca="1">IF(ISBLANK(B805)," ",IF(O805&gt;MASTER!$B$3/100,"SB",IF(O805&gt;MASTER!$B$4/100,"B",IF(O805&gt;MASTER!$B$5/100,"C","K"))))</f>
        <v>SB</v>
      </c>
    </row>
    <row r="806" customHeight="1" spans="1:17">
      <c r="A806" s="51">
        <f ca="1">INDIRECT(ADDRESS(2+QUOTIENT(ROW()-2,COUNTA('Form Responses 1'!$1:$1)-4),1,,TRUE,"Form Responses 1"))</f>
        <v>0</v>
      </c>
      <c r="B806" s="51">
        <f ca="1">INDIRECT(ADDRESS(2+QUOTIENT(ROW()-2,COUNTA('Form Responses 1'!$1:$1)-4),2,,TRUE,"Form Responses 1"))</f>
        <v>0</v>
      </c>
      <c r="C806" s="51">
        <f ca="1">INDIRECT(ADDRESS(2+QUOTIENT(ROW()-2,COUNTA('Form Responses 1'!$1:$1)-4),3,,TRUE,"Form Responses 1"))</f>
        <v>0</v>
      </c>
      <c r="D806" s="51">
        <f ca="1">INDIRECT(ADDRESS(2+QUOTIENT(ROW()-2,COUNTA('Form Responses 1'!$1:$1)-4),4,,TRUE,"Form Responses 1"))</f>
        <v>0</v>
      </c>
      <c r="E806" s="67">
        <f ca="1" t="shared" si="0"/>
        <v>6</v>
      </c>
      <c r="F806" s="51" t="str">
        <f ca="1">IF(ISBLANK(A806)," ",INDIRECT(ADDRESS(1,5+MOD(ROW()-2,COUNTA('Form Responses 1'!$1:$1)-4),,TRUE,"Form Responses 1")))</f>
        <v>Gedung [Kamar 2]</v>
      </c>
      <c r="G806" s="51" t="e">
        <f ca="1">IF(ISBLANK(A806)," ",INDIRECT(ADDRESS(MATCH(A806,'Form Responses 1'!A:A,0),5+MOD(ROW()-2,COUNTA('Form Responses 1'!$1:$1)-4),,TRUE,"Form Responses 1")))</f>
        <v>#N/A</v>
      </c>
      <c r="H806" s="68" t="str">
        <f ca="1" t="shared" si="1"/>
        <v>Gedung</v>
      </c>
      <c r="I806" s="68" t="str">
        <f ca="1" t="shared" si="2"/>
        <v>CLEANING SERVICE</v>
      </c>
      <c r="J806" s="68" t="str">
        <f ca="1" t="array" ref="J806">IFERROR(INDEX(MASTER!B:B,MATCH(G806,MASTER!A:A,0))/100," ")</f>
        <v> </v>
      </c>
      <c r="K806" s="51">
        <f ca="1" t="shared" si="3"/>
        <v>0</v>
      </c>
      <c r="L806" s="51" t="str">
        <f ca="1" t="shared" si="4"/>
        <v>1900 - WEEK 00</v>
      </c>
      <c r="M806" s="51" t="str">
        <f ca="1" t="shared" si="5"/>
        <v>1900 - MONTH 01</v>
      </c>
      <c r="N806" s="68" t="str">
        <f ca="1" t="shared" ref="N806:O806" si="814">IFERROR(AVERAGEIF(L:L,L806,$J:$J)," ")</f>
        <v> </v>
      </c>
      <c r="O806" s="68" t="str">
        <f ca="1" t="shared" si="814"/>
        <v> </v>
      </c>
      <c r="P806" s="51" t="str">
        <f ca="1">IF(ISBLANK(A806)," ",IF(N806&gt;MASTER!$B$3/100,"SB",IF(N806&gt;MASTER!$B$4/100,"B",IF(N806&gt;MASTER!$B$5/100,"C","K"))))</f>
        <v>SB</v>
      </c>
      <c r="Q806" s="51" t="str">
        <f ca="1">IF(ISBLANK(B806)," ",IF(O806&gt;MASTER!$B$3/100,"SB",IF(O806&gt;MASTER!$B$4/100,"B",IF(O806&gt;MASTER!$B$5/100,"C","K"))))</f>
        <v>SB</v>
      </c>
    </row>
    <row r="807" customHeight="1" spans="1:17">
      <c r="A807" s="51">
        <f ca="1">INDIRECT(ADDRESS(2+QUOTIENT(ROW()-2,COUNTA('Form Responses 1'!$1:$1)-4),1,,TRUE,"Form Responses 1"))</f>
        <v>0</v>
      </c>
      <c r="B807" s="51">
        <f ca="1">INDIRECT(ADDRESS(2+QUOTIENT(ROW()-2,COUNTA('Form Responses 1'!$1:$1)-4),2,,TRUE,"Form Responses 1"))</f>
        <v>0</v>
      </c>
      <c r="C807" s="51">
        <f ca="1">INDIRECT(ADDRESS(2+QUOTIENT(ROW()-2,COUNTA('Form Responses 1'!$1:$1)-4),3,,TRUE,"Form Responses 1"))</f>
        <v>0</v>
      </c>
      <c r="D807" s="51">
        <f ca="1">INDIRECT(ADDRESS(2+QUOTIENT(ROW()-2,COUNTA('Form Responses 1'!$1:$1)-4),4,,TRUE,"Form Responses 1"))</f>
        <v>0</v>
      </c>
      <c r="E807" s="67">
        <f ca="1" t="shared" si="0"/>
        <v>6</v>
      </c>
      <c r="F807" s="51" t="str">
        <f ca="1">IF(ISBLANK(A807)," ",INDIRECT(ADDRESS(1,5+MOD(ROW()-2,COUNTA('Form Responses 1'!$1:$1)-4),,TRUE,"Form Responses 1")))</f>
        <v>Gedung [Kamar 3]</v>
      </c>
      <c r="G807" s="51" t="e">
        <f ca="1">IF(ISBLANK(A807)," ",INDIRECT(ADDRESS(MATCH(A807,'Form Responses 1'!A:A,0),5+MOD(ROW()-2,COUNTA('Form Responses 1'!$1:$1)-4),,TRUE,"Form Responses 1")))</f>
        <v>#N/A</v>
      </c>
      <c r="H807" s="68" t="str">
        <f ca="1" t="shared" si="1"/>
        <v>Gedung</v>
      </c>
      <c r="I807" s="68" t="str">
        <f ca="1" t="shared" si="2"/>
        <v>CLEANING SERVICE</v>
      </c>
      <c r="J807" s="68" t="str">
        <f ca="1" t="array" ref="J807">IFERROR(INDEX(MASTER!B:B,MATCH(G807,MASTER!A:A,0))/100," ")</f>
        <v> </v>
      </c>
      <c r="K807" s="51">
        <f ca="1" t="shared" si="3"/>
        <v>0</v>
      </c>
      <c r="L807" s="51" t="str">
        <f ca="1" t="shared" si="4"/>
        <v>1900 - WEEK 00</v>
      </c>
      <c r="M807" s="51" t="str">
        <f ca="1" t="shared" si="5"/>
        <v>1900 - MONTH 01</v>
      </c>
      <c r="N807" s="68" t="str">
        <f ca="1" t="shared" ref="N807:O807" si="815">IFERROR(AVERAGEIF(L:L,L807,$J:$J)," ")</f>
        <v> </v>
      </c>
      <c r="O807" s="68" t="str">
        <f ca="1" t="shared" si="815"/>
        <v> </v>
      </c>
      <c r="P807" s="51" t="str">
        <f ca="1">IF(ISBLANK(A807)," ",IF(N807&gt;MASTER!$B$3/100,"SB",IF(N807&gt;MASTER!$B$4/100,"B",IF(N807&gt;MASTER!$B$5/100,"C","K"))))</f>
        <v>SB</v>
      </c>
      <c r="Q807" s="51" t="str">
        <f ca="1">IF(ISBLANK(B807)," ",IF(O807&gt;MASTER!$B$3/100,"SB",IF(O807&gt;MASTER!$B$4/100,"B",IF(O807&gt;MASTER!$B$5/100,"C","K"))))</f>
        <v>SB</v>
      </c>
    </row>
    <row r="808" customHeight="1" spans="1:17">
      <c r="A808" s="51">
        <f ca="1">INDIRECT(ADDRESS(2+QUOTIENT(ROW()-2,COUNTA('Form Responses 1'!$1:$1)-4),1,,TRUE,"Form Responses 1"))</f>
        <v>0</v>
      </c>
      <c r="B808" s="51">
        <f ca="1">INDIRECT(ADDRESS(2+QUOTIENT(ROW()-2,COUNTA('Form Responses 1'!$1:$1)-4),2,,TRUE,"Form Responses 1"))</f>
        <v>0</v>
      </c>
      <c r="C808" s="51">
        <f ca="1">INDIRECT(ADDRESS(2+QUOTIENT(ROW()-2,COUNTA('Form Responses 1'!$1:$1)-4),3,,TRUE,"Form Responses 1"))</f>
        <v>0</v>
      </c>
      <c r="D808" s="51">
        <f ca="1">INDIRECT(ADDRESS(2+QUOTIENT(ROW()-2,COUNTA('Form Responses 1'!$1:$1)-4),4,,TRUE,"Form Responses 1"))</f>
        <v>0</v>
      </c>
      <c r="E808" s="67">
        <f ca="1" t="shared" si="0"/>
        <v>6</v>
      </c>
      <c r="F808" s="51" t="str">
        <f ca="1">IF(ISBLANK(A808)," ",INDIRECT(ADDRESS(1,5+MOD(ROW()-2,COUNTA('Form Responses 1'!$1:$1)-4),,TRUE,"Form Responses 1")))</f>
        <v>Gedung [Kamar 4]</v>
      </c>
      <c r="G808" s="51" t="e">
        <f ca="1">IF(ISBLANK(A808)," ",INDIRECT(ADDRESS(MATCH(A808,'Form Responses 1'!A:A,0),5+MOD(ROW()-2,COUNTA('Form Responses 1'!$1:$1)-4),,TRUE,"Form Responses 1")))</f>
        <v>#N/A</v>
      </c>
      <c r="H808" s="68" t="str">
        <f ca="1" t="shared" si="1"/>
        <v>Gedung</v>
      </c>
      <c r="I808" s="68" t="str">
        <f ca="1" t="shared" si="2"/>
        <v>CLEANING SERVICE</v>
      </c>
      <c r="J808" s="68" t="str">
        <f ca="1" t="array" ref="J808">IFERROR(INDEX(MASTER!B:B,MATCH(G808,MASTER!A:A,0))/100," ")</f>
        <v> </v>
      </c>
      <c r="K808" s="51">
        <f ca="1" t="shared" si="3"/>
        <v>0</v>
      </c>
      <c r="L808" s="51" t="str">
        <f ca="1" t="shared" si="4"/>
        <v>1900 - WEEK 00</v>
      </c>
      <c r="M808" s="51" t="str">
        <f ca="1" t="shared" si="5"/>
        <v>1900 - MONTH 01</v>
      </c>
      <c r="N808" s="68" t="str">
        <f ca="1" t="shared" ref="N808:O808" si="816">IFERROR(AVERAGEIF(L:L,L808,$J:$J)," ")</f>
        <v> </v>
      </c>
      <c r="O808" s="68" t="str">
        <f ca="1" t="shared" si="816"/>
        <v> </v>
      </c>
      <c r="P808" s="51" t="str">
        <f ca="1">IF(ISBLANK(A808)," ",IF(N808&gt;MASTER!$B$3/100,"SB",IF(N808&gt;MASTER!$B$4/100,"B",IF(N808&gt;MASTER!$B$5/100,"C","K"))))</f>
        <v>SB</v>
      </c>
      <c r="Q808" s="51" t="str">
        <f ca="1">IF(ISBLANK(B808)," ",IF(O808&gt;MASTER!$B$3/100,"SB",IF(O808&gt;MASTER!$B$4/100,"B",IF(O808&gt;MASTER!$B$5/100,"C","K"))))</f>
        <v>SB</v>
      </c>
    </row>
    <row r="809" customHeight="1" spans="1:17">
      <c r="A809" s="51">
        <f ca="1">INDIRECT(ADDRESS(2+QUOTIENT(ROW()-2,COUNTA('Form Responses 1'!$1:$1)-4),1,,TRUE,"Form Responses 1"))</f>
        <v>0</v>
      </c>
      <c r="B809" s="51">
        <f ca="1">INDIRECT(ADDRESS(2+QUOTIENT(ROW()-2,COUNTA('Form Responses 1'!$1:$1)-4),2,,TRUE,"Form Responses 1"))</f>
        <v>0</v>
      </c>
      <c r="C809" s="51">
        <f ca="1">INDIRECT(ADDRESS(2+QUOTIENT(ROW()-2,COUNTA('Form Responses 1'!$1:$1)-4),3,,TRUE,"Form Responses 1"))</f>
        <v>0</v>
      </c>
      <c r="D809" s="51">
        <f ca="1">INDIRECT(ADDRESS(2+QUOTIENT(ROW()-2,COUNTA('Form Responses 1'!$1:$1)-4),4,,TRUE,"Form Responses 1"))</f>
        <v>0</v>
      </c>
      <c r="E809" s="67">
        <f ca="1" t="shared" si="0"/>
        <v>6</v>
      </c>
      <c r="F809" s="51" t="str">
        <f ca="1">IF(ISBLANK(A809)," ",INDIRECT(ADDRESS(1,5+MOD(ROW()-2,COUNTA('Form Responses 1'!$1:$1)-4),,TRUE,"Form Responses 1")))</f>
        <v>Gedung [Kolidor]</v>
      </c>
      <c r="G809" s="51" t="e">
        <f ca="1">IF(ISBLANK(A809)," ",INDIRECT(ADDRESS(MATCH(A809,'Form Responses 1'!A:A,0),5+MOD(ROW()-2,COUNTA('Form Responses 1'!$1:$1)-4),,TRUE,"Form Responses 1")))</f>
        <v>#N/A</v>
      </c>
      <c r="H809" s="68" t="str">
        <f ca="1" t="shared" si="1"/>
        <v>Gedung</v>
      </c>
      <c r="I809" s="68" t="str">
        <f ca="1" t="shared" si="2"/>
        <v>CLEANING SERVICE</v>
      </c>
      <c r="J809" s="68" t="str">
        <f ca="1" t="array" ref="J809">IFERROR(INDEX(MASTER!B:B,MATCH(G809,MASTER!A:A,0))/100," ")</f>
        <v> </v>
      </c>
      <c r="K809" s="51">
        <f ca="1" t="shared" si="3"/>
        <v>0</v>
      </c>
      <c r="L809" s="51" t="str">
        <f ca="1" t="shared" si="4"/>
        <v>1900 - WEEK 00</v>
      </c>
      <c r="M809" s="51" t="str">
        <f ca="1" t="shared" si="5"/>
        <v>1900 - MONTH 01</v>
      </c>
      <c r="N809" s="68" t="str">
        <f ca="1" t="shared" ref="N809:O809" si="817">IFERROR(AVERAGEIF(L:L,L809,$J:$J)," ")</f>
        <v> </v>
      </c>
      <c r="O809" s="68" t="str">
        <f ca="1" t="shared" si="817"/>
        <v> </v>
      </c>
      <c r="P809" s="51" t="str">
        <f ca="1">IF(ISBLANK(A809)," ",IF(N809&gt;MASTER!$B$3/100,"SB",IF(N809&gt;MASTER!$B$4/100,"B",IF(N809&gt;MASTER!$B$5/100,"C","K"))))</f>
        <v>SB</v>
      </c>
      <c r="Q809" s="51" t="str">
        <f ca="1">IF(ISBLANK(B809)," ",IF(O809&gt;MASTER!$B$3/100,"SB",IF(O809&gt;MASTER!$B$4/100,"B",IF(O809&gt;MASTER!$B$5/100,"C","K"))))</f>
        <v>SB</v>
      </c>
    </row>
    <row r="810" customHeight="1" spans="1:17">
      <c r="A810" s="51">
        <f ca="1">INDIRECT(ADDRESS(2+QUOTIENT(ROW()-2,COUNTA('Form Responses 1'!$1:$1)-4),1,,TRUE,"Form Responses 1"))</f>
        <v>0</v>
      </c>
      <c r="B810" s="51">
        <f ca="1">INDIRECT(ADDRESS(2+QUOTIENT(ROW()-2,COUNTA('Form Responses 1'!$1:$1)-4),2,,TRUE,"Form Responses 1"))</f>
        <v>0</v>
      </c>
      <c r="C810" s="51">
        <f ca="1">INDIRECT(ADDRESS(2+QUOTIENT(ROW()-2,COUNTA('Form Responses 1'!$1:$1)-4),3,,TRUE,"Form Responses 1"))</f>
        <v>0</v>
      </c>
      <c r="D810" s="51">
        <f ca="1">INDIRECT(ADDRESS(2+QUOTIENT(ROW()-2,COUNTA('Form Responses 1'!$1:$1)-4),4,,TRUE,"Form Responses 1"))</f>
        <v>0</v>
      </c>
      <c r="E810" s="67">
        <f ca="1" t="shared" si="0"/>
        <v>6</v>
      </c>
      <c r="F810" s="51" t="str">
        <f ca="1">IF(ISBLANK(A810)," ",INDIRECT(ADDRESS(1,5+MOD(ROW()-2,COUNTA('Form Responses 1'!$1:$1)-4),,TRUE,"Form Responses 1")))</f>
        <v>Gedung [Pentri]</v>
      </c>
      <c r="G810" s="51" t="e">
        <f ca="1">IF(ISBLANK(A810)," ",INDIRECT(ADDRESS(MATCH(A810,'Form Responses 1'!A:A,0),5+MOD(ROW()-2,COUNTA('Form Responses 1'!$1:$1)-4),,TRUE,"Form Responses 1")))</f>
        <v>#N/A</v>
      </c>
      <c r="H810" s="68" t="str">
        <f ca="1" t="shared" si="1"/>
        <v>Gedung</v>
      </c>
      <c r="I810" s="68" t="str">
        <f ca="1" t="shared" si="2"/>
        <v>CLEANING SERVICE</v>
      </c>
      <c r="J810" s="68" t="str">
        <f ca="1" t="array" ref="J810">IFERROR(INDEX(MASTER!B:B,MATCH(G810,MASTER!A:A,0))/100," ")</f>
        <v> </v>
      </c>
      <c r="K810" s="51">
        <f ca="1" t="shared" si="3"/>
        <v>0</v>
      </c>
      <c r="L810" s="51" t="str">
        <f ca="1" t="shared" si="4"/>
        <v>1900 - WEEK 00</v>
      </c>
      <c r="M810" s="51" t="str">
        <f ca="1" t="shared" si="5"/>
        <v>1900 - MONTH 01</v>
      </c>
      <c r="N810" s="68" t="str">
        <f ca="1" t="shared" ref="N810:O810" si="818">IFERROR(AVERAGEIF(L:L,L810,$J:$J)," ")</f>
        <v> </v>
      </c>
      <c r="O810" s="68" t="str">
        <f ca="1" t="shared" si="818"/>
        <v> </v>
      </c>
      <c r="P810" s="51" t="str">
        <f ca="1">IF(ISBLANK(A810)," ",IF(N810&gt;MASTER!$B$3/100,"SB",IF(N810&gt;MASTER!$B$4/100,"B",IF(N810&gt;MASTER!$B$5/100,"C","K"))))</f>
        <v>SB</v>
      </c>
      <c r="Q810" s="51" t="str">
        <f ca="1">IF(ISBLANK(B810)," ",IF(O810&gt;MASTER!$B$3/100,"SB",IF(O810&gt;MASTER!$B$4/100,"B",IF(O810&gt;MASTER!$B$5/100,"C","K"))))</f>
        <v>SB</v>
      </c>
    </row>
    <row r="811" customHeight="1" spans="1:17">
      <c r="A811" s="51">
        <f ca="1">INDIRECT(ADDRESS(2+QUOTIENT(ROW()-2,COUNTA('Form Responses 1'!$1:$1)-4),1,,TRUE,"Form Responses 1"))</f>
        <v>0</v>
      </c>
      <c r="B811" s="51">
        <f ca="1">INDIRECT(ADDRESS(2+QUOTIENT(ROW()-2,COUNTA('Form Responses 1'!$1:$1)-4),2,,TRUE,"Form Responses 1"))</f>
        <v>0</v>
      </c>
      <c r="C811" s="51">
        <f ca="1">INDIRECT(ADDRESS(2+QUOTIENT(ROW()-2,COUNTA('Form Responses 1'!$1:$1)-4),3,,TRUE,"Form Responses 1"))</f>
        <v>0</v>
      </c>
      <c r="D811" s="51">
        <f ca="1">INDIRECT(ADDRESS(2+QUOTIENT(ROW()-2,COUNTA('Form Responses 1'!$1:$1)-4),4,,TRUE,"Form Responses 1"))</f>
        <v>0</v>
      </c>
      <c r="E811" s="67">
        <f ca="1" t="shared" si="0"/>
        <v>6</v>
      </c>
      <c r="F811" s="51" t="str">
        <f ca="1">IF(ISBLANK(A811)," ",INDIRECT(ADDRESS(1,5+MOD(ROW()-2,COUNTA('Form Responses 1'!$1:$1)-4),,TRUE,"Form Responses 1")))</f>
        <v>Gedung [Toilet]</v>
      </c>
      <c r="G811" s="51" t="e">
        <f ca="1">IF(ISBLANK(A811)," ",INDIRECT(ADDRESS(MATCH(A811,'Form Responses 1'!A:A,0),5+MOD(ROW()-2,COUNTA('Form Responses 1'!$1:$1)-4),,TRUE,"Form Responses 1")))</f>
        <v>#N/A</v>
      </c>
      <c r="H811" s="68" t="str">
        <f ca="1" t="shared" si="1"/>
        <v>Gedung</v>
      </c>
      <c r="I811" s="68" t="str">
        <f ca="1" t="shared" si="2"/>
        <v>CLEANING SERVICE</v>
      </c>
      <c r="J811" s="68" t="str">
        <f ca="1" t="array" ref="J811">IFERROR(INDEX(MASTER!B:B,MATCH(G811,MASTER!A:A,0))/100," ")</f>
        <v> </v>
      </c>
      <c r="K811" s="51">
        <f ca="1" t="shared" si="3"/>
        <v>0</v>
      </c>
      <c r="L811" s="51" t="str">
        <f ca="1" t="shared" si="4"/>
        <v>1900 - WEEK 00</v>
      </c>
      <c r="M811" s="51" t="str">
        <f ca="1" t="shared" si="5"/>
        <v>1900 - MONTH 01</v>
      </c>
      <c r="N811" s="68" t="str">
        <f ca="1" t="shared" ref="N811:O811" si="819">IFERROR(AVERAGEIF(L:L,L811,$J:$J)," ")</f>
        <v> </v>
      </c>
      <c r="O811" s="68" t="str">
        <f ca="1" t="shared" si="819"/>
        <v> </v>
      </c>
      <c r="P811" s="51" t="str">
        <f ca="1">IF(ISBLANK(A811)," ",IF(N811&gt;MASTER!$B$3/100,"SB",IF(N811&gt;MASTER!$B$4/100,"B",IF(N811&gt;MASTER!$B$5/100,"C","K"))))</f>
        <v>SB</v>
      </c>
      <c r="Q811" s="51" t="str">
        <f ca="1">IF(ISBLANK(B811)," ",IF(O811&gt;MASTER!$B$3/100,"SB",IF(O811&gt;MASTER!$B$4/100,"B",IF(O811&gt;MASTER!$B$5/100,"C","K"))))</f>
        <v>SB</v>
      </c>
    </row>
    <row r="812" customHeight="1" spans="1:17">
      <c r="A812" s="51">
        <f ca="1">INDIRECT(ADDRESS(2+QUOTIENT(ROW()-2,COUNTA('Form Responses 1'!$1:$1)-4),1,,TRUE,"Form Responses 1"))</f>
        <v>0</v>
      </c>
      <c r="B812" s="51">
        <f ca="1">INDIRECT(ADDRESS(2+QUOTIENT(ROW()-2,COUNTA('Form Responses 1'!$1:$1)-4),2,,TRUE,"Form Responses 1"))</f>
        <v>0</v>
      </c>
      <c r="C812" s="51">
        <f ca="1">INDIRECT(ADDRESS(2+QUOTIENT(ROW()-2,COUNTA('Form Responses 1'!$1:$1)-4),3,,TRUE,"Form Responses 1"))</f>
        <v>0</v>
      </c>
      <c r="D812" s="51">
        <f ca="1">INDIRECT(ADDRESS(2+QUOTIENT(ROW()-2,COUNTA('Form Responses 1'!$1:$1)-4),4,,TRUE,"Form Responses 1"))</f>
        <v>0</v>
      </c>
      <c r="E812" s="67">
        <f ca="1" t="shared" si="0"/>
        <v>6</v>
      </c>
      <c r="F812" s="51" t="str">
        <f ca="1">IF(ISBLANK(A812)," ",INDIRECT(ADDRESS(1,5+MOD(ROW()-2,COUNTA('Form Responses 1'!$1:$1)-4),,TRUE,"Form Responses 1")))</f>
        <v>Security [Security Functions]</v>
      </c>
      <c r="G812" s="51" t="e">
        <f ca="1">IF(ISBLANK(A812)," ",INDIRECT(ADDRESS(MATCH(A812,'Form Responses 1'!A:A,0),5+MOD(ROW()-2,COUNTA('Form Responses 1'!$1:$1)-4),,TRUE,"Form Responses 1")))</f>
        <v>#N/A</v>
      </c>
      <c r="H812" s="68" t="str">
        <f ca="1" t="shared" si="1"/>
        <v>Security</v>
      </c>
      <c r="I812" s="68" t="str">
        <f ca="1" t="shared" si="2"/>
        <v>SECURITY SERVICE</v>
      </c>
      <c r="J812" s="68" t="str">
        <f ca="1" t="array" ref="J812">IFERROR(INDEX(MASTER!B:B,MATCH(G812,MASTER!A:A,0))/100," ")</f>
        <v> </v>
      </c>
      <c r="K812" s="51">
        <f ca="1" t="shared" si="3"/>
        <v>0</v>
      </c>
      <c r="L812" s="51" t="str">
        <f ca="1" t="shared" si="4"/>
        <v>1900 - WEEK 00</v>
      </c>
      <c r="M812" s="51" t="str">
        <f ca="1" t="shared" si="5"/>
        <v>1900 - MONTH 01</v>
      </c>
      <c r="N812" s="68" t="str">
        <f ca="1" t="shared" ref="N812:O812" si="820">IFERROR(AVERAGEIF(L:L,L812,$J:$J)," ")</f>
        <v> </v>
      </c>
      <c r="O812" s="68" t="str">
        <f ca="1" t="shared" si="820"/>
        <v> </v>
      </c>
      <c r="P812" s="51" t="str">
        <f ca="1">IF(ISBLANK(A812)," ",IF(N812&gt;MASTER!$B$3/100,"SB",IF(N812&gt;MASTER!$B$4/100,"B",IF(N812&gt;MASTER!$B$5/100,"C","K"))))</f>
        <v>SB</v>
      </c>
      <c r="Q812" s="51" t="str">
        <f ca="1">IF(ISBLANK(B812)," ",IF(O812&gt;MASTER!$B$3/100,"SB",IF(O812&gt;MASTER!$B$4/100,"B",IF(O812&gt;MASTER!$B$5/100,"C","K"))))</f>
        <v>SB</v>
      </c>
    </row>
    <row r="813" customHeight="1" spans="1:17">
      <c r="A813" s="51">
        <f ca="1">INDIRECT(ADDRESS(2+QUOTIENT(ROW()-2,COUNTA('Form Responses 1'!$1:$1)-4),1,,TRUE,"Form Responses 1"))</f>
        <v>0</v>
      </c>
      <c r="B813" s="51">
        <f ca="1">INDIRECT(ADDRESS(2+QUOTIENT(ROW()-2,COUNTA('Form Responses 1'!$1:$1)-4),2,,TRUE,"Form Responses 1"))</f>
        <v>0</v>
      </c>
      <c r="C813" s="51">
        <f ca="1">INDIRECT(ADDRESS(2+QUOTIENT(ROW()-2,COUNTA('Form Responses 1'!$1:$1)-4),3,,TRUE,"Form Responses 1"))</f>
        <v>0</v>
      </c>
      <c r="D813" s="51">
        <f ca="1">INDIRECT(ADDRESS(2+QUOTIENT(ROW()-2,COUNTA('Form Responses 1'!$1:$1)-4),4,,TRUE,"Form Responses 1"))</f>
        <v>0</v>
      </c>
      <c r="E813" s="67">
        <f ca="1" t="shared" si="0"/>
        <v>6</v>
      </c>
      <c r="F813" s="51" t="str">
        <f ca="1">IF(ISBLANK(A813)," ",INDIRECT(ADDRESS(1,5+MOD(ROW()-2,COUNTA('Form Responses 1'!$1:$1)-4),,TRUE,"Form Responses 1")))</f>
        <v>Gedung [Halaman]</v>
      </c>
      <c r="G813" s="51" t="e">
        <f ca="1">IF(ISBLANK(A813)," ",INDIRECT(ADDRESS(MATCH(A813,'Form Responses 1'!A:A,0),5+MOD(ROW()-2,COUNTA('Form Responses 1'!$1:$1)-4),,TRUE,"Form Responses 1")))</f>
        <v>#N/A</v>
      </c>
      <c r="H813" s="68" t="str">
        <f ca="1" t="shared" si="1"/>
        <v>Gedung</v>
      </c>
      <c r="I813" s="68" t="str">
        <f ca="1" t="shared" si="2"/>
        <v>CLEANING SERVICE</v>
      </c>
      <c r="J813" s="68" t="str">
        <f ca="1" t="array" ref="J813">IFERROR(INDEX(MASTER!B:B,MATCH(G813,MASTER!A:A,0))/100," ")</f>
        <v> </v>
      </c>
      <c r="K813" s="51">
        <f ca="1" t="shared" si="3"/>
        <v>0</v>
      </c>
      <c r="L813" s="51" t="str">
        <f ca="1" t="shared" si="4"/>
        <v>1900 - WEEK 00</v>
      </c>
      <c r="M813" s="51" t="str">
        <f ca="1" t="shared" si="5"/>
        <v>1900 - MONTH 01</v>
      </c>
      <c r="N813" s="68" t="str">
        <f ca="1" t="shared" ref="N813:O813" si="821">IFERROR(AVERAGEIF(L:L,L813,$J:$J)," ")</f>
        <v> </v>
      </c>
      <c r="O813" s="68" t="str">
        <f ca="1" t="shared" si="821"/>
        <v> </v>
      </c>
      <c r="P813" s="51" t="str">
        <f ca="1">IF(ISBLANK(A813)," ",IF(N813&gt;MASTER!$B$3/100,"SB",IF(N813&gt;MASTER!$B$4/100,"B",IF(N813&gt;MASTER!$B$5/100,"C","K"))))</f>
        <v>SB</v>
      </c>
      <c r="Q813" s="51" t="str">
        <f ca="1">IF(ISBLANK(B813)," ",IF(O813&gt;MASTER!$B$3/100,"SB",IF(O813&gt;MASTER!$B$4/100,"B",IF(O813&gt;MASTER!$B$5/100,"C","K"))))</f>
        <v>SB</v>
      </c>
    </row>
    <row r="814" customHeight="1" spans="1:17">
      <c r="A814" s="51">
        <f ca="1">INDIRECT(ADDRESS(2+QUOTIENT(ROW()-2,COUNTA('Form Responses 1'!$1:$1)-4),1,,TRUE,"Form Responses 1"))</f>
        <v>0</v>
      </c>
      <c r="B814" s="51">
        <f ca="1">INDIRECT(ADDRESS(2+QUOTIENT(ROW()-2,COUNTA('Form Responses 1'!$1:$1)-4),2,,TRUE,"Form Responses 1"))</f>
        <v>0</v>
      </c>
      <c r="C814" s="51">
        <f ca="1">INDIRECT(ADDRESS(2+QUOTIENT(ROW()-2,COUNTA('Form Responses 1'!$1:$1)-4),3,,TRUE,"Form Responses 1"))</f>
        <v>0</v>
      </c>
      <c r="D814" s="51">
        <f ca="1">INDIRECT(ADDRESS(2+QUOTIENT(ROW()-2,COUNTA('Form Responses 1'!$1:$1)-4),4,,TRUE,"Form Responses 1"))</f>
        <v>0</v>
      </c>
      <c r="E814" s="67">
        <f ca="1" t="shared" si="0"/>
        <v>6</v>
      </c>
      <c r="F814" s="51" t="str">
        <f ca="1">IF(ISBLANK(A814)," ",INDIRECT(ADDRESS(1,5+MOD(ROW()-2,COUNTA('Form Responses 1'!$1:$1)-4),,TRUE,"Form Responses 1")))</f>
        <v>Gedung [Kamar 1]</v>
      </c>
      <c r="G814" s="51" t="e">
        <f ca="1">IF(ISBLANK(A814)," ",INDIRECT(ADDRESS(MATCH(A814,'Form Responses 1'!A:A,0),5+MOD(ROW()-2,COUNTA('Form Responses 1'!$1:$1)-4),,TRUE,"Form Responses 1")))</f>
        <v>#N/A</v>
      </c>
      <c r="H814" s="68" t="str">
        <f ca="1" t="shared" si="1"/>
        <v>Gedung</v>
      </c>
      <c r="I814" s="68" t="str">
        <f ca="1" t="shared" si="2"/>
        <v>CLEANING SERVICE</v>
      </c>
      <c r="J814" s="68" t="str">
        <f ca="1" t="array" ref="J814">IFERROR(INDEX(MASTER!B:B,MATCH(G814,MASTER!A:A,0))/100," ")</f>
        <v> </v>
      </c>
      <c r="K814" s="51">
        <f ca="1" t="shared" si="3"/>
        <v>0</v>
      </c>
      <c r="L814" s="51" t="str">
        <f ca="1" t="shared" si="4"/>
        <v>1900 - WEEK 00</v>
      </c>
      <c r="M814" s="51" t="str">
        <f ca="1" t="shared" si="5"/>
        <v>1900 - MONTH 01</v>
      </c>
      <c r="N814" s="68" t="str">
        <f ca="1" t="shared" ref="N814:O814" si="822">IFERROR(AVERAGEIF(L:L,L814,$J:$J)," ")</f>
        <v> </v>
      </c>
      <c r="O814" s="68" t="str">
        <f ca="1" t="shared" si="822"/>
        <v> </v>
      </c>
      <c r="P814" s="51" t="str">
        <f ca="1">IF(ISBLANK(A814)," ",IF(N814&gt;MASTER!$B$3/100,"SB",IF(N814&gt;MASTER!$B$4/100,"B",IF(N814&gt;MASTER!$B$5/100,"C","K"))))</f>
        <v>SB</v>
      </c>
      <c r="Q814" s="51" t="str">
        <f ca="1">IF(ISBLANK(B814)," ",IF(O814&gt;MASTER!$B$3/100,"SB",IF(O814&gt;MASTER!$B$4/100,"B",IF(O814&gt;MASTER!$B$5/100,"C","K"))))</f>
        <v>SB</v>
      </c>
    </row>
    <row r="815" customHeight="1" spans="1:17">
      <c r="A815" s="51">
        <f ca="1">INDIRECT(ADDRESS(2+QUOTIENT(ROW()-2,COUNTA('Form Responses 1'!$1:$1)-4),1,,TRUE,"Form Responses 1"))</f>
        <v>0</v>
      </c>
      <c r="B815" s="51">
        <f ca="1">INDIRECT(ADDRESS(2+QUOTIENT(ROW()-2,COUNTA('Form Responses 1'!$1:$1)-4),2,,TRUE,"Form Responses 1"))</f>
        <v>0</v>
      </c>
      <c r="C815" s="51">
        <f ca="1">INDIRECT(ADDRESS(2+QUOTIENT(ROW()-2,COUNTA('Form Responses 1'!$1:$1)-4),3,,TRUE,"Form Responses 1"))</f>
        <v>0</v>
      </c>
      <c r="D815" s="51">
        <f ca="1">INDIRECT(ADDRESS(2+QUOTIENT(ROW()-2,COUNTA('Form Responses 1'!$1:$1)-4),4,,TRUE,"Form Responses 1"))</f>
        <v>0</v>
      </c>
      <c r="E815" s="67">
        <f ca="1" t="shared" si="0"/>
        <v>6</v>
      </c>
      <c r="F815" s="51" t="str">
        <f ca="1">IF(ISBLANK(A815)," ",INDIRECT(ADDRESS(1,5+MOD(ROW()-2,COUNTA('Form Responses 1'!$1:$1)-4),,TRUE,"Form Responses 1")))</f>
        <v>Gedung [Kamar 2]</v>
      </c>
      <c r="G815" s="51" t="e">
        <f ca="1">IF(ISBLANK(A815)," ",INDIRECT(ADDRESS(MATCH(A815,'Form Responses 1'!A:A,0),5+MOD(ROW()-2,COUNTA('Form Responses 1'!$1:$1)-4),,TRUE,"Form Responses 1")))</f>
        <v>#N/A</v>
      </c>
      <c r="H815" s="68" t="str">
        <f ca="1" t="shared" si="1"/>
        <v>Gedung</v>
      </c>
      <c r="I815" s="68" t="str">
        <f ca="1" t="shared" si="2"/>
        <v>CLEANING SERVICE</v>
      </c>
      <c r="J815" s="68" t="str">
        <f ca="1" t="array" ref="J815">IFERROR(INDEX(MASTER!B:B,MATCH(G815,MASTER!A:A,0))/100," ")</f>
        <v> </v>
      </c>
      <c r="K815" s="51">
        <f ca="1" t="shared" si="3"/>
        <v>0</v>
      </c>
      <c r="L815" s="51" t="str">
        <f ca="1" t="shared" si="4"/>
        <v>1900 - WEEK 00</v>
      </c>
      <c r="M815" s="51" t="str">
        <f ca="1" t="shared" si="5"/>
        <v>1900 - MONTH 01</v>
      </c>
      <c r="N815" s="68" t="str">
        <f ca="1" t="shared" ref="N815:O815" si="823">IFERROR(AVERAGEIF(L:L,L815,$J:$J)," ")</f>
        <v> </v>
      </c>
      <c r="O815" s="68" t="str">
        <f ca="1" t="shared" si="823"/>
        <v> </v>
      </c>
      <c r="P815" s="51" t="str">
        <f ca="1">IF(ISBLANK(A815)," ",IF(N815&gt;MASTER!$B$3/100,"SB",IF(N815&gt;MASTER!$B$4/100,"B",IF(N815&gt;MASTER!$B$5/100,"C","K"))))</f>
        <v>SB</v>
      </c>
      <c r="Q815" s="51" t="str">
        <f ca="1">IF(ISBLANK(B815)," ",IF(O815&gt;MASTER!$B$3/100,"SB",IF(O815&gt;MASTER!$B$4/100,"B",IF(O815&gt;MASTER!$B$5/100,"C","K"))))</f>
        <v>SB</v>
      </c>
    </row>
    <row r="816" customHeight="1" spans="1:17">
      <c r="A816" s="51">
        <f ca="1">INDIRECT(ADDRESS(2+QUOTIENT(ROW()-2,COUNTA('Form Responses 1'!$1:$1)-4),1,,TRUE,"Form Responses 1"))</f>
        <v>0</v>
      </c>
      <c r="B816" s="51">
        <f ca="1">INDIRECT(ADDRESS(2+QUOTIENT(ROW()-2,COUNTA('Form Responses 1'!$1:$1)-4),2,,TRUE,"Form Responses 1"))</f>
        <v>0</v>
      </c>
      <c r="C816" s="51">
        <f ca="1">INDIRECT(ADDRESS(2+QUOTIENT(ROW()-2,COUNTA('Form Responses 1'!$1:$1)-4),3,,TRUE,"Form Responses 1"))</f>
        <v>0</v>
      </c>
      <c r="D816" s="51">
        <f ca="1">INDIRECT(ADDRESS(2+QUOTIENT(ROW()-2,COUNTA('Form Responses 1'!$1:$1)-4),4,,TRUE,"Form Responses 1"))</f>
        <v>0</v>
      </c>
      <c r="E816" s="67">
        <f ca="1" t="shared" si="0"/>
        <v>6</v>
      </c>
      <c r="F816" s="51" t="str">
        <f ca="1">IF(ISBLANK(A816)," ",INDIRECT(ADDRESS(1,5+MOD(ROW()-2,COUNTA('Form Responses 1'!$1:$1)-4),,TRUE,"Form Responses 1")))</f>
        <v>Gedung [Kamar 3]</v>
      </c>
      <c r="G816" s="51" t="e">
        <f ca="1">IF(ISBLANK(A816)," ",INDIRECT(ADDRESS(MATCH(A816,'Form Responses 1'!A:A,0),5+MOD(ROW()-2,COUNTA('Form Responses 1'!$1:$1)-4),,TRUE,"Form Responses 1")))</f>
        <v>#N/A</v>
      </c>
      <c r="H816" s="68" t="str">
        <f ca="1" t="shared" si="1"/>
        <v>Gedung</v>
      </c>
      <c r="I816" s="68" t="str">
        <f ca="1" t="shared" si="2"/>
        <v>CLEANING SERVICE</v>
      </c>
      <c r="J816" s="68" t="str">
        <f ca="1" t="array" ref="J816">IFERROR(INDEX(MASTER!B:B,MATCH(G816,MASTER!A:A,0))/100," ")</f>
        <v> </v>
      </c>
      <c r="K816" s="51">
        <f ca="1" t="shared" si="3"/>
        <v>0</v>
      </c>
      <c r="L816" s="51" t="str">
        <f ca="1" t="shared" si="4"/>
        <v>1900 - WEEK 00</v>
      </c>
      <c r="M816" s="51" t="str">
        <f ca="1" t="shared" si="5"/>
        <v>1900 - MONTH 01</v>
      </c>
      <c r="N816" s="68" t="str">
        <f ca="1" t="shared" ref="N816:O816" si="824">IFERROR(AVERAGEIF(L:L,L816,$J:$J)," ")</f>
        <v> </v>
      </c>
      <c r="O816" s="68" t="str">
        <f ca="1" t="shared" si="824"/>
        <v> </v>
      </c>
      <c r="P816" s="51" t="str">
        <f ca="1">IF(ISBLANK(A816)," ",IF(N816&gt;MASTER!$B$3/100,"SB",IF(N816&gt;MASTER!$B$4/100,"B",IF(N816&gt;MASTER!$B$5/100,"C","K"))))</f>
        <v>SB</v>
      </c>
      <c r="Q816" s="51" t="str">
        <f ca="1">IF(ISBLANK(B816)," ",IF(O816&gt;MASTER!$B$3/100,"SB",IF(O816&gt;MASTER!$B$4/100,"B",IF(O816&gt;MASTER!$B$5/100,"C","K"))))</f>
        <v>SB</v>
      </c>
    </row>
    <row r="817" customHeight="1" spans="1:17">
      <c r="A817" s="51">
        <f ca="1">INDIRECT(ADDRESS(2+QUOTIENT(ROW()-2,COUNTA('Form Responses 1'!$1:$1)-4),1,,TRUE,"Form Responses 1"))</f>
        <v>0</v>
      </c>
      <c r="B817" s="51">
        <f ca="1">INDIRECT(ADDRESS(2+QUOTIENT(ROW()-2,COUNTA('Form Responses 1'!$1:$1)-4),2,,TRUE,"Form Responses 1"))</f>
        <v>0</v>
      </c>
      <c r="C817" s="51">
        <f ca="1">INDIRECT(ADDRESS(2+QUOTIENT(ROW()-2,COUNTA('Form Responses 1'!$1:$1)-4),3,,TRUE,"Form Responses 1"))</f>
        <v>0</v>
      </c>
      <c r="D817" s="51">
        <f ca="1">INDIRECT(ADDRESS(2+QUOTIENT(ROW()-2,COUNTA('Form Responses 1'!$1:$1)-4),4,,TRUE,"Form Responses 1"))</f>
        <v>0</v>
      </c>
      <c r="E817" s="67">
        <f ca="1" t="shared" si="0"/>
        <v>6</v>
      </c>
      <c r="F817" s="51" t="str">
        <f ca="1">IF(ISBLANK(A817)," ",INDIRECT(ADDRESS(1,5+MOD(ROW()-2,COUNTA('Form Responses 1'!$1:$1)-4),,TRUE,"Form Responses 1")))</f>
        <v>Gedung [Kamar 4]</v>
      </c>
      <c r="G817" s="51" t="e">
        <f ca="1">IF(ISBLANK(A817)," ",INDIRECT(ADDRESS(MATCH(A817,'Form Responses 1'!A:A,0),5+MOD(ROW()-2,COUNTA('Form Responses 1'!$1:$1)-4),,TRUE,"Form Responses 1")))</f>
        <v>#N/A</v>
      </c>
      <c r="H817" s="68" t="str">
        <f ca="1" t="shared" si="1"/>
        <v>Gedung</v>
      </c>
      <c r="I817" s="68" t="str">
        <f ca="1" t="shared" si="2"/>
        <v>CLEANING SERVICE</v>
      </c>
      <c r="J817" s="68" t="str">
        <f ca="1" t="array" ref="J817">IFERROR(INDEX(MASTER!B:B,MATCH(G817,MASTER!A:A,0))/100," ")</f>
        <v> </v>
      </c>
      <c r="K817" s="51">
        <f ca="1" t="shared" si="3"/>
        <v>0</v>
      </c>
      <c r="L817" s="51" t="str">
        <f ca="1" t="shared" si="4"/>
        <v>1900 - WEEK 00</v>
      </c>
      <c r="M817" s="51" t="str">
        <f ca="1" t="shared" si="5"/>
        <v>1900 - MONTH 01</v>
      </c>
      <c r="N817" s="68" t="str">
        <f ca="1" t="shared" ref="N817:O817" si="825">IFERROR(AVERAGEIF(L:L,L817,$J:$J)," ")</f>
        <v> </v>
      </c>
      <c r="O817" s="68" t="str">
        <f ca="1" t="shared" si="825"/>
        <v> </v>
      </c>
      <c r="P817" s="51" t="str">
        <f ca="1">IF(ISBLANK(A817)," ",IF(N817&gt;MASTER!$B$3/100,"SB",IF(N817&gt;MASTER!$B$4/100,"B",IF(N817&gt;MASTER!$B$5/100,"C","K"))))</f>
        <v>SB</v>
      </c>
      <c r="Q817" s="51" t="str">
        <f ca="1">IF(ISBLANK(B817)," ",IF(O817&gt;MASTER!$B$3/100,"SB",IF(O817&gt;MASTER!$B$4/100,"B",IF(O817&gt;MASTER!$B$5/100,"C","K"))))</f>
        <v>SB</v>
      </c>
    </row>
    <row r="818" customHeight="1" spans="1:17">
      <c r="A818" s="51">
        <f ca="1">INDIRECT(ADDRESS(2+QUOTIENT(ROW()-2,COUNTA('Form Responses 1'!$1:$1)-4),1,,TRUE,"Form Responses 1"))</f>
        <v>0</v>
      </c>
      <c r="B818" s="51">
        <f ca="1">INDIRECT(ADDRESS(2+QUOTIENT(ROW()-2,COUNTA('Form Responses 1'!$1:$1)-4),2,,TRUE,"Form Responses 1"))</f>
        <v>0</v>
      </c>
      <c r="C818" s="51">
        <f ca="1">INDIRECT(ADDRESS(2+QUOTIENT(ROW()-2,COUNTA('Form Responses 1'!$1:$1)-4),3,,TRUE,"Form Responses 1"))</f>
        <v>0</v>
      </c>
      <c r="D818" s="51">
        <f ca="1">INDIRECT(ADDRESS(2+QUOTIENT(ROW()-2,COUNTA('Form Responses 1'!$1:$1)-4),4,,TRUE,"Form Responses 1"))</f>
        <v>0</v>
      </c>
      <c r="E818" s="67">
        <f ca="1" t="shared" si="0"/>
        <v>6</v>
      </c>
      <c r="F818" s="51" t="str">
        <f ca="1">IF(ISBLANK(A818)," ",INDIRECT(ADDRESS(1,5+MOD(ROW()-2,COUNTA('Form Responses 1'!$1:$1)-4),,TRUE,"Form Responses 1")))</f>
        <v>Gedung [Kolidor]</v>
      </c>
      <c r="G818" s="51" t="e">
        <f ca="1">IF(ISBLANK(A818)," ",INDIRECT(ADDRESS(MATCH(A818,'Form Responses 1'!A:A,0),5+MOD(ROW()-2,COUNTA('Form Responses 1'!$1:$1)-4),,TRUE,"Form Responses 1")))</f>
        <v>#N/A</v>
      </c>
      <c r="H818" s="68" t="str">
        <f ca="1" t="shared" si="1"/>
        <v>Gedung</v>
      </c>
      <c r="I818" s="68" t="str">
        <f ca="1" t="shared" si="2"/>
        <v>CLEANING SERVICE</v>
      </c>
      <c r="J818" s="68" t="str">
        <f ca="1" t="array" ref="J818">IFERROR(INDEX(MASTER!B:B,MATCH(G818,MASTER!A:A,0))/100," ")</f>
        <v> </v>
      </c>
      <c r="K818" s="51">
        <f ca="1" t="shared" si="3"/>
        <v>0</v>
      </c>
      <c r="L818" s="51" t="str">
        <f ca="1" t="shared" si="4"/>
        <v>1900 - WEEK 00</v>
      </c>
      <c r="M818" s="51" t="str">
        <f ca="1" t="shared" si="5"/>
        <v>1900 - MONTH 01</v>
      </c>
      <c r="N818" s="68" t="str">
        <f ca="1" t="shared" ref="N818:O818" si="826">IFERROR(AVERAGEIF(L:L,L818,$J:$J)," ")</f>
        <v> </v>
      </c>
      <c r="O818" s="68" t="str">
        <f ca="1" t="shared" si="826"/>
        <v> </v>
      </c>
      <c r="P818" s="51" t="str">
        <f ca="1">IF(ISBLANK(A818)," ",IF(N818&gt;MASTER!$B$3/100,"SB",IF(N818&gt;MASTER!$B$4/100,"B",IF(N818&gt;MASTER!$B$5/100,"C","K"))))</f>
        <v>SB</v>
      </c>
      <c r="Q818" s="51" t="str">
        <f ca="1">IF(ISBLANK(B818)," ",IF(O818&gt;MASTER!$B$3/100,"SB",IF(O818&gt;MASTER!$B$4/100,"B",IF(O818&gt;MASTER!$B$5/100,"C","K"))))</f>
        <v>SB</v>
      </c>
    </row>
    <row r="819" customHeight="1" spans="1:17">
      <c r="A819" s="51">
        <f ca="1">INDIRECT(ADDRESS(2+QUOTIENT(ROW()-2,COUNTA('Form Responses 1'!$1:$1)-4),1,,TRUE,"Form Responses 1"))</f>
        <v>0</v>
      </c>
      <c r="B819" s="51">
        <f ca="1">INDIRECT(ADDRESS(2+QUOTIENT(ROW()-2,COUNTA('Form Responses 1'!$1:$1)-4),2,,TRUE,"Form Responses 1"))</f>
        <v>0</v>
      </c>
      <c r="C819" s="51">
        <f ca="1">INDIRECT(ADDRESS(2+QUOTIENT(ROW()-2,COUNTA('Form Responses 1'!$1:$1)-4),3,,TRUE,"Form Responses 1"))</f>
        <v>0</v>
      </c>
      <c r="D819" s="51">
        <f ca="1">INDIRECT(ADDRESS(2+QUOTIENT(ROW()-2,COUNTA('Form Responses 1'!$1:$1)-4),4,,TRUE,"Form Responses 1"))</f>
        <v>0</v>
      </c>
      <c r="E819" s="67">
        <f ca="1" t="shared" si="0"/>
        <v>6</v>
      </c>
      <c r="F819" s="51" t="str">
        <f ca="1">IF(ISBLANK(A819)," ",INDIRECT(ADDRESS(1,5+MOD(ROW()-2,COUNTA('Form Responses 1'!$1:$1)-4),,TRUE,"Form Responses 1")))</f>
        <v>Gedung [Pentri]</v>
      </c>
      <c r="G819" s="51" t="e">
        <f ca="1">IF(ISBLANK(A819)," ",INDIRECT(ADDRESS(MATCH(A819,'Form Responses 1'!A:A,0),5+MOD(ROW()-2,COUNTA('Form Responses 1'!$1:$1)-4),,TRUE,"Form Responses 1")))</f>
        <v>#N/A</v>
      </c>
      <c r="H819" s="68" t="str">
        <f ca="1" t="shared" si="1"/>
        <v>Gedung</v>
      </c>
      <c r="I819" s="68" t="str">
        <f ca="1" t="shared" si="2"/>
        <v>CLEANING SERVICE</v>
      </c>
      <c r="J819" s="68" t="str">
        <f ca="1" t="array" ref="J819">IFERROR(INDEX(MASTER!B:B,MATCH(G819,MASTER!A:A,0))/100," ")</f>
        <v> </v>
      </c>
      <c r="K819" s="51">
        <f ca="1" t="shared" si="3"/>
        <v>0</v>
      </c>
      <c r="L819" s="51" t="str">
        <f ca="1" t="shared" si="4"/>
        <v>1900 - WEEK 00</v>
      </c>
      <c r="M819" s="51" t="str">
        <f ca="1" t="shared" si="5"/>
        <v>1900 - MONTH 01</v>
      </c>
      <c r="N819" s="68" t="str">
        <f ca="1" t="shared" ref="N819:O819" si="827">IFERROR(AVERAGEIF(L:L,L819,$J:$J)," ")</f>
        <v> </v>
      </c>
      <c r="O819" s="68" t="str">
        <f ca="1" t="shared" si="827"/>
        <v> </v>
      </c>
      <c r="P819" s="51" t="str">
        <f ca="1">IF(ISBLANK(A819)," ",IF(N819&gt;MASTER!$B$3/100,"SB",IF(N819&gt;MASTER!$B$4/100,"B",IF(N819&gt;MASTER!$B$5/100,"C","K"))))</f>
        <v>SB</v>
      </c>
      <c r="Q819" s="51" t="str">
        <f ca="1">IF(ISBLANK(B819)," ",IF(O819&gt;MASTER!$B$3/100,"SB",IF(O819&gt;MASTER!$B$4/100,"B",IF(O819&gt;MASTER!$B$5/100,"C","K"))))</f>
        <v>SB</v>
      </c>
    </row>
    <row r="820" customHeight="1" spans="1:17">
      <c r="A820" s="51">
        <f ca="1">INDIRECT(ADDRESS(2+QUOTIENT(ROW()-2,COUNTA('Form Responses 1'!$1:$1)-4),1,,TRUE,"Form Responses 1"))</f>
        <v>0</v>
      </c>
      <c r="B820" s="51">
        <f ca="1">INDIRECT(ADDRESS(2+QUOTIENT(ROW()-2,COUNTA('Form Responses 1'!$1:$1)-4),2,,TRUE,"Form Responses 1"))</f>
        <v>0</v>
      </c>
      <c r="C820" s="51">
        <f ca="1">INDIRECT(ADDRESS(2+QUOTIENT(ROW()-2,COUNTA('Form Responses 1'!$1:$1)-4),3,,TRUE,"Form Responses 1"))</f>
        <v>0</v>
      </c>
      <c r="D820" s="51">
        <f ca="1">INDIRECT(ADDRESS(2+QUOTIENT(ROW()-2,COUNTA('Form Responses 1'!$1:$1)-4),4,,TRUE,"Form Responses 1"))</f>
        <v>0</v>
      </c>
      <c r="E820" s="67">
        <f ca="1" t="shared" si="0"/>
        <v>6</v>
      </c>
      <c r="F820" s="51" t="str">
        <f ca="1">IF(ISBLANK(A820)," ",INDIRECT(ADDRESS(1,5+MOD(ROW()-2,COUNTA('Form Responses 1'!$1:$1)-4),,TRUE,"Form Responses 1")))</f>
        <v>Gedung [Toilet]</v>
      </c>
      <c r="G820" s="51" t="e">
        <f ca="1">IF(ISBLANK(A820)," ",INDIRECT(ADDRESS(MATCH(A820,'Form Responses 1'!A:A,0),5+MOD(ROW()-2,COUNTA('Form Responses 1'!$1:$1)-4),,TRUE,"Form Responses 1")))</f>
        <v>#N/A</v>
      </c>
      <c r="H820" s="68" t="str">
        <f ca="1" t="shared" si="1"/>
        <v>Gedung</v>
      </c>
      <c r="I820" s="68" t="str">
        <f ca="1" t="shared" si="2"/>
        <v>CLEANING SERVICE</v>
      </c>
      <c r="J820" s="68" t="str">
        <f ca="1" t="array" ref="J820">IFERROR(INDEX(MASTER!B:B,MATCH(G820,MASTER!A:A,0))/100," ")</f>
        <v> </v>
      </c>
      <c r="K820" s="51">
        <f ca="1" t="shared" si="3"/>
        <v>0</v>
      </c>
      <c r="L820" s="51" t="str">
        <f ca="1" t="shared" si="4"/>
        <v>1900 - WEEK 00</v>
      </c>
      <c r="M820" s="51" t="str">
        <f ca="1" t="shared" si="5"/>
        <v>1900 - MONTH 01</v>
      </c>
      <c r="N820" s="68" t="str">
        <f ca="1" t="shared" ref="N820:O820" si="828">IFERROR(AVERAGEIF(L:L,L820,$J:$J)," ")</f>
        <v> </v>
      </c>
      <c r="O820" s="68" t="str">
        <f ca="1" t="shared" si="828"/>
        <v> </v>
      </c>
      <c r="P820" s="51" t="str">
        <f ca="1">IF(ISBLANK(A820)," ",IF(N820&gt;MASTER!$B$3/100,"SB",IF(N820&gt;MASTER!$B$4/100,"B",IF(N820&gt;MASTER!$B$5/100,"C","K"))))</f>
        <v>SB</v>
      </c>
      <c r="Q820" s="51" t="str">
        <f ca="1">IF(ISBLANK(B820)," ",IF(O820&gt;MASTER!$B$3/100,"SB",IF(O820&gt;MASTER!$B$4/100,"B",IF(O820&gt;MASTER!$B$5/100,"C","K"))))</f>
        <v>SB</v>
      </c>
    </row>
    <row r="821" customHeight="1" spans="1:17">
      <c r="A821" s="51">
        <f ca="1">INDIRECT(ADDRESS(2+QUOTIENT(ROW()-2,COUNTA('Form Responses 1'!$1:$1)-4),1,,TRUE,"Form Responses 1"))</f>
        <v>0</v>
      </c>
      <c r="B821" s="51">
        <f ca="1">INDIRECT(ADDRESS(2+QUOTIENT(ROW()-2,COUNTA('Form Responses 1'!$1:$1)-4),2,,TRUE,"Form Responses 1"))</f>
        <v>0</v>
      </c>
      <c r="C821" s="51">
        <f ca="1">INDIRECT(ADDRESS(2+QUOTIENT(ROW()-2,COUNTA('Form Responses 1'!$1:$1)-4),3,,TRUE,"Form Responses 1"))</f>
        <v>0</v>
      </c>
      <c r="D821" s="51">
        <f ca="1">INDIRECT(ADDRESS(2+QUOTIENT(ROW()-2,COUNTA('Form Responses 1'!$1:$1)-4),4,,TRUE,"Form Responses 1"))</f>
        <v>0</v>
      </c>
      <c r="E821" s="67">
        <f ca="1" t="shared" si="0"/>
        <v>6</v>
      </c>
      <c r="F821" s="51" t="str">
        <f ca="1">IF(ISBLANK(A821)," ",INDIRECT(ADDRESS(1,5+MOD(ROW()-2,COUNTA('Form Responses 1'!$1:$1)-4),,TRUE,"Form Responses 1")))</f>
        <v>Security [Security Functions]</v>
      </c>
      <c r="G821" s="51" t="e">
        <f ca="1">IF(ISBLANK(A821)," ",INDIRECT(ADDRESS(MATCH(A821,'Form Responses 1'!A:A,0),5+MOD(ROW()-2,COUNTA('Form Responses 1'!$1:$1)-4),,TRUE,"Form Responses 1")))</f>
        <v>#N/A</v>
      </c>
      <c r="H821" s="68" t="str">
        <f ca="1" t="shared" si="1"/>
        <v>Security</v>
      </c>
      <c r="I821" s="68" t="str">
        <f ca="1" t="shared" si="2"/>
        <v>SECURITY SERVICE</v>
      </c>
      <c r="J821" s="68" t="str">
        <f ca="1" t="array" ref="J821">IFERROR(INDEX(MASTER!B:B,MATCH(G821,MASTER!A:A,0))/100," ")</f>
        <v> </v>
      </c>
      <c r="K821" s="51">
        <f ca="1" t="shared" si="3"/>
        <v>0</v>
      </c>
      <c r="L821" s="51" t="str">
        <f ca="1" t="shared" si="4"/>
        <v>1900 - WEEK 00</v>
      </c>
      <c r="M821" s="51" t="str">
        <f ca="1" t="shared" si="5"/>
        <v>1900 - MONTH 01</v>
      </c>
      <c r="N821" s="68" t="str">
        <f ca="1" t="shared" ref="N821:O821" si="829">IFERROR(AVERAGEIF(L:L,L821,$J:$J)," ")</f>
        <v> </v>
      </c>
      <c r="O821" s="68" t="str">
        <f ca="1" t="shared" si="829"/>
        <v> </v>
      </c>
      <c r="P821" s="51" t="str">
        <f ca="1">IF(ISBLANK(A821)," ",IF(N821&gt;MASTER!$B$3/100,"SB",IF(N821&gt;MASTER!$B$4/100,"B",IF(N821&gt;MASTER!$B$5/100,"C","K"))))</f>
        <v>SB</v>
      </c>
      <c r="Q821" s="51" t="str">
        <f ca="1">IF(ISBLANK(B821)," ",IF(O821&gt;MASTER!$B$3/100,"SB",IF(O821&gt;MASTER!$B$4/100,"B",IF(O821&gt;MASTER!$B$5/100,"C","K"))))</f>
        <v>SB</v>
      </c>
    </row>
    <row r="822" customHeight="1" spans="1:17">
      <c r="A822" s="51">
        <f ca="1">INDIRECT(ADDRESS(2+QUOTIENT(ROW()-2,COUNTA('Form Responses 1'!$1:$1)-4),1,,TRUE,"Form Responses 1"))</f>
        <v>0</v>
      </c>
      <c r="B822" s="51">
        <f ca="1">INDIRECT(ADDRESS(2+QUOTIENT(ROW()-2,COUNTA('Form Responses 1'!$1:$1)-4),2,,TRUE,"Form Responses 1"))</f>
        <v>0</v>
      </c>
      <c r="C822" s="51">
        <f ca="1">INDIRECT(ADDRESS(2+QUOTIENT(ROW()-2,COUNTA('Form Responses 1'!$1:$1)-4),3,,TRUE,"Form Responses 1"))</f>
        <v>0</v>
      </c>
      <c r="D822" s="51">
        <f ca="1">INDIRECT(ADDRESS(2+QUOTIENT(ROW()-2,COUNTA('Form Responses 1'!$1:$1)-4),4,,TRUE,"Form Responses 1"))</f>
        <v>0</v>
      </c>
      <c r="E822" s="67">
        <f ca="1" t="shared" si="0"/>
        <v>6</v>
      </c>
      <c r="F822" s="51" t="str">
        <f ca="1">IF(ISBLANK(A822)," ",INDIRECT(ADDRESS(1,5+MOD(ROW()-2,COUNTA('Form Responses 1'!$1:$1)-4),,TRUE,"Form Responses 1")))</f>
        <v>Gedung [Halaman]</v>
      </c>
      <c r="G822" s="51" t="e">
        <f ca="1">IF(ISBLANK(A822)," ",INDIRECT(ADDRESS(MATCH(A822,'Form Responses 1'!A:A,0),5+MOD(ROW()-2,COUNTA('Form Responses 1'!$1:$1)-4),,TRUE,"Form Responses 1")))</f>
        <v>#N/A</v>
      </c>
      <c r="H822" s="68" t="str">
        <f ca="1" t="shared" si="1"/>
        <v>Gedung</v>
      </c>
      <c r="I822" s="68" t="str">
        <f ca="1" t="shared" si="2"/>
        <v>CLEANING SERVICE</v>
      </c>
      <c r="J822" s="68" t="str">
        <f ca="1" t="array" ref="J822">IFERROR(INDEX(MASTER!B:B,MATCH(G822,MASTER!A:A,0))/100," ")</f>
        <v> </v>
      </c>
      <c r="K822" s="51">
        <f ca="1" t="shared" si="3"/>
        <v>0</v>
      </c>
      <c r="L822" s="51" t="str">
        <f ca="1" t="shared" si="4"/>
        <v>1900 - WEEK 00</v>
      </c>
      <c r="M822" s="51" t="str">
        <f ca="1" t="shared" si="5"/>
        <v>1900 - MONTH 01</v>
      </c>
      <c r="N822" s="68" t="str">
        <f ca="1" t="shared" ref="N822:O822" si="830">IFERROR(AVERAGEIF(L:L,L822,$J:$J)," ")</f>
        <v> </v>
      </c>
      <c r="O822" s="68" t="str">
        <f ca="1" t="shared" si="830"/>
        <v> </v>
      </c>
      <c r="P822" s="51" t="str">
        <f ca="1">IF(ISBLANK(A822)," ",IF(N822&gt;MASTER!$B$3/100,"SB",IF(N822&gt;MASTER!$B$4/100,"B",IF(N822&gt;MASTER!$B$5/100,"C","K"))))</f>
        <v>SB</v>
      </c>
      <c r="Q822" s="51" t="str">
        <f ca="1">IF(ISBLANK(B822)," ",IF(O822&gt;MASTER!$B$3/100,"SB",IF(O822&gt;MASTER!$B$4/100,"B",IF(O822&gt;MASTER!$B$5/100,"C","K"))))</f>
        <v>SB</v>
      </c>
    </row>
    <row r="823" customHeight="1" spans="1:17">
      <c r="A823" s="51">
        <f ca="1">INDIRECT(ADDRESS(2+QUOTIENT(ROW()-2,COUNTA('Form Responses 1'!$1:$1)-4),1,,TRUE,"Form Responses 1"))</f>
        <v>0</v>
      </c>
      <c r="B823" s="51">
        <f ca="1">INDIRECT(ADDRESS(2+QUOTIENT(ROW()-2,COUNTA('Form Responses 1'!$1:$1)-4),2,,TRUE,"Form Responses 1"))</f>
        <v>0</v>
      </c>
      <c r="C823" s="51">
        <f ca="1">INDIRECT(ADDRESS(2+QUOTIENT(ROW()-2,COUNTA('Form Responses 1'!$1:$1)-4),3,,TRUE,"Form Responses 1"))</f>
        <v>0</v>
      </c>
      <c r="D823" s="51">
        <f ca="1">INDIRECT(ADDRESS(2+QUOTIENT(ROW()-2,COUNTA('Form Responses 1'!$1:$1)-4),4,,TRUE,"Form Responses 1"))</f>
        <v>0</v>
      </c>
      <c r="E823" s="67">
        <f ca="1" t="shared" si="0"/>
        <v>6</v>
      </c>
      <c r="F823" s="51" t="str">
        <f ca="1">IF(ISBLANK(A823)," ",INDIRECT(ADDRESS(1,5+MOD(ROW()-2,COUNTA('Form Responses 1'!$1:$1)-4),,TRUE,"Form Responses 1")))</f>
        <v>Gedung [Kamar 1]</v>
      </c>
      <c r="G823" s="51" t="e">
        <f ca="1">IF(ISBLANK(A823)," ",INDIRECT(ADDRESS(MATCH(A823,'Form Responses 1'!A:A,0),5+MOD(ROW()-2,COUNTA('Form Responses 1'!$1:$1)-4),,TRUE,"Form Responses 1")))</f>
        <v>#N/A</v>
      </c>
      <c r="H823" s="68" t="str">
        <f ca="1" t="shared" si="1"/>
        <v>Gedung</v>
      </c>
      <c r="I823" s="68" t="str">
        <f ca="1" t="shared" si="2"/>
        <v>CLEANING SERVICE</v>
      </c>
      <c r="J823" s="68" t="str">
        <f ca="1" t="array" ref="J823">IFERROR(INDEX(MASTER!B:B,MATCH(G823,MASTER!A:A,0))/100," ")</f>
        <v> </v>
      </c>
      <c r="K823" s="51">
        <f ca="1" t="shared" si="3"/>
        <v>0</v>
      </c>
      <c r="L823" s="51" t="str">
        <f ca="1" t="shared" si="4"/>
        <v>1900 - WEEK 00</v>
      </c>
      <c r="M823" s="51" t="str">
        <f ca="1" t="shared" si="5"/>
        <v>1900 - MONTH 01</v>
      </c>
      <c r="N823" s="68" t="str">
        <f ca="1" t="shared" ref="N823:O823" si="831">IFERROR(AVERAGEIF(L:L,L823,$J:$J)," ")</f>
        <v> </v>
      </c>
      <c r="O823" s="68" t="str">
        <f ca="1" t="shared" si="831"/>
        <v> </v>
      </c>
      <c r="P823" s="51" t="str">
        <f ca="1">IF(ISBLANK(A823)," ",IF(N823&gt;MASTER!$B$3/100,"SB",IF(N823&gt;MASTER!$B$4/100,"B",IF(N823&gt;MASTER!$B$5/100,"C","K"))))</f>
        <v>SB</v>
      </c>
      <c r="Q823" s="51" t="str">
        <f ca="1">IF(ISBLANK(B823)," ",IF(O823&gt;MASTER!$B$3/100,"SB",IF(O823&gt;MASTER!$B$4/100,"B",IF(O823&gt;MASTER!$B$5/100,"C","K"))))</f>
        <v>SB</v>
      </c>
    </row>
    <row r="824" customHeight="1" spans="1:17">
      <c r="A824" s="51">
        <f ca="1">INDIRECT(ADDRESS(2+QUOTIENT(ROW()-2,COUNTA('Form Responses 1'!$1:$1)-4),1,,TRUE,"Form Responses 1"))</f>
        <v>0</v>
      </c>
      <c r="B824" s="51">
        <f ca="1">INDIRECT(ADDRESS(2+QUOTIENT(ROW()-2,COUNTA('Form Responses 1'!$1:$1)-4),2,,TRUE,"Form Responses 1"))</f>
        <v>0</v>
      </c>
      <c r="C824" s="51">
        <f ca="1">INDIRECT(ADDRESS(2+QUOTIENT(ROW()-2,COUNTA('Form Responses 1'!$1:$1)-4),3,,TRUE,"Form Responses 1"))</f>
        <v>0</v>
      </c>
      <c r="D824" s="51">
        <f ca="1">INDIRECT(ADDRESS(2+QUOTIENT(ROW()-2,COUNTA('Form Responses 1'!$1:$1)-4),4,,TRUE,"Form Responses 1"))</f>
        <v>0</v>
      </c>
      <c r="E824" s="67">
        <f ca="1" t="shared" si="0"/>
        <v>6</v>
      </c>
      <c r="F824" s="51" t="str">
        <f ca="1">IF(ISBLANK(A824)," ",INDIRECT(ADDRESS(1,5+MOD(ROW()-2,COUNTA('Form Responses 1'!$1:$1)-4),,TRUE,"Form Responses 1")))</f>
        <v>Gedung [Kamar 2]</v>
      </c>
      <c r="G824" s="51" t="e">
        <f ca="1">IF(ISBLANK(A824)," ",INDIRECT(ADDRESS(MATCH(A824,'Form Responses 1'!A:A,0),5+MOD(ROW()-2,COUNTA('Form Responses 1'!$1:$1)-4),,TRUE,"Form Responses 1")))</f>
        <v>#N/A</v>
      </c>
      <c r="H824" s="68" t="str">
        <f ca="1" t="shared" si="1"/>
        <v>Gedung</v>
      </c>
      <c r="I824" s="68" t="str">
        <f ca="1" t="shared" si="2"/>
        <v>CLEANING SERVICE</v>
      </c>
      <c r="J824" s="68" t="str">
        <f ca="1" t="array" ref="J824">IFERROR(INDEX(MASTER!B:B,MATCH(G824,MASTER!A:A,0))/100," ")</f>
        <v> </v>
      </c>
      <c r="K824" s="51">
        <f ca="1" t="shared" si="3"/>
        <v>0</v>
      </c>
      <c r="L824" s="51" t="str">
        <f ca="1" t="shared" si="4"/>
        <v>1900 - WEEK 00</v>
      </c>
      <c r="M824" s="51" t="str">
        <f ca="1" t="shared" si="5"/>
        <v>1900 - MONTH 01</v>
      </c>
      <c r="N824" s="68" t="str">
        <f ca="1" t="shared" ref="N824:O824" si="832">IFERROR(AVERAGEIF(L:L,L824,$J:$J)," ")</f>
        <v> </v>
      </c>
      <c r="O824" s="68" t="str">
        <f ca="1" t="shared" si="832"/>
        <v> </v>
      </c>
      <c r="P824" s="51" t="str">
        <f ca="1">IF(ISBLANK(A824)," ",IF(N824&gt;MASTER!$B$3/100,"SB",IF(N824&gt;MASTER!$B$4/100,"B",IF(N824&gt;MASTER!$B$5/100,"C","K"))))</f>
        <v>SB</v>
      </c>
      <c r="Q824" s="51" t="str">
        <f ca="1">IF(ISBLANK(B824)," ",IF(O824&gt;MASTER!$B$3/100,"SB",IF(O824&gt;MASTER!$B$4/100,"B",IF(O824&gt;MASTER!$B$5/100,"C","K"))))</f>
        <v>SB</v>
      </c>
    </row>
    <row r="825" customHeight="1" spans="1:17">
      <c r="A825" s="51">
        <f ca="1">INDIRECT(ADDRESS(2+QUOTIENT(ROW()-2,COUNTA('Form Responses 1'!$1:$1)-4),1,,TRUE,"Form Responses 1"))</f>
        <v>0</v>
      </c>
      <c r="B825" s="51">
        <f ca="1">INDIRECT(ADDRESS(2+QUOTIENT(ROW()-2,COUNTA('Form Responses 1'!$1:$1)-4),2,,TRUE,"Form Responses 1"))</f>
        <v>0</v>
      </c>
      <c r="C825" s="51">
        <f ca="1">INDIRECT(ADDRESS(2+QUOTIENT(ROW()-2,COUNTA('Form Responses 1'!$1:$1)-4),3,,TRUE,"Form Responses 1"))</f>
        <v>0</v>
      </c>
      <c r="D825" s="51">
        <f ca="1">INDIRECT(ADDRESS(2+QUOTIENT(ROW()-2,COUNTA('Form Responses 1'!$1:$1)-4),4,,TRUE,"Form Responses 1"))</f>
        <v>0</v>
      </c>
      <c r="E825" s="67">
        <f ca="1" t="shared" si="0"/>
        <v>6</v>
      </c>
      <c r="F825" s="51" t="str">
        <f ca="1">IF(ISBLANK(A825)," ",INDIRECT(ADDRESS(1,5+MOD(ROW()-2,COUNTA('Form Responses 1'!$1:$1)-4),,TRUE,"Form Responses 1")))</f>
        <v>Gedung [Kamar 3]</v>
      </c>
      <c r="G825" s="51" t="e">
        <f ca="1">IF(ISBLANK(A825)," ",INDIRECT(ADDRESS(MATCH(A825,'Form Responses 1'!A:A,0),5+MOD(ROW()-2,COUNTA('Form Responses 1'!$1:$1)-4),,TRUE,"Form Responses 1")))</f>
        <v>#N/A</v>
      </c>
      <c r="H825" s="68" t="str">
        <f ca="1" t="shared" si="1"/>
        <v>Gedung</v>
      </c>
      <c r="I825" s="68" t="str">
        <f ca="1" t="shared" si="2"/>
        <v>CLEANING SERVICE</v>
      </c>
      <c r="J825" s="68" t="str">
        <f ca="1" t="array" ref="J825">IFERROR(INDEX(MASTER!B:B,MATCH(G825,MASTER!A:A,0))/100," ")</f>
        <v> </v>
      </c>
      <c r="K825" s="51">
        <f ca="1" t="shared" si="3"/>
        <v>0</v>
      </c>
      <c r="L825" s="51" t="str">
        <f ca="1" t="shared" si="4"/>
        <v>1900 - WEEK 00</v>
      </c>
      <c r="M825" s="51" t="str">
        <f ca="1" t="shared" si="5"/>
        <v>1900 - MONTH 01</v>
      </c>
      <c r="N825" s="68" t="str">
        <f ca="1" t="shared" ref="N825:O825" si="833">IFERROR(AVERAGEIF(L:L,L825,$J:$J)," ")</f>
        <v> </v>
      </c>
      <c r="O825" s="68" t="str">
        <f ca="1" t="shared" si="833"/>
        <v> </v>
      </c>
      <c r="P825" s="51" t="str">
        <f ca="1">IF(ISBLANK(A825)," ",IF(N825&gt;MASTER!$B$3/100,"SB",IF(N825&gt;MASTER!$B$4/100,"B",IF(N825&gt;MASTER!$B$5/100,"C","K"))))</f>
        <v>SB</v>
      </c>
      <c r="Q825" s="51" t="str">
        <f ca="1">IF(ISBLANK(B825)," ",IF(O825&gt;MASTER!$B$3/100,"SB",IF(O825&gt;MASTER!$B$4/100,"B",IF(O825&gt;MASTER!$B$5/100,"C","K"))))</f>
        <v>SB</v>
      </c>
    </row>
    <row r="826" customHeight="1" spans="1:17">
      <c r="A826" s="51">
        <f ca="1">INDIRECT(ADDRESS(2+QUOTIENT(ROW()-2,COUNTA('Form Responses 1'!$1:$1)-4),1,,TRUE,"Form Responses 1"))</f>
        <v>0</v>
      </c>
      <c r="B826" s="51">
        <f ca="1">INDIRECT(ADDRESS(2+QUOTIENT(ROW()-2,COUNTA('Form Responses 1'!$1:$1)-4),2,,TRUE,"Form Responses 1"))</f>
        <v>0</v>
      </c>
      <c r="C826" s="51">
        <f ca="1">INDIRECT(ADDRESS(2+QUOTIENT(ROW()-2,COUNTA('Form Responses 1'!$1:$1)-4),3,,TRUE,"Form Responses 1"))</f>
        <v>0</v>
      </c>
      <c r="D826" s="51">
        <f ca="1">INDIRECT(ADDRESS(2+QUOTIENT(ROW()-2,COUNTA('Form Responses 1'!$1:$1)-4),4,,TRUE,"Form Responses 1"))</f>
        <v>0</v>
      </c>
      <c r="E826" s="67">
        <f ca="1" t="shared" si="0"/>
        <v>6</v>
      </c>
      <c r="F826" s="51" t="str">
        <f ca="1">IF(ISBLANK(A826)," ",INDIRECT(ADDRESS(1,5+MOD(ROW()-2,COUNTA('Form Responses 1'!$1:$1)-4),,TRUE,"Form Responses 1")))</f>
        <v>Gedung [Kamar 4]</v>
      </c>
      <c r="G826" s="51" t="e">
        <f ca="1">IF(ISBLANK(A826)," ",INDIRECT(ADDRESS(MATCH(A826,'Form Responses 1'!A:A,0),5+MOD(ROW()-2,COUNTA('Form Responses 1'!$1:$1)-4),,TRUE,"Form Responses 1")))</f>
        <v>#N/A</v>
      </c>
      <c r="H826" s="68" t="str">
        <f ca="1" t="shared" si="1"/>
        <v>Gedung</v>
      </c>
      <c r="I826" s="68" t="str">
        <f ca="1" t="shared" si="2"/>
        <v>CLEANING SERVICE</v>
      </c>
      <c r="J826" s="68" t="str">
        <f ca="1" t="array" ref="J826">IFERROR(INDEX(MASTER!B:B,MATCH(G826,MASTER!A:A,0))/100," ")</f>
        <v> </v>
      </c>
      <c r="K826" s="51">
        <f ca="1" t="shared" si="3"/>
        <v>0</v>
      </c>
      <c r="L826" s="51" t="str">
        <f ca="1" t="shared" si="4"/>
        <v>1900 - WEEK 00</v>
      </c>
      <c r="M826" s="51" t="str">
        <f ca="1" t="shared" si="5"/>
        <v>1900 - MONTH 01</v>
      </c>
      <c r="N826" s="68" t="str">
        <f ca="1" t="shared" ref="N826:O826" si="834">IFERROR(AVERAGEIF(L:L,L826,$J:$J)," ")</f>
        <v> </v>
      </c>
      <c r="O826" s="68" t="str">
        <f ca="1" t="shared" si="834"/>
        <v> </v>
      </c>
      <c r="P826" s="51" t="str">
        <f ca="1">IF(ISBLANK(A826)," ",IF(N826&gt;MASTER!$B$3/100,"SB",IF(N826&gt;MASTER!$B$4/100,"B",IF(N826&gt;MASTER!$B$5/100,"C","K"))))</f>
        <v>SB</v>
      </c>
      <c r="Q826" s="51" t="str">
        <f ca="1">IF(ISBLANK(B826)," ",IF(O826&gt;MASTER!$B$3/100,"SB",IF(O826&gt;MASTER!$B$4/100,"B",IF(O826&gt;MASTER!$B$5/100,"C","K"))))</f>
        <v>SB</v>
      </c>
    </row>
    <row r="827" customHeight="1" spans="1:17">
      <c r="A827" s="51">
        <f ca="1">INDIRECT(ADDRESS(2+QUOTIENT(ROW()-2,COUNTA('Form Responses 1'!$1:$1)-4),1,,TRUE,"Form Responses 1"))</f>
        <v>0</v>
      </c>
      <c r="B827" s="51">
        <f ca="1">INDIRECT(ADDRESS(2+QUOTIENT(ROW()-2,COUNTA('Form Responses 1'!$1:$1)-4),2,,TRUE,"Form Responses 1"))</f>
        <v>0</v>
      </c>
      <c r="C827" s="51">
        <f ca="1">INDIRECT(ADDRESS(2+QUOTIENT(ROW()-2,COUNTA('Form Responses 1'!$1:$1)-4),3,,TRUE,"Form Responses 1"))</f>
        <v>0</v>
      </c>
      <c r="D827" s="51">
        <f ca="1">INDIRECT(ADDRESS(2+QUOTIENT(ROW()-2,COUNTA('Form Responses 1'!$1:$1)-4),4,,TRUE,"Form Responses 1"))</f>
        <v>0</v>
      </c>
      <c r="E827" s="67">
        <f ca="1" t="shared" si="0"/>
        <v>6</v>
      </c>
      <c r="F827" s="51" t="str">
        <f ca="1">IF(ISBLANK(A827)," ",INDIRECT(ADDRESS(1,5+MOD(ROW()-2,COUNTA('Form Responses 1'!$1:$1)-4),,TRUE,"Form Responses 1")))</f>
        <v>Gedung [Kolidor]</v>
      </c>
      <c r="G827" s="51" t="e">
        <f ca="1">IF(ISBLANK(A827)," ",INDIRECT(ADDRESS(MATCH(A827,'Form Responses 1'!A:A,0),5+MOD(ROW()-2,COUNTA('Form Responses 1'!$1:$1)-4),,TRUE,"Form Responses 1")))</f>
        <v>#N/A</v>
      </c>
      <c r="H827" s="68" t="str">
        <f ca="1" t="shared" si="1"/>
        <v>Gedung</v>
      </c>
      <c r="I827" s="68" t="str">
        <f ca="1" t="shared" si="2"/>
        <v>CLEANING SERVICE</v>
      </c>
      <c r="J827" s="68" t="str">
        <f ca="1" t="array" ref="J827">IFERROR(INDEX(MASTER!B:B,MATCH(G827,MASTER!A:A,0))/100," ")</f>
        <v> </v>
      </c>
      <c r="K827" s="51">
        <f ca="1" t="shared" si="3"/>
        <v>0</v>
      </c>
      <c r="L827" s="51" t="str">
        <f ca="1" t="shared" si="4"/>
        <v>1900 - WEEK 00</v>
      </c>
      <c r="M827" s="51" t="str">
        <f ca="1" t="shared" si="5"/>
        <v>1900 - MONTH 01</v>
      </c>
      <c r="N827" s="68" t="str">
        <f ca="1" t="shared" ref="N827:O827" si="835">IFERROR(AVERAGEIF(L:L,L827,$J:$J)," ")</f>
        <v> </v>
      </c>
      <c r="O827" s="68" t="str">
        <f ca="1" t="shared" si="835"/>
        <v> </v>
      </c>
      <c r="P827" s="51" t="str">
        <f ca="1">IF(ISBLANK(A827)," ",IF(N827&gt;MASTER!$B$3/100,"SB",IF(N827&gt;MASTER!$B$4/100,"B",IF(N827&gt;MASTER!$B$5/100,"C","K"))))</f>
        <v>SB</v>
      </c>
      <c r="Q827" s="51" t="str">
        <f ca="1">IF(ISBLANK(B827)," ",IF(O827&gt;MASTER!$B$3/100,"SB",IF(O827&gt;MASTER!$B$4/100,"B",IF(O827&gt;MASTER!$B$5/100,"C","K"))))</f>
        <v>SB</v>
      </c>
    </row>
    <row r="828" customHeight="1" spans="1:17">
      <c r="A828" s="51">
        <f ca="1">INDIRECT(ADDRESS(2+QUOTIENT(ROW()-2,COUNTA('Form Responses 1'!$1:$1)-4),1,,TRUE,"Form Responses 1"))</f>
        <v>0</v>
      </c>
      <c r="B828" s="51">
        <f ca="1">INDIRECT(ADDRESS(2+QUOTIENT(ROW()-2,COUNTA('Form Responses 1'!$1:$1)-4),2,,TRUE,"Form Responses 1"))</f>
        <v>0</v>
      </c>
      <c r="C828" s="51">
        <f ca="1">INDIRECT(ADDRESS(2+QUOTIENT(ROW()-2,COUNTA('Form Responses 1'!$1:$1)-4),3,,TRUE,"Form Responses 1"))</f>
        <v>0</v>
      </c>
      <c r="D828" s="51">
        <f ca="1">INDIRECT(ADDRESS(2+QUOTIENT(ROW()-2,COUNTA('Form Responses 1'!$1:$1)-4),4,,TRUE,"Form Responses 1"))</f>
        <v>0</v>
      </c>
      <c r="E828" s="67">
        <f ca="1" t="shared" si="0"/>
        <v>6</v>
      </c>
      <c r="F828" s="51" t="str">
        <f ca="1">IF(ISBLANK(A828)," ",INDIRECT(ADDRESS(1,5+MOD(ROW()-2,COUNTA('Form Responses 1'!$1:$1)-4),,TRUE,"Form Responses 1")))</f>
        <v>Gedung [Pentri]</v>
      </c>
      <c r="G828" s="51" t="e">
        <f ca="1">IF(ISBLANK(A828)," ",INDIRECT(ADDRESS(MATCH(A828,'Form Responses 1'!A:A,0),5+MOD(ROW()-2,COUNTA('Form Responses 1'!$1:$1)-4),,TRUE,"Form Responses 1")))</f>
        <v>#N/A</v>
      </c>
      <c r="H828" s="68" t="str">
        <f ca="1" t="shared" si="1"/>
        <v>Gedung</v>
      </c>
      <c r="I828" s="68" t="str">
        <f ca="1" t="shared" si="2"/>
        <v>CLEANING SERVICE</v>
      </c>
      <c r="J828" s="68" t="str">
        <f ca="1" t="array" ref="J828">IFERROR(INDEX(MASTER!B:B,MATCH(G828,MASTER!A:A,0))/100," ")</f>
        <v> </v>
      </c>
      <c r="K828" s="51">
        <f ca="1" t="shared" si="3"/>
        <v>0</v>
      </c>
      <c r="L828" s="51" t="str">
        <f ca="1" t="shared" si="4"/>
        <v>1900 - WEEK 00</v>
      </c>
      <c r="M828" s="51" t="str">
        <f ca="1" t="shared" si="5"/>
        <v>1900 - MONTH 01</v>
      </c>
      <c r="N828" s="68" t="str">
        <f ca="1" t="shared" ref="N828:O828" si="836">IFERROR(AVERAGEIF(L:L,L828,$J:$J)," ")</f>
        <v> </v>
      </c>
      <c r="O828" s="68" t="str">
        <f ca="1" t="shared" si="836"/>
        <v> </v>
      </c>
      <c r="P828" s="51" t="str">
        <f ca="1">IF(ISBLANK(A828)," ",IF(N828&gt;MASTER!$B$3/100,"SB",IF(N828&gt;MASTER!$B$4/100,"B",IF(N828&gt;MASTER!$B$5/100,"C","K"))))</f>
        <v>SB</v>
      </c>
      <c r="Q828" s="51" t="str">
        <f ca="1">IF(ISBLANK(B828)," ",IF(O828&gt;MASTER!$B$3/100,"SB",IF(O828&gt;MASTER!$B$4/100,"B",IF(O828&gt;MASTER!$B$5/100,"C","K"))))</f>
        <v>SB</v>
      </c>
    </row>
    <row r="829" customHeight="1" spans="1:17">
      <c r="A829" s="51">
        <f ca="1">INDIRECT(ADDRESS(2+QUOTIENT(ROW()-2,COUNTA('Form Responses 1'!$1:$1)-4),1,,TRUE,"Form Responses 1"))</f>
        <v>0</v>
      </c>
      <c r="B829" s="51">
        <f ca="1">INDIRECT(ADDRESS(2+QUOTIENT(ROW()-2,COUNTA('Form Responses 1'!$1:$1)-4),2,,TRUE,"Form Responses 1"))</f>
        <v>0</v>
      </c>
      <c r="C829" s="51">
        <f ca="1">INDIRECT(ADDRESS(2+QUOTIENT(ROW()-2,COUNTA('Form Responses 1'!$1:$1)-4),3,,TRUE,"Form Responses 1"))</f>
        <v>0</v>
      </c>
      <c r="D829" s="51">
        <f ca="1">INDIRECT(ADDRESS(2+QUOTIENT(ROW()-2,COUNTA('Form Responses 1'!$1:$1)-4),4,,TRUE,"Form Responses 1"))</f>
        <v>0</v>
      </c>
      <c r="E829" s="67">
        <f ca="1" t="shared" si="0"/>
        <v>6</v>
      </c>
      <c r="F829" s="51" t="str">
        <f ca="1">IF(ISBLANK(A829)," ",INDIRECT(ADDRESS(1,5+MOD(ROW()-2,COUNTA('Form Responses 1'!$1:$1)-4),,TRUE,"Form Responses 1")))</f>
        <v>Gedung [Toilet]</v>
      </c>
      <c r="G829" s="51" t="e">
        <f ca="1">IF(ISBLANK(A829)," ",INDIRECT(ADDRESS(MATCH(A829,'Form Responses 1'!A:A,0),5+MOD(ROW()-2,COUNTA('Form Responses 1'!$1:$1)-4),,TRUE,"Form Responses 1")))</f>
        <v>#N/A</v>
      </c>
      <c r="H829" s="68" t="str">
        <f ca="1" t="shared" si="1"/>
        <v>Gedung</v>
      </c>
      <c r="I829" s="68" t="str">
        <f ca="1" t="shared" si="2"/>
        <v>CLEANING SERVICE</v>
      </c>
      <c r="J829" s="68" t="str">
        <f ca="1" t="array" ref="J829">IFERROR(INDEX(MASTER!B:B,MATCH(G829,MASTER!A:A,0))/100," ")</f>
        <v> </v>
      </c>
      <c r="K829" s="51">
        <f ca="1" t="shared" si="3"/>
        <v>0</v>
      </c>
      <c r="L829" s="51" t="str">
        <f ca="1" t="shared" si="4"/>
        <v>1900 - WEEK 00</v>
      </c>
      <c r="M829" s="51" t="str">
        <f ca="1" t="shared" si="5"/>
        <v>1900 - MONTH 01</v>
      </c>
      <c r="N829" s="68" t="str">
        <f ca="1" t="shared" ref="N829:O829" si="837">IFERROR(AVERAGEIF(L:L,L829,$J:$J)," ")</f>
        <v> </v>
      </c>
      <c r="O829" s="68" t="str">
        <f ca="1" t="shared" si="837"/>
        <v> </v>
      </c>
      <c r="P829" s="51" t="str">
        <f ca="1">IF(ISBLANK(A829)," ",IF(N829&gt;MASTER!$B$3/100,"SB",IF(N829&gt;MASTER!$B$4/100,"B",IF(N829&gt;MASTER!$B$5/100,"C","K"))))</f>
        <v>SB</v>
      </c>
      <c r="Q829" s="51" t="str">
        <f ca="1">IF(ISBLANK(B829)," ",IF(O829&gt;MASTER!$B$3/100,"SB",IF(O829&gt;MASTER!$B$4/100,"B",IF(O829&gt;MASTER!$B$5/100,"C","K"))))</f>
        <v>SB</v>
      </c>
    </row>
    <row r="830" customHeight="1" spans="1:17">
      <c r="A830" s="51">
        <f ca="1">INDIRECT(ADDRESS(2+QUOTIENT(ROW()-2,COUNTA('Form Responses 1'!$1:$1)-4),1,,TRUE,"Form Responses 1"))</f>
        <v>0</v>
      </c>
      <c r="B830" s="51">
        <f ca="1">INDIRECT(ADDRESS(2+QUOTIENT(ROW()-2,COUNTA('Form Responses 1'!$1:$1)-4),2,,TRUE,"Form Responses 1"))</f>
        <v>0</v>
      </c>
      <c r="C830" s="51">
        <f ca="1">INDIRECT(ADDRESS(2+QUOTIENT(ROW()-2,COUNTA('Form Responses 1'!$1:$1)-4),3,,TRUE,"Form Responses 1"))</f>
        <v>0</v>
      </c>
      <c r="D830" s="51">
        <f ca="1">INDIRECT(ADDRESS(2+QUOTIENT(ROW()-2,COUNTA('Form Responses 1'!$1:$1)-4),4,,TRUE,"Form Responses 1"))</f>
        <v>0</v>
      </c>
      <c r="E830" s="67">
        <f ca="1" t="shared" si="0"/>
        <v>6</v>
      </c>
      <c r="F830" s="51" t="str">
        <f ca="1">IF(ISBLANK(A830)," ",INDIRECT(ADDRESS(1,5+MOD(ROW()-2,COUNTA('Form Responses 1'!$1:$1)-4),,TRUE,"Form Responses 1")))</f>
        <v>Security [Security Functions]</v>
      </c>
      <c r="G830" s="51" t="e">
        <f ca="1">IF(ISBLANK(A830)," ",INDIRECT(ADDRESS(MATCH(A830,'Form Responses 1'!A:A,0),5+MOD(ROW()-2,COUNTA('Form Responses 1'!$1:$1)-4),,TRUE,"Form Responses 1")))</f>
        <v>#N/A</v>
      </c>
      <c r="H830" s="68" t="str">
        <f ca="1" t="shared" si="1"/>
        <v>Security</v>
      </c>
      <c r="I830" s="68" t="str">
        <f ca="1" t="shared" si="2"/>
        <v>SECURITY SERVICE</v>
      </c>
      <c r="J830" s="68" t="str">
        <f ca="1" t="array" ref="J830">IFERROR(INDEX(MASTER!B:B,MATCH(G830,MASTER!A:A,0))/100," ")</f>
        <v> </v>
      </c>
      <c r="K830" s="51">
        <f ca="1" t="shared" si="3"/>
        <v>0</v>
      </c>
      <c r="L830" s="51" t="str">
        <f ca="1" t="shared" si="4"/>
        <v>1900 - WEEK 00</v>
      </c>
      <c r="M830" s="51" t="str">
        <f ca="1" t="shared" si="5"/>
        <v>1900 - MONTH 01</v>
      </c>
      <c r="N830" s="68" t="str">
        <f ca="1" t="shared" ref="N830:O830" si="838">IFERROR(AVERAGEIF(L:L,L830,$J:$J)," ")</f>
        <v> </v>
      </c>
      <c r="O830" s="68" t="str">
        <f ca="1" t="shared" si="838"/>
        <v> </v>
      </c>
      <c r="P830" s="51" t="str">
        <f ca="1">IF(ISBLANK(A830)," ",IF(N830&gt;MASTER!$B$3/100,"SB",IF(N830&gt;MASTER!$B$4/100,"B",IF(N830&gt;MASTER!$B$5/100,"C","K"))))</f>
        <v>SB</v>
      </c>
      <c r="Q830" s="51" t="str">
        <f ca="1">IF(ISBLANK(B830)," ",IF(O830&gt;MASTER!$B$3/100,"SB",IF(O830&gt;MASTER!$B$4/100,"B",IF(O830&gt;MASTER!$B$5/100,"C","K"))))</f>
        <v>SB</v>
      </c>
    </row>
    <row r="831" customHeight="1" spans="1:17">
      <c r="A831" s="51">
        <f ca="1">INDIRECT(ADDRESS(2+QUOTIENT(ROW()-2,COUNTA('Form Responses 1'!$1:$1)-4),1,,TRUE,"Form Responses 1"))</f>
        <v>0</v>
      </c>
      <c r="B831" s="51">
        <f ca="1">INDIRECT(ADDRESS(2+QUOTIENT(ROW()-2,COUNTA('Form Responses 1'!$1:$1)-4),2,,TRUE,"Form Responses 1"))</f>
        <v>0</v>
      </c>
      <c r="C831" s="51">
        <f ca="1">INDIRECT(ADDRESS(2+QUOTIENT(ROW()-2,COUNTA('Form Responses 1'!$1:$1)-4),3,,TRUE,"Form Responses 1"))</f>
        <v>0</v>
      </c>
      <c r="D831" s="51">
        <f ca="1">INDIRECT(ADDRESS(2+QUOTIENT(ROW()-2,COUNTA('Form Responses 1'!$1:$1)-4),4,,TRUE,"Form Responses 1"))</f>
        <v>0</v>
      </c>
      <c r="E831" s="67">
        <f ca="1" t="shared" si="0"/>
        <v>6</v>
      </c>
      <c r="F831" s="51" t="str">
        <f ca="1">IF(ISBLANK(A831)," ",INDIRECT(ADDRESS(1,5+MOD(ROW()-2,COUNTA('Form Responses 1'!$1:$1)-4),,TRUE,"Form Responses 1")))</f>
        <v>Gedung [Halaman]</v>
      </c>
      <c r="G831" s="51" t="e">
        <f ca="1">IF(ISBLANK(A831)," ",INDIRECT(ADDRESS(MATCH(A831,'Form Responses 1'!A:A,0),5+MOD(ROW()-2,COUNTA('Form Responses 1'!$1:$1)-4),,TRUE,"Form Responses 1")))</f>
        <v>#N/A</v>
      </c>
      <c r="H831" s="68" t="str">
        <f ca="1" t="shared" si="1"/>
        <v>Gedung</v>
      </c>
      <c r="I831" s="68" t="str">
        <f ca="1" t="shared" si="2"/>
        <v>CLEANING SERVICE</v>
      </c>
      <c r="J831" s="68" t="str">
        <f ca="1" t="array" ref="J831">IFERROR(INDEX(MASTER!B:B,MATCH(G831,MASTER!A:A,0))/100," ")</f>
        <v> </v>
      </c>
      <c r="K831" s="51">
        <f ca="1" t="shared" si="3"/>
        <v>0</v>
      </c>
      <c r="L831" s="51" t="str">
        <f ca="1" t="shared" si="4"/>
        <v>1900 - WEEK 00</v>
      </c>
      <c r="M831" s="51" t="str">
        <f ca="1" t="shared" si="5"/>
        <v>1900 - MONTH 01</v>
      </c>
      <c r="N831" s="68" t="str">
        <f ca="1" t="shared" ref="N831:O831" si="839">IFERROR(AVERAGEIF(L:L,L831,$J:$J)," ")</f>
        <v> </v>
      </c>
      <c r="O831" s="68" t="str">
        <f ca="1" t="shared" si="839"/>
        <v> </v>
      </c>
      <c r="P831" s="51" t="str">
        <f ca="1">IF(ISBLANK(A831)," ",IF(N831&gt;MASTER!$B$3/100,"SB",IF(N831&gt;MASTER!$B$4/100,"B",IF(N831&gt;MASTER!$B$5/100,"C","K"))))</f>
        <v>SB</v>
      </c>
      <c r="Q831" s="51" t="str">
        <f ca="1">IF(ISBLANK(B831)," ",IF(O831&gt;MASTER!$B$3/100,"SB",IF(O831&gt;MASTER!$B$4/100,"B",IF(O831&gt;MASTER!$B$5/100,"C","K"))))</f>
        <v>SB</v>
      </c>
    </row>
    <row r="832" customHeight="1" spans="1:17">
      <c r="A832" s="51">
        <f ca="1">INDIRECT(ADDRESS(2+QUOTIENT(ROW()-2,COUNTA('Form Responses 1'!$1:$1)-4),1,,TRUE,"Form Responses 1"))</f>
        <v>0</v>
      </c>
      <c r="B832" s="51">
        <f ca="1">INDIRECT(ADDRESS(2+QUOTIENT(ROW()-2,COUNTA('Form Responses 1'!$1:$1)-4),2,,TRUE,"Form Responses 1"))</f>
        <v>0</v>
      </c>
      <c r="C832" s="51">
        <f ca="1">INDIRECT(ADDRESS(2+QUOTIENT(ROW()-2,COUNTA('Form Responses 1'!$1:$1)-4),3,,TRUE,"Form Responses 1"))</f>
        <v>0</v>
      </c>
      <c r="D832" s="51">
        <f ca="1">INDIRECT(ADDRESS(2+QUOTIENT(ROW()-2,COUNTA('Form Responses 1'!$1:$1)-4),4,,TRUE,"Form Responses 1"))</f>
        <v>0</v>
      </c>
      <c r="E832" s="67">
        <f ca="1" t="shared" si="0"/>
        <v>6</v>
      </c>
      <c r="F832" s="51" t="str">
        <f ca="1">IF(ISBLANK(A832)," ",INDIRECT(ADDRESS(1,5+MOD(ROW()-2,COUNTA('Form Responses 1'!$1:$1)-4),,TRUE,"Form Responses 1")))</f>
        <v>Gedung [Kamar 1]</v>
      </c>
      <c r="G832" s="51" t="e">
        <f ca="1">IF(ISBLANK(A832)," ",INDIRECT(ADDRESS(MATCH(A832,'Form Responses 1'!A:A,0),5+MOD(ROW()-2,COUNTA('Form Responses 1'!$1:$1)-4),,TRUE,"Form Responses 1")))</f>
        <v>#N/A</v>
      </c>
      <c r="H832" s="68" t="str">
        <f ca="1" t="shared" si="1"/>
        <v>Gedung</v>
      </c>
      <c r="I832" s="68" t="str">
        <f ca="1" t="shared" si="2"/>
        <v>CLEANING SERVICE</v>
      </c>
      <c r="J832" s="68" t="str">
        <f ca="1" t="array" ref="J832">IFERROR(INDEX(MASTER!B:B,MATCH(G832,MASTER!A:A,0))/100," ")</f>
        <v> </v>
      </c>
      <c r="K832" s="51">
        <f ca="1" t="shared" si="3"/>
        <v>0</v>
      </c>
      <c r="L832" s="51" t="str">
        <f ca="1" t="shared" si="4"/>
        <v>1900 - WEEK 00</v>
      </c>
      <c r="M832" s="51" t="str">
        <f ca="1" t="shared" si="5"/>
        <v>1900 - MONTH 01</v>
      </c>
      <c r="N832" s="68" t="str">
        <f ca="1" t="shared" ref="N832:O832" si="840">IFERROR(AVERAGEIF(L:L,L832,$J:$J)," ")</f>
        <v> </v>
      </c>
      <c r="O832" s="68" t="str">
        <f ca="1" t="shared" si="840"/>
        <v> </v>
      </c>
      <c r="P832" s="51" t="str">
        <f ca="1">IF(ISBLANK(A832)," ",IF(N832&gt;MASTER!$B$3/100,"SB",IF(N832&gt;MASTER!$B$4/100,"B",IF(N832&gt;MASTER!$B$5/100,"C","K"))))</f>
        <v>SB</v>
      </c>
      <c r="Q832" s="51" t="str">
        <f ca="1">IF(ISBLANK(B832)," ",IF(O832&gt;MASTER!$B$3/100,"SB",IF(O832&gt;MASTER!$B$4/100,"B",IF(O832&gt;MASTER!$B$5/100,"C","K"))))</f>
        <v>SB</v>
      </c>
    </row>
    <row r="833" customHeight="1" spans="1:17">
      <c r="A833" s="51">
        <f ca="1">INDIRECT(ADDRESS(2+QUOTIENT(ROW()-2,COUNTA('Form Responses 1'!$1:$1)-4),1,,TRUE,"Form Responses 1"))</f>
        <v>0</v>
      </c>
      <c r="B833" s="51">
        <f ca="1">INDIRECT(ADDRESS(2+QUOTIENT(ROW()-2,COUNTA('Form Responses 1'!$1:$1)-4),2,,TRUE,"Form Responses 1"))</f>
        <v>0</v>
      </c>
      <c r="C833" s="51">
        <f ca="1">INDIRECT(ADDRESS(2+QUOTIENT(ROW()-2,COUNTA('Form Responses 1'!$1:$1)-4),3,,TRUE,"Form Responses 1"))</f>
        <v>0</v>
      </c>
      <c r="D833" s="51">
        <f ca="1">INDIRECT(ADDRESS(2+QUOTIENT(ROW()-2,COUNTA('Form Responses 1'!$1:$1)-4),4,,TRUE,"Form Responses 1"))</f>
        <v>0</v>
      </c>
      <c r="E833" s="67">
        <f ca="1" t="shared" si="0"/>
        <v>6</v>
      </c>
      <c r="F833" s="51" t="str">
        <f ca="1">IF(ISBLANK(A833)," ",INDIRECT(ADDRESS(1,5+MOD(ROW()-2,COUNTA('Form Responses 1'!$1:$1)-4),,TRUE,"Form Responses 1")))</f>
        <v>Gedung [Kamar 2]</v>
      </c>
      <c r="G833" s="51" t="e">
        <f ca="1">IF(ISBLANK(A833)," ",INDIRECT(ADDRESS(MATCH(A833,'Form Responses 1'!A:A,0),5+MOD(ROW()-2,COUNTA('Form Responses 1'!$1:$1)-4),,TRUE,"Form Responses 1")))</f>
        <v>#N/A</v>
      </c>
      <c r="H833" s="68" t="str">
        <f ca="1" t="shared" si="1"/>
        <v>Gedung</v>
      </c>
      <c r="I833" s="68" t="str">
        <f ca="1" t="shared" si="2"/>
        <v>CLEANING SERVICE</v>
      </c>
      <c r="J833" s="68" t="str">
        <f ca="1" t="array" ref="J833">IFERROR(INDEX(MASTER!B:B,MATCH(G833,MASTER!A:A,0))/100," ")</f>
        <v> </v>
      </c>
      <c r="K833" s="51">
        <f ca="1" t="shared" si="3"/>
        <v>0</v>
      </c>
      <c r="L833" s="51" t="str">
        <f ca="1" t="shared" si="4"/>
        <v>1900 - WEEK 00</v>
      </c>
      <c r="M833" s="51" t="str">
        <f ca="1" t="shared" si="5"/>
        <v>1900 - MONTH 01</v>
      </c>
      <c r="N833" s="68" t="str">
        <f ca="1" t="shared" ref="N833:O833" si="841">IFERROR(AVERAGEIF(L:L,L833,$J:$J)," ")</f>
        <v> </v>
      </c>
      <c r="O833" s="68" t="str">
        <f ca="1" t="shared" si="841"/>
        <v> </v>
      </c>
      <c r="P833" s="51" t="str">
        <f ca="1">IF(ISBLANK(A833)," ",IF(N833&gt;MASTER!$B$3/100,"SB",IF(N833&gt;MASTER!$B$4/100,"B",IF(N833&gt;MASTER!$B$5/100,"C","K"))))</f>
        <v>SB</v>
      </c>
      <c r="Q833" s="51" t="str">
        <f ca="1">IF(ISBLANK(B833)," ",IF(O833&gt;MASTER!$B$3/100,"SB",IF(O833&gt;MASTER!$B$4/100,"B",IF(O833&gt;MASTER!$B$5/100,"C","K"))))</f>
        <v>SB</v>
      </c>
    </row>
    <row r="834" customHeight="1" spans="1:17">
      <c r="A834" s="51">
        <f ca="1">INDIRECT(ADDRESS(2+QUOTIENT(ROW()-2,COUNTA('Form Responses 1'!$1:$1)-4),1,,TRUE,"Form Responses 1"))</f>
        <v>0</v>
      </c>
      <c r="B834" s="51">
        <f ca="1">INDIRECT(ADDRESS(2+QUOTIENT(ROW()-2,COUNTA('Form Responses 1'!$1:$1)-4),2,,TRUE,"Form Responses 1"))</f>
        <v>0</v>
      </c>
      <c r="C834" s="51">
        <f ca="1">INDIRECT(ADDRESS(2+QUOTIENT(ROW()-2,COUNTA('Form Responses 1'!$1:$1)-4),3,,TRUE,"Form Responses 1"))</f>
        <v>0</v>
      </c>
      <c r="D834" s="51">
        <f ca="1">INDIRECT(ADDRESS(2+QUOTIENT(ROW()-2,COUNTA('Form Responses 1'!$1:$1)-4),4,,TRUE,"Form Responses 1"))</f>
        <v>0</v>
      </c>
      <c r="E834" s="67">
        <f ca="1" t="shared" si="0"/>
        <v>6</v>
      </c>
      <c r="F834" s="51" t="str">
        <f ca="1">IF(ISBLANK(A834)," ",INDIRECT(ADDRESS(1,5+MOD(ROW()-2,COUNTA('Form Responses 1'!$1:$1)-4),,TRUE,"Form Responses 1")))</f>
        <v>Gedung [Kamar 3]</v>
      </c>
      <c r="G834" s="51" t="e">
        <f ca="1">IF(ISBLANK(A834)," ",INDIRECT(ADDRESS(MATCH(A834,'Form Responses 1'!A:A,0),5+MOD(ROW()-2,COUNTA('Form Responses 1'!$1:$1)-4),,TRUE,"Form Responses 1")))</f>
        <v>#N/A</v>
      </c>
      <c r="H834" s="68" t="str">
        <f ca="1" t="shared" si="1"/>
        <v>Gedung</v>
      </c>
      <c r="I834" s="68" t="str">
        <f ca="1" t="shared" si="2"/>
        <v>CLEANING SERVICE</v>
      </c>
      <c r="J834" s="68" t="str">
        <f ca="1" t="array" ref="J834">IFERROR(INDEX(MASTER!B:B,MATCH(G834,MASTER!A:A,0))/100," ")</f>
        <v> </v>
      </c>
      <c r="K834" s="51">
        <f ca="1" t="shared" si="3"/>
        <v>0</v>
      </c>
      <c r="L834" s="51" t="str">
        <f ca="1" t="shared" si="4"/>
        <v>1900 - WEEK 00</v>
      </c>
      <c r="M834" s="51" t="str">
        <f ca="1" t="shared" si="5"/>
        <v>1900 - MONTH 01</v>
      </c>
      <c r="N834" s="68" t="str">
        <f ca="1" t="shared" ref="N834:O834" si="842">IFERROR(AVERAGEIF(L:L,L834,$J:$J)," ")</f>
        <v> </v>
      </c>
      <c r="O834" s="68" t="str">
        <f ca="1" t="shared" si="842"/>
        <v> </v>
      </c>
      <c r="P834" s="51" t="str">
        <f ca="1">IF(ISBLANK(A834)," ",IF(N834&gt;MASTER!$B$3/100,"SB",IF(N834&gt;MASTER!$B$4/100,"B",IF(N834&gt;MASTER!$B$5/100,"C","K"))))</f>
        <v>SB</v>
      </c>
      <c r="Q834" s="51" t="str">
        <f ca="1">IF(ISBLANK(B834)," ",IF(O834&gt;MASTER!$B$3/100,"SB",IF(O834&gt;MASTER!$B$4/100,"B",IF(O834&gt;MASTER!$B$5/100,"C","K"))))</f>
        <v>SB</v>
      </c>
    </row>
    <row r="835" customHeight="1" spans="1:17">
      <c r="A835" s="51">
        <f ca="1">INDIRECT(ADDRESS(2+QUOTIENT(ROW()-2,COUNTA('Form Responses 1'!$1:$1)-4),1,,TRUE,"Form Responses 1"))</f>
        <v>0</v>
      </c>
      <c r="B835" s="51">
        <f ca="1">INDIRECT(ADDRESS(2+QUOTIENT(ROW()-2,COUNTA('Form Responses 1'!$1:$1)-4),2,,TRUE,"Form Responses 1"))</f>
        <v>0</v>
      </c>
      <c r="C835" s="51">
        <f ca="1">INDIRECT(ADDRESS(2+QUOTIENT(ROW()-2,COUNTA('Form Responses 1'!$1:$1)-4),3,,TRUE,"Form Responses 1"))</f>
        <v>0</v>
      </c>
      <c r="D835" s="51">
        <f ca="1">INDIRECT(ADDRESS(2+QUOTIENT(ROW()-2,COUNTA('Form Responses 1'!$1:$1)-4),4,,TRUE,"Form Responses 1"))</f>
        <v>0</v>
      </c>
      <c r="E835" s="67">
        <f ca="1" t="shared" si="0"/>
        <v>6</v>
      </c>
      <c r="F835" s="51" t="str">
        <f ca="1">IF(ISBLANK(A835)," ",INDIRECT(ADDRESS(1,5+MOD(ROW()-2,COUNTA('Form Responses 1'!$1:$1)-4),,TRUE,"Form Responses 1")))</f>
        <v>Gedung [Kamar 4]</v>
      </c>
      <c r="G835" s="51" t="e">
        <f ca="1">IF(ISBLANK(A835)," ",INDIRECT(ADDRESS(MATCH(A835,'Form Responses 1'!A:A,0),5+MOD(ROW()-2,COUNTA('Form Responses 1'!$1:$1)-4),,TRUE,"Form Responses 1")))</f>
        <v>#N/A</v>
      </c>
      <c r="H835" s="68" t="str">
        <f ca="1" t="shared" si="1"/>
        <v>Gedung</v>
      </c>
      <c r="I835" s="68" t="str">
        <f ca="1" t="shared" si="2"/>
        <v>CLEANING SERVICE</v>
      </c>
      <c r="J835" s="68" t="str">
        <f ca="1" t="array" ref="J835">IFERROR(INDEX(MASTER!B:B,MATCH(G835,MASTER!A:A,0))/100," ")</f>
        <v> </v>
      </c>
      <c r="K835" s="51">
        <f ca="1" t="shared" si="3"/>
        <v>0</v>
      </c>
      <c r="L835" s="51" t="str">
        <f ca="1" t="shared" si="4"/>
        <v>1900 - WEEK 00</v>
      </c>
      <c r="M835" s="51" t="str">
        <f ca="1" t="shared" si="5"/>
        <v>1900 - MONTH 01</v>
      </c>
      <c r="N835" s="68" t="str">
        <f ca="1" t="shared" ref="N835:O835" si="843">IFERROR(AVERAGEIF(L:L,L835,$J:$J)," ")</f>
        <v> </v>
      </c>
      <c r="O835" s="68" t="str">
        <f ca="1" t="shared" si="843"/>
        <v> </v>
      </c>
      <c r="P835" s="51" t="str">
        <f ca="1">IF(ISBLANK(A835)," ",IF(N835&gt;MASTER!$B$3/100,"SB",IF(N835&gt;MASTER!$B$4/100,"B",IF(N835&gt;MASTER!$B$5/100,"C","K"))))</f>
        <v>SB</v>
      </c>
      <c r="Q835" s="51" t="str">
        <f ca="1">IF(ISBLANK(B835)," ",IF(O835&gt;MASTER!$B$3/100,"SB",IF(O835&gt;MASTER!$B$4/100,"B",IF(O835&gt;MASTER!$B$5/100,"C","K"))))</f>
        <v>SB</v>
      </c>
    </row>
    <row r="836" customHeight="1" spans="1:17">
      <c r="A836" s="51">
        <f ca="1">INDIRECT(ADDRESS(2+QUOTIENT(ROW()-2,COUNTA('Form Responses 1'!$1:$1)-4),1,,TRUE,"Form Responses 1"))</f>
        <v>0</v>
      </c>
      <c r="B836" s="51">
        <f ca="1">INDIRECT(ADDRESS(2+QUOTIENT(ROW()-2,COUNTA('Form Responses 1'!$1:$1)-4),2,,TRUE,"Form Responses 1"))</f>
        <v>0</v>
      </c>
      <c r="C836" s="51">
        <f ca="1">INDIRECT(ADDRESS(2+QUOTIENT(ROW()-2,COUNTA('Form Responses 1'!$1:$1)-4),3,,TRUE,"Form Responses 1"))</f>
        <v>0</v>
      </c>
      <c r="D836" s="51">
        <f ca="1">INDIRECT(ADDRESS(2+QUOTIENT(ROW()-2,COUNTA('Form Responses 1'!$1:$1)-4),4,,TRUE,"Form Responses 1"))</f>
        <v>0</v>
      </c>
      <c r="E836" s="67">
        <f ca="1" t="shared" si="0"/>
        <v>6</v>
      </c>
      <c r="F836" s="51" t="str">
        <f ca="1">IF(ISBLANK(A836)," ",INDIRECT(ADDRESS(1,5+MOD(ROW()-2,COUNTA('Form Responses 1'!$1:$1)-4),,TRUE,"Form Responses 1")))</f>
        <v>Gedung [Kolidor]</v>
      </c>
      <c r="G836" s="51" t="e">
        <f ca="1">IF(ISBLANK(A836)," ",INDIRECT(ADDRESS(MATCH(A836,'Form Responses 1'!A:A,0),5+MOD(ROW()-2,COUNTA('Form Responses 1'!$1:$1)-4),,TRUE,"Form Responses 1")))</f>
        <v>#N/A</v>
      </c>
      <c r="H836" s="68" t="str">
        <f ca="1" t="shared" si="1"/>
        <v>Gedung</v>
      </c>
      <c r="I836" s="68" t="str">
        <f ca="1" t="shared" si="2"/>
        <v>CLEANING SERVICE</v>
      </c>
      <c r="J836" s="68" t="str">
        <f ca="1" t="array" ref="J836">IFERROR(INDEX(MASTER!B:B,MATCH(G836,MASTER!A:A,0))/100," ")</f>
        <v> </v>
      </c>
      <c r="K836" s="51">
        <f ca="1" t="shared" si="3"/>
        <v>0</v>
      </c>
      <c r="L836" s="51" t="str">
        <f ca="1" t="shared" si="4"/>
        <v>1900 - WEEK 00</v>
      </c>
      <c r="M836" s="51" t="str">
        <f ca="1" t="shared" si="5"/>
        <v>1900 - MONTH 01</v>
      </c>
      <c r="N836" s="68" t="str">
        <f ca="1" t="shared" ref="N836:O836" si="844">IFERROR(AVERAGEIF(L:L,L836,$J:$J)," ")</f>
        <v> </v>
      </c>
      <c r="O836" s="68" t="str">
        <f ca="1" t="shared" si="844"/>
        <v> </v>
      </c>
      <c r="P836" s="51" t="str">
        <f ca="1">IF(ISBLANK(A836)," ",IF(N836&gt;MASTER!$B$3/100,"SB",IF(N836&gt;MASTER!$B$4/100,"B",IF(N836&gt;MASTER!$B$5/100,"C","K"))))</f>
        <v>SB</v>
      </c>
      <c r="Q836" s="51" t="str">
        <f ca="1">IF(ISBLANK(B836)," ",IF(O836&gt;MASTER!$B$3/100,"SB",IF(O836&gt;MASTER!$B$4/100,"B",IF(O836&gt;MASTER!$B$5/100,"C","K"))))</f>
        <v>SB</v>
      </c>
    </row>
    <row r="837" customHeight="1" spans="1:17">
      <c r="A837" s="51">
        <f ca="1">INDIRECT(ADDRESS(2+QUOTIENT(ROW()-2,COUNTA('Form Responses 1'!$1:$1)-4),1,,TRUE,"Form Responses 1"))</f>
        <v>0</v>
      </c>
      <c r="B837" s="51">
        <f ca="1">INDIRECT(ADDRESS(2+QUOTIENT(ROW()-2,COUNTA('Form Responses 1'!$1:$1)-4),2,,TRUE,"Form Responses 1"))</f>
        <v>0</v>
      </c>
      <c r="C837" s="51">
        <f ca="1">INDIRECT(ADDRESS(2+QUOTIENT(ROW()-2,COUNTA('Form Responses 1'!$1:$1)-4),3,,TRUE,"Form Responses 1"))</f>
        <v>0</v>
      </c>
      <c r="D837" s="51">
        <f ca="1">INDIRECT(ADDRESS(2+QUOTIENT(ROW()-2,COUNTA('Form Responses 1'!$1:$1)-4),4,,TRUE,"Form Responses 1"))</f>
        <v>0</v>
      </c>
      <c r="E837" s="67">
        <f ca="1" t="shared" si="0"/>
        <v>6</v>
      </c>
      <c r="F837" s="51" t="str">
        <f ca="1">IF(ISBLANK(A837)," ",INDIRECT(ADDRESS(1,5+MOD(ROW()-2,COUNTA('Form Responses 1'!$1:$1)-4),,TRUE,"Form Responses 1")))</f>
        <v>Gedung [Pentri]</v>
      </c>
      <c r="G837" s="51" t="e">
        <f ca="1">IF(ISBLANK(A837)," ",INDIRECT(ADDRESS(MATCH(A837,'Form Responses 1'!A:A,0),5+MOD(ROW()-2,COUNTA('Form Responses 1'!$1:$1)-4),,TRUE,"Form Responses 1")))</f>
        <v>#N/A</v>
      </c>
      <c r="H837" s="68" t="str">
        <f ca="1" t="shared" si="1"/>
        <v>Gedung</v>
      </c>
      <c r="I837" s="68" t="str">
        <f ca="1" t="shared" si="2"/>
        <v>CLEANING SERVICE</v>
      </c>
      <c r="J837" s="68" t="str">
        <f ca="1" t="array" ref="J837">IFERROR(INDEX(MASTER!B:B,MATCH(G837,MASTER!A:A,0))/100," ")</f>
        <v> </v>
      </c>
      <c r="K837" s="51">
        <f ca="1" t="shared" si="3"/>
        <v>0</v>
      </c>
      <c r="L837" s="51" t="str">
        <f ca="1" t="shared" si="4"/>
        <v>1900 - WEEK 00</v>
      </c>
      <c r="M837" s="51" t="str">
        <f ca="1" t="shared" si="5"/>
        <v>1900 - MONTH 01</v>
      </c>
      <c r="N837" s="68" t="str">
        <f ca="1" t="shared" ref="N837:O837" si="845">IFERROR(AVERAGEIF(L:L,L837,$J:$J)," ")</f>
        <v> </v>
      </c>
      <c r="O837" s="68" t="str">
        <f ca="1" t="shared" si="845"/>
        <v> </v>
      </c>
      <c r="P837" s="51" t="str">
        <f ca="1">IF(ISBLANK(A837)," ",IF(N837&gt;MASTER!$B$3/100,"SB",IF(N837&gt;MASTER!$B$4/100,"B",IF(N837&gt;MASTER!$B$5/100,"C","K"))))</f>
        <v>SB</v>
      </c>
      <c r="Q837" s="51" t="str">
        <f ca="1">IF(ISBLANK(B837)," ",IF(O837&gt;MASTER!$B$3/100,"SB",IF(O837&gt;MASTER!$B$4/100,"B",IF(O837&gt;MASTER!$B$5/100,"C","K"))))</f>
        <v>SB</v>
      </c>
    </row>
    <row r="838" customHeight="1" spans="1:17">
      <c r="A838" s="51">
        <f ca="1">INDIRECT(ADDRESS(2+QUOTIENT(ROW()-2,COUNTA('Form Responses 1'!$1:$1)-4),1,,TRUE,"Form Responses 1"))</f>
        <v>0</v>
      </c>
      <c r="B838" s="51">
        <f ca="1">INDIRECT(ADDRESS(2+QUOTIENT(ROW()-2,COUNTA('Form Responses 1'!$1:$1)-4),2,,TRUE,"Form Responses 1"))</f>
        <v>0</v>
      </c>
      <c r="C838" s="51">
        <f ca="1">INDIRECT(ADDRESS(2+QUOTIENT(ROW()-2,COUNTA('Form Responses 1'!$1:$1)-4),3,,TRUE,"Form Responses 1"))</f>
        <v>0</v>
      </c>
      <c r="D838" s="51">
        <f ca="1">INDIRECT(ADDRESS(2+QUOTIENT(ROW()-2,COUNTA('Form Responses 1'!$1:$1)-4),4,,TRUE,"Form Responses 1"))</f>
        <v>0</v>
      </c>
      <c r="E838" s="67">
        <f ca="1" t="shared" si="0"/>
        <v>6</v>
      </c>
      <c r="F838" s="51" t="str">
        <f ca="1">IF(ISBLANK(A838)," ",INDIRECT(ADDRESS(1,5+MOD(ROW()-2,COUNTA('Form Responses 1'!$1:$1)-4),,TRUE,"Form Responses 1")))</f>
        <v>Gedung [Toilet]</v>
      </c>
      <c r="G838" s="51" t="e">
        <f ca="1">IF(ISBLANK(A838)," ",INDIRECT(ADDRESS(MATCH(A838,'Form Responses 1'!A:A,0),5+MOD(ROW()-2,COUNTA('Form Responses 1'!$1:$1)-4),,TRUE,"Form Responses 1")))</f>
        <v>#N/A</v>
      </c>
      <c r="H838" s="68" t="str">
        <f ca="1" t="shared" si="1"/>
        <v>Gedung</v>
      </c>
      <c r="I838" s="68" t="str">
        <f ca="1" t="shared" si="2"/>
        <v>CLEANING SERVICE</v>
      </c>
      <c r="J838" s="68" t="str">
        <f ca="1" t="array" ref="J838">IFERROR(INDEX(MASTER!B:B,MATCH(G838,MASTER!A:A,0))/100," ")</f>
        <v> </v>
      </c>
      <c r="K838" s="51">
        <f ca="1" t="shared" si="3"/>
        <v>0</v>
      </c>
      <c r="L838" s="51" t="str">
        <f ca="1" t="shared" si="4"/>
        <v>1900 - WEEK 00</v>
      </c>
      <c r="M838" s="51" t="str">
        <f ca="1" t="shared" si="5"/>
        <v>1900 - MONTH 01</v>
      </c>
      <c r="N838" s="68" t="str">
        <f ca="1" t="shared" ref="N838:O838" si="846">IFERROR(AVERAGEIF(L:L,L838,$J:$J)," ")</f>
        <v> </v>
      </c>
      <c r="O838" s="68" t="str">
        <f ca="1" t="shared" si="846"/>
        <v> </v>
      </c>
      <c r="P838" s="51" t="str">
        <f ca="1">IF(ISBLANK(A838)," ",IF(N838&gt;MASTER!$B$3/100,"SB",IF(N838&gt;MASTER!$B$4/100,"B",IF(N838&gt;MASTER!$B$5/100,"C","K"))))</f>
        <v>SB</v>
      </c>
      <c r="Q838" s="51" t="str">
        <f ca="1">IF(ISBLANK(B838)," ",IF(O838&gt;MASTER!$B$3/100,"SB",IF(O838&gt;MASTER!$B$4/100,"B",IF(O838&gt;MASTER!$B$5/100,"C","K"))))</f>
        <v>SB</v>
      </c>
    </row>
    <row r="839" customHeight="1" spans="1:17">
      <c r="A839" s="51">
        <f ca="1">INDIRECT(ADDRESS(2+QUOTIENT(ROW()-2,COUNTA('Form Responses 1'!$1:$1)-4),1,,TRUE,"Form Responses 1"))</f>
        <v>0</v>
      </c>
      <c r="B839" s="51">
        <f ca="1">INDIRECT(ADDRESS(2+QUOTIENT(ROW()-2,COUNTA('Form Responses 1'!$1:$1)-4),2,,TRUE,"Form Responses 1"))</f>
        <v>0</v>
      </c>
      <c r="C839" s="51">
        <f ca="1">INDIRECT(ADDRESS(2+QUOTIENT(ROW()-2,COUNTA('Form Responses 1'!$1:$1)-4),3,,TRUE,"Form Responses 1"))</f>
        <v>0</v>
      </c>
      <c r="D839" s="51">
        <f ca="1">INDIRECT(ADDRESS(2+QUOTIENT(ROW()-2,COUNTA('Form Responses 1'!$1:$1)-4),4,,TRUE,"Form Responses 1"))</f>
        <v>0</v>
      </c>
      <c r="E839" s="67">
        <f ca="1" t="shared" si="0"/>
        <v>6</v>
      </c>
      <c r="F839" s="51" t="str">
        <f ca="1">IF(ISBLANK(A839)," ",INDIRECT(ADDRESS(1,5+MOD(ROW()-2,COUNTA('Form Responses 1'!$1:$1)-4),,TRUE,"Form Responses 1")))</f>
        <v>Security [Security Functions]</v>
      </c>
      <c r="G839" s="51" t="e">
        <f ca="1">IF(ISBLANK(A839)," ",INDIRECT(ADDRESS(MATCH(A839,'Form Responses 1'!A:A,0),5+MOD(ROW()-2,COUNTA('Form Responses 1'!$1:$1)-4),,TRUE,"Form Responses 1")))</f>
        <v>#N/A</v>
      </c>
      <c r="H839" s="68" t="str">
        <f ca="1" t="shared" si="1"/>
        <v>Security</v>
      </c>
      <c r="I839" s="68" t="str">
        <f ca="1" t="shared" si="2"/>
        <v>SECURITY SERVICE</v>
      </c>
      <c r="J839" s="68" t="str">
        <f ca="1" t="array" ref="J839">IFERROR(INDEX(MASTER!B:B,MATCH(G839,MASTER!A:A,0))/100," ")</f>
        <v> </v>
      </c>
      <c r="K839" s="51">
        <f ca="1" t="shared" si="3"/>
        <v>0</v>
      </c>
      <c r="L839" s="51" t="str">
        <f ca="1" t="shared" si="4"/>
        <v>1900 - WEEK 00</v>
      </c>
      <c r="M839" s="51" t="str">
        <f ca="1" t="shared" si="5"/>
        <v>1900 - MONTH 01</v>
      </c>
      <c r="N839" s="68" t="str">
        <f ca="1" t="shared" ref="N839:O839" si="847">IFERROR(AVERAGEIF(L:L,L839,$J:$J)," ")</f>
        <v> </v>
      </c>
      <c r="O839" s="68" t="str">
        <f ca="1" t="shared" si="847"/>
        <v> </v>
      </c>
      <c r="P839" s="51" t="str">
        <f ca="1">IF(ISBLANK(A839)," ",IF(N839&gt;MASTER!$B$3/100,"SB",IF(N839&gt;MASTER!$B$4/100,"B",IF(N839&gt;MASTER!$B$5/100,"C","K"))))</f>
        <v>SB</v>
      </c>
      <c r="Q839" s="51" t="str">
        <f ca="1">IF(ISBLANK(B839)," ",IF(O839&gt;MASTER!$B$3/100,"SB",IF(O839&gt;MASTER!$B$4/100,"B",IF(O839&gt;MASTER!$B$5/100,"C","K"))))</f>
        <v>SB</v>
      </c>
    </row>
    <row r="840" customHeight="1" spans="1:17">
      <c r="A840" s="51">
        <f ca="1">INDIRECT(ADDRESS(2+QUOTIENT(ROW()-2,COUNTA('Form Responses 1'!$1:$1)-4),1,,TRUE,"Form Responses 1"))</f>
        <v>0</v>
      </c>
      <c r="B840" s="51">
        <f ca="1">INDIRECT(ADDRESS(2+QUOTIENT(ROW()-2,COUNTA('Form Responses 1'!$1:$1)-4),2,,TRUE,"Form Responses 1"))</f>
        <v>0</v>
      </c>
      <c r="C840" s="51">
        <f ca="1">INDIRECT(ADDRESS(2+QUOTIENT(ROW()-2,COUNTA('Form Responses 1'!$1:$1)-4),3,,TRUE,"Form Responses 1"))</f>
        <v>0</v>
      </c>
      <c r="D840" s="51">
        <f ca="1">INDIRECT(ADDRESS(2+QUOTIENT(ROW()-2,COUNTA('Form Responses 1'!$1:$1)-4),4,,TRUE,"Form Responses 1"))</f>
        <v>0</v>
      </c>
      <c r="E840" s="67">
        <f ca="1" t="shared" si="0"/>
        <v>6</v>
      </c>
      <c r="F840" s="51" t="str">
        <f ca="1">IF(ISBLANK(A840)," ",INDIRECT(ADDRESS(1,5+MOD(ROW()-2,COUNTA('Form Responses 1'!$1:$1)-4),,TRUE,"Form Responses 1")))</f>
        <v>Gedung [Halaman]</v>
      </c>
      <c r="G840" s="51" t="e">
        <f ca="1">IF(ISBLANK(A840)," ",INDIRECT(ADDRESS(MATCH(A840,'Form Responses 1'!A:A,0),5+MOD(ROW()-2,COUNTA('Form Responses 1'!$1:$1)-4),,TRUE,"Form Responses 1")))</f>
        <v>#N/A</v>
      </c>
      <c r="H840" s="68" t="str">
        <f ca="1" t="shared" si="1"/>
        <v>Gedung</v>
      </c>
      <c r="I840" s="68" t="str">
        <f ca="1" t="shared" si="2"/>
        <v>CLEANING SERVICE</v>
      </c>
      <c r="J840" s="68" t="str">
        <f ca="1" t="array" ref="J840">IFERROR(INDEX(MASTER!B:B,MATCH(G840,MASTER!A:A,0))/100," ")</f>
        <v> </v>
      </c>
      <c r="K840" s="51">
        <f ca="1" t="shared" si="3"/>
        <v>0</v>
      </c>
      <c r="L840" s="51" t="str">
        <f ca="1" t="shared" si="4"/>
        <v>1900 - WEEK 00</v>
      </c>
      <c r="M840" s="51" t="str">
        <f ca="1" t="shared" si="5"/>
        <v>1900 - MONTH 01</v>
      </c>
      <c r="N840" s="68" t="str">
        <f ca="1" t="shared" ref="N840:O840" si="848">IFERROR(AVERAGEIF(L:L,L840,$J:$J)," ")</f>
        <v> </v>
      </c>
      <c r="O840" s="68" t="str">
        <f ca="1" t="shared" si="848"/>
        <v> </v>
      </c>
      <c r="P840" s="51" t="str">
        <f ca="1">IF(ISBLANK(A840)," ",IF(N840&gt;MASTER!$B$3/100,"SB",IF(N840&gt;MASTER!$B$4/100,"B",IF(N840&gt;MASTER!$B$5/100,"C","K"))))</f>
        <v>SB</v>
      </c>
      <c r="Q840" s="51" t="str">
        <f ca="1">IF(ISBLANK(B840)," ",IF(O840&gt;MASTER!$B$3/100,"SB",IF(O840&gt;MASTER!$B$4/100,"B",IF(O840&gt;MASTER!$B$5/100,"C","K"))))</f>
        <v>SB</v>
      </c>
    </row>
    <row r="841" customHeight="1" spans="1:17">
      <c r="A841" s="51">
        <f ca="1">INDIRECT(ADDRESS(2+QUOTIENT(ROW()-2,COUNTA('Form Responses 1'!$1:$1)-4),1,,TRUE,"Form Responses 1"))</f>
        <v>0</v>
      </c>
      <c r="B841" s="51">
        <f ca="1">INDIRECT(ADDRESS(2+QUOTIENT(ROW()-2,COUNTA('Form Responses 1'!$1:$1)-4),2,,TRUE,"Form Responses 1"))</f>
        <v>0</v>
      </c>
      <c r="C841" s="51">
        <f ca="1">INDIRECT(ADDRESS(2+QUOTIENT(ROW()-2,COUNTA('Form Responses 1'!$1:$1)-4),3,,TRUE,"Form Responses 1"))</f>
        <v>0</v>
      </c>
      <c r="D841" s="51">
        <f ca="1">INDIRECT(ADDRESS(2+QUOTIENT(ROW()-2,COUNTA('Form Responses 1'!$1:$1)-4),4,,TRUE,"Form Responses 1"))</f>
        <v>0</v>
      </c>
      <c r="E841" s="67">
        <f ca="1" t="shared" si="0"/>
        <v>6</v>
      </c>
      <c r="F841" s="51" t="str">
        <f ca="1">IF(ISBLANK(A841)," ",INDIRECT(ADDRESS(1,5+MOD(ROW()-2,COUNTA('Form Responses 1'!$1:$1)-4),,TRUE,"Form Responses 1")))</f>
        <v>Gedung [Kamar 1]</v>
      </c>
      <c r="G841" s="51" t="e">
        <f ca="1">IF(ISBLANK(A841)," ",INDIRECT(ADDRESS(MATCH(A841,'Form Responses 1'!A:A,0),5+MOD(ROW()-2,COUNTA('Form Responses 1'!$1:$1)-4),,TRUE,"Form Responses 1")))</f>
        <v>#N/A</v>
      </c>
      <c r="H841" s="68" t="str">
        <f ca="1" t="shared" si="1"/>
        <v>Gedung</v>
      </c>
      <c r="I841" s="68" t="str">
        <f ca="1" t="shared" si="2"/>
        <v>CLEANING SERVICE</v>
      </c>
      <c r="J841" s="68" t="str">
        <f ca="1" t="array" ref="J841">IFERROR(INDEX(MASTER!B:B,MATCH(G841,MASTER!A:A,0))/100," ")</f>
        <v> </v>
      </c>
      <c r="K841" s="51">
        <f ca="1" t="shared" si="3"/>
        <v>0</v>
      </c>
      <c r="L841" s="51" t="str">
        <f ca="1" t="shared" si="4"/>
        <v>1900 - WEEK 00</v>
      </c>
      <c r="M841" s="51" t="str">
        <f ca="1" t="shared" si="5"/>
        <v>1900 - MONTH 01</v>
      </c>
      <c r="N841" s="68" t="str">
        <f ca="1" t="shared" ref="N841:O841" si="849">IFERROR(AVERAGEIF(L:L,L841,$J:$J)," ")</f>
        <v> </v>
      </c>
      <c r="O841" s="68" t="str">
        <f ca="1" t="shared" si="849"/>
        <v> </v>
      </c>
      <c r="P841" s="51" t="str">
        <f ca="1">IF(ISBLANK(A841)," ",IF(N841&gt;MASTER!$B$3/100,"SB",IF(N841&gt;MASTER!$B$4/100,"B",IF(N841&gt;MASTER!$B$5/100,"C","K"))))</f>
        <v>SB</v>
      </c>
      <c r="Q841" s="51" t="str">
        <f ca="1">IF(ISBLANK(B841)," ",IF(O841&gt;MASTER!$B$3/100,"SB",IF(O841&gt;MASTER!$B$4/100,"B",IF(O841&gt;MASTER!$B$5/100,"C","K"))))</f>
        <v>SB</v>
      </c>
    </row>
    <row r="842" customHeight="1" spans="1:17">
      <c r="A842" s="51">
        <f ca="1">INDIRECT(ADDRESS(2+QUOTIENT(ROW()-2,COUNTA('Form Responses 1'!$1:$1)-4),1,,TRUE,"Form Responses 1"))</f>
        <v>0</v>
      </c>
      <c r="B842" s="51">
        <f ca="1">INDIRECT(ADDRESS(2+QUOTIENT(ROW()-2,COUNTA('Form Responses 1'!$1:$1)-4),2,,TRUE,"Form Responses 1"))</f>
        <v>0</v>
      </c>
      <c r="C842" s="51">
        <f ca="1">INDIRECT(ADDRESS(2+QUOTIENT(ROW()-2,COUNTA('Form Responses 1'!$1:$1)-4),3,,TRUE,"Form Responses 1"))</f>
        <v>0</v>
      </c>
      <c r="D842" s="51">
        <f ca="1">INDIRECT(ADDRESS(2+QUOTIENT(ROW()-2,COUNTA('Form Responses 1'!$1:$1)-4),4,,TRUE,"Form Responses 1"))</f>
        <v>0</v>
      </c>
      <c r="E842" s="67">
        <f ca="1" t="shared" si="0"/>
        <v>6</v>
      </c>
      <c r="F842" s="51" t="str">
        <f ca="1">IF(ISBLANK(A842)," ",INDIRECT(ADDRESS(1,5+MOD(ROW()-2,COUNTA('Form Responses 1'!$1:$1)-4),,TRUE,"Form Responses 1")))</f>
        <v>Gedung [Kamar 2]</v>
      </c>
      <c r="G842" s="51" t="e">
        <f ca="1">IF(ISBLANK(A842)," ",INDIRECT(ADDRESS(MATCH(A842,'Form Responses 1'!A:A,0),5+MOD(ROW()-2,COUNTA('Form Responses 1'!$1:$1)-4),,TRUE,"Form Responses 1")))</f>
        <v>#N/A</v>
      </c>
      <c r="H842" s="68" t="str">
        <f ca="1" t="shared" si="1"/>
        <v>Gedung</v>
      </c>
      <c r="I842" s="68" t="str">
        <f ca="1" t="shared" si="2"/>
        <v>CLEANING SERVICE</v>
      </c>
      <c r="J842" s="68" t="str">
        <f ca="1" t="array" ref="J842">IFERROR(INDEX(MASTER!B:B,MATCH(G842,MASTER!A:A,0))/100," ")</f>
        <v> </v>
      </c>
      <c r="K842" s="51">
        <f ca="1" t="shared" si="3"/>
        <v>0</v>
      </c>
      <c r="L842" s="51" t="str">
        <f ca="1" t="shared" si="4"/>
        <v>1900 - WEEK 00</v>
      </c>
      <c r="M842" s="51" t="str">
        <f ca="1" t="shared" si="5"/>
        <v>1900 - MONTH 01</v>
      </c>
      <c r="N842" s="68" t="str">
        <f ca="1" t="shared" ref="N842:O842" si="850">IFERROR(AVERAGEIF(L:L,L842,$J:$J)," ")</f>
        <v> </v>
      </c>
      <c r="O842" s="68" t="str">
        <f ca="1" t="shared" si="850"/>
        <v> </v>
      </c>
      <c r="P842" s="51" t="str">
        <f ca="1">IF(ISBLANK(A842)," ",IF(N842&gt;MASTER!$B$3/100,"SB",IF(N842&gt;MASTER!$B$4/100,"B",IF(N842&gt;MASTER!$B$5/100,"C","K"))))</f>
        <v>SB</v>
      </c>
      <c r="Q842" s="51" t="str">
        <f ca="1">IF(ISBLANK(B842)," ",IF(O842&gt;MASTER!$B$3/100,"SB",IF(O842&gt;MASTER!$B$4/100,"B",IF(O842&gt;MASTER!$B$5/100,"C","K"))))</f>
        <v>SB</v>
      </c>
    </row>
    <row r="843" customHeight="1" spans="1:17">
      <c r="A843" s="51">
        <f ca="1">INDIRECT(ADDRESS(2+QUOTIENT(ROW()-2,COUNTA('Form Responses 1'!$1:$1)-4),1,,TRUE,"Form Responses 1"))</f>
        <v>0</v>
      </c>
      <c r="B843" s="51">
        <f ca="1">INDIRECT(ADDRESS(2+QUOTIENT(ROW()-2,COUNTA('Form Responses 1'!$1:$1)-4),2,,TRUE,"Form Responses 1"))</f>
        <v>0</v>
      </c>
      <c r="C843" s="51">
        <f ca="1">INDIRECT(ADDRESS(2+QUOTIENT(ROW()-2,COUNTA('Form Responses 1'!$1:$1)-4),3,,TRUE,"Form Responses 1"))</f>
        <v>0</v>
      </c>
      <c r="D843" s="51">
        <f ca="1">INDIRECT(ADDRESS(2+QUOTIENT(ROW()-2,COUNTA('Form Responses 1'!$1:$1)-4),4,,TRUE,"Form Responses 1"))</f>
        <v>0</v>
      </c>
      <c r="E843" s="67">
        <f ca="1" t="shared" si="0"/>
        <v>6</v>
      </c>
      <c r="F843" s="51" t="str">
        <f ca="1">IF(ISBLANK(A843)," ",INDIRECT(ADDRESS(1,5+MOD(ROW()-2,COUNTA('Form Responses 1'!$1:$1)-4),,TRUE,"Form Responses 1")))</f>
        <v>Gedung [Kamar 3]</v>
      </c>
      <c r="G843" s="51" t="e">
        <f ca="1">IF(ISBLANK(A843)," ",INDIRECT(ADDRESS(MATCH(A843,'Form Responses 1'!A:A,0),5+MOD(ROW()-2,COUNTA('Form Responses 1'!$1:$1)-4),,TRUE,"Form Responses 1")))</f>
        <v>#N/A</v>
      </c>
      <c r="H843" s="68" t="str">
        <f ca="1" t="shared" si="1"/>
        <v>Gedung</v>
      </c>
      <c r="I843" s="68" t="str">
        <f ca="1" t="shared" si="2"/>
        <v>CLEANING SERVICE</v>
      </c>
      <c r="J843" s="68" t="str">
        <f ca="1" t="array" ref="J843">IFERROR(INDEX(MASTER!B:B,MATCH(G843,MASTER!A:A,0))/100," ")</f>
        <v> </v>
      </c>
      <c r="K843" s="51">
        <f ca="1" t="shared" si="3"/>
        <v>0</v>
      </c>
      <c r="L843" s="51" t="str">
        <f ca="1" t="shared" si="4"/>
        <v>1900 - WEEK 00</v>
      </c>
      <c r="M843" s="51" t="str">
        <f ca="1" t="shared" si="5"/>
        <v>1900 - MONTH 01</v>
      </c>
      <c r="N843" s="68" t="str">
        <f ca="1" t="shared" ref="N843:O843" si="851">IFERROR(AVERAGEIF(L:L,L843,$J:$J)," ")</f>
        <v> </v>
      </c>
      <c r="O843" s="68" t="str">
        <f ca="1" t="shared" si="851"/>
        <v> </v>
      </c>
      <c r="P843" s="51" t="str">
        <f ca="1">IF(ISBLANK(A843)," ",IF(N843&gt;MASTER!$B$3/100,"SB",IF(N843&gt;MASTER!$B$4/100,"B",IF(N843&gt;MASTER!$B$5/100,"C","K"))))</f>
        <v>SB</v>
      </c>
      <c r="Q843" s="51" t="str">
        <f ca="1">IF(ISBLANK(B843)," ",IF(O843&gt;MASTER!$B$3/100,"SB",IF(O843&gt;MASTER!$B$4/100,"B",IF(O843&gt;MASTER!$B$5/100,"C","K"))))</f>
        <v>SB</v>
      </c>
    </row>
    <row r="844" customHeight="1" spans="1:17">
      <c r="A844" s="51">
        <f ca="1">INDIRECT(ADDRESS(2+QUOTIENT(ROW()-2,COUNTA('Form Responses 1'!$1:$1)-4),1,,TRUE,"Form Responses 1"))</f>
        <v>0</v>
      </c>
      <c r="B844" s="51">
        <f ca="1">INDIRECT(ADDRESS(2+QUOTIENT(ROW()-2,COUNTA('Form Responses 1'!$1:$1)-4),2,,TRUE,"Form Responses 1"))</f>
        <v>0</v>
      </c>
      <c r="C844" s="51">
        <f ca="1">INDIRECT(ADDRESS(2+QUOTIENT(ROW()-2,COUNTA('Form Responses 1'!$1:$1)-4),3,,TRUE,"Form Responses 1"))</f>
        <v>0</v>
      </c>
      <c r="D844" s="51">
        <f ca="1">INDIRECT(ADDRESS(2+QUOTIENT(ROW()-2,COUNTA('Form Responses 1'!$1:$1)-4),4,,TRUE,"Form Responses 1"))</f>
        <v>0</v>
      </c>
      <c r="E844" s="67">
        <f ca="1" t="shared" si="0"/>
        <v>6</v>
      </c>
      <c r="F844" s="51" t="str">
        <f ca="1">IF(ISBLANK(A844)," ",INDIRECT(ADDRESS(1,5+MOD(ROW()-2,COUNTA('Form Responses 1'!$1:$1)-4),,TRUE,"Form Responses 1")))</f>
        <v>Gedung [Kamar 4]</v>
      </c>
      <c r="G844" s="51" t="e">
        <f ca="1">IF(ISBLANK(A844)," ",INDIRECT(ADDRESS(MATCH(A844,'Form Responses 1'!A:A,0),5+MOD(ROW()-2,COUNTA('Form Responses 1'!$1:$1)-4),,TRUE,"Form Responses 1")))</f>
        <v>#N/A</v>
      </c>
      <c r="H844" s="68" t="str">
        <f ca="1" t="shared" si="1"/>
        <v>Gedung</v>
      </c>
      <c r="I844" s="68" t="str">
        <f ca="1" t="shared" si="2"/>
        <v>CLEANING SERVICE</v>
      </c>
      <c r="J844" s="68" t="str">
        <f ca="1" t="array" ref="J844">IFERROR(INDEX(MASTER!B:B,MATCH(G844,MASTER!A:A,0))/100," ")</f>
        <v> </v>
      </c>
      <c r="K844" s="51">
        <f ca="1" t="shared" si="3"/>
        <v>0</v>
      </c>
      <c r="L844" s="51" t="str">
        <f ca="1" t="shared" si="4"/>
        <v>1900 - WEEK 00</v>
      </c>
      <c r="M844" s="51" t="str">
        <f ca="1" t="shared" si="5"/>
        <v>1900 - MONTH 01</v>
      </c>
      <c r="N844" s="68" t="str">
        <f ca="1" t="shared" ref="N844:O844" si="852">IFERROR(AVERAGEIF(L:L,L844,$J:$J)," ")</f>
        <v> </v>
      </c>
      <c r="O844" s="68" t="str">
        <f ca="1" t="shared" si="852"/>
        <v> </v>
      </c>
      <c r="P844" s="51" t="str">
        <f ca="1">IF(ISBLANK(A844)," ",IF(N844&gt;MASTER!$B$3/100,"SB",IF(N844&gt;MASTER!$B$4/100,"B",IF(N844&gt;MASTER!$B$5/100,"C","K"))))</f>
        <v>SB</v>
      </c>
      <c r="Q844" s="51" t="str">
        <f ca="1">IF(ISBLANK(B844)," ",IF(O844&gt;MASTER!$B$3/100,"SB",IF(O844&gt;MASTER!$B$4/100,"B",IF(O844&gt;MASTER!$B$5/100,"C","K"))))</f>
        <v>SB</v>
      </c>
    </row>
    <row r="845" customHeight="1" spans="1:17">
      <c r="A845" s="51">
        <f ca="1">INDIRECT(ADDRESS(2+QUOTIENT(ROW()-2,COUNTA('Form Responses 1'!$1:$1)-4),1,,TRUE,"Form Responses 1"))</f>
        <v>0</v>
      </c>
      <c r="B845" s="51">
        <f ca="1">INDIRECT(ADDRESS(2+QUOTIENT(ROW()-2,COUNTA('Form Responses 1'!$1:$1)-4),2,,TRUE,"Form Responses 1"))</f>
        <v>0</v>
      </c>
      <c r="C845" s="51">
        <f ca="1">INDIRECT(ADDRESS(2+QUOTIENT(ROW()-2,COUNTA('Form Responses 1'!$1:$1)-4),3,,TRUE,"Form Responses 1"))</f>
        <v>0</v>
      </c>
      <c r="D845" s="51">
        <f ca="1">INDIRECT(ADDRESS(2+QUOTIENT(ROW()-2,COUNTA('Form Responses 1'!$1:$1)-4),4,,TRUE,"Form Responses 1"))</f>
        <v>0</v>
      </c>
      <c r="E845" s="67">
        <f ca="1" t="shared" si="0"/>
        <v>6</v>
      </c>
      <c r="F845" s="51" t="str">
        <f ca="1">IF(ISBLANK(A845)," ",INDIRECT(ADDRESS(1,5+MOD(ROW()-2,COUNTA('Form Responses 1'!$1:$1)-4),,TRUE,"Form Responses 1")))</f>
        <v>Gedung [Kolidor]</v>
      </c>
      <c r="G845" s="51" t="e">
        <f ca="1">IF(ISBLANK(A845)," ",INDIRECT(ADDRESS(MATCH(A845,'Form Responses 1'!A:A,0),5+MOD(ROW()-2,COUNTA('Form Responses 1'!$1:$1)-4),,TRUE,"Form Responses 1")))</f>
        <v>#N/A</v>
      </c>
      <c r="H845" s="68" t="str">
        <f ca="1" t="shared" si="1"/>
        <v>Gedung</v>
      </c>
      <c r="I845" s="68" t="str">
        <f ca="1" t="shared" si="2"/>
        <v>CLEANING SERVICE</v>
      </c>
      <c r="J845" s="68" t="str">
        <f ca="1" t="array" ref="J845">IFERROR(INDEX(MASTER!B:B,MATCH(G845,MASTER!A:A,0))/100," ")</f>
        <v> </v>
      </c>
      <c r="K845" s="51">
        <f ca="1" t="shared" si="3"/>
        <v>0</v>
      </c>
      <c r="L845" s="51" t="str">
        <f ca="1" t="shared" si="4"/>
        <v>1900 - WEEK 00</v>
      </c>
      <c r="M845" s="51" t="str">
        <f ca="1" t="shared" si="5"/>
        <v>1900 - MONTH 01</v>
      </c>
      <c r="N845" s="68" t="str">
        <f ca="1" t="shared" ref="N845:O845" si="853">IFERROR(AVERAGEIF(L:L,L845,$J:$J)," ")</f>
        <v> </v>
      </c>
      <c r="O845" s="68" t="str">
        <f ca="1" t="shared" si="853"/>
        <v> </v>
      </c>
      <c r="P845" s="51" t="str">
        <f ca="1">IF(ISBLANK(A845)," ",IF(N845&gt;MASTER!$B$3/100,"SB",IF(N845&gt;MASTER!$B$4/100,"B",IF(N845&gt;MASTER!$B$5/100,"C","K"))))</f>
        <v>SB</v>
      </c>
      <c r="Q845" s="51" t="str">
        <f ca="1">IF(ISBLANK(B845)," ",IF(O845&gt;MASTER!$B$3/100,"SB",IF(O845&gt;MASTER!$B$4/100,"B",IF(O845&gt;MASTER!$B$5/100,"C","K"))))</f>
        <v>SB</v>
      </c>
    </row>
    <row r="846" customHeight="1" spans="1:17">
      <c r="A846" s="51">
        <f ca="1">INDIRECT(ADDRESS(2+QUOTIENT(ROW()-2,COUNTA('Form Responses 1'!$1:$1)-4),1,,TRUE,"Form Responses 1"))</f>
        <v>0</v>
      </c>
      <c r="B846" s="51">
        <f ca="1">INDIRECT(ADDRESS(2+QUOTIENT(ROW()-2,COUNTA('Form Responses 1'!$1:$1)-4),2,,TRUE,"Form Responses 1"))</f>
        <v>0</v>
      </c>
      <c r="C846" s="51">
        <f ca="1">INDIRECT(ADDRESS(2+QUOTIENT(ROW()-2,COUNTA('Form Responses 1'!$1:$1)-4),3,,TRUE,"Form Responses 1"))</f>
        <v>0</v>
      </c>
      <c r="D846" s="51">
        <f ca="1">INDIRECT(ADDRESS(2+QUOTIENT(ROW()-2,COUNTA('Form Responses 1'!$1:$1)-4),4,,TRUE,"Form Responses 1"))</f>
        <v>0</v>
      </c>
      <c r="E846" s="67">
        <f ca="1" t="shared" si="0"/>
        <v>6</v>
      </c>
      <c r="F846" s="51" t="str">
        <f ca="1">IF(ISBLANK(A846)," ",INDIRECT(ADDRESS(1,5+MOD(ROW()-2,COUNTA('Form Responses 1'!$1:$1)-4),,TRUE,"Form Responses 1")))</f>
        <v>Gedung [Pentri]</v>
      </c>
      <c r="G846" s="51" t="e">
        <f ca="1">IF(ISBLANK(A846)," ",INDIRECT(ADDRESS(MATCH(A846,'Form Responses 1'!A:A,0),5+MOD(ROW()-2,COUNTA('Form Responses 1'!$1:$1)-4),,TRUE,"Form Responses 1")))</f>
        <v>#N/A</v>
      </c>
      <c r="H846" s="68" t="str">
        <f ca="1" t="shared" si="1"/>
        <v>Gedung</v>
      </c>
      <c r="I846" s="68" t="str">
        <f ca="1" t="shared" si="2"/>
        <v>CLEANING SERVICE</v>
      </c>
      <c r="J846" s="68" t="str">
        <f ca="1" t="array" ref="J846">IFERROR(INDEX(MASTER!B:B,MATCH(G846,MASTER!A:A,0))/100," ")</f>
        <v> </v>
      </c>
      <c r="K846" s="51">
        <f ca="1" t="shared" si="3"/>
        <v>0</v>
      </c>
      <c r="L846" s="51" t="str">
        <f ca="1" t="shared" si="4"/>
        <v>1900 - WEEK 00</v>
      </c>
      <c r="M846" s="51" t="str">
        <f ca="1" t="shared" si="5"/>
        <v>1900 - MONTH 01</v>
      </c>
      <c r="N846" s="68" t="str">
        <f ca="1" t="shared" ref="N846:O846" si="854">IFERROR(AVERAGEIF(L:L,L846,$J:$J)," ")</f>
        <v> </v>
      </c>
      <c r="O846" s="68" t="str">
        <f ca="1" t="shared" si="854"/>
        <v> </v>
      </c>
      <c r="P846" s="51" t="str">
        <f ca="1">IF(ISBLANK(A846)," ",IF(N846&gt;MASTER!$B$3/100,"SB",IF(N846&gt;MASTER!$B$4/100,"B",IF(N846&gt;MASTER!$B$5/100,"C","K"))))</f>
        <v>SB</v>
      </c>
      <c r="Q846" s="51" t="str">
        <f ca="1">IF(ISBLANK(B846)," ",IF(O846&gt;MASTER!$B$3/100,"SB",IF(O846&gt;MASTER!$B$4/100,"B",IF(O846&gt;MASTER!$B$5/100,"C","K"))))</f>
        <v>SB</v>
      </c>
    </row>
    <row r="847" customHeight="1" spans="1:17">
      <c r="A847" s="51">
        <f ca="1">INDIRECT(ADDRESS(2+QUOTIENT(ROW()-2,COUNTA('Form Responses 1'!$1:$1)-4),1,,TRUE,"Form Responses 1"))</f>
        <v>0</v>
      </c>
      <c r="B847" s="51">
        <f ca="1">INDIRECT(ADDRESS(2+QUOTIENT(ROW()-2,COUNTA('Form Responses 1'!$1:$1)-4),2,,TRUE,"Form Responses 1"))</f>
        <v>0</v>
      </c>
      <c r="C847" s="51">
        <f ca="1">INDIRECT(ADDRESS(2+QUOTIENT(ROW()-2,COUNTA('Form Responses 1'!$1:$1)-4),3,,TRUE,"Form Responses 1"))</f>
        <v>0</v>
      </c>
      <c r="D847" s="51">
        <f ca="1">INDIRECT(ADDRESS(2+QUOTIENT(ROW()-2,COUNTA('Form Responses 1'!$1:$1)-4),4,,TRUE,"Form Responses 1"))</f>
        <v>0</v>
      </c>
      <c r="E847" s="67">
        <f ca="1" t="shared" si="0"/>
        <v>6</v>
      </c>
      <c r="F847" s="51" t="str">
        <f ca="1">IF(ISBLANK(A847)," ",INDIRECT(ADDRESS(1,5+MOD(ROW()-2,COUNTA('Form Responses 1'!$1:$1)-4),,TRUE,"Form Responses 1")))</f>
        <v>Gedung [Toilet]</v>
      </c>
      <c r="G847" s="51" t="e">
        <f ca="1">IF(ISBLANK(A847)," ",INDIRECT(ADDRESS(MATCH(A847,'Form Responses 1'!A:A,0),5+MOD(ROW()-2,COUNTA('Form Responses 1'!$1:$1)-4),,TRUE,"Form Responses 1")))</f>
        <v>#N/A</v>
      </c>
      <c r="H847" s="68" t="str">
        <f ca="1" t="shared" si="1"/>
        <v>Gedung</v>
      </c>
      <c r="I847" s="68" t="str">
        <f ca="1" t="shared" si="2"/>
        <v>CLEANING SERVICE</v>
      </c>
      <c r="J847" s="68" t="str">
        <f ca="1" t="array" ref="J847">IFERROR(INDEX(MASTER!B:B,MATCH(G847,MASTER!A:A,0))/100," ")</f>
        <v> </v>
      </c>
      <c r="K847" s="51">
        <f ca="1" t="shared" si="3"/>
        <v>0</v>
      </c>
      <c r="L847" s="51" t="str">
        <f ca="1" t="shared" si="4"/>
        <v>1900 - WEEK 00</v>
      </c>
      <c r="M847" s="51" t="str">
        <f ca="1" t="shared" si="5"/>
        <v>1900 - MONTH 01</v>
      </c>
      <c r="N847" s="68" t="str">
        <f ca="1" t="shared" ref="N847:O847" si="855">IFERROR(AVERAGEIF(L:L,L847,$J:$J)," ")</f>
        <v> </v>
      </c>
      <c r="O847" s="68" t="str">
        <f ca="1" t="shared" si="855"/>
        <v> </v>
      </c>
      <c r="P847" s="51" t="str">
        <f ca="1">IF(ISBLANK(A847)," ",IF(N847&gt;MASTER!$B$3/100,"SB",IF(N847&gt;MASTER!$B$4/100,"B",IF(N847&gt;MASTER!$B$5/100,"C","K"))))</f>
        <v>SB</v>
      </c>
      <c r="Q847" s="51" t="str">
        <f ca="1">IF(ISBLANK(B847)," ",IF(O847&gt;MASTER!$B$3/100,"SB",IF(O847&gt;MASTER!$B$4/100,"B",IF(O847&gt;MASTER!$B$5/100,"C","K"))))</f>
        <v>SB</v>
      </c>
    </row>
    <row r="848" customHeight="1" spans="1:17">
      <c r="A848" s="51">
        <f ca="1">INDIRECT(ADDRESS(2+QUOTIENT(ROW()-2,COUNTA('Form Responses 1'!$1:$1)-4),1,,TRUE,"Form Responses 1"))</f>
        <v>0</v>
      </c>
      <c r="B848" s="51">
        <f ca="1">INDIRECT(ADDRESS(2+QUOTIENT(ROW()-2,COUNTA('Form Responses 1'!$1:$1)-4),2,,TRUE,"Form Responses 1"))</f>
        <v>0</v>
      </c>
      <c r="C848" s="51">
        <f ca="1">INDIRECT(ADDRESS(2+QUOTIENT(ROW()-2,COUNTA('Form Responses 1'!$1:$1)-4),3,,TRUE,"Form Responses 1"))</f>
        <v>0</v>
      </c>
      <c r="D848" s="51">
        <f ca="1">INDIRECT(ADDRESS(2+QUOTIENT(ROW()-2,COUNTA('Form Responses 1'!$1:$1)-4),4,,TRUE,"Form Responses 1"))</f>
        <v>0</v>
      </c>
      <c r="E848" s="67">
        <f ca="1" t="shared" si="0"/>
        <v>6</v>
      </c>
      <c r="F848" s="51" t="str">
        <f ca="1">IF(ISBLANK(A848)," ",INDIRECT(ADDRESS(1,5+MOD(ROW()-2,COUNTA('Form Responses 1'!$1:$1)-4),,TRUE,"Form Responses 1")))</f>
        <v>Security [Security Functions]</v>
      </c>
      <c r="G848" s="51" t="e">
        <f ca="1">IF(ISBLANK(A848)," ",INDIRECT(ADDRESS(MATCH(A848,'Form Responses 1'!A:A,0),5+MOD(ROW()-2,COUNTA('Form Responses 1'!$1:$1)-4),,TRUE,"Form Responses 1")))</f>
        <v>#N/A</v>
      </c>
      <c r="H848" s="68" t="str">
        <f ca="1" t="shared" si="1"/>
        <v>Security</v>
      </c>
      <c r="I848" s="68" t="str">
        <f ca="1" t="shared" si="2"/>
        <v>SECURITY SERVICE</v>
      </c>
      <c r="J848" s="68" t="str">
        <f ca="1" t="array" ref="J848">IFERROR(INDEX(MASTER!B:B,MATCH(G848,MASTER!A:A,0))/100," ")</f>
        <v> </v>
      </c>
      <c r="K848" s="51">
        <f ca="1" t="shared" si="3"/>
        <v>0</v>
      </c>
      <c r="L848" s="51" t="str">
        <f ca="1" t="shared" si="4"/>
        <v>1900 - WEEK 00</v>
      </c>
      <c r="M848" s="51" t="str">
        <f ca="1" t="shared" si="5"/>
        <v>1900 - MONTH 01</v>
      </c>
      <c r="N848" s="68" t="str">
        <f ca="1" t="shared" ref="N848:O848" si="856">IFERROR(AVERAGEIF(L:L,L848,$J:$J)," ")</f>
        <v> </v>
      </c>
      <c r="O848" s="68" t="str">
        <f ca="1" t="shared" si="856"/>
        <v> </v>
      </c>
      <c r="P848" s="51" t="str">
        <f ca="1">IF(ISBLANK(A848)," ",IF(N848&gt;MASTER!$B$3/100,"SB",IF(N848&gt;MASTER!$B$4/100,"B",IF(N848&gt;MASTER!$B$5/100,"C","K"))))</f>
        <v>SB</v>
      </c>
      <c r="Q848" s="51" t="str">
        <f ca="1">IF(ISBLANK(B848)," ",IF(O848&gt;MASTER!$B$3/100,"SB",IF(O848&gt;MASTER!$B$4/100,"B",IF(O848&gt;MASTER!$B$5/100,"C","K"))))</f>
        <v>SB</v>
      </c>
    </row>
    <row r="849" customHeight="1" spans="1:17">
      <c r="A849" s="51">
        <f ca="1">INDIRECT(ADDRESS(2+QUOTIENT(ROW()-2,COUNTA('Form Responses 1'!$1:$1)-4),1,,TRUE,"Form Responses 1"))</f>
        <v>0</v>
      </c>
      <c r="B849" s="51">
        <f ca="1">INDIRECT(ADDRESS(2+QUOTIENT(ROW()-2,COUNTA('Form Responses 1'!$1:$1)-4),2,,TRUE,"Form Responses 1"))</f>
        <v>0</v>
      </c>
      <c r="C849" s="51">
        <f ca="1">INDIRECT(ADDRESS(2+QUOTIENT(ROW()-2,COUNTA('Form Responses 1'!$1:$1)-4),3,,TRUE,"Form Responses 1"))</f>
        <v>0</v>
      </c>
      <c r="D849" s="51">
        <f ca="1">INDIRECT(ADDRESS(2+QUOTIENT(ROW()-2,COUNTA('Form Responses 1'!$1:$1)-4),4,,TRUE,"Form Responses 1"))</f>
        <v>0</v>
      </c>
      <c r="E849" s="67">
        <f ca="1" t="shared" si="0"/>
        <v>6</v>
      </c>
      <c r="F849" s="51" t="str">
        <f ca="1">IF(ISBLANK(A849)," ",INDIRECT(ADDRESS(1,5+MOD(ROW()-2,COUNTA('Form Responses 1'!$1:$1)-4),,TRUE,"Form Responses 1")))</f>
        <v>Gedung [Halaman]</v>
      </c>
      <c r="G849" s="51" t="e">
        <f ca="1">IF(ISBLANK(A849)," ",INDIRECT(ADDRESS(MATCH(A849,'Form Responses 1'!A:A,0),5+MOD(ROW()-2,COUNTA('Form Responses 1'!$1:$1)-4),,TRUE,"Form Responses 1")))</f>
        <v>#N/A</v>
      </c>
      <c r="H849" s="68" t="str">
        <f ca="1" t="shared" si="1"/>
        <v>Gedung</v>
      </c>
      <c r="I849" s="68" t="str">
        <f ca="1" t="shared" si="2"/>
        <v>CLEANING SERVICE</v>
      </c>
      <c r="J849" s="68" t="str">
        <f ca="1" t="array" ref="J849">IFERROR(INDEX(MASTER!B:B,MATCH(G849,MASTER!A:A,0))/100," ")</f>
        <v> </v>
      </c>
      <c r="K849" s="51">
        <f ca="1" t="shared" si="3"/>
        <v>0</v>
      </c>
      <c r="L849" s="51" t="str">
        <f ca="1" t="shared" si="4"/>
        <v>1900 - WEEK 00</v>
      </c>
      <c r="M849" s="51" t="str">
        <f ca="1" t="shared" si="5"/>
        <v>1900 - MONTH 01</v>
      </c>
      <c r="N849" s="68" t="str">
        <f ca="1" t="shared" ref="N849:O849" si="857">IFERROR(AVERAGEIF(L:L,L849,$J:$J)," ")</f>
        <v> </v>
      </c>
      <c r="O849" s="68" t="str">
        <f ca="1" t="shared" si="857"/>
        <v> </v>
      </c>
      <c r="P849" s="51" t="str">
        <f ca="1">IF(ISBLANK(A849)," ",IF(N849&gt;MASTER!$B$3/100,"SB",IF(N849&gt;MASTER!$B$4/100,"B",IF(N849&gt;MASTER!$B$5/100,"C","K"))))</f>
        <v>SB</v>
      </c>
      <c r="Q849" s="51" t="str">
        <f ca="1">IF(ISBLANK(B849)," ",IF(O849&gt;MASTER!$B$3/100,"SB",IF(O849&gt;MASTER!$B$4/100,"B",IF(O849&gt;MASTER!$B$5/100,"C","K"))))</f>
        <v>SB</v>
      </c>
    </row>
    <row r="850" customHeight="1" spans="1:17">
      <c r="A850" s="51">
        <f ca="1">INDIRECT(ADDRESS(2+QUOTIENT(ROW()-2,COUNTA('Form Responses 1'!$1:$1)-4),1,,TRUE,"Form Responses 1"))</f>
        <v>0</v>
      </c>
      <c r="B850" s="51">
        <f ca="1">INDIRECT(ADDRESS(2+QUOTIENT(ROW()-2,COUNTA('Form Responses 1'!$1:$1)-4),2,,TRUE,"Form Responses 1"))</f>
        <v>0</v>
      </c>
      <c r="C850" s="51">
        <f ca="1">INDIRECT(ADDRESS(2+QUOTIENT(ROW()-2,COUNTA('Form Responses 1'!$1:$1)-4),3,,TRUE,"Form Responses 1"))</f>
        <v>0</v>
      </c>
      <c r="D850" s="51">
        <f ca="1">INDIRECT(ADDRESS(2+QUOTIENT(ROW()-2,COUNTA('Form Responses 1'!$1:$1)-4),4,,TRUE,"Form Responses 1"))</f>
        <v>0</v>
      </c>
      <c r="E850" s="67">
        <f ca="1" t="shared" si="0"/>
        <v>6</v>
      </c>
      <c r="F850" s="51" t="str">
        <f ca="1">IF(ISBLANK(A850)," ",INDIRECT(ADDRESS(1,5+MOD(ROW()-2,COUNTA('Form Responses 1'!$1:$1)-4),,TRUE,"Form Responses 1")))</f>
        <v>Gedung [Kamar 1]</v>
      </c>
      <c r="G850" s="51" t="e">
        <f ca="1">IF(ISBLANK(A850)," ",INDIRECT(ADDRESS(MATCH(A850,'Form Responses 1'!A:A,0),5+MOD(ROW()-2,COUNTA('Form Responses 1'!$1:$1)-4),,TRUE,"Form Responses 1")))</f>
        <v>#N/A</v>
      </c>
      <c r="H850" s="68" t="str">
        <f ca="1" t="shared" si="1"/>
        <v>Gedung</v>
      </c>
      <c r="I850" s="68" t="str">
        <f ca="1" t="shared" si="2"/>
        <v>CLEANING SERVICE</v>
      </c>
      <c r="J850" s="68" t="str">
        <f ca="1" t="array" ref="J850">IFERROR(INDEX(MASTER!B:B,MATCH(G850,MASTER!A:A,0))/100," ")</f>
        <v> </v>
      </c>
      <c r="K850" s="51">
        <f ca="1" t="shared" si="3"/>
        <v>0</v>
      </c>
      <c r="L850" s="51" t="str">
        <f ca="1" t="shared" si="4"/>
        <v>1900 - WEEK 00</v>
      </c>
      <c r="M850" s="51" t="str">
        <f ca="1" t="shared" si="5"/>
        <v>1900 - MONTH 01</v>
      </c>
      <c r="N850" s="68" t="str">
        <f ca="1" t="shared" ref="N850:O850" si="858">IFERROR(AVERAGEIF(L:L,L850,$J:$J)," ")</f>
        <v> </v>
      </c>
      <c r="O850" s="68" t="str">
        <f ca="1" t="shared" si="858"/>
        <v> </v>
      </c>
      <c r="P850" s="51" t="str">
        <f ca="1">IF(ISBLANK(A850)," ",IF(N850&gt;MASTER!$B$3/100,"SB",IF(N850&gt;MASTER!$B$4/100,"B",IF(N850&gt;MASTER!$B$5/100,"C","K"))))</f>
        <v>SB</v>
      </c>
      <c r="Q850" s="51" t="str">
        <f ca="1">IF(ISBLANK(B850)," ",IF(O850&gt;MASTER!$B$3/100,"SB",IF(O850&gt;MASTER!$B$4/100,"B",IF(O850&gt;MASTER!$B$5/100,"C","K"))))</f>
        <v>SB</v>
      </c>
    </row>
    <row r="851" customHeight="1" spans="1:17">
      <c r="A851" s="51">
        <f ca="1">INDIRECT(ADDRESS(2+QUOTIENT(ROW()-2,COUNTA('Form Responses 1'!$1:$1)-4),1,,TRUE,"Form Responses 1"))</f>
        <v>0</v>
      </c>
      <c r="B851" s="51">
        <f ca="1">INDIRECT(ADDRESS(2+QUOTIENT(ROW()-2,COUNTA('Form Responses 1'!$1:$1)-4),2,,TRUE,"Form Responses 1"))</f>
        <v>0</v>
      </c>
      <c r="C851" s="51">
        <f ca="1">INDIRECT(ADDRESS(2+QUOTIENT(ROW()-2,COUNTA('Form Responses 1'!$1:$1)-4),3,,TRUE,"Form Responses 1"))</f>
        <v>0</v>
      </c>
      <c r="D851" s="51">
        <f ca="1">INDIRECT(ADDRESS(2+QUOTIENT(ROW()-2,COUNTA('Form Responses 1'!$1:$1)-4),4,,TRUE,"Form Responses 1"))</f>
        <v>0</v>
      </c>
      <c r="E851" s="67">
        <f ca="1" t="shared" si="0"/>
        <v>6</v>
      </c>
      <c r="F851" s="51" t="str">
        <f ca="1">IF(ISBLANK(A851)," ",INDIRECT(ADDRESS(1,5+MOD(ROW()-2,COUNTA('Form Responses 1'!$1:$1)-4),,TRUE,"Form Responses 1")))</f>
        <v>Gedung [Kamar 2]</v>
      </c>
      <c r="G851" s="51" t="e">
        <f ca="1">IF(ISBLANK(A851)," ",INDIRECT(ADDRESS(MATCH(A851,'Form Responses 1'!A:A,0),5+MOD(ROW()-2,COUNTA('Form Responses 1'!$1:$1)-4),,TRUE,"Form Responses 1")))</f>
        <v>#N/A</v>
      </c>
      <c r="H851" s="68" t="str">
        <f ca="1" t="shared" si="1"/>
        <v>Gedung</v>
      </c>
      <c r="I851" s="68" t="str">
        <f ca="1" t="shared" si="2"/>
        <v>CLEANING SERVICE</v>
      </c>
      <c r="J851" s="68" t="str">
        <f ca="1" t="array" ref="J851">IFERROR(INDEX(MASTER!B:B,MATCH(G851,MASTER!A:A,0))/100," ")</f>
        <v> </v>
      </c>
      <c r="K851" s="51">
        <f ca="1" t="shared" si="3"/>
        <v>0</v>
      </c>
      <c r="L851" s="51" t="str">
        <f ca="1" t="shared" si="4"/>
        <v>1900 - WEEK 00</v>
      </c>
      <c r="M851" s="51" t="str">
        <f ca="1" t="shared" si="5"/>
        <v>1900 - MONTH 01</v>
      </c>
      <c r="N851" s="68" t="str">
        <f ca="1" t="shared" ref="N851:O851" si="859">IFERROR(AVERAGEIF(L:L,L851,$J:$J)," ")</f>
        <v> </v>
      </c>
      <c r="O851" s="68" t="str">
        <f ca="1" t="shared" si="859"/>
        <v> </v>
      </c>
      <c r="P851" s="51" t="str">
        <f ca="1">IF(ISBLANK(A851)," ",IF(N851&gt;MASTER!$B$3/100,"SB",IF(N851&gt;MASTER!$B$4/100,"B",IF(N851&gt;MASTER!$B$5/100,"C","K"))))</f>
        <v>SB</v>
      </c>
      <c r="Q851" s="51" t="str">
        <f ca="1">IF(ISBLANK(B851)," ",IF(O851&gt;MASTER!$B$3/100,"SB",IF(O851&gt;MASTER!$B$4/100,"B",IF(O851&gt;MASTER!$B$5/100,"C","K"))))</f>
        <v>SB</v>
      </c>
    </row>
    <row r="852" customHeight="1" spans="1:17">
      <c r="A852" s="51">
        <f ca="1">INDIRECT(ADDRESS(2+QUOTIENT(ROW()-2,COUNTA('Form Responses 1'!$1:$1)-4),1,,TRUE,"Form Responses 1"))</f>
        <v>0</v>
      </c>
      <c r="B852" s="51">
        <f ca="1">INDIRECT(ADDRESS(2+QUOTIENT(ROW()-2,COUNTA('Form Responses 1'!$1:$1)-4),2,,TRUE,"Form Responses 1"))</f>
        <v>0</v>
      </c>
      <c r="C852" s="51">
        <f ca="1">INDIRECT(ADDRESS(2+QUOTIENT(ROW()-2,COUNTA('Form Responses 1'!$1:$1)-4),3,,TRUE,"Form Responses 1"))</f>
        <v>0</v>
      </c>
      <c r="D852" s="51">
        <f ca="1">INDIRECT(ADDRESS(2+QUOTIENT(ROW()-2,COUNTA('Form Responses 1'!$1:$1)-4),4,,TRUE,"Form Responses 1"))</f>
        <v>0</v>
      </c>
      <c r="E852" s="67">
        <f ca="1" t="shared" si="0"/>
        <v>6</v>
      </c>
      <c r="F852" s="51" t="str">
        <f ca="1">IF(ISBLANK(A852)," ",INDIRECT(ADDRESS(1,5+MOD(ROW()-2,COUNTA('Form Responses 1'!$1:$1)-4),,TRUE,"Form Responses 1")))</f>
        <v>Gedung [Kamar 3]</v>
      </c>
      <c r="G852" s="51" t="e">
        <f ca="1">IF(ISBLANK(A852)," ",INDIRECT(ADDRESS(MATCH(A852,'Form Responses 1'!A:A,0),5+MOD(ROW()-2,COUNTA('Form Responses 1'!$1:$1)-4),,TRUE,"Form Responses 1")))</f>
        <v>#N/A</v>
      </c>
      <c r="H852" s="68" t="str">
        <f ca="1" t="shared" si="1"/>
        <v>Gedung</v>
      </c>
      <c r="I852" s="68" t="str">
        <f ca="1" t="shared" si="2"/>
        <v>CLEANING SERVICE</v>
      </c>
      <c r="J852" s="68" t="str">
        <f ca="1" t="array" ref="J852">IFERROR(INDEX(MASTER!B:B,MATCH(G852,MASTER!A:A,0))/100," ")</f>
        <v> </v>
      </c>
      <c r="K852" s="51">
        <f ca="1" t="shared" si="3"/>
        <v>0</v>
      </c>
      <c r="L852" s="51" t="str">
        <f ca="1" t="shared" si="4"/>
        <v>1900 - WEEK 00</v>
      </c>
      <c r="M852" s="51" t="str">
        <f ca="1" t="shared" si="5"/>
        <v>1900 - MONTH 01</v>
      </c>
      <c r="N852" s="68" t="str">
        <f ca="1" t="shared" ref="N852:O852" si="860">IFERROR(AVERAGEIF(L:L,L852,$J:$J)," ")</f>
        <v> </v>
      </c>
      <c r="O852" s="68" t="str">
        <f ca="1" t="shared" si="860"/>
        <v> </v>
      </c>
      <c r="P852" s="51" t="str">
        <f ca="1">IF(ISBLANK(A852)," ",IF(N852&gt;MASTER!$B$3/100,"SB",IF(N852&gt;MASTER!$B$4/100,"B",IF(N852&gt;MASTER!$B$5/100,"C","K"))))</f>
        <v>SB</v>
      </c>
      <c r="Q852" s="51" t="str">
        <f ca="1">IF(ISBLANK(B852)," ",IF(O852&gt;MASTER!$B$3/100,"SB",IF(O852&gt;MASTER!$B$4/100,"B",IF(O852&gt;MASTER!$B$5/100,"C","K"))))</f>
        <v>SB</v>
      </c>
    </row>
    <row r="853" customHeight="1" spans="1:17">
      <c r="A853" s="51">
        <f ca="1">INDIRECT(ADDRESS(2+QUOTIENT(ROW()-2,COUNTA('Form Responses 1'!$1:$1)-4),1,,TRUE,"Form Responses 1"))</f>
        <v>0</v>
      </c>
      <c r="B853" s="51">
        <f ca="1">INDIRECT(ADDRESS(2+QUOTIENT(ROW()-2,COUNTA('Form Responses 1'!$1:$1)-4),2,,TRUE,"Form Responses 1"))</f>
        <v>0</v>
      </c>
      <c r="C853" s="51">
        <f ca="1">INDIRECT(ADDRESS(2+QUOTIENT(ROW()-2,COUNTA('Form Responses 1'!$1:$1)-4),3,,TRUE,"Form Responses 1"))</f>
        <v>0</v>
      </c>
      <c r="D853" s="51">
        <f ca="1">INDIRECT(ADDRESS(2+QUOTIENT(ROW()-2,COUNTA('Form Responses 1'!$1:$1)-4),4,,TRUE,"Form Responses 1"))</f>
        <v>0</v>
      </c>
      <c r="E853" s="67">
        <f ca="1" t="shared" si="0"/>
        <v>6</v>
      </c>
      <c r="F853" s="51" t="str">
        <f ca="1">IF(ISBLANK(A853)," ",INDIRECT(ADDRESS(1,5+MOD(ROW()-2,COUNTA('Form Responses 1'!$1:$1)-4),,TRUE,"Form Responses 1")))</f>
        <v>Gedung [Kamar 4]</v>
      </c>
      <c r="G853" s="51" t="e">
        <f ca="1">IF(ISBLANK(A853)," ",INDIRECT(ADDRESS(MATCH(A853,'Form Responses 1'!A:A,0),5+MOD(ROW()-2,COUNTA('Form Responses 1'!$1:$1)-4),,TRUE,"Form Responses 1")))</f>
        <v>#N/A</v>
      </c>
      <c r="H853" s="68" t="str">
        <f ca="1" t="shared" si="1"/>
        <v>Gedung</v>
      </c>
      <c r="I853" s="68" t="str">
        <f ca="1" t="shared" si="2"/>
        <v>CLEANING SERVICE</v>
      </c>
      <c r="J853" s="68" t="str">
        <f ca="1" t="array" ref="J853">IFERROR(INDEX(MASTER!B:B,MATCH(G853,MASTER!A:A,0))/100," ")</f>
        <v> </v>
      </c>
      <c r="K853" s="51">
        <f ca="1" t="shared" si="3"/>
        <v>0</v>
      </c>
      <c r="L853" s="51" t="str">
        <f ca="1" t="shared" si="4"/>
        <v>1900 - WEEK 00</v>
      </c>
      <c r="M853" s="51" t="str">
        <f ca="1" t="shared" si="5"/>
        <v>1900 - MONTH 01</v>
      </c>
      <c r="N853" s="68" t="str">
        <f ca="1" t="shared" ref="N853:O853" si="861">IFERROR(AVERAGEIF(L:L,L853,$J:$J)," ")</f>
        <v> </v>
      </c>
      <c r="O853" s="68" t="str">
        <f ca="1" t="shared" si="861"/>
        <v> </v>
      </c>
      <c r="P853" s="51" t="str">
        <f ca="1">IF(ISBLANK(A853)," ",IF(N853&gt;MASTER!$B$3/100,"SB",IF(N853&gt;MASTER!$B$4/100,"B",IF(N853&gt;MASTER!$B$5/100,"C","K"))))</f>
        <v>SB</v>
      </c>
      <c r="Q853" s="51" t="str">
        <f ca="1">IF(ISBLANK(B853)," ",IF(O853&gt;MASTER!$B$3/100,"SB",IF(O853&gt;MASTER!$B$4/100,"B",IF(O853&gt;MASTER!$B$5/100,"C","K"))))</f>
        <v>SB</v>
      </c>
    </row>
    <row r="854" customHeight="1" spans="1:17">
      <c r="A854" s="51">
        <f ca="1">INDIRECT(ADDRESS(2+QUOTIENT(ROW()-2,COUNTA('Form Responses 1'!$1:$1)-4),1,,TRUE,"Form Responses 1"))</f>
        <v>0</v>
      </c>
      <c r="B854" s="51">
        <f ca="1">INDIRECT(ADDRESS(2+QUOTIENT(ROW()-2,COUNTA('Form Responses 1'!$1:$1)-4),2,,TRUE,"Form Responses 1"))</f>
        <v>0</v>
      </c>
      <c r="C854" s="51">
        <f ca="1">INDIRECT(ADDRESS(2+QUOTIENT(ROW()-2,COUNTA('Form Responses 1'!$1:$1)-4),3,,TRUE,"Form Responses 1"))</f>
        <v>0</v>
      </c>
      <c r="D854" s="51">
        <f ca="1">INDIRECT(ADDRESS(2+QUOTIENT(ROW()-2,COUNTA('Form Responses 1'!$1:$1)-4),4,,TRUE,"Form Responses 1"))</f>
        <v>0</v>
      </c>
      <c r="E854" s="67">
        <f ca="1" t="shared" si="0"/>
        <v>6</v>
      </c>
      <c r="F854" s="51" t="str">
        <f ca="1">IF(ISBLANK(A854)," ",INDIRECT(ADDRESS(1,5+MOD(ROW()-2,COUNTA('Form Responses 1'!$1:$1)-4),,TRUE,"Form Responses 1")))</f>
        <v>Gedung [Kolidor]</v>
      </c>
      <c r="G854" s="51" t="e">
        <f ca="1">IF(ISBLANK(A854)," ",INDIRECT(ADDRESS(MATCH(A854,'Form Responses 1'!A:A,0),5+MOD(ROW()-2,COUNTA('Form Responses 1'!$1:$1)-4),,TRUE,"Form Responses 1")))</f>
        <v>#N/A</v>
      </c>
      <c r="H854" s="68" t="str">
        <f ca="1" t="shared" si="1"/>
        <v>Gedung</v>
      </c>
      <c r="I854" s="68" t="str">
        <f ca="1" t="shared" si="2"/>
        <v>CLEANING SERVICE</v>
      </c>
      <c r="J854" s="68" t="str">
        <f ca="1" t="array" ref="J854">IFERROR(INDEX(MASTER!B:B,MATCH(G854,MASTER!A:A,0))/100," ")</f>
        <v> </v>
      </c>
      <c r="K854" s="51">
        <f ca="1" t="shared" si="3"/>
        <v>0</v>
      </c>
      <c r="L854" s="51" t="str">
        <f ca="1" t="shared" si="4"/>
        <v>1900 - WEEK 00</v>
      </c>
      <c r="M854" s="51" t="str">
        <f ca="1" t="shared" si="5"/>
        <v>1900 - MONTH 01</v>
      </c>
      <c r="N854" s="68" t="str">
        <f ca="1" t="shared" ref="N854:O854" si="862">IFERROR(AVERAGEIF(L:L,L854,$J:$J)," ")</f>
        <v> </v>
      </c>
      <c r="O854" s="68" t="str">
        <f ca="1" t="shared" si="862"/>
        <v> </v>
      </c>
      <c r="P854" s="51" t="str">
        <f ca="1">IF(ISBLANK(A854)," ",IF(N854&gt;MASTER!$B$3/100,"SB",IF(N854&gt;MASTER!$B$4/100,"B",IF(N854&gt;MASTER!$B$5/100,"C","K"))))</f>
        <v>SB</v>
      </c>
      <c r="Q854" s="51" t="str">
        <f ca="1">IF(ISBLANK(B854)," ",IF(O854&gt;MASTER!$B$3/100,"SB",IF(O854&gt;MASTER!$B$4/100,"B",IF(O854&gt;MASTER!$B$5/100,"C","K"))))</f>
        <v>SB</v>
      </c>
    </row>
    <row r="855" customHeight="1" spans="1:17">
      <c r="A855" s="51">
        <f ca="1">INDIRECT(ADDRESS(2+QUOTIENT(ROW()-2,COUNTA('Form Responses 1'!$1:$1)-4),1,,TRUE,"Form Responses 1"))</f>
        <v>0</v>
      </c>
      <c r="B855" s="51">
        <f ca="1">INDIRECT(ADDRESS(2+QUOTIENT(ROW()-2,COUNTA('Form Responses 1'!$1:$1)-4),2,,TRUE,"Form Responses 1"))</f>
        <v>0</v>
      </c>
      <c r="C855" s="51">
        <f ca="1">INDIRECT(ADDRESS(2+QUOTIENT(ROW()-2,COUNTA('Form Responses 1'!$1:$1)-4),3,,TRUE,"Form Responses 1"))</f>
        <v>0</v>
      </c>
      <c r="D855" s="51">
        <f ca="1">INDIRECT(ADDRESS(2+QUOTIENT(ROW()-2,COUNTA('Form Responses 1'!$1:$1)-4),4,,TRUE,"Form Responses 1"))</f>
        <v>0</v>
      </c>
      <c r="E855" s="67">
        <f ca="1" t="shared" si="0"/>
        <v>6</v>
      </c>
      <c r="F855" s="51" t="str">
        <f ca="1">IF(ISBLANK(A855)," ",INDIRECT(ADDRESS(1,5+MOD(ROW()-2,COUNTA('Form Responses 1'!$1:$1)-4),,TRUE,"Form Responses 1")))</f>
        <v>Gedung [Pentri]</v>
      </c>
      <c r="G855" s="51" t="e">
        <f ca="1">IF(ISBLANK(A855)," ",INDIRECT(ADDRESS(MATCH(A855,'Form Responses 1'!A:A,0),5+MOD(ROW()-2,COUNTA('Form Responses 1'!$1:$1)-4),,TRUE,"Form Responses 1")))</f>
        <v>#N/A</v>
      </c>
      <c r="H855" s="68" t="str">
        <f ca="1" t="shared" si="1"/>
        <v>Gedung</v>
      </c>
      <c r="I855" s="68" t="str">
        <f ca="1" t="shared" si="2"/>
        <v>CLEANING SERVICE</v>
      </c>
      <c r="J855" s="68" t="str">
        <f ca="1" t="array" ref="J855">IFERROR(INDEX(MASTER!B:B,MATCH(G855,MASTER!A:A,0))/100," ")</f>
        <v> </v>
      </c>
      <c r="K855" s="51">
        <f ca="1" t="shared" si="3"/>
        <v>0</v>
      </c>
      <c r="L855" s="51" t="str">
        <f ca="1" t="shared" si="4"/>
        <v>1900 - WEEK 00</v>
      </c>
      <c r="M855" s="51" t="str">
        <f ca="1" t="shared" si="5"/>
        <v>1900 - MONTH 01</v>
      </c>
      <c r="N855" s="68" t="str">
        <f ca="1" t="shared" ref="N855:O855" si="863">IFERROR(AVERAGEIF(L:L,L855,$J:$J)," ")</f>
        <v> </v>
      </c>
      <c r="O855" s="68" t="str">
        <f ca="1" t="shared" si="863"/>
        <v> </v>
      </c>
      <c r="P855" s="51" t="str">
        <f ca="1">IF(ISBLANK(A855)," ",IF(N855&gt;MASTER!$B$3/100,"SB",IF(N855&gt;MASTER!$B$4/100,"B",IF(N855&gt;MASTER!$B$5/100,"C","K"))))</f>
        <v>SB</v>
      </c>
      <c r="Q855" s="51" t="str">
        <f ca="1">IF(ISBLANK(B855)," ",IF(O855&gt;MASTER!$B$3/100,"SB",IF(O855&gt;MASTER!$B$4/100,"B",IF(O855&gt;MASTER!$B$5/100,"C","K"))))</f>
        <v>SB</v>
      </c>
    </row>
    <row r="856" customHeight="1" spans="1:17">
      <c r="A856" s="51">
        <f ca="1">INDIRECT(ADDRESS(2+QUOTIENT(ROW()-2,COUNTA('Form Responses 1'!$1:$1)-4),1,,TRUE,"Form Responses 1"))</f>
        <v>0</v>
      </c>
      <c r="B856" s="51">
        <f ca="1">INDIRECT(ADDRESS(2+QUOTIENT(ROW()-2,COUNTA('Form Responses 1'!$1:$1)-4),2,,TRUE,"Form Responses 1"))</f>
        <v>0</v>
      </c>
      <c r="C856" s="51">
        <f ca="1">INDIRECT(ADDRESS(2+QUOTIENT(ROW()-2,COUNTA('Form Responses 1'!$1:$1)-4),3,,TRUE,"Form Responses 1"))</f>
        <v>0</v>
      </c>
      <c r="D856" s="51">
        <f ca="1">INDIRECT(ADDRESS(2+QUOTIENT(ROW()-2,COUNTA('Form Responses 1'!$1:$1)-4),4,,TRUE,"Form Responses 1"))</f>
        <v>0</v>
      </c>
      <c r="E856" s="67">
        <f ca="1" t="shared" si="0"/>
        <v>6</v>
      </c>
      <c r="F856" s="51" t="str">
        <f ca="1">IF(ISBLANK(A856)," ",INDIRECT(ADDRESS(1,5+MOD(ROW()-2,COUNTA('Form Responses 1'!$1:$1)-4),,TRUE,"Form Responses 1")))</f>
        <v>Gedung [Toilet]</v>
      </c>
      <c r="G856" s="51" t="e">
        <f ca="1">IF(ISBLANK(A856)," ",INDIRECT(ADDRESS(MATCH(A856,'Form Responses 1'!A:A,0),5+MOD(ROW()-2,COUNTA('Form Responses 1'!$1:$1)-4),,TRUE,"Form Responses 1")))</f>
        <v>#N/A</v>
      </c>
      <c r="H856" s="68" t="str">
        <f ca="1" t="shared" si="1"/>
        <v>Gedung</v>
      </c>
      <c r="I856" s="68" t="str">
        <f ca="1" t="shared" si="2"/>
        <v>CLEANING SERVICE</v>
      </c>
      <c r="J856" s="68" t="str">
        <f ca="1" t="array" ref="J856">IFERROR(INDEX(MASTER!B:B,MATCH(G856,MASTER!A:A,0))/100," ")</f>
        <v> </v>
      </c>
      <c r="K856" s="51">
        <f ca="1" t="shared" si="3"/>
        <v>0</v>
      </c>
      <c r="L856" s="51" t="str">
        <f ca="1" t="shared" si="4"/>
        <v>1900 - WEEK 00</v>
      </c>
      <c r="M856" s="51" t="str">
        <f ca="1" t="shared" si="5"/>
        <v>1900 - MONTH 01</v>
      </c>
      <c r="N856" s="68" t="str">
        <f ca="1" t="shared" ref="N856:O856" si="864">IFERROR(AVERAGEIF(L:L,L856,$J:$J)," ")</f>
        <v> </v>
      </c>
      <c r="O856" s="68" t="str">
        <f ca="1" t="shared" si="864"/>
        <v> </v>
      </c>
      <c r="P856" s="51" t="str">
        <f ca="1">IF(ISBLANK(A856)," ",IF(N856&gt;MASTER!$B$3/100,"SB",IF(N856&gt;MASTER!$B$4/100,"B",IF(N856&gt;MASTER!$B$5/100,"C","K"))))</f>
        <v>SB</v>
      </c>
      <c r="Q856" s="51" t="str">
        <f ca="1">IF(ISBLANK(B856)," ",IF(O856&gt;MASTER!$B$3/100,"SB",IF(O856&gt;MASTER!$B$4/100,"B",IF(O856&gt;MASTER!$B$5/100,"C","K"))))</f>
        <v>SB</v>
      </c>
    </row>
    <row r="857" customHeight="1" spans="1:17">
      <c r="A857" s="51">
        <f ca="1">INDIRECT(ADDRESS(2+QUOTIENT(ROW()-2,COUNTA('Form Responses 1'!$1:$1)-4),1,,TRUE,"Form Responses 1"))</f>
        <v>0</v>
      </c>
      <c r="B857" s="51">
        <f ca="1">INDIRECT(ADDRESS(2+QUOTIENT(ROW()-2,COUNTA('Form Responses 1'!$1:$1)-4),2,,TRUE,"Form Responses 1"))</f>
        <v>0</v>
      </c>
      <c r="C857" s="51">
        <f ca="1">INDIRECT(ADDRESS(2+QUOTIENT(ROW()-2,COUNTA('Form Responses 1'!$1:$1)-4),3,,TRUE,"Form Responses 1"))</f>
        <v>0</v>
      </c>
      <c r="D857" s="51">
        <f ca="1">INDIRECT(ADDRESS(2+QUOTIENT(ROW()-2,COUNTA('Form Responses 1'!$1:$1)-4),4,,TRUE,"Form Responses 1"))</f>
        <v>0</v>
      </c>
      <c r="E857" s="67">
        <f ca="1" t="shared" si="0"/>
        <v>6</v>
      </c>
      <c r="F857" s="51" t="str">
        <f ca="1">IF(ISBLANK(A857)," ",INDIRECT(ADDRESS(1,5+MOD(ROW()-2,COUNTA('Form Responses 1'!$1:$1)-4),,TRUE,"Form Responses 1")))</f>
        <v>Security [Security Functions]</v>
      </c>
      <c r="G857" s="51" t="e">
        <f ca="1">IF(ISBLANK(A857)," ",INDIRECT(ADDRESS(MATCH(A857,'Form Responses 1'!A:A,0),5+MOD(ROW()-2,COUNTA('Form Responses 1'!$1:$1)-4),,TRUE,"Form Responses 1")))</f>
        <v>#N/A</v>
      </c>
      <c r="H857" s="68" t="str">
        <f ca="1" t="shared" si="1"/>
        <v>Security</v>
      </c>
      <c r="I857" s="68" t="str">
        <f ca="1" t="shared" si="2"/>
        <v>SECURITY SERVICE</v>
      </c>
      <c r="J857" s="68" t="str">
        <f ca="1" t="array" ref="J857">IFERROR(INDEX(MASTER!B:B,MATCH(G857,MASTER!A:A,0))/100," ")</f>
        <v> </v>
      </c>
      <c r="K857" s="51">
        <f ca="1" t="shared" si="3"/>
        <v>0</v>
      </c>
      <c r="L857" s="51" t="str">
        <f ca="1" t="shared" si="4"/>
        <v>1900 - WEEK 00</v>
      </c>
      <c r="M857" s="51" t="str">
        <f ca="1" t="shared" si="5"/>
        <v>1900 - MONTH 01</v>
      </c>
      <c r="N857" s="68" t="str">
        <f ca="1" t="shared" ref="N857:O857" si="865">IFERROR(AVERAGEIF(L:L,L857,$J:$J)," ")</f>
        <v> </v>
      </c>
      <c r="O857" s="68" t="str">
        <f ca="1" t="shared" si="865"/>
        <v> </v>
      </c>
      <c r="P857" s="51" t="str">
        <f ca="1">IF(ISBLANK(A857)," ",IF(N857&gt;MASTER!$B$3/100,"SB",IF(N857&gt;MASTER!$B$4/100,"B",IF(N857&gt;MASTER!$B$5/100,"C","K"))))</f>
        <v>SB</v>
      </c>
      <c r="Q857" s="51" t="str">
        <f ca="1">IF(ISBLANK(B857)," ",IF(O857&gt;MASTER!$B$3/100,"SB",IF(O857&gt;MASTER!$B$4/100,"B",IF(O857&gt;MASTER!$B$5/100,"C","K"))))</f>
        <v>SB</v>
      </c>
    </row>
    <row r="858" customHeight="1" spans="1:17">
      <c r="A858" s="51">
        <f ca="1">INDIRECT(ADDRESS(2+QUOTIENT(ROW()-2,COUNTA('Form Responses 1'!$1:$1)-4),1,,TRUE,"Form Responses 1"))</f>
        <v>0</v>
      </c>
      <c r="B858" s="51">
        <f ca="1">INDIRECT(ADDRESS(2+QUOTIENT(ROW()-2,COUNTA('Form Responses 1'!$1:$1)-4),2,,TRUE,"Form Responses 1"))</f>
        <v>0</v>
      </c>
      <c r="C858" s="51">
        <f ca="1">INDIRECT(ADDRESS(2+QUOTIENT(ROW()-2,COUNTA('Form Responses 1'!$1:$1)-4),3,,TRUE,"Form Responses 1"))</f>
        <v>0</v>
      </c>
      <c r="D858" s="51">
        <f ca="1">INDIRECT(ADDRESS(2+QUOTIENT(ROW()-2,COUNTA('Form Responses 1'!$1:$1)-4),4,,TRUE,"Form Responses 1"))</f>
        <v>0</v>
      </c>
      <c r="E858" s="67">
        <f ca="1" t="shared" si="0"/>
        <v>6</v>
      </c>
      <c r="F858" s="51" t="str">
        <f ca="1">IF(ISBLANK(A858)," ",INDIRECT(ADDRESS(1,5+MOD(ROW()-2,COUNTA('Form Responses 1'!$1:$1)-4),,TRUE,"Form Responses 1")))</f>
        <v>Gedung [Halaman]</v>
      </c>
      <c r="G858" s="51" t="e">
        <f ca="1">IF(ISBLANK(A858)," ",INDIRECT(ADDRESS(MATCH(A858,'Form Responses 1'!A:A,0),5+MOD(ROW()-2,COUNTA('Form Responses 1'!$1:$1)-4),,TRUE,"Form Responses 1")))</f>
        <v>#N/A</v>
      </c>
      <c r="H858" s="68" t="str">
        <f ca="1" t="shared" si="1"/>
        <v>Gedung</v>
      </c>
      <c r="I858" s="68" t="str">
        <f ca="1" t="shared" si="2"/>
        <v>CLEANING SERVICE</v>
      </c>
      <c r="J858" s="68" t="str">
        <f ca="1" t="array" ref="J858">IFERROR(INDEX(MASTER!B:B,MATCH(G858,MASTER!A:A,0))/100," ")</f>
        <v> </v>
      </c>
      <c r="K858" s="51">
        <f ca="1" t="shared" si="3"/>
        <v>0</v>
      </c>
      <c r="L858" s="51" t="str">
        <f ca="1" t="shared" si="4"/>
        <v>1900 - WEEK 00</v>
      </c>
      <c r="M858" s="51" t="str">
        <f ca="1" t="shared" si="5"/>
        <v>1900 - MONTH 01</v>
      </c>
      <c r="N858" s="68" t="str">
        <f ca="1" t="shared" ref="N858:O858" si="866">IFERROR(AVERAGEIF(L:L,L858,$J:$J)," ")</f>
        <v> </v>
      </c>
      <c r="O858" s="68" t="str">
        <f ca="1" t="shared" si="866"/>
        <v> </v>
      </c>
      <c r="P858" s="51" t="str">
        <f ca="1">IF(ISBLANK(A858)," ",IF(N858&gt;MASTER!$B$3/100,"SB",IF(N858&gt;MASTER!$B$4/100,"B",IF(N858&gt;MASTER!$B$5/100,"C","K"))))</f>
        <v>SB</v>
      </c>
      <c r="Q858" s="51" t="str">
        <f ca="1">IF(ISBLANK(B858)," ",IF(O858&gt;MASTER!$B$3/100,"SB",IF(O858&gt;MASTER!$B$4/100,"B",IF(O858&gt;MASTER!$B$5/100,"C","K"))))</f>
        <v>SB</v>
      </c>
    </row>
    <row r="859" customHeight="1" spans="1:17">
      <c r="A859" s="51">
        <f ca="1">INDIRECT(ADDRESS(2+QUOTIENT(ROW()-2,COUNTA('Form Responses 1'!$1:$1)-4),1,,TRUE,"Form Responses 1"))</f>
        <v>0</v>
      </c>
      <c r="B859" s="51">
        <f ca="1">INDIRECT(ADDRESS(2+QUOTIENT(ROW()-2,COUNTA('Form Responses 1'!$1:$1)-4),2,,TRUE,"Form Responses 1"))</f>
        <v>0</v>
      </c>
      <c r="C859" s="51">
        <f ca="1">INDIRECT(ADDRESS(2+QUOTIENT(ROW()-2,COUNTA('Form Responses 1'!$1:$1)-4),3,,TRUE,"Form Responses 1"))</f>
        <v>0</v>
      </c>
      <c r="D859" s="51">
        <f ca="1">INDIRECT(ADDRESS(2+QUOTIENT(ROW()-2,COUNTA('Form Responses 1'!$1:$1)-4),4,,TRUE,"Form Responses 1"))</f>
        <v>0</v>
      </c>
      <c r="E859" s="67">
        <f ca="1" t="shared" si="0"/>
        <v>6</v>
      </c>
      <c r="F859" s="51" t="str">
        <f ca="1">IF(ISBLANK(A859)," ",INDIRECT(ADDRESS(1,5+MOD(ROW()-2,COUNTA('Form Responses 1'!$1:$1)-4),,TRUE,"Form Responses 1")))</f>
        <v>Gedung [Kamar 1]</v>
      </c>
      <c r="G859" s="51" t="e">
        <f ca="1">IF(ISBLANK(A859)," ",INDIRECT(ADDRESS(MATCH(A859,'Form Responses 1'!A:A,0),5+MOD(ROW()-2,COUNTA('Form Responses 1'!$1:$1)-4),,TRUE,"Form Responses 1")))</f>
        <v>#N/A</v>
      </c>
      <c r="H859" s="68" t="str">
        <f ca="1" t="shared" si="1"/>
        <v>Gedung</v>
      </c>
      <c r="I859" s="68" t="str">
        <f ca="1" t="shared" si="2"/>
        <v>CLEANING SERVICE</v>
      </c>
      <c r="J859" s="68" t="str">
        <f ca="1" t="array" ref="J859">IFERROR(INDEX(MASTER!B:B,MATCH(G859,MASTER!A:A,0))/100," ")</f>
        <v> </v>
      </c>
      <c r="K859" s="51">
        <f ca="1" t="shared" si="3"/>
        <v>0</v>
      </c>
      <c r="L859" s="51" t="str">
        <f ca="1" t="shared" si="4"/>
        <v>1900 - WEEK 00</v>
      </c>
      <c r="M859" s="51" t="str">
        <f ca="1" t="shared" si="5"/>
        <v>1900 - MONTH 01</v>
      </c>
      <c r="N859" s="68" t="str">
        <f ca="1" t="shared" ref="N859:O859" si="867">IFERROR(AVERAGEIF(L:L,L859,$J:$J)," ")</f>
        <v> </v>
      </c>
      <c r="O859" s="68" t="str">
        <f ca="1" t="shared" si="867"/>
        <v> </v>
      </c>
      <c r="P859" s="51" t="str">
        <f ca="1">IF(ISBLANK(A859)," ",IF(N859&gt;MASTER!$B$3/100,"SB",IF(N859&gt;MASTER!$B$4/100,"B",IF(N859&gt;MASTER!$B$5/100,"C","K"))))</f>
        <v>SB</v>
      </c>
      <c r="Q859" s="51" t="str">
        <f ca="1">IF(ISBLANK(B859)," ",IF(O859&gt;MASTER!$B$3/100,"SB",IF(O859&gt;MASTER!$B$4/100,"B",IF(O859&gt;MASTER!$B$5/100,"C","K"))))</f>
        <v>SB</v>
      </c>
    </row>
    <row r="860" customHeight="1" spans="1:17">
      <c r="A860" s="51">
        <f ca="1">INDIRECT(ADDRESS(2+QUOTIENT(ROW()-2,COUNTA('Form Responses 1'!$1:$1)-4),1,,TRUE,"Form Responses 1"))</f>
        <v>0</v>
      </c>
      <c r="B860" s="51">
        <f ca="1">INDIRECT(ADDRESS(2+QUOTIENT(ROW()-2,COUNTA('Form Responses 1'!$1:$1)-4),2,,TRUE,"Form Responses 1"))</f>
        <v>0</v>
      </c>
      <c r="C860" s="51">
        <f ca="1">INDIRECT(ADDRESS(2+QUOTIENT(ROW()-2,COUNTA('Form Responses 1'!$1:$1)-4),3,,TRUE,"Form Responses 1"))</f>
        <v>0</v>
      </c>
      <c r="D860" s="51">
        <f ca="1">INDIRECT(ADDRESS(2+QUOTIENT(ROW()-2,COUNTA('Form Responses 1'!$1:$1)-4),4,,TRUE,"Form Responses 1"))</f>
        <v>0</v>
      </c>
      <c r="E860" s="67">
        <f ca="1" t="shared" si="0"/>
        <v>6</v>
      </c>
      <c r="F860" s="51" t="str">
        <f ca="1">IF(ISBLANK(A860)," ",INDIRECT(ADDRESS(1,5+MOD(ROW()-2,COUNTA('Form Responses 1'!$1:$1)-4),,TRUE,"Form Responses 1")))</f>
        <v>Gedung [Kamar 2]</v>
      </c>
      <c r="G860" s="51" t="e">
        <f ca="1">IF(ISBLANK(A860)," ",INDIRECT(ADDRESS(MATCH(A860,'Form Responses 1'!A:A,0),5+MOD(ROW()-2,COUNTA('Form Responses 1'!$1:$1)-4),,TRUE,"Form Responses 1")))</f>
        <v>#N/A</v>
      </c>
      <c r="H860" s="68" t="str">
        <f ca="1" t="shared" si="1"/>
        <v>Gedung</v>
      </c>
      <c r="I860" s="68" t="str">
        <f ca="1" t="shared" si="2"/>
        <v>CLEANING SERVICE</v>
      </c>
      <c r="J860" s="68" t="str">
        <f ca="1" t="array" ref="J860">IFERROR(INDEX(MASTER!B:B,MATCH(G860,MASTER!A:A,0))/100," ")</f>
        <v> </v>
      </c>
      <c r="K860" s="51">
        <f ca="1" t="shared" si="3"/>
        <v>0</v>
      </c>
      <c r="L860" s="51" t="str">
        <f ca="1" t="shared" si="4"/>
        <v>1900 - WEEK 00</v>
      </c>
      <c r="M860" s="51" t="str">
        <f ca="1" t="shared" si="5"/>
        <v>1900 - MONTH 01</v>
      </c>
      <c r="N860" s="68" t="str">
        <f ca="1" t="shared" ref="N860:O860" si="868">IFERROR(AVERAGEIF(L:L,L860,$J:$J)," ")</f>
        <v> </v>
      </c>
      <c r="O860" s="68" t="str">
        <f ca="1" t="shared" si="868"/>
        <v> </v>
      </c>
      <c r="P860" s="51" t="str">
        <f ca="1">IF(ISBLANK(A860)," ",IF(N860&gt;MASTER!$B$3/100,"SB",IF(N860&gt;MASTER!$B$4/100,"B",IF(N860&gt;MASTER!$B$5/100,"C","K"))))</f>
        <v>SB</v>
      </c>
      <c r="Q860" s="51" t="str">
        <f ca="1">IF(ISBLANK(B860)," ",IF(O860&gt;MASTER!$B$3/100,"SB",IF(O860&gt;MASTER!$B$4/100,"B",IF(O860&gt;MASTER!$B$5/100,"C","K"))))</f>
        <v>SB</v>
      </c>
    </row>
    <row r="861" customHeight="1" spans="1:17">
      <c r="A861" s="51">
        <f ca="1">INDIRECT(ADDRESS(2+QUOTIENT(ROW()-2,COUNTA('Form Responses 1'!$1:$1)-4),1,,TRUE,"Form Responses 1"))</f>
        <v>0</v>
      </c>
      <c r="B861" s="51">
        <f ca="1">INDIRECT(ADDRESS(2+QUOTIENT(ROW()-2,COUNTA('Form Responses 1'!$1:$1)-4),2,,TRUE,"Form Responses 1"))</f>
        <v>0</v>
      </c>
      <c r="C861" s="51">
        <f ca="1">INDIRECT(ADDRESS(2+QUOTIENT(ROW()-2,COUNTA('Form Responses 1'!$1:$1)-4),3,,TRUE,"Form Responses 1"))</f>
        <v>0</v>
      </c>
      <c r="D861" s="51">
        <f ca="1">INDIRECT(ADDRESS(2+QUOTIENT(ROW()-2,COUNTA('Form Responses 1'!$1:$1)-4),4,,TRUE,"Form Responses 1"))</f>
        <v>0</v>
      </c>
      <c r="E861" s="67">
        <f ca="1" t="shared" si="0"/>
        <v>6</v>
      </c>
      <c r="F861" s="51" t="str">
        <f ca="1">IF(ISBLANK(A861)," ",INDIRECT(ADDRESS(1,5+MOD(ROW()-2,COUNTA('Form Responses 1'!$1:$1)-4),,TRUE,"Form Responses 1")))</f>
        <v>Gedung [Kamar 3]</v>
      </c>
      <c r="G861" s="51" t="e">
        <f ca="1">IF(ISBLANK(A861)," ",INDIRECT(ADDRESS(MATCH(A861,'Form Responses 1'!A:A,0),5+MOD(ROW()-2,COUNTA('Form Responses 1'!$1:$1)-4),,TRUE,"Form Responses 1")))</f>
        <v>#N/A</v>
      </c>
      <c r="H861" s="68" t="str">
        <f ca="1" t="shared" si="1"/>
        <v>Gedung</v>
      </c>
      <c r="I861" s="68" t="str">
        <f ca="1" t="shared" si="2"/>
        <v>CLEANING SERVICE</v>
      </c>
      <c r="J861" s="68" t="str">
        <f ca="1" t="array" ref="J861">IFERROR(INDEX(MASTER!B:B,MATCH(G861,MASTER!A:A,0))/100," ")</f>
        <v> </v>
      </c>
      <c r="K861" s="51">
        <f ca="1" t="shared" si="3"/>
        <v>0</v>
      </c>
      <c r="L861" s="51" t="str">
        <f ca="1" t="shared" si="4"/>
        <v>1900 - WEEK 00</v>
      </c>
      <c r="M861" s="51" t="str">
        <f ca="1" t="shared" si="5"/>
        <v>1900 - MONTH 01</v>
      </c>
      <c r="N861" s="68" t="str">
        <f ca="1" t="shared" ref="N861:O861" si="869">IFERROR(AVERAGEIF(L:L,L861,$J:$J)," ")</f>
        <v> </v>
      </c>
      <c r="O861" s="68" t="str">
        <f ca="1" t="shared" si="869"/>
        <v> </v>
      </c>
      <c r="P861" s="51" t="str">
        <f ca="1">IF(ISBLANK(A861)," ",IF(N861&gt;MASTER!$B$3/100,"SB",IF(N861&gt;MASTER!$B$4/100,"B",IF(N861&gt;MASTER!$B$5/100,"C","K"))))</f>
        <v>SB</v>
      </c>
      <c r="Q861" s="51" t="str">
        <f ca="1">IF(ISBLANK(B861)," ",IF(O861&gt;MASTER!$B$3/100,"SB",IF(O861&gt;MASTER!$B$4/100,"B",IF(O861&gt;MASTER!$B$5/100,"C","K"))))</f>
        <v>SB</v>
      </c>
    </row>
    <row r="862" customHeight="1" spans="1:17">
      <c r="A862" s="51">
        <f ca="1">INDIRECT(ADDRESS(2+QUOTIENT(ROW()-2,COUNTA('Form Responses 1'!$1:$1)-4),1,,TRUE,"Form Responses 1"))</f>
        <v>0</v>
      </c>
      <c r="B862" s="51">
        <f ca="1">INDIRECT(ADDRESS(2+QUOTIENT(ROW()-2,COUNTA('Form Responses 1'!$1:$1)-4),2,,TRUE,"Form Responses 1"))</f>
        <v>0</v>
      </c>
      <c r="C862" s="51">
        <f ca="1">INDIRECT(ADDRESS(2+QUOTIENT(ROW()-2,COUNTA('Form Responses 1'!$1:$1)-4),3,,TRUE,"Form Responses 1"))</f>
        <v>0</v>
      </c>
      <c r="D862" s="51">
        <f ca="1">INDIRECT(ADDRESS(2+QUOTIENT(ROW()-2,COUNTA('Form Responses 1'!$1:$1)-4),4,,TRUE,"Form Responses 1"))</f>
        <v>0</v>
      </c>
      <c r="E862" s="67">
        <f ca="1" t="shared" si="0"/>
        <v>6</v>
      </c>
      <c r="F862" s="51" t="str">
        <f ca="1">IF(ISBLANK(A862)," ",INDIRECT(ADDRESS(1,5+MOD(ROW()-2,COUNTA('Form Responses 1'!$1:$1)-4),,TRUE,"Form Responses 1")))</f>
        <v>Gedung [Kamar 4]</v>
      </c>
      <c r="G862" s="51" t="e">
        <f ca="1">IF(ISBLANK(A862)," ",INDIRECT(ADDRESS(MATCH(A862,'Form Responses 1'!A:A,0),5+MOD(ROW()-2,COUNTA('Form Responses 1'!$1:$1)-4),,TRUE,"Form Responses 1")))</f>
        <v>#N/A</v>
      </c>
      <c r="H862" s="68" t="str">
        <f ca="1" t="shared" si="1"/>
        <v>Gedung</v>
      </c>
      <c r="I862" s="68" t="str">
        <f ca="1" t="shared" si="2"/>
        <v>CLEANING SERVICE</v>
      </c>
      <c r="J862" s="68" t="str">
        <f ca="1" t="array" ref="J862">IFERROR(INDEX(MASTER!B:B,MATCH(G862,MASTER!A:A,0))/100," ")</f>
        <v> </v>
      </c>
      <c r="K862" s="51">
        <f ca="1" t="shared" si="3"/>
        <v>0</v>
      </c>
      <c r="L862" s="51" t="str">
        <f ca="1" t="shared" si="4"/>
        <v>1900 - WEEK 00</v>
      </c>
      <c r="M862" s="51" t="str">
        <f ca="1" t="shared" si="5"/>
        <v>1900 - MONTH 01</v>
      </c>
      <c r="N862" s="68" t="str">
        <f ca="1" t="shared" ref="N862:O862" si="870">IFERROR(AVERAGEIF(L:L,L862,$J:$J)," ")</f>
        <v> </v>
      </c>
      <c r="O862" s="68" t="str">
        <f ca="1" t="shared" si="870"/>
        <v> </v>
      </c>
      <c r="P862" s="51" t="str">
        <f ca="1">IF(ISBLANK(A862)," ",IF(N862&gt;MASTER!$B$3/100,"SB",IF(N862&gt;MASTER!$B$4/100,"B",IF(N862&gt;MASTER!$B$5/100,"C","K"))))</f>
        <v>SB</v>
      </c>
      <c r="Q862" s="51" t="str">
        <f ca="1">IF(ISBLANK(B862)," ",IF(O862&gt;MASTER!$B$3/100,"SB",IF(O862&gt;MASTER!$B$4/100,"B",IF(O862&gt;MASTER!$B$5/100,"C","K"))))</f>
        <v>SB</v>
      </c>
    </row>
    <row r="863" customHeight="1" spans="1:17">
      <c r="A863" s="51">
        <f ca="1">INDIRECT(ADDRESS(2+QUOTIENT(ROW()-2,COUNTA('Form Responses 1'!$1:$1)-4),1,,TRUE,"Form Responses 1"))</f>
        <v>0</v>
      </c>
      <c r="B863" s="51">
        <f ca="1">INDIRECT(ADDRESS(2+QUOTIENT(ROW()-2,COUNTA('Form Responses 1'!$1:$1)-4),2,,TRUE,"Form Responses 1"))</f>
        <v>0</v>
      </c>
      <c r="C863" s="51">
        <f ca="1">INDIRECT(ADDRESS(2+QUOTIENT(ROW()-2,COUNTA('Form Responses 1'!$1:$1)-4),3,,TRUE,"Form Responses 1"))</f>
        <v>0</v>
      </c>
      <c r="D863" s="51">
        <f ca="1">INDIRECT(ADDRESS(2+QUOTIENT(ROW()-2,COUNTA('Form Responses 1'!$1:$1)-4),4,,TRUE,"Form Responses 1"))</f>
        <v>0</v>
      </c>
      <c r="E863" s="67">
        <f ca="1" t="shared" si="0"/>
        <v>6</v>
      </c>
      <c r="F863" s="51" t="str">
        <f ca="1">IF(ISBLANK(A863)," ",INDIRECT(ADDRESS(1,5+MOD(ROW()-2,COUNTA('Form Responses 1'!$1:$1)-4),,TRUE,"Form Responses 1")))</f>
        <v>Gedung [Kolidor]</v>
      </c>
      <c r="G863" s="51" t="e">
        <f ca="1">IF(ISBLANK(A863)," ",INDIRECT(ADDRESS(MATCH(A863,'Form Responses 1'!A:A,0),5+MOD(ROW()-2,COUNTA('Form Responses 1'!$1:$1)-4),,TRUE,"Form Responses 1")))</f>
        <v>#N/A</v>
      </c>
      <c r="H863" s="68" t="str">
        <f ca="1" t="shared" si="1"/>
        <v>Gedung</v>
      </c>
      <c r="I863" s="68" t="str">
        <f ca="1" t="shared" si="2"/>
        <v>CLEANING SERVICE</v>
      </c>
      <c r="J863" s="68" t="str">
        <f ca="1" t="array" ref="J863">IFERROR(INDEX(MASTER!B:B,MATCH(G863,MASTER!A:A,0))/100," ")</f>
        <v> </v>
      </c>
      <c r="K863" s="51">
        <f ca="1" t="shared" si="3"/>
        <v>0</v>
      </c>
      <c r="L863" s="51" t="str">
        <f ca="1" t="shared" si="4"/>
        <v>1900 - WEEK 00</v>
      </c>
      <c r="M863" s="51" t="str">
        <f ca="1" t="shared" si="5"/>
        <v>1900 - MONTH 01</v>
      </c>
      <c r="N863" s="68" t="str">
        <f ca="1" t="shared" ref="N863:O863" si="871">IFERROR(AVERAGEIF(L:L,L863,$J:$J)," ")</f>
        <v> </v>
      </c>
      <c r="O863" s="68" t="str">
        <f ca="1" t="shared" si="871"/>
        <v> </v>
      </c>
      <c r="P863" s="51" t="str">
        <f ca="1">IF(ISBLANK(A863)," ",IF(N863&gt;MASTER!$B$3/100,"SB",IF(N863&gt;MASTER!$B$4/100,"B",IF(N863&gt;MASTER!$B$5/100,"C","K"))))</f>
        <v>SB</v>
      </c>
      <c r="Q863" s="51" t="str">
        <f ca="1">IF(ISBLANK(B863)," ",IF(O863&gt;MASTER!$B$3/100,"SB",IF(O863&gt;MASTER!$B$4/100,"B",IF(O863&gt;MASTER!$B$5/100,"C","K"))))</f>
        <v>SB</v>
      </c>
    </row>
    <row r="864" customHeight="1" spans="1:17">
      <c r="A864" s="51">
        <f ca="1">INDIRECT(ADDRESS(2+QUOTIENT(ROW()-2,COUNTA('Form Responses 1'!$1:$1)-4),1,,TRUE,"Form Responses 1"))</f>
        <v>0</v>
      </c>
      <c r="B864" s="51">
        <f ca="1">INDIRECT(ADDRESS(2+QUOTIENT(ROW()-2,COUNTA('Form Responses 1'!$1:$1)-4),2,,TRUE,"Form Responses 1"))</f>
        <v>0</v>
      </c>
      <c r="C864" s="51">
        <f ca="1">INDIRECT(ADDRESS(2+QUOTIENT(ROW()-2,COUNTA('Form Responses 1'!$1:$1)-4),3,,TRUE,"Form Responses 1"))</f>
        <v>0</v>
      </c>
      <c r="D864" s="51">
        <f ca="1">INDIRECT(ADDRESS(2+QUOTIENT(ROW()-2,COUNTA('Form Responses 1'!$1:$1)-4),4,,TRUE,"Form Responses 1"))</f>
        <v>0</v>
      </c>
      <c r="E864" s="67">
        <f ca="1" t="shared" si="0"/>
        <v>6</v>
      </c>
      <c r="F864" s="51" t="str">
        <f ca="1">IF(ISBLANK(A864)," ",INDIRECT(ADDRESS(1,5+MOD(ROW()-2,COUNTA('Form Responses 1'!$1:$1)-4),,TRUE,"Form Responses 1")))</f>
        <v>Gedung [Pentri]</v>
      </c>
      <c r="G864" s="51" t="e">
        <f ca="1">IF(ISBLANK(A864)," ",INDIRECT(ADDRESS(MATCH(A864,'Form Responses 1'!A:A,0),5+MOD(ROW()-2,COUNTA('Form Responses 1'!$1:$1)-4),,TRUE,"Form Responses 1")))</f>
        <v>#N/A</v>
      </c>
      <c r="H864" s="68" t="str">
        <f ca="1" t="shared" si="1"/>
        <v>Gedung</v>
      </c>
      <c r="I864" s="68" t="str">
        <f ca="1" t="shared" si="2"/>
        <v>CLEANING SERVICE</v>
      </c>
      <c r="J864" s="68" t="str">
        <f ca="1" t="array" ref="J864">IFERROR(INDEX(MASTER!B:B,MATCH(G864,MASTER!A:A,0))/100," ")</f>
        <v> </v>
      </c>
      <c r="K864" s="51">
        <f ca="1" t="shared" si="3"/>
        <v>0</v>
      </c>
      <c r="L864" s="51" t="str">
        <f ca="1" t="shared" si="4"/>
        <v>1900 - WEEK 00</v>
      </c>
      <c r="M864" s="51" t="str">
        <f ca="1" t="shared" si="5"/>
        <v>1900 - MONTH 01</v>
      </c>
      <c r="N864" s="68" t="str">
        <f ca="1" t="shared" ref="N864:O864" si="872">IFERROR(AVERAGEIF(L:L,L864,$J:$J)," ")</f>
        <v> </v>
      </c>
      <c r="O864" s="68" t="str">
        <f ca="1" t="shared" si="872"/>
        <v> </v>
      </c>
      <c r="P864" s="51" t="str">
        <f ca="1">IF(ISBLANK(A864)," ",IF(N864&gt;MASTER!$B$3/100,"SB",IF(N864&gt;MASTER!$B$4/100,"B",IF(N864&gt;MASTER!$B$5/100,"C","K"))))</f>
        <v>SB</v>
      </c>
      <c r="Q864" s="51" t="str">
        <f ca="1">IF(ISBLANK(B864)," ",IF(O864&gt;MASTER!$B$3/100,"SB",IF(O864&gt;MASTER!$B$4/100,"B",IF(O864&gt;MASTER!$B$5/100,"C","K"))))</f>
        <v>SB</v>
      </c>
    </row>
    <row r="865" customHeight="1" spans="1:17">
      <c r="A865" s="51">
        <f ca="1">INDIRECT(ADDRESS(2+QUOTIENT(ROW()-2,COUNTA('Form Responses 1'!$1:$1)-4),1,,TRUE,"Form Responses 1"))</f>
        <v>0</v>
      </c>
      <c r="B865" s="51">
        <f ca="1">INDIRECT(ADDRESS(2+QUOTIENT(ROW()-2,COUNTA('Form Responses 1'!$1:$1)-4),2,,TRUE,"Form Responses 1"))</f>
        <v>0</v>
      </c>
      <c r="C865" s="51">
        <f ca="1">INDIRECT(ADDRESS(2+QUOTIENT(ROW()-2,COUNTA('Form Responses 1'!$1:$1)-4),3,,TRUE,"Form Responses 1"))</f>
        <v>0</v>
      </c>
      <c r="D865" s="51">
        <f ca="1">INDIRECT(ADDRESS(2+QUOTIENT(ROW()-2,COUNTA('Form Responses 1'!$1:$1)-4),4,,TRUE,"Form Responses 1"))</f>
        <v>0</v>
      </c>
      <c r="E865" s="67">
        <f ca="1" t="shared" si="0"/>
        <v>6</v>
      </c>
      <c r="F865" s="51" t="str">
        <f ca="1">IF(ISBLANK(A865)," ",INDIRECT(ADDRESS(1,5+MOD(ROW()-2,COUNTA('Form Responses 1'!$1:$1)-4),,TRUE,"Form Responses 1")))</f>
        <v>Gedung [Toilet]</v>
      </c>
      <c r="G865" s="51" t="e">
        <f ca="1">IF(ISBLANK(A865)," ",INDIRECT(ADDRESS(MATCH(A865,'Form Responses 1'!A:A,0),5+MOD(ROW()-2,COUNTA('Form Responses 1'!$1:$1)-4),,TRUE,"Form Responses 1")))</f>
        <v>#N/A</v>
      </c>
      <c r="H865" s="68" t="str">
        <f ca="1" t="shared" si="1"/>
        <v>Gedung</v>
      </c>
      <c r="I865" s="68" t="str">
        <f ca="1" t="shared" si="2"/>
        <v>CLEANING SERVICE</v>
      </c>
      <c r="J865" s="68" t="str">
        <f ca="1" t="array" ref="J865">IFERROR(INDEX(MASTER!B:B,MATCH(G865,MASTER!A:A,0))/100," ")</f>
        <v> </v>
      </c>
      <c r="K865" s="51">
        <f ca="1" t="shared" si="3"/>
        <v>0</v>
      </c>
      <c r="L865" s="51" t="str">
        <f ca="1" t="shared" si="4"/>
        <v>1900 - WEEK 00</v>
      </c>
      <c r="M865" s="51" t="str">
        <f ca="1" t="shared" si="5"/>
        <v>1900 - MONTH 01</v>
      </c>
      <c r="N865" s="68" t="str">
        <f ca="1" t="shared" ref="N865:O865" si="873">IFERROR(AVERAGEIF(L:L,L865,$J:$J)," ")</f>
        <v> </v>
      </c>
      <c r="O865" s="68" t="str">
        <f ca="1" t="shared" si="873"/>
        <v> </v>
      </c>
      <c r="P865" s="51" t="str">
        <f ca="1">IF(ISBLANK(A865)," ",IF(N865&gt;MASTER!$B$3/100,"SB",IF(N865&gt;MASTER!$B$4/100,"B",IF(N865&gt;MASTER!$B$5/100,"C","K"))))</f>
        <v>SB</v>
      </c>
      <c r="Q865" s="51" t="str">
        <f ca="1">IF(ISBLANK(B865)," ",IF(O865&gt;MASTER!$B$3/100,"SB",IF(O865&gt;MASTER!$B$4/100,"B",IF(O865&gt;MASTER!$B$5/100,"C","K"))))</f>
        <v>SB</v>
      </c>
    </row>
    <row r="866" customHeight="1" spans="1:17">
      <c r="A866" s="51">
        <f ca="1">INDIRECT(ADDRESS(2+QUOTIENT(ROW()-2,COUNTA('Form Responses 1'!$1:$1)-4),1,,TRUE,"Form Responses 1"))</f>
        <v>0</v>
      </c>
      <c r="B866" s="51">
        <f ca="1">INDIRECT(ADDRESS(2+QUOTIENT(ROW()-2,COUNTA('Form Responses 1'!$1:$1)-4),2,,TRUE,"Form Responses 1"))</f>
        <v>0</v>
      </c>
      <c r="C866" s="51">
        <f ca="1">INDIRECT(ADDRESS(2+QUOTIENT(ROW()-2,COUNTA('Form Responses 1'!$1:$1)-4),3,,TRUE,"Form Responses 1"))</f>
        <v>0</v>
      </c>
      <c r="D866" s="51">
        <f ca="1">INDIRECT(ADDRESS(2+QUOTIENT(ROW()-2,COUNTA('Form Responses 1'!$1:$1)-4),4,,TRUE,"Form Responses 1"))</f>
        <v>0</v>
      </c>
      <c r="E866" s="67">
        <f ca="1" t="shared" si="0"/>
        <v>6</v>
      </c>
      <c r="F866" s="51" t="str">
        <f ca="1">IF(ISBLANK(A866)," ",INDIRECT(ADDRESS(1,5+MOD(ROW()-2,COUNTA('Form Responses 1'!$1:$1)-4),,TRUE,"Form Responses 1")))</f>
        <v>Security [Security Functions]</v>
      </c>
      <c r="G866" s="51" t="e">
        <f ca="1">IF(ISBLANK(A866)," ",INDIRECT(ADDRESS(MATCH(A866,'Form Responses 1'!A:A,0),5+MOD(ROW()-2,COUNTA('Form Responses 1'!$1:$1)-4),,TRUE,"Form Responses 1")))</f>
        <v>#N/A</v>
      </c>
      <c r="H866" s="68" t="str">
        <f ca="1" t="shared" si="1"/>
        <v>Security</v>
      </c>
      <c r="I866" s="68" t="str">
        <f ca="1" t="shared" si="2"/>
        <v>SECURITY SERVICE</v>
      </c>
      <c r="J866" s="68" t="str">
        <f ca="1" t="array" ref="J866">IFERROR(INDEX(MASTER!B:B,MATCH(G866,MASTER!A:A,0))/100," ")</f>
        <v> </v>
      </c>
      <c r="K866" s="51">
        <f ca="1" t="shared" si="3"/>
        <v>0</v>
      </c>
      <c r="L866" s="51" t="str">
        <f ca="1" t="shared" si="4"/>
        <v>1900 - WEEK 00</v>
      </c>
      <c r="M866" s="51" t="str">
        <f ca="1" t="shared" si="5"/>
        <v>1900 - MONTH 01</v>
      </c>
      <c r="N866" s="68" t="str">
        <f ca="1" t="shared" ref="N866:O866" si="874">IFERROR(AVERAGEIF(L:L,L866,$J:$J)," ")</f>
        <v> </v>
      </c>
      <c r="O866" s="68" t="str">
        <f ca="1" t="shared" si="874"/>
        <v> </v>
      </c>
      <c r="P866" s="51" t="str">
        <f ca="1">IF(ISBLANK(A866)," ",IF(N866&gt;MASTER!$B$3/100,"SB",IF(N866&gt;MASTER!$B$4/100,"B",IF(N866&gt;MASTER!$B$5/100,"C","K"))))</f>
        <v>SB</v>
      </c>
      <c r="Q866" s="51" t="str">
        <f ca="1">IF(ISBLANK(B866)," ",IF(O866&gt;MASTER!$B$3/100,"SB",IF(O866&gt;MASTER!$B$4/100,"B",IF(O866&gt;MASTER!$B$5/100,"C","K"))))</f>
        <v>SB</v>
      </c>
    </row>
    <row r="867" customHeight="1" spans="1:17">
      <c r="A867" s="51">
        <f ca="1">INDIRECT(ADDRESS(2+QUOTIENT(ROW()-2,COUNTA('Form Responses 1'!$1:$1)-4),1,,TRUE,"Form Responses 1"))</f>
        <v>0</v>
      </c>
      <c r="B867" s="51">
        <f ca="1">INDIRECT(ADDRESS(2+QUOTIENT(ROW()-2,COUNTA('Form Responses 1'!$1:$1)-4),2,,TRUE,"Form Responses 1"))</f>
        <v>0</v>
      </c>
      <c r="C867" s="51">
        <f ca="1">INDIRECT(ADDRESS(2+QUOTIENT(ROW()-2,COUNTA('Form Responses 1'!$1:$1)-4),3,,TRUE,"Form Responses 1"))</f>
        <v>0</v>
      </c>
      <c r="D867" s="51">
        <f ca="1">INDIRECT(ADDRESS(2+QUOTIENT(ROW()-2,COUNTA('Form Responses 1'!$1:$1)-4),4,,TRUE,"Form Responses 1"))</f>
        <v>0</v>
      </c>
      <c r="E867" s="67">
        <f ca="1" t="shared" si="0"/>
        <v>6</v>
      </c>
      <c r="F867" s="51" t="str">
        <f ca="1">IF(ISBLANK(A867)," ",INDIRECT(ADDRESS(1,5+MOD(ROW()-2,COUNTA('Form Responses 1'!$1:$1)-4),,TRUE,"Form Responses 1")))</f>
        <v>Gedung [Halaman]</v>
      </c>
      <c r="G867" s="51" t="e">
        <f ca="1">IF(ISBLANK(A867)," ",INDIRECT(ADDRESS(MATCH(A867,'Form Responses 1'!A:A,0),5+MOD(ROW()-2,COUNTA('Form Responses 1'!$1:$1)-4),,TRUE,"Form Responses 1")))</f>
        <v>#N/A</v>
      </c>
      <c r="H867" s="68" t="str">
        <f ca="1" t="shared" si="1"/>
        <v>Gedung</v>
      </c>
      <c r="I867" s="68" t="str">
        <f ca="1" t="shared" si="2"/>
        <v>CLEANING SERVICE</v>
      </c>
      <c r="J867" s="68" t="str">
        <f ca="1" t="array" ref="J867">IFERROR(INDEX(MASTER!B:B,MATCH(G867,MASTER!A:A,0))/100," ")</f>
        <v> </v>
      </c>
      <c r="K867" s="51">
        <f ca="1" t="shared" si="3"/>
        <v>0</v>
      </c>
      <c r="L867" s="51" t="str">
        <f ca="1" t="shared" si="4"/>
        <v>1900 - WEEK 00</v>
      </c>
      <c r="M867" s="51" t="str">
        <f ca="1" t="shared" si="5"/>
        <v>1900 - MONTH 01</v>
      </c>
      <c r="N867" s="68" t="str">
        <f ca="1" t="shared" ref="N867:O867" si="875">IFERROR(AVERAGEIF(L:L,L867,$J:$J)," ")</f>
        <v> </v>
      </c>
      <c r="O867" s="68" t="str">
        <f ca="1" t="shared" si="875"/>
        <v> </v>
      </c>
      <c r="P867" s="51" t="str">
        <f ca="1">IF(ISBLANK(A867)," ",IF(N867&gt;MASTER!$B$3/100,"SB",IF(N867&gt;MASTER!$B$4/100,"B",IF(N867&gt;MASTER!$B$5/100,"C","K"))))</f>
        <v>SB</v>
      </c>
      <c r="Q867" s="51" t="str">
        <f ca="1">IF(ISBLANK(B867)," ",IF(O867&gt;MASTER!$B$3/100,"SB",IF(O867&gt;MASTER!$B$4/100,"B",IF(O867&gt;MASTER!$B$5/100,"C","K"))))</f>
        <v>SB</v>
      </c>
    </row>
    <row r="868" customHeight="1" spans="1:17">
      <c r="A868" s="51">
        <f ca="1">INDIRECT(ADDRESS(2+QUOTIENT(ROW()-2,COUNTA('Form Responses 1'!$1:$1)-4),1,,TRUE,"Form Responses 1"))</f>
        <v>0</v>
      </c>
      <c r="B868" s="51">
        <f ca="1">INDIRECT(ADDRESS(2+QUOTIENT(ROW()-2,COUNTA('Form Responses 1'!$1:$1)-4),2,,TRUE,"Form Responses 1"))</f>
        <v>0</v>
      </c>
      <c r="C868" s="51">
        <f ca="1">INDIRECT(ADDRESS(2+QUOTIENT(ROW()-2,COUNTA('Form Responses 1'!$1:$1)-4),3,,TRUE,"Form Responses 1"))</f>
        <v>0</v>
      </c>
      <c r="D868" s="51">
        <f ca="1">INDIRECT(ADDRESS(2+QUOTIENT(ROW()-2,COUNTA('Form Responses 1'!$1:$1)-4),4,,TRUE,"Form Responses 1"))</f>
        <v>0</v>
      </c>
      <c r="E868" s="67">
        <f ca="1" t="shared" si="0"/>
        <v>6</v>
      </c>
      <c r="F868" s="51" t="str">
        <f ca="1">IF(ISBLANK(A868)," ",INDIRECT(ADDRESS(1,5+MOD(ROW()-2,COUNTA('Form Responses 1'!$1:$1)-4),,TRUE,"Form Responses 1")))</f>
        <v>Gedung [Kamar 1]</v>
      </c>
      <c r="G868" s="51" t="e">
        <f ca="1">IF(ISBLANK(A868)," ",INDIRECT(ADDRESS(MATCH(A868,'Form Responses 1'!A:A,0),5+MOD(ROW()-2,COUNTA('Form Responses 1'!$1:$1)-4),,TRUE,"Form Responses 1")))</f>
        <v>#N/A</v>
      </c>
      <c r="H868" s="68" t="str">
        <f ca="1" t="shared" si="1"/>
        <v>Gedung</v>
      </c>
      <c r="I868" s="68" t="str">
        <f ca="1" t="shared" si="2"/>
        <v>CLEANING SERVICE</v>
      </c>
      <c r="J868" s="68" t="str">
        <f ca="1" t="array" ref="J868">IFERROR(INDEX(MASTER!B:B,MATCH(G868,MASTER!A:A,0))/100," ")</f>
        <v> </v>
      </c>
      <c r="K868" s="51">
        <f ca="1" t="shared" si="3"/>
        <v>0</v>
      </c>
      <c r="L868" s="51" t="str">
        <f ca="1" t="shared" si="4"/>
        <v>1900 - WEEK 00</v>
      </c>
      <c r="M868" s="51" t="str">
        <f ca="1" t="shared" si="5"/>
        <v>1900 - MONTH 01</v>
      </c>
      <c r="N868" s="68" t="str">
        <f ca="1" t="shared" ref="N868:O868" si="876">IFERROR(AVERAGEIF(L:L,L868,$J:$J)," ")</f>
        <v> </v>
      </c>
      <c r="O868" s="68" t="str">
        <f ca="1" t="shared" si="876"/>
        <v> </v>
      </c>
      <c r="P868" s="51" t="str">
        <f ca="1">IF(ISBLANK(A868)," ",IF(N868&gt;MASTER!$B$3/100,"SB",IF(N868&gt;MASTER!$B$4/100,"B",IF(N868&gt;MASTER!$B$5/100,"C","K"))))</f>
        <v>SB</v>
      </c>
      <c r="Q868" s="51" t="str">
        <f ca="1">IF(ISBLANK(B868)," ",IF(O868&gt;MASTER!$B$3/100,"SB",IF(O868&gt;MASTER!$B$4/100,"B",IF(O868&gt;MASTER!$B$5/100,"C","K"))))</f>
        <v>SB</v>
      </c>
    </row>
    <row r="869" customHeight="1" spans="1:17">
      <c r="A869" s="51">
        <f ca="1">INDIRECT(ADDRESS(2+QUOTIENT(ROW()-2,COUNTA('Form Responses 1'!$1:$1)-4),1,,TRUE,"Form Responses 1"))</f>
        <v>0</v>
      </c>
      <c r="B869" s="51">
        <f ca="1">INDIRECT(ADDRESS(2+QUOTIENT(ROW()-2,COUNTA('Form Responses 1'!$1:$1)-4),2,,TRUE,"Form Responses 1"))</f>
        <v>0</v>
      </c>
      <c r="C869" s="51">
        <f ca="1">INDIRECT(ADDRESS(2+QUOTIENT(ROW()-2,COUNTA('Form Responses 1'!$1:$1)-4),3,,TRUE,"Form Responses 1"))</f>
        <v>0</v>
      </c>
      <c r="D869" s="51">
        <f ca="1">INDIRECT(ADDRESS(2+QUOTIENT(ROW()-2,COUNTA('Form Responses 1'!$1:$1)-4),4,,TRUE,"Form Responses 1"))</f>
        <v>0</v>
      </c>
      <c r="E869" s="67">
        <f ca="1" t="shared" si="0"/>
        <v>6</v>
      </c>
      <c r="F869" s="51" t="str">
        <f ca="1">IF(ISBLANK(A869)," ",INDIRECT(ADDRESS(1,5+MOD(ROW()-2,COUNTA('Form Responses 1'!$1:$1)-4),,TRUE,"Form Responses 1")))</f>
        <v>Gedung [Kamar 2]</v>
      </c>
      <c r="G869" s="51" t="e">
        <f ca="1">IF(ISBLANK(A869)," ",INDIRECT(ADDRESS(MATCH(A869,'Form Responses 1'!A:A,0),5+MOD(ROW()-2,COUNTA('Form Responses 1'!$1:$1)-4),,TRUE,"Form Responses 1")))</f>
        <v>#N/A</v>
      </c>
      <c r="H869" s="68" t="str">
        <f ca="1" t="shared" si="1"/>
        <v>Gedung</v>
      </c>
      <c r="I869" s="68" t="str">
        <f ca="1" t="shared" si="2"/>
        <v>CLEANING SERVICE</v>
      </c>
      <c r="J869" s="68" t="str">
        <f ca="1" t="array" ref="J869">IFERROR(INDEX(MASTER!B:B,MATCH(G869,MASTER!A:A,0))/100," ")</f>
        <v> </v>
      </c>
      <c r="K869" s="51">
        <f ca="1" t="shared" si="3"/>
        <v>0</v>
      </c>
      <c r="L869" s="51" t="str">
        <f ca="1" t="shared" si="4"/>
        <v>1900 - WEEK 00</v>
      </c>
      <c r="M869" s="51" t="str">
        <f ca="1" t="shared" si="5"/>
        <v>1900 - MONTH 01</v>
      </c>
      <c r="N869" s="68" t="str">
        <f ca="1" t="shared" ref="N869:O869" si="877">IFERROR(AVERAGEIF(L:L,L869,$J:$J)," ")</f>
        <v> </v>
      </c>
      <c r="O869" s="68" t="str">
        <f ca="1" t="shared" si="877"/>
        <v> </v>
      </c>
      <c r="P869" s="51" t="str">
        <f ca="1">IF(ISBLANK(A869)," ",IF(N869&gt;MASTER!$B$3/100,"SB",IF(N869&gt;MASTER!$B$4/100,"B",IF(N869&gt;MASTER!$B$5/100,"C","K"))))</f>
        <v>SB</v>
      </c>
      <c r="Q869" s="51" t="str">
        <f ca="1">IF(ISBLANK(B869)," ",IF(O869&gt;MASTER!$B$3/100,"SB",IF(O869&gt;MASTER!$B$4/100,"B",IF(O869&gt;MASTER!$B$5/100,"C","K"))))</f>
        <v>SB</v>
      </c>
    </row>
    <row r="870" customHeight="1" spans="1:17">
      <c r="A870" s="51">
        <f ca="1">INDIRECT(ADDRESS(2+QUOTIENT(ROW()-2,COUNTA('Form Responses 1'!$1:$1)-4),1,,TRUE,"Form Responses 1"))</f>
        <v>0</v>
      </c>
      <c r="B870" s="51">
        <f ca="1">INDIRECT(ADDRESS(2+QUOTIENT(ROW()-2,COUNTA('Form Responses 1'!$1:$1)-4),2,,TRUE,"Form Responses 1"))</f>
        <v>0</v>
      </c>
      <c r="C870" s="51">
        <f ca="1">INDIRECT(ADDRESS(2+QUOTIENT(ROW()-2,COUNTA('Form Responses 1'!$1:$1)-4),3,,TRUE,"Form Responses 1"))</f>
        <v>0</v>
      </c>
      <c r="D870" s="51">
        <f ca="1">INDIRECT(ADDRESS(2+QUOTIENT(ROW()-2,COUNTA('Form Responses 1'!$1:$1)-4),4,,TRUE,"Form Responses 1"))</f>
        <v>0</v>
      </c>
      <c r="E870" s="67">
        <f ca="1" t="shared" si="0"/>
        <v>6</v>
      </c>
      <c r="F870" s="51" t="str">
        <f ca="1">IF(ISBLANK(A870)," ",INDIRECT(ADDRESS(1,5+MOD(ROW()-2,COUNTA('Form Responses 1'!$1:$1)-4),,TRUE,"Form Responses 1")))</f>
        <v>Gedung [Kamar 3]</v>
      </c>
      <c r="G870" s="51" t="e">
        <f ca="1">IF(ISBLANK(A870)," ",INDIRECT(ADDRESS(MATCH(A870,'Form Responses 1'!A:A,0),5+MOD(ROW()-2,COUNTA('Form Responses 1'!$1:$1)-4),,TRUE,"Form Responses 1")))</f>
        <v>#N/A</v>
      </c>
      <c r="H870" s="68" t="str">
        <f ca="1" t="shared" si="1"/>
        <v>Gedung</v>
      </c>
      <c r="I870" s="68" t="str">
        <f ca="1" t="shared" si="2"/>
        <v>CLEANING SERVICE</v>
      </c>
      <c r="J870" s="68" t="str">
        <f ca="1" t="array" ref="J870">IFERROR(INDEX(MASTER!B:B,MATCH(G870,MASTER!A:A,0))/100," ")</f>
        <v> </v>
      </c>
      <c r="K870" s="51">
        <f ca="1" t="shared" si="3"/>
        <v>0</v>
      </c>
      <c r="L870" s="51" t="str">
        <f ca="1" t="shared" si="4"/>
        <v>1900 - WEEK 00</v>
      </c>
      <c r="M870" s="51" t="str">
        <f ca="1" t="shared" si="5"/>
        <v>1900 - MONTH 01</v>
      </c>
      <c r="N870" s="68" t="str">
        <f ca="1" t="shared" ref="N870:O870" si="878">IFERROR(AVERAGEIF(L:L,L870,$J:$J)," ")</f>
        <v> </v>
      </c>
      <c r="O870" s="68" t="str">
        <f ca="1" t="shared" si="878"/>
        <v> </v>
      </c>
      <c r="P870" s="51" t="str">
        <f ca="1">IF(ISBLANK(A870)," ",IF(N870&gt;MASTER!$B$3/100,"SB",IF(N870&gt;MASTER!$B$4/100,"B",IF(N870&gt;MASTER!$B$5/100,"C","K"))))</f>
        <v>SB</v>
      </c>
      <c r="Q870" s="51" t="str">
        <f ca="1">IF(ISBLANK(B870)," ",IF(O870&gt;MASTER!$B$3/100,"SB",IF(O870&gt;MASTER!$B$4/100,"B",IF(O870&gt;MASTER!$B$5/100,"C","K"))))</f>
        <v>SB</v>
      </c>
    </row>
    <row r="871" customHeight="1" spans="1:17">
      <c r="A871" s="51">
        <f ca="1">INDIRECT(ADDRESS(2+QUOTIENT(ROW()-2,COUNTA('Form Responses 1'!$1:$1)-4),1,,TRUE,"Form Responses 1"))</f>
        <v>0</v>
      </c>
      <c r="B871" s="51">
        <f ca="1">INDIRECT(ADDRESS(2+QUOTIENT(ROW()-2,COUNTA('Form Responses 1'!$1:$1)-4),2,,TRUE,"Form Responses 1"))</f>
        <v>0</v>
      </c>
      <c r="C871" s="51">
        <f ca="1">INDIRECT(ADDRESS(2+QUOTIENT(ROW()-2,COUNTA('Form Responses 1'!$1:$1)-4),3,,TRUE,"Form Responses 1"))</f>
        <v>0</v>
      </c>
      <c r="D871" s="51">
        <f ca="1">INDIRECT(ADDRESS(2+QUOTIENT(ROW()-2,COUNTA('Form Responses 1'!$1:$1)-4),4,,TRUE,"Form Responses 1"))</f>
        <v>0</v>
      </c>
      <c r="E871" s="67">
        <f ca="1" t="shared" si="0"/>
        <v>6</v>
      </c>
      <c r="F871" s="51" t="str">
        <f ca="1">IF(ISBLANK(A871)," ",INDIRECT(ADDRESS(1,5+MOD(ROW()-2,COUNTA('Form Responses 1'!$1:$1)-4),,TRUE,"Form Responses 1")))</f>
        <v>Gedung [Kamar 4]</v>
      </c>
      <c r="G871" s="51" t="e">
        <f ca="1">IF(ISBLANK(A871)," ",INDIRECT(ADDRESS(MATCH(A871,'Form Responses 1'!A:A,0),5+MOD(ROW()-2,COUNTA('Form Responses 1'!$1:$1)-4),,TRUE,"Form Responses 1")))</f>
        <v>#N/A</v>
      </c>
      <c r="H871" s="68" t="str">
        <f ca="1" t="shared" si="1"/>
        <v>Gedung</v>
      </c>
      <c r="I871" s="68" t="str">
        <f ca="1" t="shared" si="2"/>
        <v>CLEANING SERVICE</v>
      </c>
      <c r="J871" s="68" t="str">
        <f ca="1" t="array" ref="J871">IFERROR(INDEX(MASTER!B:B,MATCH(G871,MASTER!A:A,0))/100," ")</f>
        <v> </v>
      </c>
      <c r="K871" s="51">
        <f ca="1" t="shared" si="3"/>
        <v>0</v>
      </c>
      <c r="L871" s="51" t="str">
        <f ca="1" t="shared" si="4"/>
        <v>1900 - WEEK 00</v>
      </c>
      <c r="M871" s="51" t="str">
        <f ca="1" t="shared" si="5"/>
        <v>1900 - MONTH 01</v>
      </c>
      <c r="N871" s="68" t="str">
        <f ca="1" t="shared" ref="N871:O871" si="879">IFERROR(AVERAGEIF(L:L,L871,$J:$J)," ")</f>
        <v> </v>
      </c>
      <c r="O871" s="68" t="str">
        <f ca="1" t="shared" si="879"/>
        <v> </v>
      </c>
      <c r="P871" s="51" t="str">
        <f ca="1">IF(ISBLANK(A871)," ",IF(N871&gt;MASTER!$B$3/100,"SB",IF(N871&gt;MASTER!$B$4/100,"B",IF(N871&gt;MASTER!$B$5/100,"C","K"))))</f>
        <v>SB</v>
      </c>
      <c r="Q871" s="51" t="str">
        <f ca="1">IF(ISBLANK(B871)," ",IF(O871&gt;MASTER!$B$3/100,"SB",IF(O871&gt;MASTER!$B$4/100,"B",IF(O871&gt;MASTER!$B$5/100,"C","K"))))</f>
        <v>SB</v>
      </c>
    </row>
    <row r="872" customHeight="1" spans="1:17">
      <c r="A872" s="51">
        <f ca="1">INDIRECT(ADDRESS(2+QUOTIENT(ROW()-2,COUNTA('Form Responses 1'!$1:$1)-4),1,,TRUE,"Form Responses 1"))</f>
        <v>0</v>
      </c>
      <c r="B872" s="51">
        <f ca="1">INDIRECT(ADDRESS(2+QUOTIENT(ROW()-2,COUNTA('Form Responses 1'!$1:$1)-4),2,,TRUE,"Form Responses 1"))</f>
        <v>0</v>
      </c>
      <c r="C872" s="51">
        <f ca="1">INDIRECT(ADDRESS(2+QUOTIENT(ROW()-2,COUNTA('Form Responses 1'!$1:$1)-4),3,,TRUE,"Form Responses 1"))</f>
        <v>0</v>
      </c>
      <c r="D872" s="51">
        <f ca="1">INDIRECT(ADDRESS(2+QUOTIENT(ROW()-2,COUNTA('Form Responses 1'!$1:$1)-4),4,,TRUE,"Form Responses 1"))</f>
        <v>0</v>
      </c>
      <c r="E872" s="67">
        <f ca="1" t="shared" si="0"/>
        <v>6</v>
      </c>
      <c r="F872" s="51" t="str">
        <f ca="1">IF(ISBLANK(A872)," ",INDIRECT(ADDRESS(1,5+MOD(ROW()-2,COUNTA('Form Responses 1'!$1:$1)-4),,TRUE,"Form Responses 1")))</f>
        <v>Gedung [Kolidor]</v>
      </c>
      <c r="G872" s="51" t="e">
        <f ca="1">IF(ISBLANK(A872)," ",INDIRECT(ADDRESS(MATCH(A872,'Form Responses 1'!A:A,0),5+MOD(ROW()-2,COUNTA('Form Responses 1'!$1:$1)-4),,TRUE,"Form Responses 1")))</f>
        <v>#N/A</v>
      </c>
      <c r="H872" s="68" t="str">
        <f ca="1" t="shared" si="1"/>
        <v>Gedung</v>
      </c>
      <c r="I872" s="68" t="str">
        <f ca="1" t="shared" si="2"/>
        <v>CLEANING SERVICE</v>
      </c>
      <c r="J872" s="68" t="str">
        <f ca="1" t="array" ref="J872">IFERROR(INDEX(MASTER!B:B,MATCH(G872,MASTER!A:A,0))/100," ")</f>
        <v> </v>
      </c>
      <c r="K872" s="51">
        <f ca="1" t="shared" si="3"/>
        <v>0</v>
      </c>
      <c r="L872" s="51" t="str">
        <f ca="1" t="shared" si="4"/>
        <v>1900 - WEEK 00</v>
      </c>
      <c r="M872" s="51" t="str">
        <f ca="1" t="shared" si="5"/>
        <v>1900 - MONTH 01</v>
      </c>
      <c r="N872" s="68" t="str">
        <f ca="1" t="shared" ref="N872:O872" si="880">IFERROR(AVERAGEIF(L:L,L872,$J:$J)," ")</f>
        <v> </v>
      </c>
      <c r="O872" s="68" t="str">
        <f ca="1" t="shared" si="880"/>
        <v> </v>
      </c>
      <c r="P872" s="51" t="str">
        <f ca="1">IF(ISBLANK(A872)," ",IF(N872&gt;MASTER!$B$3/100,"SB",IF(N872&gt;MASTER!$B$4/100,"B",IF(N872&gt;MASTER!$B$5/100,"C","K"))))</f>
        <v>SB</v>
      </c>
      <c r="Q872" s="51" t="str">
        <f ca="1">IF(ISBLANK(B872)," ",IF(O872&gt;MASTER!$B$3/100,"SB",IF(O872&gt;MASTER!$B$4/100,"B",IF(O872&gt;MASTER!$B$5/100,"C","K"))))</f>
        <v>SB</v>
      </c>
    </row>
    <row r="873" customHeight="1" spans="1:17">
      <c r="A873" s="51">
        <f ca="1">INDIRECT(ADDRESS(2+QUOTIENT(ROW()-2,COUNTA('Form Responses 1'!$1:$1)-4),1,,TRUE,"Form Responses 1"))</f>
        <v>0</v>
      </c>
      <c r="B873" s="51">
        <f ca="1">INDIRECT(ADDRESS(2+QUOTIENT(ROW()-2,COUNTA('Form Responses 1'!$1:$1)-4),2,,TRUE,"Form Responses 1"))</f>
        <v>0</v>
      </c>
      <c r="C873" s="51">
        <f ca="1">INDIRECT(ADDRESS(2+QUOTIENT(ROW()-2,COUNTA('Form Responses 1'!$1:$1)-4),3,,TRUE,"Form Responses 1"))</f>
        <v>0</v>
      </c>
      <c r="D873" s="51">
        <f ca="1">INDIRECT(ADDRESS(2+QUOTIENT(ROW()-2,COUNTA('Form Responses 1'!$1:$1)-4),4,,TRUE,"Form Responses 1"))</f>
        <v>0</v>
      </c>
      <c r="E873" s="67">
        <f ca="1" t="shared" si="0"/>
        <v>6</v>
      </c>
      <c r="F873" s="51" t="str">
        <f ca="1">IF(ISBLANK(A873)," ",INDIRECT(ADDRESS(1,5+MOD(ROW()-2,COUNTA('Form Responses 1'!$1:$1)-4),,TRUE,"Form Responses 1")))</f>
        <v>Gedung [Pentri]</v>
      </c>
      <c r="G873" s="51" t="e">
        <f ca="1">IF(ISBLANK(A873)," ",INDIRECT(ADDRESS(MATCH(A873,'Form Responses 1'!A:A,0),5+MOD(ROW()-2,COUNTA('Form Responses 1'!$1:$1)-4),,TRUE,"Form Responses 1")))</f>
        <v>#N/A</v>
      </c>
      <c r="H873" s="68" t="str">
        <f ca="1" t="shared" si="1"/>
        <v>Gedung</v>
      </c>
      <c r="I873" s="68" t="str">
        <f ca="1" t="shared" si="2"/>
        <v>CLEANING SERVICE</v>
      </c>
      <c r="J873" s="68" t="str">
        <f ca="1" t="array" ref="J873">IFERROR(INDEX(MASTER!B:B,MATCH(G873,MASTER!A:A,0))/100," ")</f>
        <v> </v>
      </c>
      <c r="K873" s="51">
        <f ca="1" t="shared" si="3"/>
        <v>0</v>
      </c>
      <c r="L873" s="51" t="str">
        <f ca="1" t="shared" si="4"/>
        <v>1900 - WEEK 00</v>
      </c>
      <c r="M873" s="51" t="str">
        <f ca="1" t="shared" si="5"/>
        <v>1900 - MONTH 01</v>
      </c>
      <c r="N873" s="68" t="str">
        <f ca="1" t="shared" ref="N873:O873" si="881">IFERROR(AVERAGEIF(L:L,L873,$J:$J)," ")</f>
        <v> </v>
      </c>
      <c r="O873" s="68" t="str">
        <f ca="1" t="shared" si="881"/>
        <v> </v>
      </c>
      <c r="P873" s="51" t="str">
        <f ca="1">IF(ISBLANK(A873)," ",IF(N873&gt;MASTER!$B$3/100,"SB",IF(N873&gt;MASTER!$B$4/100,"B",IF(N873&gt;MASTER!$B$5/100,"C","K"))))</f>
        <v>SB</v>
      </c>
      <c r="Q873" s="51" t="str">
        <f ca="1">IF(ISBLANK(B873)," ",IF(O873&gt;MASTER!$B$3/100,"SB",IF(O873&gt;MASTER!$B$4/100,"B",IF(O873&gt;MASTER!$B$5/100,"C","K"))))</f>
        <v>SB</v>
      </c>
    </row>
    <row r="874" customHeight="1" spans="1:17">
      <c r="A874" s="51">
        <f ca="1">INDIRECT(ADDRESS(2+QUOTIENT(ROW()-2,COUNTA('Form Responses 1'!$1:$1)-4),1,,TRUE,"Form Responses 1"))</f>
        <v>0</v>
      </c>
      <c r="B874" s="51">
        <f ca="1">INDIRECT(ADDRESS(2+QUOTIENT(ROW()-2,COUNTA('Form Responses 1'!$1:$1)-4),2,,TRUE,"Form Responses 1"))</f>
        <v>0</v>
      </c>
      <c r="C874" s="51">
        <f ca="1">INDIRECT(ADDRESS(2+QUOTIENT(ROW()-2,COUNTA('Form Responses 1'!$1:$1)-4),3,,TRUE,"Form Responses 1"))</f>
        <v>0</v>
      </c>
      <c r="D874" s="51">
        <f ca="1">INDIRECT(ADDRESS(2+QUOTIENT(ROW()-2,COUNTA('Form Responses 1'!$1:$1)-4),4,,TRUE,"Form Responses 1"))</f>
        <v>0</v>
      </c>
      <c r="E874" s="67">
        <f ca="1" t="shared" si="0"/>
        <v>6</v>
      </c>
      <c r="F874" s="51" t="str">
        <f ca="1">IF(ISBLANK(A874)," ",INDIRECT(ADDRESS(1,5+MOD(ROW()-2,COUNTA('Form Responses 1'!$1:$1)-4),,TRUE,"Form Responses 1")))</f>
        <v>Gedung [Toilet]</v>
      </c>
      <c r="G874" s="51" t="e">
        <f ca="1">IF(ISBLANK(A874)," ",INDIRECT(ADDRESS(MATCH(A874,'Form Responses 1'!A:A,0),5+MOD(ROW()-2,COUNTA('Form Responses 1'!$1:$1)-4),,TRUE,"Form Responses 1")))</f>
        <v>#N/A</v>
      </c>
      <c r="H874" s="68" t="str">
        <f ca="1" t="shared" si="1"/>
        <v>Gedung</v>
      </c>
      <c r="I874" s="68" t="str">
        <f ca="1" t="shared" si="2"/>
        <v>CLEANING SERVICE</v>
      </c>
      <c r="J874" s="68" t="str">
        <f ca="1" t="array" ref="J874">IFERROR(INDEX(MASTER!B:B,MATCH(G874,MASTER!A:A,0))/100," ")</f>
        <v> </v>
      </c>
      <c r="K874" s="51">
        <f ca="1" t="shared" si="3"/>
        <v>0</v>
      </c>
      <c r="L874" s="51" t="str">
        <f ca="1" t="shared" si="4"/>
        <v>1900 - WEEK 00</v>
      </c>
      <c r="M874" s="51" t="str">
        <f ca="1" t="shared" si="5"/>
        <v>1900 - MONTH 01</v>
      </c>
      <c r="N874" s="68" t="str">
        <f ca="1" t="shared" ref="N874:O874" si="882">IFERROR(AVERAGEIF(L:L,L874,$J:$J)," ")</f>
        <v> </v>
      </c>
      <c r="O874" s="68" t="str">
        <f ca="1" t="shared" si="882"/>
        <v> </v>
      </c>
      <c r="P874" s="51" t="str">
        <f ca="1">IF(ISBLANK(A874)," ",IF(N874&gt;MASTER!$B$3/100,"SB",IF(N874&gt;MASTER!$B$4/100,"B",IF(N874&gt;MASTER!$B$5/100,"C","K"))))</f>
        <v>SB</v>
      </c>
      <c r="Q874" s="51" t="str">
        <f ca="1">IF(ISBLANK(B874)," ",IF(O874&gt;MASTER!$B$3/100,"SB",IF(O874&gt;MASTER!$B$4/100,"B",IF(O874&gt;MASTER!$B$5/100,"C","K"))))</f>
        <v>SB</v>
      </c>
    </row>
    <row r="875" customHeight="1" spans="1:17">
      <c r="A875" s="51">
        <f ca="1">INDIRECT(ADDRESS(2+QUOTIENT(ROW()-2,COUNTA('Form Responses 1'!$1:$1)-4),1,,TRUE,"Form Responses 1"))</f>
        <v>0</v>
      </c>
      <c r="B875" s="51">
        <f ca="1">INDIRECT(ADDRESS(2+QUOTIENT(ROW()-2,COUNTA('Form Responses 1'!$1:$1)-4),2,,TRUE,"Form Responses 1"))</f>
        <v>0</v>
      </c>
      <c r="C875" s="51">
        <f ca="1">INDIRECT(ADDRESS(2+QUOTIENT(ROW()-2,COUNTA('Form Responses 1'!$1:$1)-4),3,,TRUE,"Form Responses 1"))</f>
        <v>0</v>
      </c>
      <c r="D875" s="51">
        <f ca="1">INDIRECT(ADDRESS(2+QUOTIENT(ROW()-2,COUNTA('Form Responses 1'!$1:$1)-4),4,,TRUE,"Form Responses 1"))</f>
        <v>0</v>
      </c>
      <c r="E875" s="67">
        <f ca="1" t="shared" si="0"/>
        <v>6</v>
      </c>
      <c r="F875" s="51" t="str">
        <f ca="1">IF(ISBLANK(A875)," ",INDIRECT(ADDRESS(1,5+MOD(ROW()-2,COUNTA('Form Responses 1'!$1:$1)-4),,TRUE,"Form Responses 1")))</f>
        <v>Security [Security Functions]</v>
      </c>
      <c r="G875" s="51" t="e">
        <f ca="1">IF(ISBLANK(A875)," ",INDIRECT(ADDRESS(MATCH(A875,'Form Responses 1'!A:A,0),5+MOD(ROW()-2,COUNTA('Form Responses 1'!$1:$1)-4),,TRUE,"Form Responses 1")))</f>
        <v>#N/A</v>
      </c>
      <c r="H875" s="68" t="str">
        <f ca="1" t="shared" si="1"/>
        <v>Security</v>
      </c>
      <c r="I875" s="68" t="str">
        <f ca="1" t="shared" si="2"/>
        <v>SECURITY SERVICE</v>
      </c>
      <c r="J875" s="68" t="str">
        <f ca="1" t="array" ref="J875">IFERROR(INDEX(MASTER!B:B,MATCH(G875,MASTER!A:A,0))/100," ")</f>
        <v> </v>
      </c>
      <c r="K875" s="51">
        <f ca="1" t="shared" si="3"/>
        <v>0</v>
      </c>
      <c r="L875" s="51" t="str">
        <f ca="1" t="shared" si="4"/>
        <v>1900 - WEEK 00</v>
      </c>
      <c r="M875" s="51" t="str">
        <f ca="1" t="shared" si="5"/>
        <v>1900 - MONTH 01</v>
      </c>
      <c r="N875" s="68" t="str">
        <f ca="1" t="shared" ref="N875:O875" si="883">IFERROR(AVERAGEIF(L:L,L875,$J:$J)," ")</f>
        <v> </v>
      </c>
      <c r="O875" s="68" t="str">
        <f ca="1" t="shared" si="883"/>
        <v> </v>
      </c>
      <c r="P875" s="51" t="str">
        <f ca="1">IF(ISBLANK(A875)," ",IF(N875&gt;MASTER!$B$3/100,"SB",IF(N875&gt;MASTER!$B$4/100,"B",IF(N875&gt;MASTER!$B$5/100,"C","K"))))</f>
        <v>SB</v>
      </c>
      <c r="Q875" s="51" t="str">
        <f ca="1">IF(ISBLANK(B875)," ",IF(O875&gt;MASTER!$B$3/100,"SB",IF(O875&gt;MASTER!$B$4/100,"B",IF(O875&gt;MASTER!$B$5/100,"C","K"))))</f>
        <v>SB</v>
      </c>
    </row>
    <row r="876" customHeight="1" spans="1:17">
      <c r="A876" s="51">
        <f ca="1">INDIRECT(ADDRESS(2+QUOTIENT(ROW()-2,COUNTA('Form Responses 1'!$1:$1)-4),1,,TRUE,"Form Responses 1"))</f>
        <v>0</v>
      </c>
      <c r="B876" s="51">
        <f ca="1">INDIRECT(ADDRESS(2+QUOTIENT(ROW()-2,COUNTA('Form Responses 1'!$1:$1)-4),2,,TRUE,"Form Responses 1"))</f>
        <v>0</v>
      </c>
      <c r="C876" s="51">
        <f ca="1">INDIRECT(ADDRESS(2+QUOTIENT(ROW()-2,COUNTA('Form Responses 1'!$1:$1)-4),3,,TRUE,"Form Responses 1"))</f>
        <v>0</v>
      </c>
      <c r="D876" s="51">
        <f ca="1">INDIRECT(ADDRESS(2+QUOTIENT(ROW()-2,COUNTA('Form Responses 1'!$1:$1)-4),4,,TRUE,"Form Responses 1"))</f>
        <v>0</v>
      </c>
      <c r="E876" s="67">
        <f ca="1" t="shared" si="0"/>
        <v>6</v>
      </c>
      <c r="F876" s="51" t="str">
        <f ca="1">IF(ISBLANK(A876)," ",INDIRECT(ADDRESS(1,5+MOD(ROW()-2,COUNTA('Form Responses 1'!$1:$1)-4),,TRUE,"Form Responses 1")))</f>
        <v>Gedung [Halaman]</v>
      </c>
      <c r="G876" s="51" t="e">
        <f ca="1">IF(ISBLANK(A876)," ",INDIRECT(ADDRESS(MATCH(A876,'Form Responses 1'!A:A,0),5+MOD(ROW()-2,COUNTA('Form Responses 1'!$1:$1)-4),,TRUE,"Form Responses 1")))</f>
        <v>#N/A</v>
      </c>
      <c r="H876" s="68" t="str">
        <f ca="1" t="shared" si="1"/>
        <v>Gedung</v>
      </c>
      <c r="I876" s="68" t="str">
        <f ca="1" t="shared" si="2"/>
        <v>CLEANING SERVICE</v>
      </c>
      <c r="J876" s="68" t="str">
        <f ca="1" t="array" ref="J876">IFERROR(INDEX(MASTER!B:B,MATCH(G876,MASTER!A:A,0))/100," ")</f>
        <v> </v>
      </c>
      <c r="K876" s="51">
        <f ca="1" t="shared" si="3"/>
        <v>0</v>
      </c>
      <c r="L876" s="51" t="str">
        <f ca="1" t="shared" si="4"/>
        <v>1900 - WEEK 00</v>
      </c>
      <c r="M876" s="51" t="str">
        <f ca="1" t="shared" si="5"/>
        <v>1900 - MONTH 01</v>
      </c>
      <c r="N876" s="68" t="str">
        <f ca="1" t="shared" ref="N876:O876" si="884">IFERROR(AVERAGEIF(L:L,L876,$J:$J)," ")</f>
        <v> </v>
      </c>
      <c r="O876" s="68" t="str">
        <f ca="1" t="shared" si="884"/>
        <v> </v>
      </c>
      <c r="P876" s="51" t="str">
        <f ca="1">IF(ISBLANK(A876)," ",IF(N876&gt;MASTER!$B$3/100,"SB",IF(N876&gt;MASTER!$B$4/100,"B",IF(N876&gt;MASTER!$B$5/100,"C","K"))))</f>
        <v>SB</v>
      </c>
      <c r="Q876" s="51" t="str">
        <f ca="1">IF(ISBLANK(B876)," ",IF(O876&gt;MASTER!$B$3/100,"SB",IF(O876&gt;MASTER!$B$4/100,"B",IF(O876&gt;MASTER!$B$5/100,"C","K"))))</f>
        <v>SB</v>
      </c>
    </row>
    <row r="877" customHeight="1" spans="1:17">
      <c r="A877" s="51">
        <f ca="1">INDIRECT(ADDRESS(2+QUOTIENT(ROW()-2,COUNTA('Form Responses 1'!$1:$1)-4),1,,TRUE,"Form Responses 1"))</f>
        <v>0</v>
      </c>
      <c r="B877" s="51">
        <f ca="1">INDIRECT(ADDRESS(2+QUOTIENT(ROW()-2,COUNTA('Form Responses 1'!$1:$1)-4),2,,TRUE,"Form Responses 1"))</f>
        <v>0</v>
      </c>
      <c r="C877" s="51">
        <f ca="1">INDIRECT(ADDRESS(2+QUOTIENT(ROW()-2,COUNTA('Form Responses 1'!$1:$1)-4),3,,TRUE,"Form Responses 1"))</f>
        <v>0</v>
      </c>
      <c r="D877" s="51">
        <f ca="1">INDIRECT(ADDRESS(2+QUOTIENT(ROW()-2,COUNTA('Form Responses 1'!$1:$1)-4),4,,TRUE,"Form Responses 1"))</f>
        <v>0</v>
      </c>
      <c r="E877" s="67">
        <f ca="1" t="shared" si="0"/>
        <v>6</v>
      </c>
      <c r="F877" s="51" t="str">
        <f ca="1">IF(ISBLANK(A877)," ",INDIRECT(ADDRESS(1,5+MOD(ROW()-2,COUNTA('Form Responses 1'!$1:$1)-4),,TRUE,"Form Responses 1")))</f>
        <v>Gedung [Kamar 1]</v>
      </c>
      <c r="G877" s="51" t="e">
        <f ca="1">IF(ISBLANK(A877)," ",INDIRECT(ADDRESS(MATCH(A877,'Form Responses 1'!A:A,0),5+MOD(ROW()-2,COUNTA('Form Responses 1'!$1:$1)-4),,TRUE,"Form Responses 1")))</f>
        <v>#N/A</v>
      </c>
      <c r="H877" s="68" t="str">
        <f ca="1" t="shared" si="1"/>
        <v>Gedung</v>
      </c>
      <c r="I877" s="68" t="str">
        <f ca="1" t="shared" si="2"/>
        <v>CLEANING SERVICE</v>
      </c>
      <c r="J877" s="68" t="str">
        <f ca="1" t="array" ref="J877">IFERROR(INDEX(MASTER!B:B,MATCH(G877,MASTER!A:A,0))/100," ")</f>
        <v> </v>
      </c>
      <c r="K877" s="51">
        <f ca="1" t="shared" si="3"/>
        <v>0</v>
      </c>
      <c r="L877" s="51" t="str">
        <f ca="1" t="shared" si="4"/>
        <v>1900 - WEEK 00</v>
      </c>
      <c r="M877" s="51" t="str">
        <f ca="1" t="shared" si="5"/>
        <v>1900 - MONTH 01</v>
      </c>
      <c r="N877" s="68" t="str">
        <f ca="1" t="shared" ref="N877:O877" si="885">IFERROR(AVERAGEIF(L:L,L877,$J:$J)," ")</f>
        <v> </v>
      </c>
      <c r="O877" s="68" t="str">
        <f ca="1" t="shared" si="885"/>
        <v> </v>
      </c>
      <c r="P877" s="51" t="str">
        <f ca="1">IF(ISBLANK(A877)," ",IF(N877&gt;MASTER!$B$3/100,"SB",IF(N877&gt;MASTER!$B$4/100,"B",IF(N877&gt;MASTER!$B$5/100,"C","K"))))</f>
        <v>SB</v>
      </c>
      <c r="Q877" s="51" t="str">
        <f ca="1">IF(ISBLANK(B877)," ",IF(O877&gt;MASTER!$B$3/100,"SB",IF(O877&gt;MASTER!$B$4/100,"B",IF(O877&gt;MASTER!$B$5/100,"C","K"))))</f>
        <v>SB</v>
      </c>
    </row>
    <row r="878" customHeight="1" spans="1:17">
      <c r="A878" s="51">
        <f ca="1">INDIRECT(ADDRESS(2+QUOTIENT(ROW()-2,COUNTA('Form Responses 1'!$1:$1)-4),1,,TRUE,"Form Responses 1"))</f>
        <v>0</v>
      </c>
      <c r="B878" s="51">
        <f ca="1">INDIRECT(ADDRESS(2+QUOTIENT(ROW()-2,COUNTA('Form Responses 1'!$1:$1)-4),2,,TRUE,"Form Responses 1"))</f>
        <v>0</v>
      </c>
      <c r="C878" s="51">
        <f ca="1">INDIRECT(ADDRESS(2+QUOTIENT(ROW()-2,COUNTA('Form Responses 1'!$1:$1)-4),3,,TRUE,"Form Responses 1"))</f>
        <v>0</v>
      </c>
      <c r="D878" s="51">
        <f ca="1">INDIRECT(ADDRESS(2+QUOTIENT(ROW()-2,COUNTA('Form Responses 1'!$1:$1)-4),4,,TRUE,"Form Responses 1"))</f>
        <v>0</v>
      </c>
      <c r="E878" s="67">
        <f ca="1" t="shared" si="0"/>
        <v>6</v>
      </c>
      <c r="F878" s="51" t="str">
        <f ca="1">IF(ISBLANK(A878)," ",INDIRECT(ADDRESS(1,5+MOD(ROW()-2,COUNTA('Form Responses 1'!$1:$1)-4),,TRUE,"Form Responses 1")))</f>
        <v>Gedung [Kamar 2]</v>
      </c>
      <c r="G878" s="51" t="e">
        <f ca="1">IF(ISBLANK(A878)," ",INDIRECT(ADDRESS(MATCH(A878,'Form Responses 1'!A:A,0),5+MOD(ROW()-2,COUNTA('Form Responses 1'!$1:$1)-4),,TRUE,"Form Responses 1")))</f>
        <v>#N/A</v>
      </c>
      <c r="H878" s="68" t="str">
        <f ca="1" t="shared" si="1"/>
        <v>Gedung</v>
      </c>
      <c r="I878" s="68" t="str">
        <f ca="1" t="shared" si="2"/>
        <v>CLEANING SERVICE</v>
      </c>
      <c r="J878" s="68" t="str">
        <f ca="1" t="array" ref="J878">IFERROR(INDEX(MASTER!B:B,MATCH(G878,MASTER!A:A,0))/100," ")</f>
        <v> </v>
      </c>
      <c r="K878" s="51">
        <f ca="1" t="shared" si="3"/>
        <v>0</v>
      </c>
      <c r="L878" s="51" t="str">
        <f ca="1" t="shared" si="4"/>
        <v>1900 - WEEK 00</v>
      </c>
      <c r="M878" s="51" t="str">
        <f ca="1" t="shared" si="5"/>
        <v>1900 - MONTH 01</v>
      </c>
      <c r="N878" s="68" t="str">
        <f ca="1" t="shared" ref="N878:O878" si="886">IFERROR(AVERAGEIF(L:L,L878,$J:$J)," ")</f>
        <v> </v>
      </c>
      <c r="O878" s="68" t="str">
        <f ca="1" t="shared" si="886"/>
        <v> </v>
      </c>
      <c r="P878" s="51" t="str">
        <f ca="1">IF(ISBLANK(A878)," ",IF(N878&gt;MASTER!$B$3/100,"SB",IF(N878&gt;MASTER!$B$4/100,"B",IF(N878&gt;MASTER!$B$5/100,"C","K"))))</f>
        <v>SB</v>
      </c>
      <c r="Q878" s="51" t="str">
        <f ca="1">IF(ISBLANK(B878)," ",IF(O878&gt;MASTER!$B$3/100,"SB",IF(O878&gt;MASTER!$B$4/100,"B",IF(O878&gt;MASTER!$B$5/100,"C","K"))))</f>
        <v>SB</v>
      </c>
    </row>
    <row r="879" customHeight="1" spans="1:17">
      <c r="A879" s="51">
        <f ca="1">INDIRECT(ADDRESS(2+QUOTIENT(ROW()-2,COUNTA('Form Responses 1'!$1:$1)-4),1,,TRUE,"Form Responses 1"))</f>
        <v>0</v>
      </c>
      <c r="B879" s="51">
        <f ca="1">INDIRECT(ADDRESS(2+QUOTIENT(ROW()-2,COUNTA('Form Responses 1'!$1:$1)-4),2,,TRUE,"Form Responses 1"))</f>
        <v>0</v>
      </c>
      <c r="C879" s="51">
        <f ca="1">INDIRECT(ADDRESS(2+QUOTIENT(ROW()-2,COUNTA('Form Responses 1'!$1:$1)-4),3,,TRUE,"Form Responses 1"))</f>
        <v>0</v>
      </c>
      <c r="D879" s="51">
        <f ca="1">INDIRECT(ADDRESS(2+QUOTIENT(ROW()-2,COUNTA('Form Responses 1'!$1:$1)-4),4,,TRUE,"Form Responses 1"))</f>
        <v>0</v>
      </c>
      <c r="E879" s="67">
        <f ca="1" t="shared" si="0"/>
        <v>6</v>
      </c>
      <c r="F879" s="51" t="str">
        <f ca="1">IF(ISBLANK(A879)," ",INDIRECT(ADDRESS(1,5+MOD(ROW()-2,COUNTA('Form Responses 1'!$1:$1)-4),,TRUE,"Form Responses 1")))</f>
        <v>Gedung [Kamar 3]</v>
      </c>
      <c r="G879" s="51" t="e">
        <f ca="1">IF(ISBLANK(A879)," ",INDIRECT(ADDRESS(MATCH(A879,'Form Responses 1'!A:A,0),5+MOD(ROW()-2,COUNTA('Form Responses 1'!$1:$1)-4),,TRUE,"Form Responses 1")))</f>
        <v>#N/A</v>
      </c>
      <c r="H879" s="68" t="str">
        <f ca="1" t="shared" si="1"/>
        <v>Gedung</v>
      </c>
      <c r="I879" s="68" t="str">
        <f ca="1" t="shared" si="2"/>
        <v>CLEANING SERVICE</v>
      </c>
      <c r="J879" s="68" t="str">
        <f ca="1" t="array" ref="J879">IFERROR(INDEX(MASTER!B:B,MATCH(G879,MASTER!A:A,0))/100," ")</f>
        <v> </v>
      </c>
      <c r="K879" s="51">
        <f ca="1" t="shared" si="3"/>
        <v>0</v>
      </c>
      <c r="L879" s="51" t="str">
        <f ca="1" t="shared" si="4"/>
        <v>1900 - WEEK 00</v>
      </c>
      <c r="M879" s="51" t="str">
        <f ca="1" t="shared" si="5"/>
        <v>1900 - MONTH 01</v>
      </c>
      <c r="N879" s="68" t="str">
        <f ca="1" t="shared" ref="N879:O879" si="887">IFERROR(AVERAGEIF(L:L,L879,$J:$J)," ")</f>
        <v> </v>
      </c>
      <c r="O879" s="68" t="str">
        <f ca="1" t="shared" si="887"/>
        <v> </v>
      </c>
      <c r="P879" s="51" t="str">
        <f ca="1">IF(ISBLANK(A879)," ",IF(N879&gt;MASTER!$B$3/100,"SB",IF(N879&gt;MASTER!$B$4/100,"B",IF(N879&gt;MASTER!$B$5/100,"C","K"))))</f>
        <v>SB</v>
      </c>
      <c r="Q879" s="51" t="str">
        <f ca="1">IF(ISBLANK(B879)," ",IF(O879&gt;MASTER!$B$3/100,"SB",IF(O879&gt;MASTER!$B$4/100,"B",IF(O879&gt;MASTER!$B$5/100,"C","K"))))</f>
        <v>SB</v>
      </c>
    </row>
    <row r="880" customHeight="1" spans="1:17">
      <c r="A880" s="51">
        <f ca="1">INDIRECT(ADDRESS(2+QUOTIENT(ROW()-2,COUNTA('Form Responses 1'!$1:$1)-4),1,,TRUE,"Form Responses 1"))</f>
        <v>0</v>
      </c>
      <c r="B880" s="51">
        <f ca="1">INDIRECT(ADDRESS(2+QUOTIENT(ROW()-2,COUNTA('Form Responses 1'!$1:$1)-4),2,,TRUE,"Form Responses 1"))</f>
        <v>0</v>
      </c>
      <c r="C880" s="51">
        <f ca="1">INDIRECT(ADDRESS(2+QUOTIENT(ROW()-2,COUNTA('Form Responses 1'!$1:$1)-4),3,,TRUE,"Form Responses 1"))</f>
        <v>0</v>
      </c>
      <c r="D880" s="51">
        <f ca="1">INDIRECT(ADDRESS(2+QUOTIENT(ROW()-2,COUNTA('Form Responses 1'!$1:$1)-4),4,,TRUE,"Form Responses 1"))</f>
        <v>0</v>
      </c>
      <c r="E880" s="67">
        <f ca="1" t="shared" si="0"/>
        <v>6</v>
      </c>
      <c r="F880" s="51" t="str">
        <f ca="1">IF(ISBLANK(A880)," ",INDIRECT(ADDRESS(1,5+MOD(ROW()-2,COUNTA('Form Responses 1'!$1:$1)-4),,TRUE,"Form Responses 1")))</f>
        <v>Gedung [Kamar 4]</v>
      </c>
      <c r="G880" s="51" t="e">
        <f ca="1">IF(ISBLANK(A880)," ",INDIRECT(ADDRESS(MATCH(A880,'Form Responses 1'!A:A,0),5+MOD(ROW()-2,COUNTA('Form Responses 1'!$1:$1)-4),,TRUE,"Form Responses 1")))</f>
        <v>#N/A</v>
      </c>
      <c r="H880" s="68" t="str">
        <f ca="1" t="shared" si="1"/>
        <v>Gedung</v>
      </c>
      <c r="I880" s="68" t="str">
        <f ca="1" t="shared" si="2"/>
        <v>CLEANING SERVICE</v>
      </c>
      <c r="J880" s="68" t="str">
        <f ca="1" t="array" ref="J880">IFERROR(INDEX(MASTER!B:B,MATCH(G880,MASTER!A:A,0))/100," ")</f>
        <v> </v>
      </c>
      <c r="K880" s="51">
        <f ca="1" t="shared" si="3"/>
        <v>0</v>
      </c>
      <c r="L880" s="51" t="str">
        <f ca="1" t="shared" si="4"/>
        <v>1900 - WEEK 00</v>
      </c>
      <c r="M880" s="51" t="str">
        <f ca="1" t="shared" si="5"/>
        <v>1900 - MONTH 01</v>
      </c>
      <c r="N880" s="68" t="str">
        <f ca="1" t="shared" ref="N880:O880" si="888">IFERROR(AVERAGEIF(L:L,L880,$J:$J)," ")</f>
        <v> </v>
      </c>
      <c r="O880" s="68" t="str">
        <f ca="1" t="shared" si="888"/>
        <v> </v>
      </c>
      <c r="P880" s="51" t="str">
        <f ca="1">IF(ISBLANK(A880)," ",IF(N880&gt;MASTER!$B$3/100,"SB",IF(N880&gt;MASTER!$B$4/100,"B",IF(N880&gt;MASTER!$B$5/100,"C","K"))))</f>
        <v>SB</v>
      </c>
      <c r="Q880" s="51" t="str">
        <f ca="1">IF(ISBLANK(B880)," ",IF(O880&gt;MASTER!$B$3/100,"SB",IF(O880&gt;MASTER!$B$4/100,"B",IF(O880&gt;MASTER!$B$5/100,"C","K"))))</f>
        <v>SB</v>
      </c>
    </row>
    <row r="881" customHeight="1" spans="1:17">
      <c r="A881" s="51">
        <f ca="1">INDIRECT(ADDRESS(2+QUOTIENT(ROW()-2,COUNTA('Form Responses 1'!$1:$1)-4),1,,TRUE,"Form Responses 1"))</f>
        <v>0</v>
      </c>
      <c r="B881" s="51">
        <f ca="1">INDIRECT(ADDRESS(2+QUOTIENT(ROW()-2,COUNTA('Form Responses 1'!$1:$1)-4),2,,TRUE,"Form Responses 1"))</f>
        <v>0</v>
      </c>
      <c r="C881" s="51">
        <f ca="1">INDIRECT(ADDRESS(2+QUOTIENT(ROW()-2,COUNTA('Form Responses 1'!$1:$1)-4),3,,TRUE,"Form Responses 1"))</f>
        <v>0</v>
      </c>
      <c r="D881" s="51">
        <f ca="1">INDIRECT(ADDRESS(2+QUOTIENT(ROW()-2,COUNTA('Form Responses 1'!$1:$1)-4),4,,TRUE,"Form Responses 1"))</f>
        <v>0</v>
      </c>
      <c r="E881" s="67">
        <f ca="1" t="shared" si="0"/>
        <v>6</v>
      </c>
      <c r="F881" s="51" t="str">
        <f ca="1">IF(ISBLANK(A881)," ",INDIRECT(ADDRESS(1,5+MOD(ROW()-2,COUNTA('Form Responses 1'!$1:$1)-4),,TRUE,"Form Responses 1")))</f>
        <v>Gedung [Kolidor]</v>
      </c>
      <c r="G881" s="51" t="e">
        <f ca="1">IF(ISBLANK(A881)," ",INDIRECT(ADDRESS(MATCH(A881,'Form Responses 1'!A:A,0),5+MOD(ROW()-2,COUNTA('Form Responses 1'!$1:$1)-4),,TRUE,"Form Responses 1")))</f>
        <v>#N/A</v>
      </c>
      <c r="H881" s="68" t="str">
        <f ca="1" t="shared" si="1"/>
        <v>Gedung</v>
      </c>
      <c r="I881" s="68" t="str">
        <f ca="1" t="shared" si="2"/>
        <v>CLEANING SERVICE</v>
      </c>
      <c r="J881" s="68" t="str">
        <f ca="1" t="array" ref="J881">IFERROR(INDEX(MASTER!B:B,MATCH(G881,MASTER!A:A,0))/100," ")</f>
        <v> </v>
      </c>
      <c r="K881" s="51">
        <f ca="1" t="shared" si="3"/>
        <v>0</v>
      </c>
      <c r="L881" s="51" t="str">
        <f ca="1" t="shared" si="4"/>
        <v>1900 - WEEK 00</v>
      </c>
      <c r="M881" s="51" t="str">
        <f ca="1" t="shared" si="5"/>
        <v>1900 - MONTH 01</v>
      </c>
      <c r="N881" s="68" t="str">
        <f ca="1" t="shared" ref="N881:O881" si="889">IFERROR(AVERAGEIF(L:L,L881,$J:$J)," ")</f>
        <v> </v>
      </c>
      <c r="O881" s="68" t="str">
        <f ca="1" t="shared" si="889"/>
        <v> </v>
      </c>
      <c r="P881" s="51" t="str">
        <f ca="1">IF(ISBLANK(A881)," ",IF(N881&gt;MASTER!$B$3/100,"SB",IF(N881&gt;MASTER!$B$4/100,"B",IF(N881&gt;MASTER!$B$5/100,"C","K"))))</f>
        <v>SB</v>
      </c>
      <c r="Q881" s="51" t="str">
        <f ca="1">IF(ISBLANK(B881)," ",IF(O881&gt;MASTER!$B$3/100,"SB",IF(O881&gt;MASTER!$B$4/100,"B",IF(O881&gt;MASTER!$B$5/100,"C","K"))))</f>
        <v>SB</v>
      </c>
    </row>
    <row r="882" customHeight="1" spans="1:17">
      <c r="A882" s="51">
        <f ca="1">INDIRECT(ADDRESS(2+QUOTIENT(ROW()-2,COUNTA('Form Responses 1'!$1:$1)-4),1,,TRUE,"Form Responses 1"))</f>
        <v>0</v>
      </c>
      <c r="B882" s="51">
        <f ca="1">INDIRECT(ADDRESS(2+QUOTIENT(ROW()-2,COUNTA('Form Responses 1'!$1:$1)-4),2,,TRUE,"Form Responses 1"))</f>
        <v>0</v>
      </c>
      <c r="C882" s="51">
        <f ca="1">INDIRECT(ADDRESS(2+QUOTIENT(ROW()-2,COUNTA('Form Responses 1'!$1:$1)-4),3,,TRUE,"Form Responses 1"))</f>
        <v>0</v>
      </c>
      <c r="D882" s="51">
        <f ca="1">INDIRECT(ADDRESS(2+QUOTIENT(ROW()-2,COUNTA('Form Responses 1'!$1:$1)-4),4,,TRUE,"Form Responses 1"))</f>
        <v>0</v>
      </c>
      <c r="E882" s="67">
        <f ca="1" t="shared" si="0"/>
        <v>6</v>
      </c>
      <c r="F882" s="51" t="str">
        <f ca="1">IF(ISBLANK(A882)," ",INDIRECT(ADDRESS(1,5+MOD(ROW()-2,COUNTA('Form Responses 1'!$1:$1)-4),,TRUE,"Form Responses 1")))</f>
        <v>Gedung [Pentri]</v>
      </c>
      <c r="G882" s="51" t="e">
        <f ca="1">IF(ISBLANK(A882)," ",INDIRECT(ADDRESS(MATCH(A882,'Form Responses 1'!A:A,0),5+MOD(ROW()-2,COUNTA('Form Responses 1'!$1:$1)-4),,TRUE,"Form Responses 1")))</f>
        <v>#N/A</v>
      </c>
      <c r="H882" s="68" t="str">
        <f ca="1" t="shared" si="1"/>
        <v>Gedung</v>
      </c>
      <c r="I882" s="68" t="str">
        <f ca="1" t="shared" si="2"/>
        <v>CLEANING SERVICE</v>
      </c>
      <c r="J882" s="68" t="str">
        <f ca="1" t="array" ref="J882">IFERROR(INDEX(MASTER!B:B,MATCH(G882,MASTER!A:A,0))/100," ")</f>
        <v> </v>
      </c>
      <c r="K882" s="51">
        <f ca="1" t="shared" si="3"/>
        <v>0</v>
      </c>
      <c r="L882" s="51" t="str">
        <f ca="1" t="shared" si="4"/>
        <v>1900 - WEEK 00</v>
      </c>
      <c r="M882" s="51" t="str">
        <f ca="1" t="shared" si="5"/>
        <v>1900 - MONTH 01</v>
      </c>
      <c r="N882" s="68" t="str">
        <f ca="1" t="shared" ref="N882:O882" si="890">IFERROR(AVERAGEIF(L:L,L882,$J:$J)," ")</f>
        <v> </v>
      </c>
      <c r="O882" s="68" t="str">
        <f ca="1" t="shared" si="890"/>
        <v> </v>
      </c>
      <c r="P882" s="51" t="str">
        <f ca="1">IF(ISBLANK(A882)," ",IF(N882&gt;MASTER!$B$3/100,"SB",IF(N882&gt;MASTER!$B$4/100,"B",IF(N882&gt;MASTER!$B$5/100,"C","K"))))</f>
        <v>SB</v>
      </c>
      <c r="Q882" s="51" t="str">
        <f ca="1">IF(ISBLANK(B882)," ",IF(O882&gt;MASTER!$B$3/100,"SB",IF(O882&gt;MASTER!$B$4/100,"B",IF(O882&gt;MASTER!$B$5/100,"C","K"))))</f>
        <v>SB</v>
      </c>
    </row>
    <row r="883" customHeight="1" spans="1:17">
      <c r="A883" s="51">
        <f ca="1">INDIRECT(ADDRESS(2+QUOTIENT(ROW()-2,COUNTA('Form Responses 1'!$1:$1)-4),1,,TRUE,"Form Responses 1"))</f>
        <v>0</v>
      </c>
      <c r="B883" s="51">
        <f ca="1">INDIRECT(ADDRESS(2+QUOTIENT(ROW()-2,COUNTA('Form Responses 1'!$1:$1)-4),2,,TRUE,"Form Responses 1"))</f>
        <v>0</v>
      </c>
      <c r="C883" s="51">
        <f ca="1">INDIRECT(ADDRESS(2+QUOTIENT(ROW()-2,COUNTA('Form Responses 1'!$1:$1)-4),3,,TRUE,"Form Responses 1"))</f>
        <v>0</v>
      </c>
      <c r="D883" s="51">
        <f ca="1">INDIRECT(ADDRESS(2+QUOTIENT(ROW()-2,COUNTA('Form Responses 1'!$1:$1)-4),4,,TRUE,"Form Responses 1"))</f>
        <v>0</v>
      </c>
      <c r="E883" s="67">
        <f ca="1" t="shared" si="0"/>
        <v>6</v>
      </c>
      <c r="F883" s="51" t="str">
        <f ca="1">IF(ISBLANK(A883)," ",INDIRECT(ADDRESS(1,5+MOD(ROW()-2,COUNTA('Form Responses 1'!$1:$1)-4),,TRUE,"Form Responses 1")))</f>
        <v>Gedung [Toilet]</v>
      </c>
      <c r="G883" s="51" t="e">
        <f ca="1">IF(ISBLANK(A883)," ",INDIRECT(ADDRESS(MATCH(A883,'Form Responses 1'!A:A,0),5+MOD(ROW()-2,COUNTA('Form Responses 1'!$1:$1)-4),,TRUE,"Form Responses 1")))</f>
        <v>#N/A</v>
      </c>
      <c r="H883" s="68" t="str">
        <f ca="1" t="shared" si="1"/>
        <v>Gedung</v>
      </c>
      <c r="I883" s="68" t="str">
        <f ca="1" t="shared" si="2"/>
        <v>CLEANING SERVICE</v>
      </c>
      <c r="J883" s="68" t="str">
        <f ca="1" t="array" ref="J883">IFERROR(INDEX(MASTER!B:B,MATCH(G883,MASTER!A:A,0))/100," ")</f>
        <v> </v>
      </c>
      <c r="K883" s="51">
        <f ca="1" t="shared" si="3"/>
        <v>0</v>
      </c>
      <c r="L883" s="51" t="str">
        <f ca="1" t="shared" si="4"/>
        <v>1900 - WEEK 00</v>
      </c>
      <c r="M883" s="51" t="str">
        <f ca="1" t="shared" si="5"/>
        <v>1900 - MONTH 01</v>
      </c>
      <c r="N883" s="68" t="str">
        <f ca="1" t="shared" ref="N883:O883" si="891">IFERROR(AVERAGEIF(L:L,L883,$J:$J)," ")</f>
        <v> </v>
      </c>
      <c r="O883" s="68" t="str">
        <f ca="1" t="shared" si="891"/>
        <v> </v>
      </c>
      <c r="P883" s="51" t="str">
        <f ca="1">IF(ISBLANK(A883)," ",IF(N883&gt;MASTER!$B$3/100,"SB",IF(N883&gt;MASTER!$B$4/100,"B",IF(N883&gt;MASTER!$B$5/100,"C","K"))))</f>
        <v>SB</v>
      </c>
      <c r="Q883" s="51" t="str">
        <f ca="1">IF(ISBLANK(B883)," ",IF(O883&gt;MASTER!$B$3/100,"SB",IF(O883&gt;MASTER!$B$4/100,"B",IF(O883&gt;MASTER!$B$5/100,"C","K"))))</f>
        <v>SB</v>
      </c>
    </row>
    <row r="884" customHeight="1" spans="1:17">
      <c r="A884" s="51">
        <f ca="1">INDIRECT(ADDRESS(2+QUOTIENT(ROW()-2,COUNTA('Form Responses 1'!$1:$1)-4),1,,TRUE,"Form Responses 1"))</f>
        <v>0</v>
      </c>
      <c r="B884" s="51">
        <f ca="1">INDIRECT(ADDRESS(2+QUOTIENT(ROW()-2,COUNTA('Form Responses 1'!$1:$1)-4),2,,TRUE,"Form Responses 1"))</f>
        <v>0</v>
      </c>
      <c r="C884" s="51">
        <f ca="1">INDIRECT(ADDRESS(2+QUOTIENT(ROW()-2,COUNTA('Form Responses 1'!$1:$1)-4),3,,TRUE,"Form Responses 1"))</f>
        <v>0</v>
      </c>
      <c r="D884" s="51">
        <f ca="1">INDIRECT(ADDRESS(2+QUOTIENT(ROW()-2,COUNTA('Form Responses 1'!$1:$1)-4),4,,TRUE,"Form Responses 1"))</f>
        <v>0</v>
      </c>
      <c r="E884" s="67">
        <f ca="1" t="shared" si="0"/>
        <v>6</v>
      </c>
      <c r="F884" s="51" t="str">
        <f ca="1">IF(ISBLANK(A884)," ",INDIRECT(ADDRESS(1,5+MOD(ROW()-2,COUNTA('Form Responses 1'!$1:$1)-4),,TRUE,"Form Responses 1")))</f>
        <v>Security [Security Functions]</v>
      </c>
      <c r="G884" s="51" t="e">
        <f ca="1">IF(ISBLANK(A884)," ",INDIRECT(ADDRESS(MATCH(A884,'Form Responses 1'!A:A,0),5+MOD(ROW()-2,COUNTA('Form Responses 1'!$1:$1)-4),,TRUE,"Form Responses 1")))</f>
        <v>#N/A</v>
      </c>
      <c r="H884" s="68" t="str">
        <f ca="1" t="shared" si="1"/>
        <v>Security</v>
      </c>
      <c r="I884" s="68" t="str">
        <f ca="1" t="shared" si="2"/>
        <v>SECURITY SERVICE</v>
      </c>
      <c r="J884" s="68" t="str">
        <f ca="1" t="array" ref="J884">IFERROR(INDEX(MASTER!B:B,MATCH(G884,MASTER!A:A,0))/100," ")</f>
        <v> </v>
      </c>
      <c r="K884" s="51">
        <f ca="1" t="shared" si="3"/>
        <v>0</v>
      </c>
      <c r="L884" s="51" t="str">
        <f ca="1" t="shared" si="4"/>
        <v>1900 - WEEK 00</v>
      </c>
      <c r="M884" s="51" t="str">
        <f ca="1" t="shared" si="5"/>
        <v>1900 - MONTH 01</v>
      </c>
      <c r="N884" s="68" t="str">
        <f ca="1" t="shared" ref="N884:O884" si="892">IFERROR(AVERAGEIF(L:L,L884,$J:$J)," ")</f>
        <v> </v>
      </c>
      <c r="O884" s="68" t="str">
        <f ca="1" t="shared" si="892"/>
        <v> </v>
      </c>
      <c r="P884" s="51" t="str">
        <f ca="1">IF(ISBLANK(A884)," ",IF(N884&gt;MASTER!$B$3/100,"SB",IF(N884&gt;MASTER!$B$4/100,"B",IF(N884&gt;MASTER!$B$5/100,"C","K"))))</f>
        <v>SB</v>
      </c>
      <c r="Q884" s="51" t="str">
        <f ca="1">IF(ISBLANK(B884)," ",IF(O884&gt;MASTER!$B$3/100,"SB",IF(O884&gt;MASTER!$B$4/100,"B",IF(O884&gt;MASTER!$B$5/100,"C","K"))))</f>
        <v>SB</v>
      </c>
    </row>
    <row r="885" customHeight="1" spans="1:17">
      <c r="A885" s="51">
        <f ca="1">INDIRECT(ADDRESS(2+QUOTIENT(ROW()-2,COUNTA('Form Responses 1'!$1:$1)-4),1,,TRUE,"Form Responses 1"))</f>
        <v>0</v>
      </c>
      <c r="B885" s="51">
        <f ca="1">INDIRECT(ADDRESS(2+QUOTIENT(ROW()-2,COUNTA('Form Responses 1'!$1:$1)-4),2,,TRUE,"Form Responses 1"))</f>
        <v>0</v>
      </c>
      <c r="C885" s="51">
        <f ca="1">INDIRECT(ADDRESS(2+QUOTIENT(ROW()-2,COUNTA('Form Responses 1'!$1:$1)-4),3,,TRUE,"Form Responses 1"))</f>
        <v>0</v>
      </c>
      <c r="D885" s="51">
        <f ca="1">INDIRECT(ADDRESS(2+QUOTIENT(ROW()-2,COUNTA('Form Responses 1'!$1:$1)-4),4,,TRUE,"Form Responses 1"))</f>
        <v>0</v>
      </c>
      <c r="E885" s="67">
        <f ca="1" t="shared" si="0"/>
        <v>6</v>
      </c>
      <c r="F885" s="51" t="str">
        <f ca="1">IF(ISBLANK(A885)," ",INDIRECT(ADDRESS(1,5+MOD(ROW()-2,COUNTA('Form Responses 1'!$1:$1)-4),,TRUE,"Form Responses 1")))</f>
        <v>Gedung [Halaman]</v>
      </c>
      <c r="G885" s="51" t="e">
        <f ca="1">IF(ISBLANK(A885)," ",INDIRECT(ADDRESS(MATCH(A885,'Form Responses 1'!A:A,0),5+MOD(ROW()-2,COUNTA('Form Responses 1'!$1:$1)-4),,TRUE,"Form Responses 1")))</f>
        <v>#N/A</v>
      </c>
      <c r="H885" s="68" t="str">
        <f ca="1" t="shared" si="1"/>
        <v>Gedung</v>
      </c>
      <c r="I885" s="68" t="str">
        <f ca="1" t="shared" si="2"/>
        <v>CLEANING SERVICE</v>
      </c>
      <c r="J885" s="68" t="str">
        <f ca="1" t="array" ref="J885">IFERROR(INDEX(MASTER!B:B,MATCH(G885,MASTER!A:A,0))/100," ")</f>
        <v> </v>
      </c>
      <c r="K885" s="51">
        <f ca="1" t="shared" si="3"/>
        <v>0</v>
      </c>
      <c r="L885" s="51" t="str">
        <f ca="1" t="shared" si="4"/>
        <v>1900 - WEEK 00</v>
      </c>
      <c r="M885" s="51" t="str">
        <f ca="1" t="shared" si="5"/>
        <v>1900 - MONTH 01</v>
      </c>
      <c r="N885" s="68" t="str">
        <f ca="1" t="shared" ref="N885:O885" si="893">IFERROR(AVERAGEIF(L:L,L885,$J:$J)," ")</f>
        <v> </v>
      </c>
      <c r="O885" s="68" t="str">
        <f ca="1" t="shared" si="893"/>
        <v> </v>
      </c>
      <c r="P885" s="51" t="str">
        <f ca="1">IF(ISBLANK(A885)," ",IF(N885&gt;MASTER!$B$3/100,"SB",IF(N885&gt;MASTER!$B$4/100,"B",IF(N885&gt;MASTER!$B$5/100,"C","K"))))</f>
        <v>SB</v>
      </c>
      <c r="Q885" s="51" t="str">
        <f ca="1">IF(ISBLANK(B885)," ",IF(O885&gt;MASTER!$B$3/100,"SB",IF(O885&gt;MASTER!$B$4/100,"B",IF(O885&gt;MASTER!$B$5/100,"C","K"))))</f>
        <v>SB</v>
      </c>
    </row>
    <row r="886" customHeight="1" spans="1:17">
      <c r="A886" s="51">
        <f ca="1">INDIRECT(ADDRESS(2+QUOTIENT(ROW()-2,COUNTA('Form Responses 1'!$1:$1)-4),1,,TRUE,"Form Responses 1"))</f>
        <v>0</v>
      </c>
      <c r="B886" s="51">
        <f ca="1">INDIRECT(ADDRESS(2+QUOTIENT(ROW()-2,COUNTA('Form Responses 1'!$1:$1)-4),2,,TRUE,"Form Responses 1"))</f>
        <v>0</v>
      </c>
      <c r="C886" s="51">
        <f ca="1">INDIRECT(ADDRESS(2+QUOTIENT(ROW()-2,COUNTA('Form Responses 1'!$1:$1)-4),3,,TRUE,"Form Responses 1"))</f>
        <v>0</v>
      </c>
      <c r="D886" s="51">
        <f ca="1">INDIRECT(ADDRESS(2+QUOTIENT(ROW()-2,COUNTA('Form Responses 1'!$1:$1)-4),4,,TRUE,"Form Responses 1"))</f>
        <v>0</v>
      </c>
      <c r="E886" s="67">
        <f ca="1" t="shared" si="0"/>
        <v>6</v>
      </c>
      <c r="F886" s="51" t="str">
        <f ca="1">IF(ISBLANK(A886)," ",INDIRECT(ADDRESS(1,5+MOD(ROW()-2,COUNTA('Form Responses 1'!$1:$1)-4),,TRUE,"Form Responses 1")))</f>
        <v>Gedung [Kamar 1]</v>
      </c>
      <c r="G886" s="51" t="e">
        <f ca="1">IF(ISBLANK(A886)," ",INDIRECT(ADDRESS(MATCH(A886,'Form Responses 1'!A:A,0),5+MOD(ROW()-2,COUNTA('Form Responses 1'!$1:$1)-4),,TRUE,"Form Responses 1")))</f>
        <v>#N/A</v>
      </c>
      <c r="H886" s="68" t="str">
        <f ca="1" t="shared" si="1"/>
        <v>Gedung</v>
      </c>
      <c r="I886" s="68" t="str">
        <f ca="1" t="shared" si="2"/>
        <v>CLEANING SERVICE</v>
      </c>
      <c r="J886" s="68" t="str">
        <f ca="1" t="array" ref="J886">IFERROR(INDEX(MASTER!B:B,MATCH(G886,MASTER!A:A,0))/100," ")</f>
        <v> </v>
      </c>
      <c r="K886" s="51">
        <f ca="1" t="shared" si="3"/>
        <v>0</v>
      </c>
      <c r="L886" s="51" t="str">
        <f ca="1" t="shared" si="4"/>
        <v>1900 - WEEK 00</v>
      </c>
      <c r="M886" s="51" t="str">
        <f ca="1" t="shared" si="5"/>
        <v>1900 - MONTH 01</v>
      </c>
      <c r="N886" s="68" t="str">
        <f ca="1" t="shared" ref="N886:O886" si="894">IFERROR(AVERAGEIF(L:L,L886,$J:$J)," ")</f>
        <v> </v>
      </c>
      <c r="O886" s="68" t="str">
        <f ca="1" t="shared" si="894"/>
        <v> </v>
      </c>
      <c r="P886" s="51" t="str">
        <f ca="1">IF(ISBLANK(A886)," ",IF(N886&gt;MASTER!$B$3/100,"SB",IF(N886&gt;MASTER!$B$4/100,"B",IF(N886&gt;MASTER!$B$5/100,"C","K"))))</f>
        <v>SB</v>
      </c>
      <c r="Q886" s="51" t="str">
        <f ca="1">IF(ISBLANK(B886)," ",IF(O886&gt;MASTER!$B$3/100,"SB",IF(O886&gt;MASTER!$B$4/100,"B",IF(O886&gt;MASTER!$B$5/100,"C","K"))))</f>
        <v>SB</v>
      </c>
    </row>
    <row r="887" customHeight="1" spans="1:17">
      <c r="A887" s="51">
        <f ca="1">INDIRECT(ADDRESS(2+QUOTIENT(ROW()-2,COUNTA('Form Responses 1'!$1:$1)-4),1,,TRUE,"Form Responses 1"))</f>
        <v>0</v>
      </c>
      <c r="B887" s="51">
        <f ca="1">INDIRECT(ADDRESS(2+QUOTIENT(ROW()-2,COUNTA('Form Responses 1'!$1:$1)-4),2,,TRUE,"Form Responses 1"))</f>
        <v>0</v>
      </c>
      <c r="C887" s="51">
        <f ca="1">INDIRECT(ADDRESS(2+QUOTIENT(ROW()-2,COUNTA('Form Responses 1'!$1:$1)-4),3,,TRUE,"Form Responses 1"))</f>
        <v>0</v>
      </c>
      <c r="D887" s="51">
        <f ca="1">INDIRECT(ADDRESS(2+QUOTIENT(ROW()-2,COUNTA('Form Responses 1'!$1:$1)-4),4,,TRUE,"Form Responses 1"))</f>
        <v>0</v>
      </c>
      <c r="E887" s="67">
        <f ca="1" t="shared" si="0"/>
        <v>6</v>
      </c>
      <c r="F887" s="51" t="str">
        <f ca="1">IF(ISBLANK(A887)," ",INDIRECT(ADDRESS(1,5+MOD(ROW()-2,COUNTA('Form Responses 1'!$1:$1)-4),,TRUE,"Form Responses 1")))</f>
        <v>Gedung [Kamar 2]</v>
      </c>
      <c r="G887" s="51" t="e">
        <f ca="1">IF(ISBLANK(A887)," ",INDIRECT(ADDRESS(MATCH(A887,'Form Responses 1'!A:A,0),5+MOD(ROW()-2,COUNTA('Form Responses 1'!$1:$1)-4),,TRUE,"Form Responses 1")))</f>
        <v>#N/A</v>
      </c>
      <c r="H887" s="68" t="str">
        <f ca="1" t="shared" si="1"/>
        <v>Gedung</v>
      </c>
      <c r="I887" s="68" t="str">
        <f ca="1" t="shared" si="2"/>
        <v>CLEANING SERVICE</v>
      </c>
      <c r="J887" s="68" t="str">
        <f ca="1" t="array" ref="J887">IFERROR(INDEX(MASTER!B:B,MATCH(G887,MASTER!A:A,0))/100," ")</f>
        <v> </v>
      </c>
      <c r="K887" s="51">
        <f ca="1" t="shared" si="3"/>
        <v>0</v>
      </c>
      <c r="L887" s="51" t="str">
        <f ca="1" t="shared" si="4"/>
        <v>1900 - WEEK 00</v>
      </c>
      <c r="M887" s="51" t="str">
        <f ca="1" t="shared" si="5"/>
        <v>1900 - MONTH 01</v>
      </c>
      <c r="N887" s="68" t="str">
        <f ca="1" t="shared" ref="N887:O887" si="895">IFERROR(AVERAGEIF(L:L,L887,$J:$J)," ")</f>
        <v> </v>
      </c>
      <c r="O887" s="68" t="str">
        <f ca="1" t="shared" si="895"/>
        <v> </v>
      </c>
      <c r="P887" s="51" t="str">
        <f ca="1">IF(ISBLANK(A887)," ",IF(N887&gt;MASTER!$B$3/100,"SB",IF(N887&gt;MASTER!$B$4/100,"B",IF(N887&gt;MASTER!$B$5/100,"C","K"))))</f>
        <v>SB</v>
      </c>
      <c r="Q887" s="51" t="str">
        <f ca="1">IF(ISBLANK(B887)," ",IF(O887&gt;MASTER!$B$3/100,"SB",IF(O887&gt;MASTER!$B$4/100,"B",IF(O887&gt;MASTER!$B$5/100,"C","K"))))</f>
        <v>SB</v>
      </c>
    </row>
    <row r="888" customHeight="1" spans="1:17">
      <c r="A888" s="51">
        <f ca="1">INDIRECT(ADDRESS(2+QUOTIENT(ROW()-2,COUNTA('Form Responses 1'!$1:$1)-4),1,,TRUE,"Form Responses 1"))</f>
        <v>0</v>
      </c>
      <c r="B888" s="51">
        <f ca="1">INDIRECT(ADDRESS(2+QUOTIENT(ROW()-2,COUNTA('Form Responses 1'!$1:$1)-4),2,,TRUE,"Form Responses 1"))</f>
        <v>0</v>
      </c>
      <c r="C888" s="51">
        <f ca="1">INDIRECT(ADDRESS(2+QUOTIENT(ROW()-2,COUNTA('Form Responses 1'!$1:$1)-4),3,,TRUE,"Form Responses 1"))</f>
        <v>0</v>
      </c>
      <c r="D888" s="51">
        <f ca="1">INDIRECT(ADDRESS(2+QUOTIENT(ROW()-2,COUNTA('Form Responses 1'!$1:$1)-4),4,,TRUE,"Form Responses 1"))</f>
        <v>0</v>
      </c>
      <c r="E888" s="67">
        <f ca="1" t="shared" si="0"/>
        <v>6</v>
      </c>
      <c r="F888" s="51" t="str">
        <f ca="1">IF(ISBLANK(A888)," ",INDIRECT(ADDRESS(1,5+MOD(ROW()-2,COUNTA('Form Responses 1'!$1:$1)-4),,TRUE,"Form Responses 1")))</f>
        <v>Gedung [Kamar 3]</v>
      </c>
      <c r="G888" s="51" t="e">
        <f ca="1">IF(ISBLANK(A888)," ",INDIRECT(ADDRESS(MATCH(A888,'Form Responses 1'!A:A,0),5+MOD(ROW()-2,COUNTA('Form Responses 1'!$1:$1)-4),,TRUE,"Form Responses 1")))</f>
        <v>#N/A</v>
      </c>
      <c r="H888" s="68" t="str">
        <f ca="1" t="shared" si="1"/>
        <v>Gedung</v>
      </c>
      <c r="I888" s="68" t="str">
        <f ca="1" t="shared" si="2"/>
        <v>CLEANING SERVICE</v>
      </c>
      <c r="J888" s="68" t="str">
        <f ca="1" t="array" ref="J888">IFERROR(INDEX(MASTER!B:B,MATCH(G888,MASTER!A:A,0))/100," ")</f>
        <v> </v>
      </c>
      <c r="K888" s="51">
        <f ca="1" t="shared" si="3"/>
        <v>0</v>
      </c>
      <c r="L888" s="51" t="str">
        <f ca="1" t="shared" si="4"/>
        <v>1900 - WEEK 00</v>
      </c>
      <c r="M888" s="51" t="str">
        <f ca="1" t="shared" si="5"/>
        <v>1900 - MONTH 01</v>
      </c>
      <c r="N888" s="68" t="str">
        <f ca="1" t="shared" ref="N888:O888" si="896">IFERROR(AVERAGEIF(L:L,L888,$J:$J)," ")</f>
        <v> </v>
      </c>
      <c r="O888" s="68" t="str">
        <f ca="1" t="shared" si="896"/>
        <v> </v>
      </c>
      <c r="P888" s="51" t="str">
        <f ca="1">IF(ISBLANK(A888)," ",IF(N888&gt;MASTER!$B$3/100,"SB",IF(N888&gt;MASTER!$B$4/100,"B",IF(N888&gt;MASTER!$B$5/100,"C","K"))))</f>
        <v>SB</v>
      </c>
      <c r="Q888" s="51" t="str">
        <f ca="1">IF(ISBLANK(B888)," ",IF(O888&gt;MASTER!$B$3/100,"SB",IF(O888&gt;MASTER!$B$4/100,"B",IF(O888&gt;MASTER!$B$5/100,"C","K"))))</f>
        <v>SB</v>
      </c>
    </row>
    <row r="889" customHeight="1" spans="1:17">
      <c r="A889" s="51">
        <f ca="1">INDIRECT(ADDRESS(2+QUOTIENT(ROW()-2,COUNTA('Form Responses 1'!$1:$1)-4),1,,TRUE,"Form Responses 1"))</f>
        <v>0</v>
      </c>
      <c r="B889" s="51">
        <f ca="1">INDIRECT(ADDRESS(2+QUOTIENT(ROW()-2,COUNTA('Form Responses 1'!$1:$1)-4),2,,TRUE,"Form Responses 1"))</f>
        <v>0</v>
      </c>
      <c r="C889" s="51">
        <f ca="1">INDIRECT(ADDRESS(2+QUOTIENT(ROW()-2,COUNTA('Form Responses 1'!$1:$1)-4),3,,TRUE,"Form Responses 1"))</f>
        <v>0</v>
      </c>
      <c r="D889" s="51">
        <f ca="1">INDIRECT(ADDRESS(2+QUOTIENT(ROW()-2,COUNTA('Form Responses 1'!$1:$1)-4),4,,TRUE,"Form Responses 1"))</f>
        <v>0</v>
      </c>
      <c r="E889" s="67">
        <f ca="1" t="shared" si="0"/>
        <v>6</v>
      </c>
      <c r="F889" s="51" t="str">
        <f ca="1">IF(ISBLANK(A889)," ",INDIRECT(ADDRESS(1,5+MOD(ROW()-2,COUNTA('Form Responses 1'!$1:$1)-4),,TRUE,"Form Responses 1")))</f>
        <v>Gedung [Kamar 4]</v>
      </c>
      <c r="G889" s="51" t="e">
        <f ca="1">IF(ISBLANK(A889)," ",INDIRECT(ADDRESS(MATCH(A889,'Form Responses 1'!A:A,0),5+MOD(ROW()-2,COUNTA('Form Responses 1'!$1:$1)-4),,TRUE,"Form Responses 1")))</f>
        <v>#N/A</v>
      </c>
      <c r="H889" s="68" t="str">
        <f ca="1" t="shared" si="1"/>
        <v>Gedung</v>
      </c>
      <c r="I889" s="68" t="str">
        <f ca="1" t="shared" si="2"/>
        <v>CLEANING SERVICE</v>
      </c>
      <c r="J889" s="68" t="str">
        <f ca="1" t="array" ref="J889">IFERROR(INDEX(MASTER!B:B,MATCH(G889,MASTER!A:A,0))/100," ")</f>
        <v> </v>
      </c>
      <c r="K889" s="51">
        <f ca="1" t="shared" si="3"/>
        <v>0</v>
      </c>
      <c r="L889" s="51" t="str">
        <f ca="1" t="shared" si="4"/>
        <v>1900 - WEEK 00</v>
      </c>
      <c r="M889" s="51" t="str">
        <f ca="1" t="shared" si="5"/>
        <v>1900 - MONTH 01</v>
      </c>
      <c r="N889" s="68" t="str">
        <f ca="1" t="shared" ref="N889:O889" si="897">IFERROR(AVERAGEIF(L:L,L889,$J:$J)," ")</f>
        <v> </v>
      </c>
      <c r="O889" s="68" t="str">
        <f ca="1" t="shared" si="897"/>
        <v> </v>
      </c>
      <c r="P889" s="51" t="str">
        <f ca="1">IF(ISBLANK(A889)," ",IF(N889&gt;MASTER!$B$3/100,"SB",IF(N889&gt;MASTER!$B$4/100,"B",IF(N889&gt;MASTER!$B$5/100,"C","K"))))</f>
        <v>SB</v>
      </c>
      <c r="Q889" s="51" t="str">
        <f ca="1">IF(ISBLANK(B889)," ",IF(O889&gt;MASTER!$B$3/100,"SB",IF(O889&gt;MASTER!$B$4/100,"B",IF(O889&gt;MASTER!$B$5/100,"C","K"))))</f>
        <v>SB</v>
      </c>
    </row>
    <row r="890" customHeight="1" spans="1:17">
      <c r="A890" s="51">
        <f ca="1">INDIRECT(ADDRESS(2+QUOTIENT(ROW()-2,COUNTA('Form Responses 1'!$1:$1)-4),1,,TRUE,"Form Responses 1"))</f>
        <v>0</v>
      </c>
      <c r="B890" s="51">
        <f ca="1">INDIRECT(ADDRESS(2+QUOTIENT(ROW()-2,COUNTA('Form Responses 1'!$1:$1)-4),2,,TRUE,"Form Responses 1"))</f>
        <v>0</v>
      </c>
      <c r="C890" s="51">
        <f ca="1">INDIRECT(ADDRESS(2+QUOTIENT(ROW()-2,COUNTA('Form Responses 1'!$1:$1)-4),3,,TRUE,"Form Responses 1"))</f>
        <v>0</v>
      </c>
      <c r="D890" s="51">
        <f ca="1">INDIRECT(ADDRESS(2+QUOTIENT(ROW()-2,COUNTA('Form Responses 1'!$1:$1)-4),4,,TRUE,"Form Responses 1"))</f>
        <v>0</v>
      </c>
      <c r="E890" s="67">
        <f ca="1" t="shared" si="0"/>
        <v>6</v>
      </c>
      <c r="F890" s="51" t="str">
        <f ca="1">IF(ISBLANK(A890)," ",INDIRECT(ADDRESS(1,5+MOD(ROW()-2,COUNTA('Form Responses 1'!$1:$1)-4),,TRUE,"Form Responses 1")))</f>
        <v>Gedung [Kolidor]</v>
      </c>
      <c r="G890" s="51" t="e">
        <f ca="1">IF(ISBLANK(A890)," ",INDIRECT(ADDRESS(MATCH(A890,'Form Responses 1'!A:A,0),5+MOD(ROW()-2,COUNTA('Form Responses 1'!$1:$1)-4),,TRUE,"Form Responses 1")))</f>
        <v>#N/A</v>
      </c>
      <c r="H890" s="68" t="str">
        <f ca="1" t="shared" si="1"/>
        <v>Gedung</v>
      </c>
      <c r="I890" s="68" t="str">
        <f ca="1" t="shared" si="2"/>
        <v>CLEANING SERVICE</v>
      </c>
      <c r="J890" s="68" t="str">
        <f ca="1" t="array" ref="J890">IFERROR(INDEX(MASTER!B:B,MATCH(G890,MASTER!A:A,0))/100," ")</f>
        <v> </v>
      </c>
      <c r="K890" s="51">
        <f ca="1" t="shared" si="3"/>
        <v>0</v>
      </c>
      <c r="L890" s="51" t="str">
        <f ca="1" t="shared" si="4"/>
        <v>1900 - WEEK 00</v>
      </c>
      <c r="M890" s="51" t="str">
        <f ca="1" t="shared" si="5"/>
        <v>1900 - MONTH 01</v>
      </c>
      <c r="N890" s="68" t="str">
        <f ca="1" t="shared" ref="N890:O890" si="898">IFERROR(AVERAGEIF(L:L,L890,$J:$J)," ")</f>
        <v> </v>
      </c>
      <c r="O890" s="68" t="str">
        <f ca="1" t="shared" si="898"/>
        <v> </v>
      </c>
      <c r="P890" s="51" t="str">
        <f ca="1">IF(ISBLANK(A890)," ",IF(N890&gt;MASTER!$B$3/100,"SB",IF(N890&gt;MASTER!$B$4/100,"B",IF(N890&gt;MASTER!$B$5/100,"C","K"))))</f>
        <v>SB</v>
      </c>
      <c r="Q890" s="51" t="str">
        <f ca="1">IF(ISBLANK(B890)," ",IF(O890&gt;MASTER!$B$3/100,"SB",IF(O890&gt;MASTER!$B$4/100,"B",IF(O890&gt;MASTER!$B$5/100,"C","K"))))</f>
        <v>SB</v>
      </c>
    </row>
    <row r="891" customHeight="1" spans="1:17">
      <c r="A891" s="51">
        <f ca="1">INDIRECT(ADDRESS(2+QUOTIENT(ROW()-2,COUNTA('Form Responses 1'!$1:$1)-4),1,,TRUE,"Form Responses 1"))</f>
        <v>0</v>
      </c>
      <c r="B891" s="51">
        <f ca="1">INDIRECT(ADDRESS(2+QUOTIENT(ROW()-2,COUNTA('Form Responses 1'!$1:$1)-4),2,,TRUE,"Form Responses 1"))</f>
        <v>0</v>
      </c>
      <c r="C891" s="51">
        <f ca="1">INDIRECT(ADDRESS(2+QUOTIENT(ROW()-2,COUNTA('Form Responses 1'!$1:$1)-4),3,,TRUE,"Form Responses 1"))</f>
        <v>0</v>
      </c>
      <c r="D891" s="51">
        <f ca="1">INDIRECT(ADDRESS(2+QUOTIENT(ROW()-2,COUNTA('Form Responses 1'!$1:$1)-4),4,,TRUE,"Form Responses 1"))</f>
        <v>0</v>
      </c>
      <c r="E891" s="67">
        <f ca="1" t="shared" si="0"/>
        <v>6</v>
      </c>
      <c r="F891" s="51" t="str">
        <f ca="1">IF(ISBLANK(A891)," ",INDIRECT(ADDRESS(1,5+MOD(ROW()-2,COUNTA('Form Responses 1'!$1:$1)-4),,TRUE,"Form Responses 1")))</f>
        <v>Gedung [Pentri]</v>
      </c>
      <c r="G891" s="51" t="e">
        <f ca="1">IF(ISBLANK(A891)," ",INDIRECT(ADDRESS(MATCH(A891,'Form Responses 1'!A:A,0),5+MOD(ROW()-2,COUNTA('Form Responses 1'!$1:$1)-4),,TRUE,"Form Responses 1")))</f>
        <v>#N/A</v>
      </c>
      <c r="H891" s="68" t="str">
        <f ca="1" t="shared" si="1"/>
        <v>Gedung</v>
      </c>
      <c r="I891" s="68" t="str">
        <f ca="1" t="shared" si="2"/>
        <v>CLEANING SERVICE</v>
      </c>
      <c r="J891" s="68" t="str">
        <f ca="1" t="array" ref="J891">IFERROR(INDEX(MASTER!B:B,MATCH(G891,MASTER!A:A,0))/100," ")</f>
        <v> </v>
      </c>
      <c r="K891" s="51">
        <f ca="1" t="shared" si="3"/>
        <v>0</v>
      </c>
      <c r="L891" s="51" t="str">
        <f ca="1" t="shared" si="4"/>
        <v>1900 - WEEK 00</v>
      </c>
      <c r="M891" s="51" t="str">
        <f ca="1" t="shared" si="5"/>
        <v>1900 - MONTH 01</v>
      </c>
      <c r="N891" s="68" t="str">
        <f ca="1" t="shared" ref="N891:O891" si="899">IFERROR(AVERAGEIF(L:L,L891,$J:$J)," ")</f>
        <v> </v>
      </c>
      <c r="O891" s="68" t="str">
        <f ca="1" t="shared" si="899"/>
        <v> </v>
      </c>
      <c r="P891" s="51" t="str">
        <f ca="1">IF(ISBLANK(A891)," ",IF(N891&gt;MASTER!$B$3/100,"SB",IF(N891&gt;MASTER!$B$4/100,"B",IF(N891&gt;MASTER!$B$5/100,"C","K"))))</f>
        <v>SB</v>
      </c>
      <c r="Q891" s="51" t="str">
        <f ca="1">IF(ISBLANK(B891)," ",IF(O891&gt;MASTER!$B$3/100,"SB",IF(O891&gt;MASTER!$B$4/100,"B",IF(O891&gt;MASTER!$B$5/100,"C","K"))))</f>
        <v>SB</v>
      </c>
    </row>
    <row r="892" customHeight="1" spans="1:17">
      <c r="A892" s="51">
        <f ca="1">INDIRECT(ADDRESS(2+QUOTIENT(ROW()-2,COUNTA('Form Responses 1'!$1:$1)-4),1,,TRUE,"Form Responses 1"))</f>
        <v>0</v>
      </c>
      <c r="B892" s="51">
        <f ca="1">INDIRECT(ADDRESS(2+QUOTIENT(ROW()-2,COUNTA('Form Responses 1'!$1:$1)-4),2,,TRUE,"Form Responses 1"))</f>
        <v>0</v>
      </c>
      <c r="C892" s="51">
        <f ca="1">INDIRECT(ADDRESS(2+QUOTIENT(ROW()-2,COUNTA('Form Responses 1'!$1:$1)-4),3,,TRUE,"Form Responses 1"))</f>
        <v>0</v>
      </c>
      <c r="D892" s="51">
        <f ca="1">INDIRECT(ADDRESS(2+QUOTIENT(ROW()-2,COUNTA('Form Responses 1'!$1:$1)-4),4,,TRUE,"Form Responses 1"))</f>
        <v>0</v>
      </c>
      <c r="E892" s="67">
        <f ca="1" t="shared" si="0"/>
        <v>6</v>
      </c>
      <c r="F892" s="51" t="str">
        <f ca="1">IF(ISBLANK(A892)," ",INDIRECT(ADDRESS(1,5+MOD(ROW()-2,COUNTA('Form Responses 1'!$1:$1)-4),,TRUE,"Form Responses 1")))</f>
        <v>Gedung [Toilet]</v>
      </c>
      <c r="G892" s="51" t="e">
        <f ca="1">IF(ISBLANK(A892)," ",INDIRECT(ADDRESS(MATCH(A892,'Form Responses 1'!A:A,0),5+MOD(ROW()-2,COUNTA('Form Responses 1'!$1:$1)-4),,TRUE,"Form Responses 1")))</f>
        <v>#N/A</v>
      </c>
      <c r="H892" s="68" t="str">
        <f ca="1" t="shared" si="1"/>
        <v>Gedung</v>
      </c>
      <c r="I892" s="68" t="str">
        <f ca="1" t="shared" si="2"/>
        <v>CLEANING SERVICE</v>
      </c>
      <c r="J892" s="68" t="str">
        <f ca="1" t="array" ref="J892">IFERROR(INDEX(MASTER!B:B,MATCH(G892,MASTER!A:A,0))/100," ")</f>
        <v> </v>
      </c>
      <c r="K892" s="51">
        <f ca="1" t="shared" si="3"/>
        <v>0</v>
      </c>
      <c r="L892" s="51" t="str">
        <f ca="1" t="shared" si="4"/>
        <v>1900 - WEEK 00</v>
      </c>
      <c r="M892" s="51" t="str">
        <f ca="1" t="shared" si="5"/>
        <v>1900 - MONTH 01</v>
      </c>
      <c r="N892" s="68" t="str">
        <f ca="1" t="shared" ref="N892:O892" si="900">IFERROR(AVERAGEIF(L:L,L892,$J:$J)," ")</f>
        <v> </v>
      </c>
      <c r="O892" s="68" t="str">
        <f ca="1" t="shared" si="900"/>
        <v> </v>
      </c>
      <c r="P892" s="51" t="str">
        <f ca="1">IF(ISBLANK(A892)," ",IF(N892&gt;MASTER!$B$3/100,"SB",IF(N892&gt;MASTER!$B$4/100,"B",IF(N892&gt;MASTER!$B$5/100,"C","K"))))</f>
        <v>SB</v>
      </c>
      <c r="Q892" s="51" t="str">
        <f ca="1">IF(ISBLANK(B892)," ",IF(O892&gt;MASTER!$B$3/100,"SB",IF(O892&gt;MASTER!$B$4/100,"B",IF(O892&gt;MASTER!$B$5/100,"C","K"))))</f>
        <v>SB</v>
      </c>
    </row>
    <row r="893" customHeight="1" spans="1:17">
      <c r="A893" s="51">
        <f ca="1">INDIRECT(ADDRESS(2+QUOTIENT(ROW()-2,COUNTA('Form Responses 1'!$1:$1)-4),1,,TRUE,"Form Responses 1"))</f>
        <v>0</v>
      </c>
      <c r="B893" s="51">
        <f ca="1">INDIRECT(ADDRESS(2+QUOTIENT(ROW()-2,COUNTA('Form Responses 1'!$1:$1)-4),2,,TRUE,"Form Responses 1"))</f>
        <v>0</v>
      </c>
      <c r="C893" s="51">
        <f ca="1">INDIRECT(ADDRESS(2+QUOTIENT(ROW()-2,COUNTA('Form Responses 1'!$1:$1)-4),3,,TRUE,"Form Responses 1"))</f>
        <v>0</v>
      </c>
      <c r="D893" s="51">
        <f ca="1">INDIRECT(ADDRESS(2+QUOTIENT(ROW()-2,COUNTA('Form Responses 1'!$1:$1)-4),4,,TRUE,"Form Responses 1"))</f>
        <v>0</v>
      </c>
      <c r="E893" s="67">
        <f ca="1" t="shared" si="0"/>
        <v>6</v>
      </c>
      <c r="F893" s="51" t="str">
        <f ca="1">IF(ISBLANK(A893)," ",INDIRECT(ADDRESS(1,5+MOD(ROW()-2,COUNTA('Form Responses 1'!$1:$1)-4),,TRUE,"Form Responses 1")))</f>
        <v>Security [Security Functions]</v>
      </c>
      <c r="G893" s="51" t="e">
        <f ca="1">IF(ISBLANK(A893)," ",INDIRECT(ADDRESS(MATCH(A893,'Form Responses 1'!A:A,0),5+MOD(ROW()-2,COUNTA('Form Responses 1'!$1:$1)-4),,TRUE,"Form Responses 1")))</f>
        <v>#N/A</v>
      </c>
      <c r="H893" s="68" t="str">
        <f ca="1" t="shared" si="1"/>
        <v>Security</v>
      </c>
      <c r="I893" s="68" t="str">
        <f ca="1" t="shared" si="2"/>
        <v>SECURITY SERVICE</v>
      </c>
      <c r="J893" s="68" t="str">
        <f ca="1" t="array" ref="J893">IFERROR(INDEX(MASTER!B:B,MATCH(G893,MASTER!A:A,0))/100," ")</f>
        <v> </v>
      </c>
      <c r="K893" s="51">
        <f ca="1" t="shared" si="3"/>
        <v>0</v>
      </c>
      <c r="L893" s="51" t="str">
        <f ca="1" t="shared" si="4"/>
        <v>1900 - WEEK 00</v>
      </c>
      <c r="M893" s="51" t="str">
        <f ca="1" t="shared" si="5"/>
        <v>1900 - MONTH 01</v>
      </c>
      <c r="N893" s="68" t="str">
        <f ca="1" t="shared" ref="N893:O893" si="901">IFERROR(AVERAGEIF(L:L,L893,$J:$J)," ")</f>
        <v> </v>
      </c>
      <c r="O893" s="68" t="str">
        <f ca="1" t="shared" si="901"/>
        <v> </v>
      </c>
      <c r="P893" s="51" t="str">
        <f ca="1">IF(ISBLANK(A893)," ",IF(N893&gt;MASTER!$B$3/100,"SB",IF(N893&gt;MASTER!$B$4/100,"B",IF(N893&gt;MASTER!$B$5/100,"C","K"))))</f>
        <v>SB</v>
      </c>
      <c r="Q893" s="51" t="str">
        <f ca="1">IF(ISBLANK(B893)," ",IF(O893&gt;MASTER!$B$3/100,"SB",IF(O893&gt;MASTER!$B$4/100,"B",IF(O893&gt;MASTER!$B$5/100,"C","K"))))</f>
        <v>SB</v>
      </c>
    </row>
    <row r="894" customHeight="1" spans="1:17">
      <c r="A894" s="51">
        <f ca="1">INDIRECT(ADDRESS(2+QUOTIENT(ROW()-2,COUNTA('Form Responses 1'!$1:$1)-4),1,,TRUE,"Form Responses 1"))</f>
        <v>0</v>
      </c>
      <c r="B894" s="51">
        <f ca="1">INDIRECT(ADDRESS(2+QUOTIENT(ROW()-2,COUNTA('Form Responses 1'!$1:$1)-4),2,,TRUE,"Form Responses 1"))</f>
        <v>0</v>
      </c>
      <c r="C894" s="51">
        <f ca="1">INDIRECT(ADDRESS(2+QUOTIENT(ROW()-2,COUNTA('Form Responses 1'!$1:$1)-4),3,,TRUE,"Form Responses 1"))</f>
        <v>0</v>
      </c>
      <c r="D894" s="51">
        <f ca="1">INDIRECT(ADDRESS(2+QUOTIENT(ROW()-2,COUNTA('Form Responses 1'!$1:$1)-4),4,,TRUE,"Form Responses 1"))</f>
        <v>0</v>
      </c>
      <c r="E894" s="67">
        <f ca="1" t="shared" si="0"/>
        <v>6</v>
      </c>
      <c r="F894" s="51" t="str">
        <f ca="1">IF(ISBLANK(A894)," ",INDIRECT(ADDRESS(1,5+MOD(ROW()-2,COUNTA('Form Responses 1'!$1:$1)-4),,TRUE,"Form Responses 1")))</f>
        <v>Gedung [Halaman]</v>
      </c>
      <c r="G894" s="51" t="e">
        <f ca="1">IF(ISBLANK(A894)," ",INDIRECT(ADDRESS(MATCH(A894,'Form Responses 1'!A:A,0),5+MOD(ROW()-2,COUNTA('Form Responses 1'!$1:$1)-4),,TRUE,"Form Responses 1")))</f>
        <v>#N/A</v>
      </c>
      <c r="H894" s="68" t="str">
        <f ca="1" t="shared" si="1"/>
        <v>Gedung</v>
      </c>
      <c r="I894" s="68" t="str">
        <f ca="1" t="shared" si="2"/>
        <v>CLEANING SERVICE</v>
      </c>
      <c r="J894" s="68" t="str">
        <f ca="1" t="array" ref="J894">IFERROR(INDEX(MASTER!B:B,MATCH(G894,MASTER!A:A,0))/100," ")</f>
        <v> </v>
      </c>
      <c r="K894" s="51">
        <f ca="1" t="shared" si="3"/>
        <v>0</v>
      </c>
      <c r="L894" s="51" t="str">
        <f ca="1" t="shared" si="4"/>
        <v>1900 - WEEK 00</v>
      </c>
      <c r="M894" s="51" t="str">
        <f ca="1" t="shared" si="5"/>
        <v>1900 - MONTH 01</v>
      </c>
      <c r="N894" s="68" t="str">
        <f ca="1" t="shared" ref="N894:O894" si="902">IFERROR(AVERAGEIF(L:L,L894,$J:$J)," ")</f>
        <v> </v>
      </c>
      <c r="O894" s="68" t="str">
        <f ca="1" t="shared" si="902"/>
        <v> </v>
      </c>
      <c r="P894" s="51" t="str">
        <f ca="1">IF(ISBLANK(A894)," ",IF(N894&gt;MASTER!$B$3/100,"SB",IF(N894&gt;MASTER!$B$4/100,"B",IF(N894&gt;MASTER!$B$5/100,"C","K"))))</f>
        <v>SB</v>
      </c>
      <c r="Q894" s="51" t="str">
        <f ca="1">IF(ISBLANK(B894)," ",IF(O894&gt;MASTER!$B$3/100,"SB",IF(O894&gt;MASTER!$B$4/100,"B",IF(O894&gt;MASTER!$B$5/100,"C","K"))))</f>
        <v>SB</v>
      </c>
    </row>
    <row r="895" customHeight="1" spans="1:17">
      <c r="A895" s="51">
        <f ca="1">INDIRECT(ADDRESS(2+QUOTIENT(ROW()-2,COUNTA('Form Responses 1'!$1:$1)-4),1,,TRUE,"Form Responses 1"))</f>
        <v>0</v>
      </c>
      <c r="B895" s="51">
        <f ca="1">INDIRECT(ADDRESS(2+QUOTIENT(ROW()-2,COUNTA('Form Responses 1'!$1:$1)-4),2,,TRUE,"Form Responses 1"))</f>
        <v>0</v>
      </c>
      <c r="C895" s="51">
        <f ca="1">INDIRECT(ADDRESS(2+QUOTIENT(ROW()-2,COUNTA('Form Responses 1'!$1:$1)-4),3,,TRUE,"Form Responses 1"))</f>
        <v>0</v>
      </c>
      <c r="D895" s="51">
        <f ca="1">INDIRECT(ADDRESS(2+QUOTIENT(ROW()-2,COUNTA('Form Responses 1'!$1:$1)-4),4,,TRUE,"Form Responses 1"))</f>
        <v>0</v>
      </c>
      <c r="E895" s="67">
        <f ca="1" t="shared" si="0"/>
        <v>6</v>
      </c>
      <c r="F895" s="51" t="str">
        <f ca="1">IF(ISBLANK(A895)," ",INDIRECT(ADDRESS(1,5+MOD(ROW()-2,COUNTA('Form Responses 1'!$1:$1)-4),,TRUE,"Form Responses 1")))</f>
        <v>Gedung [Kamar 1]</v>
      </c>
      <c r="G895" s="51" t="e">
        <f ca="1">IF(ISBLANK(A895)," ",INDIRECT(ADDRESS(MATCH(A895,'Form Responses 1'!A:A,0),5+MOD(ROW()-2,COUNTA('Form Responses 1'!$1:$1)-4),,TRUE,"Form Responses 1")))</f>
        <v>#N/A</v>
      </c>
      <c r="H895" s="68" t="str">
        <f ca="1" t="shared" si="1"/>
        <v>Gedung</v>
      </c>
      <c r="I895" s="68" t="str">
        <f ca="1" t="shared" si="2"/>
        <v>CLEANING SERVICE</v>
      </c>
      <c r="J895" s="68" t="str">
        <f ca="1" t="array" ref="J895">IFERROR(INDEX(MASTER!B:B,MATCH(G895,MASTER!A:A,0))/100," ")</f>
        <v> </v>
      </c>
      <c r="K895" s="51">
        <f ca="1" t="shared" si="3"/>
        <v>0</v>
      </c>
      <c r="L895" s="51" t="str">
        <f ca="1" t="shared" si="4"/>
        <v>1900 - WEEK 00</v>
      </c>
      <c r="M895" s="51" t="str">
        <f ca="1" t="shared" si="5"/>
        <v>1900 - MONTH 01</v>
      </c>
      <c r="N895" s="68" t="str">
        <f ca="1" t="shared" ref="N895:O895" si="903">IFERROR(AVERAGEIF(L:L,L895,$J:$J)," ")</f>
        <v> </v>
      </c>
      <c r="O895" s="68" t="str">
        <f ca="1" t="shared" si="903"/>
        <v> </v>
      </c>
      <c r="P895" s="51" t="str">
        <f ca="1">IF(ISBLANK(A895)," ",IF(N895&gt;MASTER!$B$3/100,"SB",IF(N895&gt;MASTER!$B$4/100,"B",IF(N895&gt;MASTER!$B$5/100,"C","K"))))</f>
        <v>SB</v>
      </c>
      <c r="Q895" s="51" t="str">
        <f ca="1">IF(ISBLANK(B895)," ",IF(O895&gt;MASTER!$B$3/100,"SB",IF(O895&gt;MASTER!$B$4/100,"B",IF(O895&gt;MASTER!$B$5/100,"C","K"))))</f>
        <v>SB</v>
      </c>
    </row>
    <row r="896" customHeight="1" spans="1:17">
      <c r="A896" s="51">
        <f ca="1">INDIRECT(ADDRESS(2+QUOTIENT(ROW()-2,COUNTA('Form Responses 1'!$1:$1)-4),1,,TRUE,"Form Responses 1"))</f>
        <v>0</v>
      </c>
      <c r="B896" s="51">
        <f ca="1">INDIRECT(ADDRESS(2+QUOTIENT(ROW()-2,COUNTA('Form Responses 1'!$1:$1)-4),2,,TRUE,"Form Responses 1"))</f>
        <v>0</v>
      </c>
      <c r="C896" s="51">
        <f ca="1">INDIRECT(ADDRESS(2+QUOTIENT(ROW()-2,COUNTA('Form Responses 1'!$1:$1)-4),3,,TRUE,"Form Responses 1"))</f>
        <v>0</v>
      </c>
      <c r="D896" s="51">
        <f ca="1">INDIRECT(ADDRESS(2+QUOTIENT(ROW()-2,COUNTA('Form Responses 1'!$1:$1)-4),4,,TRUE,"Form Responses 1"))</f>
        <v>0</v>
      </c>
      <c r="E896" s="67">
        <f ca="1" t="shared" si="0"/>
        <v>6</v>
      </c>
      <c r="F896" s="51" t="str">
        <f ca="1">IF(ISBLANK(A896)," ",INDIRECT(ADDRESS(1,5+MOD(ROW()-2,COUNTA('Form Responses 1'!$1:$1)-4),,TRUE,"Form Responses 1")))</f>
        <v>Gedung [Kamar 2]</v>
      </c>
      <c r="G896" s="51" t="e">
        <f ca="1">IF(ISBLANK(A896)," ",INDIRECT(ADDRESS(MATCH(A896,'Form Responses 1'!A:A,0),5+MOD(ROW()-2,COUNTA('Form Responses 1'!$1:$1)-4),,TRUE,"Form Responses 1")))</f>
        <v>#N/A</v>
      </c>
      <c r="H896" s="68" t="str">
        <f ca="1" t="shared" si="1"/>
        <v>Gedung</v>
      </c>
      <c r="I896" s="68" t="str">
        <f ca="1" t="shared" si="2"/>
        <v>CLEANING SERVICE</v>
      </c>
      <c r="J896" s="68" t="str">
        <f ca="1" t="array" ref="J896">IFERROR(INDEX(MASTER!B:B,MATCH(G896,MASTER!A:A,0))/100," ")</f>
        <v> </v>
      </c>
      <c r="K896" s="51">
        <f ca="1" t="shared" si="3"/>
        <v>0</v>
      </c>
      <c r="L896" s="51" t="str">
        <f ca="1" t="shared" si="4"/>
        <v>1900 - WEEK 00</v>
      </c>
      <c r="M896" s="51" t="str">
        <f ca="1" t="shared" si="5"/>
        <v>1900 - MONTH 01</v>
      </c>
      <c r="N896" s="68" t="str">
        <f ca="1" t="shared" ref="N896:O896" si="904">IFERROR(AVERAGEIF(L:L,L896,$J:$J)," ")</f>
        <v> </v>
      </c>
      <c r="O896" s="68" t="str">
        <f ca="1" t="shared" si="904"/>
        <v> </v>
      </c>
      <c r="P896" s="51" t="str">
        <f ca="1">IF(ISBLANK(A896)," ",IF(N896&gt;MASTER!$B$3/100,"SB",IF(N896&gt;MASTER!$B$4/100,"B",IF(N896&gt;MASTER!$B$5/100,"C","K"))))</f>
        <v>SB</v>
      </c>
      <c r="Q896" s="51" t="str">
        <f ca="1">IF(ISBLANK(B896)," ",IF(O896&gt;MASTER!$B$3/100,"SB",IF(O896&gt;MASTER!$B$4/100,"B",IF(O896&gt;MASTER!$B$5/100,"C","K"))))</f>
        <v>SB</v>
      </c>
    </row>
    <row r="897" customHeight="1" spans="1:17">
      <c r="A897" s="51">
        <f ca="1">INDIRECT(ADDRESS(2+QUOTIENT(ROW()-2,COUNTA('Form Responses 1'!$1:$1)-4),1,,TRUE,"Form Responses 1"))</f>
        <v>0</v>
      </c>
      <c r="B897" s="51">
        <f ca="1">INDIRECT(ADDRESS(2+QUOTIENT(ROW()-2,COUNTA('Form Responses 1'!$1:$1)-4),2,,TRUE,"Form Responses 1"))</f>
        <v>0</v>
      </c>
      <c r="C897" s="51">
        <f ca="1">INDIRECT(ADDRESS(2+QUOTIENT(ROW()-2,COUNTA('Form Responses 1'!$1:$1)-4),3,,TRUE,"Form Responses 1"))</f>
        <v>0</v>
      </c>
      <c r="D897" s="51">
        <f ca="1">INDIRECT(ADDRESS(2+QUOTIENT(ROW()-2,COUNTA('Form Responses 1'!$1:$1)-4),4,,TRUE,"Form Responses 1"))</f>
        <v>0</v>
      </c>
      <c r="E897" s="67">
        <f ca="1" t="shared" si="0"/>
        <v>6</v>
      </c>
      <c r="F897" s="51" t="str">
        <f ca="1">IF(ISBLANK(A897)," ",INDIRECT(ADDRESS(1,5+MOD(ROW()-2,COUNTA('Form Responses 1'!$1:$1)-4),,TRUE,"Form Responses 1")))</f>
        <v>Gedung [Kamar 3]</v>
      </c>
      <c r="G897" s="51" t="e">
        <f ca="1">IF(ISBLANK(A897)," ",INDIRECT(ADDRESS(MATCH(A897,'Form Responses 1'!A:A,0),5+MOD(ROW()-2,COUNTA('Form Responses 1'!$1:$1)-4),,TRUE,"Form Responses 1")))</f>
        <v>#N/A</v>
      </c>
      <c r="H897" s="68" t="str">
        <f ca="1" t="shared" si="1"/>
        <v>Gedung</v>
      </c>
      <c r="I897" s="68" t="str">
        <f ca="1" t="shared" si="2"/>
        <v>CLEANING SERVICE</v>
      </c>
      <c r="J897" s="68" t="str">
        <f ca="1" t="array" ref="J897">IFERROR(INDEX(MASTER!B:B,MATCH(G897,MASTER!A:A,0))/100," ")</f>
        <v> </v>
      </c>
      <c r="K897" s="51">
        <f ca="1" t="shared" si="3"/>
        <v>0</v>
      </c>
      <c r="L897" s="51" t="str">
        <f ca="1" t="shared" si="4"/>
        <v>1900 - WEEK 00</v>
      </c>
      <c r="M897" s="51" t="str">
        <f ca="1" t="shared" si="5"/>
        <v>1900 - MONTH 01</v>
      </c>
      <c r="N897" s="68" t="str">
        <f ca="1" t="shared" ref="N897:O897" si="905">IFERROR(AVERAGEIF(L:L,L897,$J:$J)," ")</f>
        <v> </v>
      </c>
      <c r="O897" s="68" t="str">
        <f ca="1" t="shared" si="905"/>
        <v> </v>
      </c>
      <c r="P897" s="51" t="str">
        <f ca="1">IF(ISBLANK(A897)," ",IF(N897&gt;MASTER!$B$3/100,"SB",IF(N897&gt;MASTER!$B$4/100,"B",IF(N897&gt;MASTER!$B$5/100,"C","K"))))</f>
        <v>SB</v>
      </c>
      <c r="Q897" s="51" t="str">
        <f ca="1">IF(ISBLANK(B897)," ",IF(O897&gt;MASTER!$B$3/100,"SB",IF(O897&gt;MASTER!$B$4/100,"B",IF(O897&gt;MASTER!$B$5/100,"C","K"))))</f>
        <v>SB</v>
      </c>
    </row>
    <row r="898" customHeight="1" spans="1:17">
      <c r="A898" s="51">
        <f ca="1">INDIRECT(ADDRESS(2+QUOTIENT(ROW()-2,COUNTA('Form Responses 1'!$1:$1)-4),1,,TRUE,"Form Responses 1"))</f>
        <v>0</v>
      </c>
      <c r="B898" s="51">
        <f ca="1">INDIRECT(ADDRESS(2+QUOTIENT(ROW()-2,COUNTA('Form Responses 1'!$1:$1)-4),2,,TRUE,"Form Responses 1"))</f>
        <v>0</v>
      </c>
      <c r="C898" s="51">
        <f ca="1">INDIRECT(ADDRESS(2+QUOTIENT(ROW()-2,COUNTA('Form Responses 1'!$1:$1)-4),3,,TRUE,"Form Responses 1"))</f>
        <v>0</v>
      </c>
      <c r="D898" s="51">
        <f ca="1">INDIRECT(ADDRESS(2+QUOTIENT(ROW()-2,COUNTA('Form Responses 1'!$1:$1)-4),4,,TRUE,"Form Responses 1"))</f>
        <v>0</v>
      </c>
      <c r="E898" s="67">
        <f ca="1" t="shared" si="0"/>
        <v>6</v>
      </c>
      <c r="F898" s="51" t="str">
        <f ca="1">IF(ISBLANK(A898)," ",INDIRECT(ADDRESS(1,5+MOD(ROW()-2,COUNTA('Form Responses 1'!$1:$1)-4),,TRUE,"Form Responses 1")))</f>
        <v>Gedung [Kamar 4]</v>
      </c>
      <c r="G898" s="51" t="e">
        <f ca="1">IF(ISBLANK(A898)," ",INDIRECT(ADDRESS(MATCH(A898,'Form Responses 1'!A:A,0),5+MOD(ROW()-2,COUNTA('Form Responses 1'!$1:$1)-4),,TRUE,"Form Responses 1")))</f>
        <v>#N/A</v>
      </c>
      <c r="H898" s="68" t="str">
        <f ca="1" t="shared" si="1"/>
        <v>Gedung</v>
      </c>
      <c r="I898" s="68" t="str">
        <f ca="1" t="shared" si="2"/>
        <v>CLEANING SERVICE</v>
      </c>
      <c r="J898" s="68" t="str">
        <f ca="1" t="array" ref="J898">IFERROR(INDEX(MASTER!B:B,MATCH(G898,MASTER!A:A,0))/100," ")</f>
        <v> </v>
      </c>
      <c r="K898" s="51">
        <f ca="1" t="shared" si="3"/>
        <v>0</v>
      </c>
      <c r="L898" s="51" t="str">
        <f ca="1" t="shared" si="4"/>
        <v>1900 - WEEK 00</v>
      </c>
      <c r="M898" s="51" t="str">
        <f ca="1" t="shared" si="5"/>
        <v>1900 - MONTH 01</v>
      </c>
      <c r="N898" s="68" t="str">
        <f ca="1" t="shared" ref="N898:O898" si="906">IFERROR(AVERAGEIF(L:L,L898,$J:$J)," ")</f>
        <v> </v>
      </c>
      <c r="O898" s="68" t="str">
        <f ca="1" t="shared" si="906"/>
        <v> </v>
      </c>
      <c r="P898" s="51" t="str">
        <f ca="1">IF(ISBLANK(A898)," ",IF(N898&gt;MASTER!$B$3/100,"SB",IF(N898&gt;MASTER!$B$4/100,"B",IF(N898&gt;MASTER!$B$5/100,"C","K"))))</f>
        <v>SB</v>
      </c>
      <c r="Q898" s="51" t="str">
        <f ca="1">IF(ISBLANK(B898)," ",IF(O898&gt;MASTER!$B$3/100,"SB",IF(O898&gt;MASTER!$B$4/100,"B",IF(O898&gt;MASTER!$B$5/100,"C","K"))))</f>
        <v>SB</v>
      </c>
    </row>
    <row r="899" customHeight="1" spans="1:17">
      <c r="A899" s="51">
        <f ca="1">INDIRECT(ADDRESS(2+QUOTIENT(ROW()-2,COUNTA('Form Responses 1'!$1:$1)-4),1,,TRUE,"Form Responses 1"))</f>
        <v>0</v>
      </c>
      <c r="B899" s="51">
        <f ca="1">INDIRECT(ADDRESS(2+QUOTIENT(ROW()-2,COUNTA('Form Responses 1'!$1:$1)-4),2,,TRUE,"Form Responses 1"))</f>
        <v>0</v>
      </c>
      <c r="C899" s="51">
        <f ca="1">INDIRECT(ADDRESS(2+QUOTIENT(ROW()-2,COUNTA('Form Responses 1'!$1:$1)-4),3,,TRUE,"Form Responses 1"))</f>
        <v>0</v>
      </c>
      <c r="D899" s="51">
        <f ca="1">INDIRECT(ADDRESS(2+QUOTIENT(ROW()-2,COUNTA('Form Responses 1'!$1:$1)-4),4,,TRUE,"Form Responses 1"))</f>
        <v>0</v>
      </c>
      <c r="E899" s="67">
        <f ca="1" t="shared" si="0"/>
        <v>6</v>
      </c>
      <c r="F899" s="51" t="str">
        <f ca="1">IF(ISBLANK(A899)," ",INDIRECT(ADDRESS(1,5+MOD(ROW()-2,COUNTA('Form Responses 1'!$1:$1)-4),,TRUE,"Form Responses 1")))</f>
        <v>Gedung [Kolidor]</v>
      </c>
      <c r="G899" s="51" t="e">
        <f ca="1">IF(ISBLANK(A899)," ",INDIRECT(ADDRESS(MATCH(A899,'Form Responses 1'!A:A,0),5+MOD(ROW()-2,COUNTA('Form Responses 1'!$1:$1)-4),,TRUE,"Form Responses 1")))</f>
        <v>#N/A</v>
      </c>
      <c r="H899" s="68" t="str">
        <f ca="1" t="shared" si="1"/>
        <v>Gedung</v>
      </c>
      <c r="I899" s="68" t="str">
        <f ca="1" t="shared" si="2"/>
        <v>CLEANING SERVICE</v>
      </c>
      <c r="J899" s="68" t="str">
        <f ca="1" t="array" ref="J899">IFERROR(INDEX(MASTER!B:B,MATCH(G899,MASTER!A:A,0))/100," ")</f>
        <v> </v>
      </c>
      <c r="K899" s="51">
        <f ca="1" t="shared" si="3"/>
        <v>0</v>
      </c>
      <c r="L899" s="51" t="str">
        <f ca="1" t="shared" si="4"/>
        <v>1900 - WEEK 00</v>
      </c>
      <c r="M899" s="51" t="str">
        <f ca="1" t="shared" si="5"/>
        <v>1900 - MONTH 01</v>
      </c>
      <c r="N899" s="68" t="str">
        <f ca="1" t="shared" ref="N899:O899" si="907">IFERROR(AVERAGEIF(L:L,L899,$J:$J)," ")</f>
        <v> </v>
      </c>
      <c r="O899" s="68" t="str">
        <f ca="1" t="shared" si="907"/>
        <v> </v>
      </c>
      <c r="P899" s="51" t="str">
        <f ca="1">IF(ISBLANK(A899)," ",IF(N899&gt;MASTER!$B$3/100,"SB",IF(N899&gt;MASTER!$B$4/100,"B",IF(N899&gt;MASTER!$B$5/100,"C","K"))))</f>
        <v>SB</v>
      </c>
      <c r="Q899" s="51" t="str">
        <f ca="1">IF(ISBLANK(B899)," ",IF(O899&gt;MASTER!$B$3/100,"SB",IF(O899&gt;MASTER!$B$4/100,"B",IF(O899&gt;MASTER!$B$5/100,"C","K"))))</f>
        <v>SB</v>
      </c>
    </row>
    <row r="900" customHeight="1" spans="1:17">
      <c r="A900" s="51">
        <f ca="1">INDIRECT(ADDRESS(2+QUOTIENT(ROW()-2,COUNTA('Form Responses 1'!$1:$1)-4),1,,TRUE,"Form Responses 1"))</f>
        <v>0</v>
      </c>
      <c r="B900" s="51">
        <f ca="1">INDIRECT(ADDRESS(2+QUOTIENT(ROW()-2,COUNTA('Form Responses 1'!$1:$1)-4),2,,TRUE,"Form Responses 1"))</f>
        <v>0</v>
      </c>
      <c r="C900" s="51">
        <f ca="1">INDIRECT(ADDRESS(2+QUOTIENT(ROW()-2,COUNTA('Form Responses 1'!$1:$1)-4),3,,TRUE,"Form Responses 1"))</f>
        <v>0</v>
      </c>
      <c r="D900" s="51">
        <f ca="1">INDIRECT(ADDRESS(2+QUOTIENT(ROW()-2,COUNTA('Form Responses 1'!$1:$1)-4),4,,TRUE,"Form Responses 1"))</f>
        <v>0</v>
      </c>
      <c r="E900" s="67">
        <f ca="1" t="shared" si="0"/>
        <v>6</v>
      </c>
      <c r="F900" s="51" t="str">
        <f ca="1">IF(ISBLANK(A900)," ",INDIRECT(ADDRESS(1,5+MOD(ROW()-2,COUNTA('Form Responses 1'!$1:$1)-4),,TRUE,"Form Responses 1")))</f>
        <v>Gedung [Pentri]</v>
      </c>
      <c r="G900" s="51" t="e">
        <f ca="1">IF(ISBLANK(A900)," ",INDIRECT(ADDRESS(MATCH(A900,'Form Responses 1'!A:A,0),5+MOD(ROW()-2,COUNTA('Form Responses 1'!$1:$1)-4),,TRUE,"Form Responses 1")))</f>
        <v>#N/A</v>
      </c>
      <c r="H900" s="68" t="str">
        <f ca="1" t="shared" si="1"/>
        <v>Gedung</v>
      </c>
      <c r="I900" s="68" t="str">
        <f ca="1" t="shared" si="2"/>
        <v>CLEANING SERVICE</v>
      </c>
      <c r="J900" s="68" t="str">
        <f ca="1" t="array" ref="J900">IFERROR(INDEX(MASTER!B:B,MATCH(G900,MASTER!A:A,0))/100," ")</f>
        <v> </v>
      </c>
      <c r="K900" s="51">
        <f ca="1" t="shared" si="3"/>
        <v>0</v>
      </c>
      <c r="L900" s="51" t="str">
        <f ca="1" t="shared" si="4"/>
        <v>1900 - WEEK 00</v>
      </c>
      <c r="M900" s="51" t="str">
        <f ca="1" t="shared" si="5"/>
        <v>1900 - MONTH 01</v>
      </c>
      <c r="N900" s="68" t="str">
        <f ca="1" t="shared" ref="N900:O900" si="908">IFERROR(AVERAGEIF(L:L,L900,$J:$J)," ")</f>
        <v> </v>
      </c>
      <c r="O900" s="68" t="str">
        <f ca="1" t="shared" si="908"/>
        <v> </v>
      </c>
      <c r="P900" s="51" t="str">
        <f ca="1">IF(ISBLANK(A900)," ",IF(N900&gt;MASTER!$B$3/100,"SB",IF(N900&gt;MASTER!$B$4/100,"B",IF(N900&gt;MASTER!$B$5/100,"C","K"))))</f>
        <v>SB</v>
      </c>
      <c r="Q900" s="51" t="str">
        <f ca="1">IF(ISBLANK(B900)," ",IF(O900&gt;MASTER!$B$3/100,"SB",IF(O900&gt;MASTER!$B$4/100,"B",IF(O900&gt;MASTER!$B$5/100,"C","K"))))</f>
        <v>SB</v>
      </c>
    </row>
    <row r="901" customHeight="1" spans="1:17">
      <c r="A901" s="51">
        <f ca="1">INDIRECT(ADDRESS(2+QUOTIENT(ROW()-2,COUNTA('Form Responses 1'!$1:$1)-4),1,,TRUE,"Form Responses 1"))</f>
        <v>0</v>
      </c>
      <c r="B901" s="51">
        <f ca="1">INDIRECT(ADDRESS(2+QUOTIENT(ROW()-2,COUNTA('Form Responses 1'!$1:$1)-4),2,,TRUE,"Form Responses 1"))</f>
        <v>0</v>
      </c>
      <c r="C901" s="51">
        <f ca="1">INDIRECT(ADDRESS(2+QUOTIENT(ROW()-2,COUNTA('Form Responses 1'!$1:$1)-4),3,,TRUE,"Form Responses 1"))</f>
        <v>0</v>
      </c>
      <c r="D901" s="51">
        <f ca="1">INDIRECT(ADDRESS(2+QUOTIENT(ROW()-2,COUNTA('Form Responses 1'!$1:$1)-4),4,,TRUE,"Form Responses 1"))</f>
        <v>0</v>
      </c>
      <c r="E901" s="67">
        <f ca="1" t="shared" si="0"/>
        <v>6</v>
      </c>
      <c r="F901" s="51" t="str">
        <f ca="1">IF(ISBLANK(A901)," ",INDIRECT(ADDRESS(1,5+MOD(ROW()-2,COUNTA('Form Responses 1'!$1:$1)-4),,TRUE,"Form Responses 1")))</f>
        <v>Gedung [Toilet]</v>
      </c>
      <c r="G901" s="51" t="e">
        <f ca="1">IF(ISBLANK(A901)," ",INDIRECT(ADDRESS(MATCH(A901,'Form Responses 1'!A:A,0),5+MOD(ROW()-2,COUNTA('Form Responses 1'!$1:$1)-4),,TRUE,"Form Responses 1")))</f>
        <v>#N/A</v>
      </c>
      <c r="H901" s="68" t="str">
        <f ca="1" t="shared" si="1"/>
        <v>Gedung</v>
      </c>
      <c r="I901" s="68" t="str">
        <f ca="1" t="shared" si="2"/>
        <v>CLEANING SERVICE</v>
      </c>
      <c r="J901" s="68" t="str">
        <f ca="1" t="array" ref="J901">IFERROR(INDEX(MASTER!B:B,MATCH(G901,MASTER!A:A,0))/100," ")</f>
        <v> </v>
      </c>
      <c r="K901" s="51">
        <f ca="1" t="shared" si="3"/>
        <v>0</v>
      </c>
      <c r="L901" s="51" t="str">
        <f ca="1" t="shared" si="4"/>
        <v>1900 - WEEK 00</v>
      </c>
      <c r="M901" s="51" t="str">
        <f ca="1" t="shared" si="5"/>
        <v>1900 - MONTH 01</v>
      </c>
      <c r="N901" s="68" t="str">
        <f ca="1" t="shared" ref="N901:O901" si="909">IFERROR(AVERAGEIF(L:L,L901,$J:$J)," ")</f>
        <v> </v>
      </c>
      <c r="O901" s="68" t="str">
        <f ca="1" t="shared" si="909"/>
        <v> </v>
      </c>
      <c r="P901" s="51" t="str">
        <f ca="1">IF(ISBLANK(A901)," ",IF(N901&gt;MASTER!$B$3/100,"SB",IF(N901&gt;MASTER!$B$4/100,"B",IF(N901&gt;MASTER!$B$5/100,"C","K"))))</f>
        <v>SB</v>
      </c>
      <c r="Q901" s="51" t="str">
        <f ca="1">IF(ISBLANK(B901)," ",IF(O901&gt;MASTER!$B$3/100,"SB",IF(O901&gt;MASTER!$B$4/100,"B",IF(O901&gt;MASTER!$B$5/100,"C","K"))))</f>
        <v>SB</v>
      </c>
    </row>
    <row r="902" customHeight="1" spans="1:17">
      <c r="A902" s="51">
        <f ca="1">INDIRECT(ADDRESS(2+QUOTIENT(ROW()-2,COUNTA('Form Responses 1'!$1:$1)-4),1,,TRUE,"Form Responses 1"))</f>
        <v>0</v>
      </c>
      <c r="B902" s="51">
        <f ca="1">INDIRECT(ADDRESS(2+QUOTIENT(ROW()-2,COUNTA('Form Responses 1'!$1:$1)-4),2,,TRUE,"Form Responses 1"))</f>
        <v>0</v>
      </c>
      <c r="C902" s="51">
        <f ca="1">INDIRECT(ADDRESS(2+QUOTIENT(ROW()-2,COUNTA('Form Responses 1'!$1:$1)-4),3,,TRUE,"Form Responses 1"))</f>
        <v>0</v>
      </c>
      <c r="D902" s="51">
        <f ca="1">INDIRECT(ADDRESS(2+QUOTIENT(ROW()-2,COUNTA('Form Responses 1'!$1:$1)-4),4,,TRUE,"Form Responses 1"))</f>
        <v>0</v>
      </c>
      <c r="E902" s="67">
        <f ca="1" t="shared" si="0"/>
        <v>6</v>
      </c>
      <c r="F902" s="51" t="str">
        <f ca="1">IF(ISBLANK(A902)," ",INDIRECT(ADDRESS(1,5+MOD(ROW()-2,COUNTA('Form Responses 1'!$1:$1)-4),,TRUE,"Form Responses 1")))</f>
        <v>Security [Security Functions]</v>
      </c>
      <c r="G902" s="51" t="e">
        <f ca="1">IF(ISBLANK(A902)," ",INDIRECT(ADDRESS(MATCH(A902,'Form Responses 1'!A:A,0),5+MOD(ROW()-2,COUNTA('Form Responses 1'!$1:$1)-4),,TRUE,"Form Responses 1")))</f>
        <v>#N/A</v>
      </c>
      <c r="H902" s="68" t="str">
        <f ca="1" t="shared" si="1"/>
        <v>Security</v>
      </c>
      <c r="I902" s="68" t="str">
        <f ca="1" t="shared" si="2"/>
        <v>SECURITY SERVICE</v>
      </c>
      <c r="J902" s="68" t="str">
        <f ca="1" t="array" ref="J902">IFERROR(INDEX(MASTER!B:B,MATCH(G902,MASTER!A:A,0))/100," ")</f>
        <v> </v>
      </c>
      <c r="K902" s="51">
        <f ca="1" t="shared" si="3"/>
        <v>0</v>
      </c>
      <c r="L902" s="51" t="str">
        <f ca="1" t="shared" si="4"/>
        <v>1900 - WEEK 00</v>
      </c>
      <c r="M902" s="51" t="str">
        <f ca="1" t="shared" si="5"/>
        <v>1900 - MONTH 01</v>
      </c>
      <c r="N902" s="68" t="str">
        <f ca="1" t="shared" ref="N902:O902" si="910">IFERROR(AVERAGEIF(L:L,L902,$J:$J)," ")</f>
        <v> </v>
      </c>
      <c r="O902" s="68" t="str">
        <f ca="1" t="shared" si="910"/>
        <v> </v>
      </c>
      <c r="P902" s="51" t="str">
        <f ca="1">IF(ISBLANK(A902)," ",IF(N902&gt;MASTER!$B$3/100,"SB",IF(N902&gt;MASTER!$B$4/100,"B",IF(N902&gt;MASTER!$B$5/100,"C","K"))))</f>
        <v>SB</v>
      </c>
      <c r="Q902" s="51" t="str">
        <f ca="1">IF(ISBLANK(B902)," ",IF(O902&gt;MASTER!$B$3/100,"SB",IF(O902&gt;MASTER!$B$4/100,"B",IF(O902&gt;MASTER!$B$5/100,"C","K"))))</f>
        <v>SB</v>
      </c>
    </row>
    <row r="903" customHeight="1" spans="1:17">
      <c r="A903" s="51">
        <f ca="1">INDIRECT(ADDRESS(2+QUOTIENT(ROW()-2,COUNTA('Form Responses 1'!$1:$1)-4),1,,TRUE,"Form Responses 1"))</f>
        <v>0</v>
      </c>
      <c r="B903" s="51">
        <f ca="1">INDIRECT(ADDRESS(2+QUOTIENT(ROW()-2,COUNTA('Form Responses 1'!$1:$1)-4),2,,TRUE,"Form Responses 1"))</f>
        <v>0</v>
      </c>
      <c r="C903" s="51">
        <f ca="1">INDIRECT(ADDRESS(2+QUOTIENT(ROW()-2,COUNTA('Form Responses 1'!$1:$1)-4),3,,TRUE,"Form Responses 1"))</f>
        <v>0</v>
      </c>
      <c r="D903" s="51">
        <f ca="1">INDIRECT(ADDRESS(2+QUOTIENT(ROW()-2,COUNTA('Form Responses 1'!$1:$1)-4),4,,TRUE,"Form Responses 1"))</f>
        <v>0</v>
      </c>
      <c r="E903" s="67">
        <f ca="1" t="shared" si="0"/>
        <v>6</v>
      </c>
      <c r="F903" s="51" t="str">
        <f ca="1">IF(ISBLANK(A903)," ",INDIRECT(ADDRESS(1,5+MOD(ROW()-2,COUNTA('Form Responses 1'!$1:$1)-4),,TRUE,"Form Responses 1")))</f>
        <v>Gedung [Halaman]</v>
      </c>
      <c r="G903" s="51" t="e">
        <f ca="1">IF(ISBLANK(A903)," ",INDIRECT(ADDRESS(MATCH(A903,'Form Responses 1'!A:A,0),5+MOD(ROW()-2,COUNTA('Form Responses 1'!$1:$1)-4),,TRUE,"Form Responses 1")))</f>
        <v>#N/A</v>
      </c>
      <c r="H903" s="68" t="str">
        <f ca="1" t="shared" si="1"/>
        <v>Gedung</v>
      </c>
      <c r="I903" s="68" t="str">
        <f ca="1" t="shared" si="2"/>
        <v>CLEANING SERVICE</v>
      </c>
      <c r="J903" s="68" t="str">
        <f ca="1" t="array" ref="J903">IFERROR(INDEX(MASTER!B:B,MATCH(G903,MASTER!A:A,0))/100," ")</f>
        <v> </v>
      </c>
      <c r="K903" s="51">
        <f ca="1" t="shared" si="3"/>
        <v>0</v>
      </c>
      <c r="L903" s="51" t="str">
        <f ca="1" t="shared" si="4"/>
        <v>1900 - WEEK 00</v>
      </c>
      <c r="M903" s="51" t="str">
        <f ca="1" t="shared" si="5"/>
        <v>1900 - MONTH 01</v>
      </c>
      <c r="N903" s="68" t="str">
        <f ca="1" t="shared" ref="N903:O903" si="911">IFERROR(AVERAGEIF(L:L,L903,$J:$J)," ")</f>
        <v> </v>
      </c>
      <c r="O903" s="68" t="str">
        <f ca="1" t="shared" si="911"/>
        <v> </v>
      </c>
      <c r="P903" s="51" t="str">
        <f ca="1">IF(ISBLANK(A903)," ",IF(N903&gt;MASTER!$B$3/100,"SB",IF(N903&gt;MASTER!$B$4/100,"B",IF(N903&gt;MASTER!$B$5/100,"C","K"))))</f>
        <v>SB</v>
      </c>
      <c r="Q903" s="51" t="str">
        <f ca="1">IF(ISBLANK(B903)," ",IF(O903&gt;MASTER!$B$3/100,"SB",IF(O903&gt;MASTER!$B$4/100,"B",IF(O903&gt;MASTER!$B$5/100,"C","K"))))</f>
        <v>SB</v>
      </c>
    </row>
    <row r="904" customHeight="1" spans="1:17">
      <c r="A904" s="51">
        <f ca="1">INDIRECT(ADDRESS(2+QUOTIENT(ROW()-2,COUNTA('Form Responses 1'!$1:$1)-4),1,,TRUE,"Form Responses 1"))</f>
        <v>0</v>
      </c>
      <c r="B904" s="51">
        <f ca="1">INDIRECT(ADDRESS(2+QUOTIENT(ROW()-2,COUNTA('Form Responses 1'!$1:$1)-4),2,,TRUE,"Form Responses 1"))</f>
        <v>0</v>
      </c>
      <c r="C904" s="51">
        <f ca="1">INDIRECT(ADDRESS(2+QUOTIENT(ROW()-2,COUNTA('Form Responses 1'!$1:$1)-4),3,,TRUE,"Form Responses 1"))</f>
        <v>0</v>
      </c>
      <c r="D904" s="51">
        <f ca="1">INDIRECT(ADDRESS(2+QUOTIENT(ROW()-2,COUNTA('Form Responses 1'!$1:$1)-4),4,,TRUE,"Form Responses 1"))</f>
        <v>0</v>
      </c>
      <c r="E904" s="67">
        <f ca="1" t="shared" si="0"/>
        <v>6</v>
      </c>
      <c r="F904" s="51" t="str">
        <f ca="1">IF(ISBLANK(A904)," ",INDIRECT(ADDRESS(1,5+MOD(ROW()-2,COUNTA('Form Responses 1'!$1:$1)-4),,TRUE,"Form Responses 1")))</f>
        <v>Gedung [Kamar 1]</v>
      </c>
      <c r="G904" s="51" t="e">
        <f ca="1">IF(ISBLANK(A904)," ",INDIRECT(ADDRESS(MATCH(A904,'Form Responses 1'!A:A,0),5+MOD(ROW()-2,COUNTA('Form Responses 1'!$1:$1)-4),,TRUE,"Form Responses 1")))</f>
        <v>#N/A</v>
      </c>
      <c r="H904" s="68" t="str">
        <f ca="1" t="shared" si="1"/>
        <v>Gedung</v>
      </c>
      <c r="I904" s="68" t="str">
        <f ca="1" t="shared" si="2"/>
        <v>CLEANING SERVICE</v>
      </c>
      <c r="J904" s="68" t="str">
        <f ca="1" t="array" ref="J904">IFERROR(INDEX(MASTER!B:B,MATCH(G904,MASTER!A:A,0))/100," ")</f>
        <v> </v>
      </c>
      <c r="K904" s="51">
        <f ca="1" t="shared" si="3"/>
        <v>0</v>
      </c>
      <c r="L904" s="51" t="str">
        <f ca="1" t="shared" si="4"/>
        <v>1900 - WEEK 00</v>
      </c>
      <c r="M904" s="51" t="str">
        <f ca="1" t="shared" si="5"/>
        <v>1900 - MONTH 01</v>
      </c>
      <c r="N904" s="68" t="str">
        <f ca="1" t="shared" ref="N904:O904" si="912">IFERROR(AVERAGEIF(L:L,L904,$J:$J)," ")</f>
        <v> </v>
      </c>
      <c r="O904" s="68" t="str">
        <f ca="1" t="shared" si="912"/>
        <v> </v>
      </c>
      <c r="P904" s="51" t="str">
        <f ca="1">IF(ISBLANK(A904)," ",IF(N904&gt;MASTER!$B$3/100,"SB",IF(N904&gt;MASTER!$B$4/100,"B",IF(N904&gt;MASTER!$B$5/100,"C","K"))))</f>
        <v>SB</v>
      </c>
      <c r="Q904" s="51" t="str">
        <f ca="1">IF(ISBLANK(B904)," ",IF(O904&gt;MASTER!$B$3/100,"SB",IF(O904&gt;MASTER!$B$4/100,"B",IF(O904&gt;MASTER!$B$5/100,"C","K"))))</f>
        <v>SB</v>
      </c>
    </row>
    <row r="905" customHeight="1" spans="1:17">
      <c r="A905" s="51">
        <f ca="1">INDIRECT(ADDRESS(2+QUOTIENT(ROW()-2,COUNTA('Form Responses 1'!$1:$1)-4),1,,TRUE,"Form Responses 1"))</f>
        <v>0</v>
      </c>
      <c r="B905" s="51">
        <f ca="1">INDIRECT(ADDRESS(2+QUOTIENT(ROW()-2,COUNTA('Form Responses 1'!$1:$1)-4),2,,TRUE,"Form Responses 1"))</f>
        <v>0</v>
      </c>
      <c r="C905" s="51">
        <f ca="1">INDIRECT(ADDRESS(2+QUOTIENT(ROW()-2,COUNTA('Form Responses 1'!$1:$1)-4),3,,TRUE,"Form Responses 1"))</f>
        <v>0</v>
      </c>
      <c r="D905" s="51">
        <f ca="1">INDIRECT(ADDRESS(2+QUOTIENT(ROW()-2,COUNTA('Form Responses 1'!$1:$1)-4),4,,TRUE,"Form Responses 1"))</f>
        <v>0</v>
      </c>
      <c r="E905" s="67">
        <f ca="1" t="shared" si="0"/>
        <v>6</v>
      </c>
      <c r="F905" s="51" t="str">
        <f ca="1">IF(ISBLANK(A905)," ",INDIRECT(ADDRESS(1,5+MOD(ROW()-2,COUNTA('Form Responses 1'!$1:$1)-4),,TRUE,"Form Responses 1")))</f>
        <v>Gedung [Kamar 2]</v>
      </c>
      <c r="G905" s="51" t="e">
        <f ca="1">IF(ISBLANK(A905)," ",INDIRECT(ADDRESS(MATCH(A905,'Form Responses 1'!A:A,0),5+MOD(ROW()-2,COUNTA('Form Responses 1'!$1:$1)-4),,TRUE,"Form Responses 1")))</f>
        <v>#N/A</v>
      </c>
      <c r="H905" s="68" t="str">
        <f ca="1" t="shared" si="1"/>
        <v>Gedung</v>
      </c>
      <c r="I905" s="68" t="str">
        <f ca="1" t="shared" si="2"/>
        <v>CLEANING SERVICE</v>
      </c>
      <c r="J905" s="68" t="str">
        <f ca="1" t="array" ref="J905">IFERROR(INDEX(MASTER!B:B,MATCH(G905,MASTER!A:A,0))/100," ")</f>
        <v> </v>
      </c>
      <c r="K905" s="51">
        <f ca="1" t="shared" si="3"/>
        <v>0</v>
      </c>
      <c r="L905" s="51" t="str">
        <f ca="1" t="shared" si="4"/>
        <v>1900 - WEEK 00</v>
      </c>
      <c r="M905" s="51" t="str">
        <f ca="1" t="shared" si="5"/>
        <v>1900 - MONTH 01</v>
      </c>
      <c r="N905" s="68" t="str">
        <f ca="1" t="shared" ref="N905:O905" si="913">IFERROR(AVERAGEIF(L:L,L905,$J:$J)," ")</f>
        <v> </v>
      </c>
      <c r="O905" s="68" t="str">
        <f ca="1" t="shared" si="913"/>
        <v> </v>
      </c>
      <c r="P905" s="51" t="str">
        <f ca="1">IF(ISBLANK(A905)," ",IF(N905&gt;MASTER!$B$3/100,"SB",IF(N905&gt;MASTER!$B$4/100,"B",IF(N905&gt;MASTER!$B$5/100,"C","K"))))</f>
        <v>SB</v>
      </c>
      <c r="Q905" s="51" t="str">
        <f ca="1">IF(ISBLANK(B905)," ",IF(O905&gt;MASTER!$B$3/100,"SB",IF(O905&gt;MASTER!$B$4/100,"B",IF(O905&gt;MASTER!$B$5/100,"C","K"))))</f>
        <v>SB</v>
      </c>
    </row>
    <row r="906" customHeight="1" spans="1:17">
      <c r="A906" s="51">
        <f ca="1">INDIRECT(ADDRESS(2+QUOTIENT(ROW()-2,COUNTA('Form Responses 1'!$1:$1)-4),1,,TRUE,"Form Responses 1"))</f>
        <v>0</v>
      </c>
      <c r="B906" s="51">
        <f ca="1">INDIRECT(ADDRESS(2+QUOTIENT(ROW()-2,COUNTA('Form Responses 1'!$1:$1)-4),2,,TRUE,"Form Responses 1"))</f>
        <v>0</v>
      </c>
      <c r="C906" s="51">
        <f ca="1">INDIRECT(ADDRESS(2+QUOTIENT(ROW()-2,COUNTA('Form Responses 1'!$1:$1)-4),3,,TRUE,"Form Responses 1"))</f>
        <v>0</v>
      </c>
      <c r="D906" s="51">
        <f ca="1">INDIRECT(ADDRESS(2+QUOTIENT(ROW()-2,COUNTA('Form Responses 1'!$1:$1)-4),4,,TRUE,"Form Responses 1"))</f>
        <v>0</v>
      </c>
      <c r="E906" s="67">
        <f ca="1" t="shared" si="0"/>
        <v>6</v>
      </c>
      <c r="F906" s="51" t="str">
        <f ca="1">IF(ISBLANK(A906)," ",INDIRECT(ADDRESS(1,5+MOD(ROW()-2,COUNTA('Form Responses 1'!$1:$1)-4),,TRUE,"Form Responses 1")))</f>
        <v>Gedung [Kamar 3]</v>
      </c>
      <c r="G906" s="51" t="e">
        <f ca="1">IF(ISBLANK(A906)," ",INDIRECT(ADDRESS(MATCH(A906,'Form Responses 1'!A:A,0),5+MOD(ROW()-2,COUNTA('Form Responses 1'!$1:$1)-4),,TRUE,"Form Responses 1")))</f>
        <v>#N/A</v>
      </c>
      <c r="H906" s="68" t="str">
        <f ca="1" t="shared" si="1"/>
        <v>Gedung</v>
      </c>
      <c r="I906" s="68" t="str">
        <f ca="1" t="shared" si="2"/>
        <v>CLEANING SERVICE</v>
      </c>
      <c r="J906" s="68" t="str">
        <f ca="1" t="array" ref="J906">IFERROR(INDEX(MASTER!B:B,MATCH(G906,MASTER!A:A,0))/100," ")</f>
        <v> </v>
      </c>
      <c r="K906" s="51">
        <f ca="1" t="shared" si="3"/>
        <v>0</v>
      </c>
      <c r="L906" s="51" t="str">
        <f ca="1" t="shared" si="4"/>
        <v>1900 - WEEK 00</v>
      </c>
      <c r="M906" s="51" t="str">
        <f ca="1" t="shared" si="5"/>
        <v>1900 - MONTH 01</v>
      </c>
      <c r="N906" s="68" t="str">
        <f ca="1" t="shared" ref="N906:O906" si="914">IFERROR(AVERAGEIF(L:L,L906,$J:$J)," ")</f>
        <v> </v>
      </c>
      <c r="O906" s="68" t="str">
        <f ca="1" t="shared" si="914"/>
        <v> </v>
      </c>
      <c r="P906" s="51" t="str">
        <f ca="1">IF(ISBLANK(A906)," ",IF(N906&gt;MASTER!$B$3/100,"SB",IF(N906&gt;MASTER!$B$4/100,"B",IF(N906&gt;MASTER!$B$5/100,"C","K"))))</f>
        <v>SB</v>
      </c>
      <c r="Q906" s="51" t="str">
        <f ca="1">IF(ISBLANK(B906)," ",IF(O906&gt;MASTER!$B$3/100,"SB",IF(O906&gt;MASTER!$B$4/100,"B",IF(O906&gt;MASTER!$B$5/100,"C","K"))))</f>
        <v>SB</v>
      </c>
    </row>
    <row r="907" customHeight="1" spans="1:17">
      <c r="A907" s="51">
        <f ca="1">INDIRECT(ADDRESS(2+QUOTIENT(ROW()-2,COUNTA('Form Responses 1'!$1:$1)-4),1,,TRUE,"Form Responses 1"))</f>
        <v>0</v>
      </c>
      <c r="B907" s="51">
        <f ca="1">INDIRECT(ADDRESS(2+QUOTIENT(ROW()-2,COUNTA('Form Responses 1'!$1:$1)-4),2,,TRUE,"Form Responses 1"))</f>
        <v>0</v>
      </c>
      <c r="C907" s="51">
        <f ca="1">INDIRECT(ADDRESS(2+QUOTIENT(ROW()-2,COUNTA('Form Responses 1'!$1:$1)-4),3,,TRUE,"Form Responses 1"))</f>
        <v>0</v>
      </c>
      <c r="D907" s="51">
        <f ca="1">INDIRECT(ADDRESS(2+QUOTIENT(ROW()-2,COUNTA('Form Responses 1'!$1:$1)-4),4,,TRUE,"Form Responses 1"))</f>
        <v>0</v>
      </c>
      <c r="E907" s="67">
        <f ca="1" t="shared" si="0"/>
        <v>6</v>
      </c>
      <c r="F907" s="51" t="str">
        <f ca="1">IF(ISBLANK(A907)," ",INDIRECT(ADDRESS(1,5+MOD(ROW()-2,COUNTA('Form Responses 1'!$1:$1)-4),,TRUE,"Form Responses 1")))</f>
        <v>Gedung [Kamar 4]</v>
      </c>
      <c r="G907" s="51" t="e">
        <f ca="1">IF(ISBLANK(A907)," ",INDIRECT(ADDRESS(MATCH(A907,'Form Responses 1'!A:A,0),5+MOD(ROW()-2,COUNTA('Form Responses 1'!$1:$1)-4),,TRUE,"Form Responses 1")))</f>
        <v>#N/A</v>
      </c>
      <c r="H907" s="68" t="str">
        <f ca="1" t="shared" si="1"/>
        <v>Gedung</v>
      </c>
      <c r="I907" s="68" t="str">
        <f ca="1" t="shared" si="2"/>
        <v>CLEANING SERVICE</v>
      </c>
      <c r="J907" s="68" t="str">
        <f ca="1" t="array" ref="J907">IFERROR(INDEX(MASTER!B:B,MATCH(G907,MASTER!A:A,0))/100," ")</f>
        <v> </v>
      </c>
      <c r="K907" s="51">
        <f ca="1" t="shared" si="3"/>
        <v>0</v>
      </c>
      <c r="L907" s="51" t="str">
        <f ca="1" t="shared" si="4"/>
        <v>1900 - WEEK 00</v>
      </c>
      <c r="M907" s="51" t="str">
        <f ca="1" t="shared" si="5"/>
        <v>1900 - MONTH 01</v>
      </c>
      <c r="N907" s="68" t="str">
        <f ca="1" t="shared" ref="N907:O907" si="915">IFERROR(AVERAGEIF(L:L,L907,$J:$J)," ")</f>
        <v> </v>
      </c>
      <c r="O907" s="68" t="str">
        <f ca="1" t="shared" si="915"/>
        <v> </v>
      </c>
      <c r="P907" s="51" t="str">
        <f ca="1">IF(ISBLANK(A907)," ",IF(N907&gt;MASTER!$B$3/100,"SB",IF(N907&gt;MASTER!$B$4/100,"B",IF(N907&gt;MASTER!$B$5/100,"C","K"))))</f>
        <v>SB</v>
      </c>
      <c r="Q907" s="51" t="str">
        <f ca="1">IF(ISBLANK(B907)," ",IF(O907&gt;MASTER!$B$3/100,"SB",IF(O907&gt;MASTER!$B$4/100,"B",IF(O907&gt;MASTER!$B$5/100,"C","K"))))</f>
        <v>SB</v>
      </c>
    </row>
    <row r="908" customHeight="1" spans="1:17">
      <c r="A908" s="51">
        <f ca="1">INDIRECT(ADDRESS(2+QUOTIENT(ROW()-2,COUNTA('Form Responses 1'!$1:$1)-4),1,,TRUE,"Form Responses 1"))</f>
        <v>0</v>
      </c>
      <c r="B908" s="51">
        <f ca="1">INDIRECT(ADDRESS(2+QUOTIENT(ROW()-2,COUNTA('Form Responses 1'!$1:$1)-4),2,,TRUE,"Form Responses 1"))</f>
        <v>0</v>
      </c>
      <c r="C908" s="51">
        <f ca="1">INDIRECT(ADDRESS(2+QUOTIENT(ROW()-2,COUNTA('Form Responses 1'!$1:$1)-4),3,,TRUE,"Form Responses 1"))</f>
        <v>0</v>
      </c>
      <c r="D908" s="51">
        <f ca="1">INDIRECT(ADDRESS(2+QUOTIENT(ROW()-2,COUNTA('Form Responses 1'!$1:$1)-4),4,,TRUE,"Form Responses 1"))</f>
        <v>0</v>
      </c>
      <c r="E908" s="67">
        <f ca="1" t="shared" si="0"/>
        <v>6</v>
      </c>
      <c r="F908" s="51" t="str">
        <f ca="1">IF(ISBLANK(A908)," ",INDIRECT(ADDRESS(1,5+MOD(ROW()-2,COUNTA('Form Responses 1'!$1:$1)-4),,TRUE,"Form Responses 1")))</f>
        <v>Gedung [Kolidor]</v>
      </c>
      <c r="G908" s="51" t="e">
        <f ca="1">IF(ISBLANK(A908)," ",INDIRECT(ADDRESS(MATCH(A908,'Form Responses 1'!A:A,0),5+MOD(ROW()-2,COUNTA('Form Responses 1'!$1:$1)-4),,TRUE,"Form Responses 1")))</f>
        <v>#N/A</v>
      </c>
      <c r="H908" s="68" t="str">
        <f ca="1" t="shared" si="1"/>
        <v>Gedung</v>
      </c>
      <c r="I908" s="68" t="str">
        <f ca="1" t="shared" si="2"/>
        <v>CLEANING SERVICE</v>
      </c>
      <c r="J908" s="68" t="str">
        <f ca="1" t="array" ref="J908">IFERROR(INDEX(MASTER!B:B,MATCH(G908,MASTER!A:A,0))/100," ")</f>
        <v> </v>
      </c>
      <c r="K908" s="51">
        <f ca="1" t="shared" si="3"/>
        <v>0</v>
      </c>
      <c r="L908" s="51" t="str">
        <f ca="1" t="shared" si="4"/>
        <v>1900 - WEEK 00</v>
      </c>
      <c r="M908" s="51" t="str">
        <f ca="1" t="shared" si="5"/>
        <v>1900 - MONTH 01</v>
      </c>
      <c r="N908" s="68" t="str">
        <f ca="1" t="shared" ref="N908:O908" si="916">IFERROR(AVERAGEIF(L:L,L908,$J:$J)," ")</f>
        <v> </v>
      </c>
      <c r="O908" s="68" t="str">
        <f ca="1" t="shared" si="916"/>
        <v> </v>
      </c>
      <c r="P908" s="51" t="str">
        <f ca="1">IF(ISBLANK(A908)," ",IF(N908&gt;MASTER!$B$3/100,"SB",IF(N908&gt;MASTER!$B$4/100,"B",IF(N908&gt;MASTER!$B$5/100,"C","K"))))</f>
        <v>SB</v>
      </c>
      <c r="Q908" s="51" t="str">
        <f ca="1">IF(ISBLANK(B908)," ",IF(O908&gt;MASTER!$B$3/100,"SB",IF(O908&gt;MASTER!$B$4/100,"B",IF(O908&gt;MASTER!$B$5/100,"C","K"))))</f>
        <v>SB</v>
      </c>
    </row>
    <row r="909" customHeight="1" spans="1:17">
      <c r="A909" s="51">
        <f ca="1">INDIRECT(ADDRESS(2+QUOTIENT(ROW()-2,COUNTA('Form Responses 1'!$1:$1)-4),1,,TRUE,"Form Responses 1"))</f>
        <v>0</v>
      </c>
      <c r="B909" s="51">
        <f ca="1">INDIRECT(ADDRESS(2+QUOTIENT(ROW()-2,COUNTA('Form Responses 1'!$1:$1)-4),2,,TRUE,"Form Responses 1"))</f>
        <v>0</v>
      </c>
      <c r="C909" s="51">
        <f ca="1">INDIRECT(ADDRESS(2+QUOTIENT(ROW()-2,COUNTA('Form Responses 1'!$1:$1)-4),3,,TRUE,"Form Responses 1"))</f>
        <v>0</v>
      </c>
      <c r="D909" s="51">
        <f ca="1">INDIRECT(ADDRESS(2+QUOTIENT(ROW()-2,COUNTA('Form Responses 1'!$1:$1)-4),4,,TRUE,"Form Responses 1"))</f>
        <v>0</v>
      </c>
      <c r="E909" s="67">
        <f ca="1" t="shared" si="0"/>
        <v>6</v>
      </c>
      <c r="F909" s="51" t="str">
        <f ca="1">IF(ISBLANK(A909)," ",INDIRECT(ADDRESS(1,5+MOD(ROW()-2,COUNTA('Form Responses 1'!$1:$1)-4),,TRUE,"Form Responses 1")))</f>
        <v>Gedung [Pentri]</v>
      </c>
      <c r="G909" s="51" t="e">
        <f ca="1">IF(ISBLANK(A909)," ",INDIRECT(ADDRESS(MATCH(A909,'Form Responses 1'!A:A,0),5+MOD(ROW()-2,COUNTA('Form Responses 1'!$1:$1)-4),,TRUE,"Form Responses 1")))</f>
        <v>#N/A</v>
      </c>
      <c r="H909" s="68" t="str">
        <f ca="1" t="shared" si="1"/>
        <v>Gedung</v>
      </c>
      <c r="I909" s="68" t="str">
        <f ca="1" t="shared" si="2"/>
        <v>CLEANING SERVICE</v>
      </c>
      <c r="J909" s="68" t="str">
        <f ca="1" t="array" ref="J909">IFERROR(INDEX(MASTER!B:B,MATCH(G909,MASTER!A:A,0))/100," ")</f>
        <v> </v>
      </c>
      <c r="K909" s="51">
        <f ca="1" t="shared" si="3"/>
        <v>0</v>
      </c>
      <c r="L909" s="51" t="str">
        <f ca="1" t="shared" si="4"/>
        <v>1900 - WEEK 00</v>
      </c>
      <c r="M909" s="51" t="str">
        <f ca="1" t="shared" si="5"/>
        <v>1900 - MONTH 01</v>
      </c>
      <c r="N909" s="68" t="str">
        <f ca="1" t="shared" ref="N909:O909" si="917">IFERROR(AVERAGEIF(L:L,L909,$J:$J)," ")</f>
        <v> </v>
      </c>
      <c r="O909" s="68" t="str">
        <f ca="1" t="shared" si="917"/>
        <v> </v>
      </c>
      <c r="P909" s="51" t="str">
        <f ca="1">IF(ISBLANK(A909)," ",IF(N909&gt;MASTER!$B$3/100,"SB",IF(N909&gt;MASTER!$B$4/100,"B",IF(N909&gt;MASTER!$B$5/100,"C","K"))))</f>
        <v>SB</v>
      </c>
      <c r="Q909" s="51" t="str">
        <f ca="1">IF(ISBLANK(B909)," ",IF(O909&gt;MASTER!$B$3/100,"SB",IF(O909&gt;MASTER!$B$4/100,"B",IF(O909&gt;MASTER!$B$5/100,"C","K"))))</f>
        <v>SB</v>
      </c>
    </row>
    <row r="910" customHeight="1" spans="1:17">
      <c r="A910" s="51">
        <f ca="1">INDIRECT(ADDRESS(2+QUOTIENT(ROW()-2,COUNTA('Form Responses 1'!$1:$1)-4),1,,TRUE,"Form Responses 1"))</f>
        <v>0</v>
      </c>
      <c r="B910" s="51">
        <f ca="1">INDIRECT(ADDRESS(2+QUOTIENT(ROW()-2,COUNTA('Form Responses 1'!$1:$1)-4),2,,TRUE,"Form Responses 1"))</f>
        <v>0</v>
      </c>
      <c r="C910" s="51">
        <f ca="1">INDIRECT(ADDRESS(2+QUOTIENT(ROW()-2,COUNTA('Form Responses 1'!$1:$1)-4),3,,TRUE,"Form Responses 1"))</f>
        <v>0</v>
      </c>
      <c r="D910" s="51">
        <f ca="1">INDIRECT(ADDRESS(2+QUOTIENT(ROW()-2,COUNTA('Form Responses 1'!$1:$1)-4),4,,TRUE,"Form Responses 1"))</f>
        <v>0</v>
      </c>
      <c r="E910" s="67">
        <f ca="1" t="shared" si="0"/>
        <v>6</v>
      </c>
      <c r="F910" s="51" t="str">
        <f ca="1">IF(ISBLANK(A910)," ",INDIRECT(ADDRESS(1,5+MOD(ROW()-2,COUNTA('Form Responses 1'!$1:$1)-4),,TRUE,"Form Responses 1")))</f>
        <v>Gedung [Toilet]</v>
      </c>
      <c r="G910" s="51" t="e">
        <f ca="1">IF(ISBLANK(A910)," ",INDIRECT(ADDRESS(MATCH(A910,'Form Responses 1'!A:A,0),5+MOD(ROW()-2,COUNTA('Form Responses 1'!$1:$1)-4),,TRUE,"Form Responses 1")))</f>
        <v>#N/A</v>
      </c>
      <c r="H910" s="68" t="str">
        <f ca="1" t="shared" si="1"/>
        <v>Gedung</v>
      </c>
      <c r="I910" s="68" t="str">
        <f ca="1" t="shared" si="2"/>
        <v>CLEANING SERVICE</v>
      </c>
      <c r="J910" s="68" t="str">
        <f ca="1" t="array" ref="J910">IFERROR(INDEX(MASTER!B:B,MATCH(G910,MASTER!A:A,0))/100," ")</f>
        <v> </v>
      </c>
      <c r="K910" s="51">
        <f ca="1" t="shared" si="3"/>
        <v>0</v>
      </c>
      <c r="L910" s="51" t="str">
        <f ca="1" t="shared" si="4"/>
        <v>1900 - WEEK 00</v>
      </c>
      <c r="M910" s="51" t="str">
        <f ca="1" t="shared" si="5"/>
        <v>1900 - MONTH 01</v>
      </c>
      <c r="N910" s="68" t="str">
        <f ca="1" t="shared" ref="N910:O910" si="918">IFERROR(AVERAGEIF(L:L,L910,$J:$J)," ")</f>
        <v> </v>
      </c>
      <c r="O910" s="68" t="str">
        <f ca="1" t="shared" si="918"/>
        <v> </v>
      </c>
      <c r="P910" s="51" t="str">
        <f ca="1">IF(ISBLANK(A910)," ",IF(N910&gt;MASTER!$B$3/100,"SB",IF(N910&gt;MASTER!$B$4/100,"B",IF(N910&gt;MASTER!$B$5/100,"C","K"))))</f>
        <v>SB</v>
      </c>
      <c r="Q910" s="51" t="str">
        <f ca="1">IF(ISBLANK(B910)," ",IF(O910&gt;MASTER!$B$3/100,"SB",IF(O910&gt;MASTER!$B$4/100,"B",IF(O910&gt;MASTER!$B$5/100,"C","K"))))</f>
        <v>SB</v>
      </c>
    </row>
    <row r="911" customHeight="1" spans="1:17">
      <c r="A911" s="51">
        <f ca="1">INDIRECT(ADDRESS(2+QUOTIENT(ROW()-2,COUNTA('Form Responses 1'!$1:$1)-4),1,,TRUE,"Form Responses 1"))</f>
        <v>0</v>
      </c>
      <c r="B911" s="51">
        <f ca="1">INDIRECT(ADDRESS(2+QUOTIENT(ROW()-2,COUNTA('Form Responses 1'!$1:$1)-4),2,,TRUE,"Form Responses 1"))</f>
        <v>0</v>
      </c>
      <c r="C911" s="51">
        <f ca="1">INDIRECT(ADDRESS(2+QUOTIENT(ROW()-2,COUNTA('Form Responses 1'!$1:$1)-4),3,,TRUE,"Form Responses 1"))</f>
        <v>0</v>
      </c>
      <c r="D911" s="51">
        <f ca="1">INDIRECT(ADDRESS(2+QUOTIENT(ROW()-2,COUNTA('Form Responses 1'!$1:$1)-4),4,,TRUE,"Form Responses 1"))</f>
        <v>0</v>
      </c>
      <c r="E911" s="67">
        <f ca="1" t="shared" si="0"/>
        <v>6</v>
      </c>
      <c r="F911" s="51" t="str">
        <f ca="1">IF(ISBLANK(A911)," ",INDIRECT(ADDRESS(1,5+MOD(ROW()-2,COUNTA('Form Responses 1'!$1:$1)-4),,TRUE,"Form Responses 1")))</f>
        <v>Security [Security Functions]</v>
      </c>
      <c r="G911" s="51" t="e">
        <f ca="1">IF(ISBLANK(A911)," ",INDIRECT(ADDRESS(MATCH(A911,'Form Responses 1'!A:A,0),5+MOD(ROW()-2,COUNTA('Form Responses 1'!$1:$1)-4),,TRUE,"Form Responses 1")))</f>
        <v>#N/A</v>
      </c>
      <c r="H911" s="68" t="str">
        <f ca="1" t="shared" si="1"/>
        <v>Security</v>
      </c>
      <c r="I911" s="68" t="str">
        <f ca="1" t="shared" si="2"/>
        <v>SECURITY SERVICE</v>
      </c>
      <c r="J911" s="68" t="str">
        <f ca="1" t="array" ref="J911">IFERROR(INDEX(MASTER!B:B,MATCH(G911,MASTER!A:A,0))/100," ")</f>
        <v> </v>
      </c>
      <c r="K911" s="51">
        <f ca="1" t="shared" si="3"/>
        <v>0</v>
      </c>
      <c r="L911" s="51" t="str">
        <f ca="1" t="shared" si="4"/>
        <v>1900 - WEEK 00</v>
      </c>
      <c r="M911" s="51" t="str">
        <f ca="1" t="shared" si="5"/>
        <v>1900 - MONTH 01</v>
      </c>
      <c r="N911" s="68" t="str">
        <f ca="1" t="shared" ref="N911:O911" si="919">IFERROR(AVERAGEIF(L:L,L911,$J:$J)," ")</f>
        <v> </v>
      </c>
      <c r="O911" s="68" t="str">
        <f ca="1" t="shared" si="919"/>
        <v> </v>
      </c>
      <c r="P911" s="51" t="str">
        <f ca="1">IF(ISBLANK(A911)," ",IF(N911&gt;MASTER!$B$3/100,"SB",IF(N911&gt;MASTER!$B$4/100,"B",IF(N911&gt;MASTER!$B$5/100,"C","K"))))</f>
        <v>SB</v>
      </c>
      <c r="Q911" s="51" t="str">
        <f ca="1">IF(ISBLANK(B911)," ",IF(O911&gt;MASTER!$B$3/100,"SB",IF(O911&gt;MASTER!$B$4/100,"B",IF(O911&gt;MASTER!$B$5/100,"C","K"))))</f>
        <v>SB</v>
      </c>
    </row>
    <row r="912" customHeight="1" spans="1:17">
      <c r="A912" s="51">
        <f ca="1">INDIRECT(ADDRESS(2+QUOTIENT(ROW()-2,COUNTA('Form Responses 1'!$1:$1)-4),1,,TRUE,"Form Responses 1"))</f>
        <v>0</v>
      </c>
      <c r="B912" s="51">
        <f ca="1">INDIRECT(ADDRESS(2+QUOTIENT(ROW()-2,COUNTA('Form Responses 1'!$1:$1)-4),2,,TRUE,"Form Responses 1"))</f>
        <v>0</v>
      </c>
      <c r="C912" s="51">
        <f ca="1">INDIRECT(ADDRESS(2+QUOTIENT(ROW()-2,COUNTA('Form Responses 1'!$1:$1)-4),3,,TRUE,"Form Responses 1"))</f>
        <v>0</v>
      </c>
      <c r="D912" s="51">
        <f ca="1">INDIRECT(ADDRESS(2+QUOTIENT(ROW()-2,COUNTA('Form Responses 1'!$1:$1)-4),4,,TRUE,"Form Responses 1"))</f>
        <v>0</v>
      </c>
      <c r="E912" s="67">
        <f ca="1" t="shared" si="0"/>
        <v>6</v>
      </c>
      <c r="F912" s="51" t="str">
        <f ca="1">IF(ISBLANK(A912)," ",INDIRECT(ADDRESS(1,5+MOD(ROW()-2,COUNTA('Form Responses 1'!$1:$1)-4),,TRUE,"Form Responses 1")))</f>
        <v>Gedung [Halaman]</v>
      </c>
      <c r="G912" s="51" t="e">
        <f ca="1">IF(ISBLANK(A912)," ",INDIRECT(ADDRESS(MATCH(A912,'Form Responses 1'!A:A,0),5+MOD(ROW()-2,COUNTA('Form Responses 1'!$1:$1)-4),,TRUE,"Form Responses 1")))</f>
        <v>#N/A</v>
      </c>
      <c r="H912" s="68" t="str">
        <f ca="1" t="shared" si="1"/>
        <v>Gedung</v>
      </c>
      <c r="I912" s="68" t="str">
        <f ca="1" t="shared" si="2"/>
        <v>CLEANING SERVICE</v>
      </c>
      <c r="J912" s="68" t="str">
        <f ca="1" t="array" ref="J912">IFERROR(INDEX(MASTER!B:B,MATCH(G912,MASTER!A:A,0))/100," ")</f>
        <v> </v>
      </c>
      <c r="K912" s="51">
        <f ca="1" t="shared" si="3"/>
        <v>0</v>
      </c>
      <c r="L912" s="51" t="str">
        <f ca="1" t="shared" si="4"/>
        <v>1900 - WEEK 00</v>
      </c>
      <c r="M912" s="51" t="str">
        <f ca="1" t="shared" si="5"/>
        <v>1900 - MONTH 01</v>
      </c>
      <c r="N912" s="68" t="str">
        <f ca="1" t="shared" ref="N912:O912" si="920">IFERROR(AVERAGEIF(L:L,L912,$J:$J)," ")</f>
        <v> </v>
      </c>
      <c r="O912" s="68" t="str">
        <f ca="1" t="shared" si="920"/>
        <v> </v>
      </c>
      <c r="P912" s="51" t="str">
        <f ca="1">IF(ISBLANK(A912)," ",IF(N912&gt;MASTER!$B$3/100,"SB",IF(N912&gt;MASTER!$B$4/100,"B",IF(N912&gt;MASTER!$B$5/100,"C","K"))))</f>
        <v>SB</v>
      </c>
      <c r="Q912" s="51" t="str">
        <f ca="1">IF(ISBLANK(B912)," ",IF(O912&gt;MASTER!$B$3/100,"SB",IF(O912&gt;MASTER!$B$4/100,"B",IF(O912&gt;MASTER!$B$5/100,"C","K"))))</f>
        <v>SB</v>
      </c>
    </row>
    <row r="913" customHeight="1" spans="1:17">
      <c r="A913" s="51">
        <f ca="1">INDIRECT(ADDRESS(2+QUOTIENT(ROW()-2,COUNTA('Form Responses 1'!$1:$1)-4),1,,TRUE,"Form Responses 1"))</f>
        <v>0</v>
      </c>
      <c r="B913" s="51">
        <f ca="1">INDIRECT(ADDRESS(2+QUOTIENT(ROW()-2,COUNTA('Form Responses 1'!$1:$1)-4),2,,TRUE,"Form Responses 1"))</f>
        <v>0</v>
      </c>
      <c r="C913" s="51">
        <f ca="1">INDIRECT(ADDRESS(2+QUOTIENT(ROW()-2,COUNTA('Form Responses 1'!$1:$1)-4),3,,TRUE,"Form Responses 1"))</f>
        <v>0</v>
      </c>
      <c r="D913" s="51">
        <f ca="1">INDIRECT(ADDRESS(2+QUOTIENT(ROW()-2,COUNTA('Form Responses 1'!$1:$1)-4),4,,TRUE,"Form Responses 1"))</f>
        <v>0</v>
      </c>
      <c r="E913" s="67">
        <f ca="1" t="shared" si="0"/>
        <v>6</v>
      </c>
      <c r="F913" s="51" t="str">
        <f ca="1">IF(ISBLANK(A913)," ",INDIRECT(ADDRESS(1,5+MOD(ROW()-2,COUNTA('Form Responses 1'!$1:$1)-4),,TRUE,"Form Responses 1")))</f>
        <v>Gedung [Kamar 1]</v>
      </c>
      <c r="G913" s="51" t="e">
        <f ca="1">IF(ISBLANK(A913)," ",INDIRECT(ADDRESS(MATCH(A913,'Form Responses 1'!A:A,0),5+MOD(ROW()-2,COUNTA('Form Responses 1'!$1:$1)-4),,TRUE,"Form Responses 1")))</f>
        <v>#N/A</v>
      </c>
      <c r="H913" s="68" t="str">
        <f ca="1" t="shared" si="1"/>
        <v>Gedung</v>
      </c>
      <c r="I913" s="68" t="str">
        <f ca="1" t="shared" si="2"/>
        <v>CLEANING SERVICE</v>
      </c>
      <c r="J913" s="68" t="str">
        <f ca="1" t="array" ref="J913">IFERROR(INDEX(MASTER!B:B,MATCH(G913,MASTER!A:A,0))/100," ")</f>
        <v> </v>
      </c>
      <c r="K913" s="51">
        <f ca="1" t="shared" si="3"/>
        <v>0</v>
      </c>
      <c r="L913" s="51" t="str">
        <f ca="1" t="shared" si="4"/>
        <v>1900 - WEEK 00</v>
      </c>
      <c r="M913" s="51" t="str">
        <f ca="1" t="shared" si="5"/>
        <v>1900 - MONTH 01</v>
      </c>
      <c r="N913" s="68" t="str">
        <f ca="1" t="shared" ref="N913:O913" si="921">IFERROR(AVERAGEIF(L:L,L913,$J:$J)," ")</f>
        <v> </v>
      </c>
      <c r="O913" s="68" t="str">
        <f ca="1" t="shared" si="921"/>
        <v> </v>
      </c>
      <c r="P913" s="51" t="str">
        <f ca="1">IF(ISBLANK(A913)," ",IF(N913&gt;MASTER!$B$3/100,"SB",IF(N913&gt;MASTER!$B$4/100,"B",IF(N913&gt;MASTER!$B$5/100,"C","K"))))</f>
        <v>SB</v>
      </c>
      <c r="Q913" s="51" t="str">
        <f ca="1">IF(ISBLANK(B913)," ",IF(O913&gt;MASTER!$B$3/100,"SB",IF(O913&gt;MASTER!$B$4/100,"B",IF(O913&gt;MASTER!$B$5/100,"C","K"))))</f>
        <v>SB</v>
      </c>
    </row>
    <row r="914" customHeight="1" spans="1:17">
      <c r="A914" s="51">
        <f ca="1">INDIRECT(ADDRESS(2+QUOTIENT(ROW()-2,COUNTA('Form Responses 1'!$1:$1)-4),1,,TRUE,"Form Responses 1"))</f>
        <v>0</v>
      </c>
      <c r="B914" s="51">
        <f ca="1">INDIRECT(ADDRESS(2+QUOTIENT(ROW()-2,COUNTA('Form Responses 1'!$1:$1)-4),2,,TRUE,"Form Responses 1"))</f>
        <v>0</v>
      </c>
      <c r="C914" s="51">
        <f ca="1">INDIRECT(ADDRESS(2+QUOTIENT(ROW()-2,COUNTA('Form Responses 1'!$1:$1)-4),3,,TRUE,"Form Responses 1"))</f>
        <v>0</v>
      </c>
      <c r="D914" s="51">
        <f ca="1">INDIRECT(ADDRESS(2+QUOTIENT(ROW()-2,COUNTA('Form Responses 1'!$1:$1)-4),4,,TRUE,"Form Responses 1"))</f>
        <v>0</v>
      </c>
      <c r="E914" s="67">
        <f ca="1" t="shared" si="0"/>
        <v>6</v>
      </c>
      <c r="F914" s="51" t="str">
        <f ca="1">IF(ISBLANK(A914)," ",INDIRECT(ADDRESS(1,5+MOD(ROW()-2,COUNTA('Form Responses 1'!$1:$1)-4),,TRUE,"Form Responses 1")))</f>
        <v>Gedung [Kamar 2]</v>
      </c>
      <c r="G914" s="51" t="e">
        <f ca="1">IF(ISBLANK(A914)," ",INDIRECT(ADDRESS(MATCH(A914,'Form Responses 1'!A:A,0),5+MOD(ROW()-2,COUNTA('Form Responses 1'!$1:$1)-4),,TRUE,"Form Responses 1")))</f>
        <v>#N/A</v>
      </c>
      <c r="H914" s="68" t="str">
        <f ca="1" t="shared" si="1"/>
        <v>Gedung</v>
      </c>
      <c r="I914" s="68" t="str">
        <f ca="1" t="shared" si="2"/>
        <v>CLEANING SERVICE</v>
      </c>
      <c r="J914" s="68" t="str">
        <f ca="1" t="array" ref="J914">IFERROR(INDEX(MASTER!B:B,MATCH(G914,MASTER!A:A,0))/100," ")</f>
        <v> </v>
      </c>
      <c r="K914" s="51">
        <f ca="1" t="shared" si="3"/>
        <v>0</v>
      </c>
      <c r="L914" s="51" t="str">
        <f ca="1" t="shared" si="4"/>
        <v>1900 - WEEK 00</v>
      </c>
      <c r="M914" s="51" t="str">
        <f ca="1" t="shared" si="5"/>
        <v>1900 - MONTH 01</v>
      </c>
      <c r="N914" s="68" t="str">
        <f ca="1" t="shared" ref="N914:O914" si="922">IFERROR(AVERAGEIF(L:L,L914,$J:$J)," ")</f>
        <v> </v>
      </c>
      <c r="O914" s="68" t="str">
        <f ca="1" t="shared" si="922"/>
        <v> </v>
      </c>
      <c r="P914" s="51" t="str">
        <f ca="1">IF(ISBLANK(A914)," ",IF(N914&gt;MASTER!$B$3/100,"SB",IF(N914&gt;MASTER!$B$4/100,"B",IF(N914&gt;MASTER!$B$5/100,"C","K"))))</f>
        <v>SB</v>
      </c>
      <c r="Q914" s="51" t="str">
        <f ca="1">IF(ISBLANK(B914)," ",IF(O914&gt;MASTER!$B$3/100,"SB",IF(O914&gt;MASTER!$B$4/100,"B",IF(O914&gt;MASTER!$B$5/100,"C","K"))))</f>
        <v>SB</v>
      </c>
    </row>
    <row r="915" customHeight="1" spans="1:17">
      <c r="A915" s="51">
        <f ca="1">INDIRECT(ADDRESS(2+QUOTIENT(ROW()-2,COUNTA('Form Responses 1'!$1:$1)-4),1,,TRUE,"Form Responses 1"))</f>
        <v>0</v>
      </c>
      <c r="B915" s="51">
        <f ca="1">INDIRECT(ADDRESS(2+QUOTIENT(ROW()-2,COUNTA('Form Responses 1'!$1:$1)-4),2,,TRUE,"Form Responses 1"))</f>
        <v>0</v>
      </c>
      <c r="C915" s="51">
        <f ca="1">INDIRECT(ADDRESS(2+QUOTIENT(ROW()-2,COUNTA('Form Responses 1'!$1:$1)-4),3,,TRUE,"Form Responses 1"))</f>
        <v>0</v>
      </c>
      <c r="D915" s="51">
        <f ca="1">INDIRECT(ADDRESS(2+QUOTIENT(ROW()-2,COUNTA('Form Responses 1'!$1:$1)-4),4,,TRUE,"Form Responses 1"))</f>
        <v>0</v>
      </c>
      <c r="E915" s="67">
        <f ca="1" t="shared" si="0"/>
        <v>6</v>
      </c>
      <c r="F915" s="51" t="str">
        <f ca="1">IF(ISBLANK(A915)," ",INDIRECT(ADDRESS(1,5+MOD(ROW()-2,COUNTA('Form Responses 1'!$1:$1)-4),,TRUE,"Form Responses 1")))</f>
        <v>Gedung [Kamar 3]</v>
      </c>
      <c r="G915" s="51" t="e">
        <f ca="1">IF(ISBLANK(A915)," ",INDIRECT(ADDRESS(MATCH(A915,'Form Responses 1'!A:A,0),5+MOD(ROW()-2,COUNTA('Form Responses 1'!$1:$1)-4),,TRUE,"Form Responses 1")))</f>
        <v>#N/A</v>
      </c>
      <c r="H915" s="68" t="str">
        <f ca="1" t="shared" si="1"/>
        <v>Gedung</v>
      </c>
      <c r="I915" s="68" t="str">
        <f ca="1" t="shared" si="2"/>
        <v>CLEANING SERVICE</v>
      </c>
      <c r="J915" s="68" t="str">
        <f ca="1" t="array" ref="J915">IFERROR(INDEX(MASTER!B:B,MATCH(G915,MASTER!A:A,0))/100," ")</f>
        <v> </v>
      </c>
      <c r="K915" s="51">
        <f ca="1" t="shared" si="3"/>
        <v>0</v>
      </c>
      <c r="L915" s="51" t="str">
        <f ca="1" t="shared" si="4"/>
        <v>1900 - WEEK 00</v>
      </c>
      <c r="M915" s="51" t="str">
        <f ca="1" t="shared" si="5"/>
        <v>1900 - MONTH 01</v>
      </c>
      <c r="N915" s="68" t="str">
        <f ca="1" t="shared" ref="N915:O915" si="923">IFERROR(AVERAGEIF(L:L,L915,$J:$J)," ")</f>
        <v> </v>
      </c>
      <c r="O915" s="68" t="str">
        <f ca="1" t="shared" si="923"/>
        <v> </v>
      </c>
      <c r="P915" s="51" t="str">
        <f ca="1">IF(ISBLANK(A915)," ",IF(N915&gt;MASTER!$B$3/100,"SB",IF(N915&gt;MASTER!$B$4/100,"B",IF(N915&gt;MASTER!$B$5/100,"C","K"))))</f>
        <v>SB</v>
      </c>
      <c r="Q915" s="51" t="str">
        <f ca="1">IF(ISBLANK(B915)," ",IF(O915&gt;MASTER!$B$3/100,"SB",IF(O915&gt;MASTER!$B$4/100,"B",IF(O915&gt;MASTER!$B$5/100,"C","K"))))</f>
        <v>SB</v>
      </c>
    </row>
    <row r="916" customHeight="1" spans="1:17">
      <c r="A916" s="51">
        <f ca="1">INDIRECT(ADDRESS(2+QUOTIENT(ROW()-2,COUNTA('Form Responses 1'!$1:$1)-4),1,,TRUE,"Form Responses 1"))</f>
        <v>0</v>
      </c>
      <c r="B916" s="51">
        <f ca="1">INDIRECT(ADDRESS(2+QUOTIENT(ROW()-2,COUNTA('Form Responses 1'!$1:$1)-4),2,,TRUE,"Form Responses 1"))</f>
        <v>0</v>
      </c>
      <c r="C916" s="51">
        <f ca="1">INDIRECT(ADDRESS(2+QUOTIENT(ROW()-2,COUNTA('Form Responses 1'!$1:$1)-4),3,,TRUE,"Form Responses 1"))</f>
        <v>0</v>
      </c>
      <c r="D916" s="51">
        <f ca="1">INDIRECT(ADDRESS(2+QUOTIENT(ROW()-2,COUNTA('Form Responses 1'!$1:$1)-4),4,,TRUE,"Form Responses 1"))</f>
        <v>0</v>
      </c>
      <c r="E916" s="67">
        <f ca="1" t="shared" si="0"/>
        <v>6</v>
      </c>
      <c r="F916" s="51" t="str">
        <f ca="1">IF(ISBLANK(A916)," ",INDIRECT(ADDRESS(1,5+MOD(ROW()-2,COUNTA('Form Responses 1'!$1:$1)-4),,TRUE,"Form Responses 1")))</f>
        <v>Gedung [Kamar 4]</v>
      </c>
      <c r="G916" s="51" t="e">
        <f ca="1">IF(ISBLANK(A916)," ",INDIRECT(ADDRESS(MATCH(A916,'Form Responses 1'!A:A,0),5+MOD(ROW()-2,COUNTA('Form Responses 1'!$1:$1)-4),,TRUE,"Form Responses 1")))</f>
        <v>#N/A</v>
      </c>
      <c r="H916" s="68" t="str">
        <f ca="1" t="shared" si="1"/>
        <v>Gedung</v>
      </c>
      <c r="I916" s="68" t="str">
        <f ca="1" t="shared" si="2"/>
        <v>CLEANING SERVICE</v>
      </c>
      <c r="J916" s="68" t="str">
        <f ca="1" t="array" ref="J916">IFERROR(INDEX(MASTER!B:B,MATCH(G916,MASTER!A:A,0))/100," ")</f>
        <v> </v>
      </c>
      <c r="K916" s="51">
        <f ca="1" t="shared" si="3"/>
        <v>0</v>
      </c>
      <c r="L916" s="51" t="str">
        <f ca="1" t="shared" si="4"/>
        <v>1900 - WEEK 00</v>
      </c>
      <c r="M916" s="51" t="str">
        <f ca="1" t="shared" si="5"/>
        <v>1900 - MONTH 01</v>
      </c>
      <c r="N916" s="68" t="str">
        <f ca="1" t="shared" ref="N916:O916" si="924">IFERROR(AVERAGEIF(L:L,L916,$J:$J)," ")</f>
        <v> </v>
      </c>
      <c r="O916" s="68" t="str">
        <f ca="1" t="shared" si="924"/>
        <v> </v>
      </c>
      <c r="P916" s="51" t="str">
        <f ca="1">IF(ISBLANK(A916)," ",IF(N916&gt;MASTER!$B$3/100,"SB",IF(N916&gt;MASTER!$B$4/100,"B",IF(N916&gt;MASTER!$B$5/100,"C","K"))))</f>
        <v>SB</v>
      </c>
      <c r="Q916" s="51" t="str">
        <f ca="1">IF(ISBLANK(B916)," ",IF(O916&gt;MASTER!$B$3/100,"SB",IF(O916&gt;MASTER!$B$4/100,"B",IF(O916&gt;MASTER!$B$5/100,"C","K"))))</f>
        <v>SB</v>
      </c>
    </row>
    <row r="917" customHeight="1" spans="1:17">
      <c r="A917" s="51">
        <f ca="1">INDIRECT(ADDRESS(2+QUOTIENT(ROW()-2,COUNTA('Form Responses 1'!$1:$1)-4),1,,TRUE,"Form Responses 1"))</f>
        <v>0</v>
      </c>
      <c r="B917" s="51">
        <f ca="1">INDIRECT(ADDRESS(2+QUOTIENT(ROW()-2,COUNTA('Form Responses 1'!$1:$1)-4),2,,TRUE,"Form Responses 1"))</f>
        <v>0</v>
      </c>
      <c r="C917" s="51">
        <f ca="1">INDIRECT(ADDRESS(2+QUOTIENT(ROW()-2,COUNTA('Form Responses 1'!$1:$1)-4),3,,TRUE,"Form Responses 1"))</f>
        <v>0</v>
      </c>
      <c r="D917" s="51">
        <f ca="1">INDIRECT(ADDRESS(2+QUOTIENT(ROW()-2,COUNTA('Form Responses 1'!$1:$1)-4),4,,TRUE,"Form Responses 1"))</f>
        <v>0</v>
      </c>
      <c r="E917" s="67">
        <f ca="1" t="shared" si="0"/>
        <v>6</v>
      </c>
      <c r="F917" s="51" t="str">
        <f ca="1">IF(ISBLANK(A917)," ",INDIRECT(ADDRESS(1,5+MOD(ROW()-2,COUNTA('Form Responses 1'!$1:$1)-4),,TRUE,"Form Responses 1")))</f>
        <v>Gedung [Kolidor]</v>
      </c>
      <c r="G917" s="51" t="e">
        <f ca="1">IF(ISBLANK(A917)," ",INDIRECT(ADDRESS(MATCH(A917,'Form Responses 1'!A:A,0),5+MOD(ROW()-2,COUNTA('Form Responses 1'!$1:$1)-4),,TRUE,"Form Responses 1")))</f>
        <v>#N/A</v>
      </c>
      <c r="H917" s="68" t="str">
        <f ca="1" t="shared" si="1"/>
        <v>Gedung</v>
      </c>
      <c r="I917" s="68" t="str">
        <f ca="1" t="shared" si="2"/>
        <v>CLEANING SERVICE</v>
      </c>
      <c r="J917" s="68" t="str">
        <f ca="1" t="array" ref="J917">IFERROR(INDEX(MASTER!B:B,MATCH(G917,MASTER!A:A,0))/100," ")</f>
        <v> </v>
      </c>
      <c r="K917" s="51">
        <f ca="1" t="shared" si="3"/>
        <v>0</v>
      </c>
      <c r="L917" s="51" t="str">
        <f ca="1" t="shared" si="4"/>
        <v>1900 - WEEK 00</v>
      </c>
      <c r="M917" s="51" t="str">
        <f ca="1" t="shared" si="5"/>
        <v>1900 - MONTH 01</v>
      </c>
      <c r="N917" s="68" t="str">
        <f ca="1" t="shared" ref="N917:O917" si="925">IFERROR(AVERAGEIF(L:L,L917,$J:$J)," ")</f>
        <v> </v>
      </c>
      <c r="O917" s="68" t="str">
        <f ca="1" t="shared" si="925"/>
        <v> </v>
      </c>
      <c r="P917" s="51" t="str">
        <f ca="1">IF(ISBLANK(A917)," ",IF(N917&gt;MASTER!$B$3/100,"SB",IF(N917&gt;MASTER!$B$4/100,"B",IF(N917&gt;MASTER!$B$5/100,"C","K"))))</f>
        <v>SB</v>
      </c>
      <c r="Q917" s="51" t="str">
        <f ca="1">IF(ISBLANK(B917)," ",IF(O917&gt;MASTER!$B$3/100,"SB",IF(O917&gt;MASTER!$B$4/100,"B",IF(O917&gt;MASTER!$B$5/100,"C","K"))))</f>
        <v>SB</v>
      </c>
    </row>
    <row r="918" customHeight="1" spans="1:17">
      <c r="A918" s="51">
        <f ca="1">INDIRECT(ADDRESS(2+QUOTIENT(ROW()-2,COUNTA('Form Responses 1'!$1:$1)-4),1,,TRUE,"Form Responses 1"))</f>
        <v>0</v>
      </c>
      <c r="B918" s="51">
        <f ca="1">INDIRECT(ADDRESS(2+QUOTIENT(ROW()-2,COUNTA('Form Responses 1'!$1:$1)-4),2,,TRUE,"Form Responses 1"))</f>
        <v>0</v>
      </c>
      <c r="C918" s="51">
        <f ca="1">INDIRECT(ADDRESS(2+QUOTIENT(ROW()-2,COUNTA('Form Responses 1'!$1:$1)-4),3,,TRUE,"Form Responses 1"))</f>
        <v>0</v>
      </c>
      <c r="D918" s="51">
        <f ca="1">INDIRECT(ADDRESS(2+QUOTIENT(ROW()-2,COUNTA('Form Responses 1'!$1:$1)-4),4,,TRUE,"Form Responses 1"))</f>
        <v>0</v>
      </c>
      <c r="E918" s="67">
        <f ca="1" t="shared" si="0"/>
        <v>6</v>
      </c>
      <c r="F918" s="51" t="str">
        <f ca="1">IF(ISBLANK(A918)," ",INDIRECT(ADDRESS(1,5+MOD(ROW()-2,COUNTA('Form Responses 1'!$1:$1)-4),,TRUE,"Form Responses 1")))</f>
        <v>Gedung [Pentri]</v>
      </c>
      <c r="G918" s="51" t="e">
        <f ca="1">IF(ISBLANK(A918)," ",INDIRECT(ADDRESS(MATCH(A918,'Form Responses 1'!A:A,0),5+MOD(ROW()-2,COUNTA('Form Responses 1'!$1:$1)-4),,TRUE,"Form Responses 1")))</f>
        <v>#N/A</v>
      </c>
      <c r="H918" s="68" t="str">
        <f ca="1" t="shared" si="1"/>
        <v>Gedung</v>
      </c>
      <c r="I918" s="68" t="str">
        <f ca="1" t="shared" si="2"/>
        <v>CLEANING SERVICE</v>
      </c>
      <c r="J918" s="68" t="str">
        <f ca="1" t="array" ref="J918">IFERROR(INDEX(MASTER!B:B,MATCH(G918,MASTER!A:A,0))/100," ")</f>
        <v> </v>
      </c>
      <c r="K918" s="51">
        <f ca="1" t="shared" si="3"/>
        <v>0</v>
      </c>
      <c r="L918" s="51" t="str">
        <f ca="1" t="shared" si="4"/>
        <v>1900 - WEEK 00</v>
      </c>
      <c r="M918" s="51" t="str">
        <f ca="1" t="shared" si="5"/>
        <v>1900 - MONTH 01</v>
      </c>
      <c r="N918" s="68" t="str">
        <f ca="1" t="shared" ref="N918:O918" si="926">IFERROR(AVERAGEIF(L:L,L918,$J:$J)," ")</f>
        <v> </v>
      </c>
      <c r="O918" s="68" t="str">
        <f ca="1" t="shared" si="926"/>
        <v> </v>
      </c>
      <c r="P918" s="51" t="str">
        <f ca="1">IF(ISBLANK(A918)," ",IF(N918&gt;MASTER!$B$3/100,"SB",IF(N918&gt;MASTER!$B$4/100,"B",IF(N918&gt;MASTER!$B$5/100,"C","K"))))</f>
        <v>SB</v>
      </c>
      <c r="Q918" s="51" t="str">
        <f ca="1">IF(ISBLANK(B918)," ",IF(O918&gt;MASTER!$B$3/100,"SB",IF(O918&gt;MASTER!$B$4/100,"B",IF(O918&gt;MASTER!$B$5/100,"C","K"))))</f>
        <v>SB</v>
      </c>
    </row>
    <row r="919" customHeight="1" spans="1:17">
      <c r="A919" s="51">
        <f ca="1">INDIRECT(ADDRESS(2+QUOTIENT(ROW()-2,COUNTA('Form Responses 1'!$1:$1)-4),1,,TRUE,"Form Responses 1"))</f>
        <v>0</v>
      </c>
      <c r="B919" s="51">
        <f ca="1">INDIRECT(ADDRESS(2+QUOTIENT(ROW()-2,COUNTA('Form Responses 1'!$1:$1)-4),2,,TRUE,"Form Responses 1"))</f>
        <v>0</v>
      </c>
      <c r="C919" s="51">
        <f ca="1">INDIRECT(ADDRESS(2+QUOTIENT(ROW()-2,COUNTA('Form Responses 1'!$1:$1)-4),3,,TRUE,"Form Responses 1"))</f>
        <v>0</v>
      </c>
      <c r="D919" s="51">
        <f ca="1">INDIRECT(ADDRESS(2+QUOTIENT(ROW()-2,COUNTA('Form Responses 1'!$1:$1)-4),4,,TRUE,"Form Responses 1"))</f>
        <v>0</v>
      </c>
      <c r="E919" s="67">
        <f ca="1" t="shared" si="0"/>
        <v>6</v>
      </c>
      <c r="F919" s="51" t="str">
        <f ca="1">IF(ISBLANK(A919)," ",INDIRECT(ADDRESS(1,5+MOD(ROW()-2,COUNTA('Form Responses 1'!$1:$1)-4),,TRUE,"Form Responses 1")))</f>
        <v>Gedung [Toilet]</v>
      </c>
      <c r="G919" s="51" t="e">
        <f ca="1">IF(ISBLANK(A919)," ",INDIRECT(ADDRESS(MATCH(A919,'Form Responses 1'!A:A,0),5+MOD(ROW()-2,COUNTA('Form Responses 1'!$1:$1)-4),,TRUE,"Form Responses 1")))</f>
        <v>#N/A</v>
      </c>
      <c r="H919" s="68" t="str">
        <f ca="1" t="shared" si="1"/>
        <v>Gedung</v>
      </c>
      <c r="I919" s="68" t="str">
        <f ca="1" t="shared" si="2"/>
        <v>CLEANING SERVICE</v>
      </c>
      <c r="J919" s="68" t="str">
        <f ca="1" t="array" ref="J919">IFERROR(INDEX(MASTER!B:B,MATCH(G919,MASTER!A:A,0))/100," ")</f>
        <v> </v>
      </c>
      <c r="K919" s="51">
        <f ca="1" t="shared" si="3"/>
        <v>0</v>
      </c>
      <c r="L919" s="51" t="str">
        <f ca="1" t="shared" si="4"/>
        <v>1900 - WEEK 00</v>
      </c>
      <c r="M919" s="51" t="str">
        <f ca="1" t="shared" si="5"/>
        <v>1900 - MONTH 01</v>
      </c>
      <c r="N919" s="68" t="str">
        <f ca="1" t="shared" ref="N919:O919" si="927">IFERROR(AVERAGEIF(L:L,L919,$J:$J)," ")</f>
        <v> </v>
      </c>
      <c r="O919" s="68" t="str">
        <f ca="1" t="shared" si="927"/>
        <v> </v>
      </c>
      <c r="P919" s="51" t="str">
        <f ca="1">IF(ISBLANK(A919)," ",IF(N919&gt;MASTER!$B$3/100,"SB",IF(N919&gt;MASTER!$B$4/100,"B",IF(N919&gt;MASTER!$B$5/100,"C","K"))))</f>
        <v>SB</v>
      </c>
      <c r="Q919" s="51" t="str">
        <f ca="1">IF(ISBLANK(B919)," ",IF(O919&gt;MASTER!$B$3/100,"SB",IF(O919&gt;MASTER!$B$4/100,"B",IF(O919&gt;MASTER!$B$5/100,"C","K"))))</f>
        <v>SB</v>
      </c>
    </row>
    <row r="920" customHeight="1" spans="1:17">
      <c r="A920" s="51">
        <f ca="1">INDIRECT(ADDRESS(2+QUOTIENT(ROW()-2,COUNTA('Form Responses 1'!$1:$1)-4),1,,TRUE,"Form Responses 1"))</f>
        <v>0</v>
      </c>
      <c r="B920" s="51">
        <f ca="1">INDIRECT(ADDRESS(2+QUOTIENT(ROW()-2,COUNTA('Form Responses 1'!$1:$1)-4),2,,TRUE,"Form Responses 1"))</f>
        <v>0</v>
      </c>
      <c r="C920" s="51">
        <f ca="1">INDIRECT(ADDRESS(2+QUOTIENT(ROW()-2,COUNTA('Form Responses 1'!$1:$1)-4),3,,TRUE,"Form Responses 1"))</f>
        <v>0</v>
      </c>
      <c r="D920" s="51">
        <f ca="1">INDIRECT(ADDRESS(2+QUOTIENT(ROW()-2,COUNTA('Form Responses 1'!$1:$1)-4),4,,TRUE,"Form Responses 1"))</f>
        <v>0</v>
      </c>
      <c r="E920" s="67">
        <f ca="1" t="shared" si="0"/>
        <v>6</v>
      </c>
      <c r="F920" s="51" t="str">
        <f ca="1">IF(ISBLANK(A920)," ",INDIRECT(ADDRESS(1,5+MOD(ROW()-2,COUNTA('Form Responses 1'!$1:$1)-4),,TRUE,"Form Responses 1")))</f>
        <v>Security [Security Functions]</v>
      </c>
      <c r="G920" s="51" t="e">
        <f ca="1">IF(ISBLANK(A920)," ",INDIRECT(ADDRESS(MATCH(A920,'Form Responses 1'!A:A,0),5+MOD(ROW()-2,COUNTA('Form Responses 1'!$1:$1)-4),,TRUE,"Form Responses 1")))</f>
        <v>#N/A</v>
      </c>
      <c r="H920" s="68" t="str">
        <f ca="1" t="shared" si="1"/>
        <v>Security</v>
      </c>
      <c r="I920" s="68" t="str">
        <f ca="1" t="shared" si="2"/>
        <v>SECURITY SERVICE</v>
      </c>
      <c r="J920" s="68" t="str">
        <f ca="1" t="array" ref="J920">IFERROR(INDEX(MASTER!B:B,MATCH(G920,MASTER!A:A,0))/100," ")</f>
        <v> </v>
      </c>
      <c r="K920" s="51">
        <f ca="1" t="shared" si="3"/>
        <v>0</v>
      </c>
      <c r="L920" s="51" t="str">
        <f ca="1" t="shared" si="4"/>
        <v>1900 - WEEK 00</v>
      </c>
      <c r="M920" s="51" t="str">
        <f ca="1" t="shared" si="5"/>
        <v>1900 - MONTH 01</v>
      </c>
      <c r="N920" s="68" t="str">
        <f ca="1" t="shared" ref="N920:O920" si="928">IFERROR(AVERAGEIF(L:L,L920,$J:$J)," ")</f>
        <v> </v>
      </c>
      <c r="O920" s="68" t="str">
        <f ca="1" t="shared" si="928"/>
        <v> </v>
      </c>
      <c r="P920" s="51" t="str">
        <f ca="1">IF(ISBLANK(A920)," ",IF(N920&gt;MASTER!$B$3/100,"SB",IF(N920&gt;MASTER!$B$4/100,"B",IF(N920&gt;MASTER!$B$5/100,"C","K"))))</f>
        <v>SB</v>
      </c>
      <c r="Q920" s="51" t="str">
        <f ca="1">IF(ISBLANK(B920)," ",IF(O920&gt;MASTER!$B$3/100,"SB",IF(O920&gt;MASTER!$B$4/100,"B",IF(O920&gt;MASTER!$B$5/100,"C","K"))))</f>
        <v>SB</v>
      </c>
    </row>
    <row r="921" customHeight="1" spans="1:17">
      <c r="A921" s="51">
        <f ca="1">INDIRECT(ADDRESS(2+QUOTIENT(ROW()-2,COUNTA('Form Responses 1'!$1:$1)-4),1,,TRUE,"Form Responses 1"))</f>
        <v>0</v>
      </c>
      <c r="B921" s="51">
        <f ca="1">INDIRECT(ADDRESS(2+QUOTIENT(ROW()-2,COUNTA('Form Responses 1'!$1:$1)-4),2,,TRUE,"Form Responses 1"))</f>
        <v>0</v>
      </c>
      <c r="C921" s="51">
        <f ca="1">INDIRECT(ADDRESS(2+QUOTIENT(ROW()-2,COUNTA('Form Responses 1'!$1:$1)-4),3,,TRUE,"Form Responses 1"))</f>
        <v>0</v>
      </c>
      <c r="D921" s="51">
        <f ca="1">INDIRECT(ADDRESS(2+QUOTIENT(ROW()-2,COUNTA('Form Responses 1'!$1:$1)-4),4,,TRUE,"Form Responses 1"))</f>
        <v>0</v>
      </c>
      <c r="E921" s="67">
        <f ca="1" t="shared" si="0"/>
        <v>6</v>
      </c>
      <c r="F921" s="51" t="str">
        <f ca="1">IF(ISBLANK(A921)," ",INDIRECT(ADDRESS(1,5+MOD(ROW()-2,COUNTA('Form Responses 1'!$1:$1)-4),,TRUE,"Form Responses 1")))</f>
        <v>Gedung [Halaman]</v>
      </c>
      <c r="G921" s="51" t="e">
        <f ca="1">IF(ISBLANK(A921)," ",INDIRECT(ADDRESS(MATCH(A921,'Form Responses 1'!A:A,0),5+MOD(ROW()-2,COUNTA('Form Responses 1'!$1:$1)-4),,TRUE,"Form Responses 1")))</f>
        <v>#N/A</v>
      </c>
      <c r="H921" s="68" t="str">
        <f ca="1" t="shared" si="1"/>
        <v>Gedung</v>
      </c>
      <c r="I921" s="68" t="str">
        <f ca="1" t="shared" si="2"/>
        <v>CLEANING SERVICE</v>
      </c>
      <c r="J921" s="68" t="str">
        <f ca="1" t="array" ref="J921">IFERROR(INDEX(MASTER!B:B,MATCH(G921,MASTER!A:A,0))/100," ")</f>
        <v> </v>
      </c>
      <c r="K921" s="51">
        <f ca="1" t="shared" si="3"/>
        <v>0</v>
      </c>
      <c r="L921" s="51" t="str">
        <f ca="1" t="shared" si="4"/>
        <v>1900 - WEEK 00</v>
      </c>
      <c r="M921" s="51" t="str">
        <f ca="1" t="shared" si="5"/>
        <v>1900 - MONTH 01</v>
      </c>
      <c r="N921" s="68" t="str">
        <f ca="1" t="shared" ref="N921:O921" si="929">IFERROR(AVERAGEIF(L:L,L921,$J:$J)," ")</f>
        <v> </v>
      </c>
      <c r="O921" s="68" t="str">
        <f ca="1" t="shared" si="929"/>
        <v> </v>
      </c>
      <c r="P921" s="51" t="str">
        <f ca="1">IF(ISBLANK(A921)," ",IF(N921&gt;MASTER!$B$3/100,"SB",IF(N921&gt;MASTER!$B$4/100,"B",IF(N921&gt;MASTER!$B$5/100,"C","K"))))</f>
        <v>SB</v>
      </c>
      <c r="Q921" s="51" t="str">
        <f ca="1">IF(ISBLANK(B921)," ",IF(O921&gt;MASTER!$B$3/100,"SB",IF(O921&gt;MASTER!$B$4/100,"B",IF(O921&gt;MASTER!$B$5/100,"C","K"))))</f>
        <v>SB</v>
      </c>
    </row>
    <row r="922" customHeight="1" spans="1:17">
      <c r="A922" s="51">
        <f ca="1">INDIRECT(ADDRESS(2+QUOTIENT(ROW()-2,COUNTA('Form Responses 1'!$1:$1)-4),1,,TRUE,"Form Responses 1"))</f>
        <v>0</v>
      </c>
      <c r="B922" s="51">
        <f ca="1">INDIRECT(ADDRESS(2+QUOTIENT(ROW()-2,COUNTA('Form Responses 1'!$1:$1)-4),2,,TRUE,"Form Responses 1"))</f>
        <v>0</v>
      </c>
      <c r="C922" s="51">
        <f ca="1">INDIRECT(ADDRESS(2+QUOTIENT(ROW()-2,COUNTA('Form Responses 1'!$1:$1)-4),3,,TRUE,"Form Responses 1"))</f>
        <v>0</v>
      </c>
      <c r="D922" s="51">
        <f ca="1">INDIRECT(ADDRESS(2+QUOTIENT(ROW()-2,COUNTA('Form Responses 1'!$1:$1)-4),4,,TRUE,"Form Responses 1"))</f>
        <v>0</v>
      </c>
      <c r="E922" s="67">
        <f ca="1" t="shared" si="0"/>
        <v>6</v>
      </c>
      <c r="F922" s="51" t="str">
        <f ca="1">IF(ISBLANK(A922)," ",INDIRECT(ADDRESS(1,5+MOD(ROW()-2,COUNTA('Form Responses 1'!$1:$1)-4),,TRUE,"Form Responses 1")))</f>
        <v>Gedung [Kamar 1]</v>
      </c>
      <c r="G922" s="51" t="e">
        <f ca="1">IF(ISBLANK(A922)," ",INDIRECT(ADDRESS(MATCH(A922,'Form Responses 1'!A:A,0),5+MOD(ROW()-2,COUNTA('Form Responses 1'!$1:$1)-4),,TRUE,"Form Responses 1")))</f>
        <v>#N/A</v>
      </c>
      <c r="H922" s="68" t="str">
        <f ca="1" t="shared" si="1"/>
        <v>Gedung</v>
      </c>
      <c r="I922" s="68" t="str">
        <f ca="1" t="shared" si="2"/>
        <v>CLEANING SERVICE</v>
      </c>
      <c r="J922" s="68" t="str">
        <f ca="1" t="array" ref="J922">IFERROR(INDEX(MASTER!B:B,MATCH(G922,MASTER!A:A,0))/100," ")</f>
        <v> </v>
      </c>
      <c r="K922" s="51">
        <f ca="1" t="shared" si="3"/>
        <v>0</v>
      </c>
      <c r="L922" s="51" t="str">
        <f ca="1" t="shared" si="4"/>
        <v>1900 - WEEK 00</v>
      </c>
      <c r="M922" s="51" t="str">
        <f ca="1" t="shared" si="5"/>
        <v>1900 - MONTH 01</v>
      </c>
      <c r="N922" s="68" t="str">
        <f ca="1" t="shared" ref="N922:O922" si="930">IFERROR(AVERAGEIF(L:L,L922,$J:$J)," ")</f>
        <v> </v>
      </c>
      <c r="O922" s="68" t="str">
        <f ca="1" t="shared" si="930"/>
        <v> </v>
      </c>
      <c r="P922" s="51" t="str">
        <f ca="1">IF(ISBLANK(A922)," ",IF(N922&gt;MASTER!$B$3/100,"SB",IF(N922&gt;MASTER!$B$4/100,"B",IF(N922&gt;MASTER!$B$5/100,"C","K"))))</f>
        <v>SB</v>
      </c>
      <c r="Q922" s="51" t="str">
        <f ca="1">IF(ISBLANK(B922)," ",IF(O922&gt;MASTER!$B$3/100,"SB",IF(O922&gt;MASTER!$B$4/100,"B",IF(O922&gt;MASTER!$B$5/100,"C","K"))))</f>
        <v>SB</v>
      </c>
    </row>
    <row r="923" customHeight="1" spans="1:17">
      <c r="A923" s="51">
        <f ca="1">INDIRECT(ADDRESS(2+QUOTIENT(ROW()-2,COUNTA('Form Responses 1'!$1:$1)-4),1,,TRUE,"Form Responses 1"))</f>
        <v>0</v>
      </c>
      <c r="B923" s="51">
        <f ca="1">INDIRECT(ADDRESS(2+QUOTIENT(ROW()-2,COUNTA('Form Responses 1'!$1:$1)-4),2,,TRUE,"Form Responses 1"))</f>
        <v>0</v>
      </c>
      <c r="C923" s="51">
        <f ca="1">INDIRECT(ADDRESS(2+QUOTIENT(ROW()-2,COUNTA('Form Responses 1'!$1:$1)-4),3,,TRUE,"Form Responses 1"))</f>
        <v>0</v>
      </c>
      <c r="D923" s="51">
        <f ca="1">INDIRECT(ADDRESS(2+QUOTIENT(ROW()-2,COUNTA('Form Responses 1'!$1:$1)-4),4,,TRUE,"Form Responses 1"))</f>
        <v>0</v>
      </c>
      <c r="E923" s="67">
        <f ca="1" t="shared" si="0"/>
        <v>6</v>
      </c>
      <c r="F923" s="51" t="str">
        <f ca="1">IF(ISBLANK(A923)," ",INDIRECT(ADDRESS(1,5+MOD(ROW()-2,COUNTA('Form Responses 1'!$1:$1)-4),,TRUE,"Form Responses 1")))</f>
        <v>Gedung [Kamar 2]</v>
      </c>
      <c r="G923" s="51" t="e">
        <f ca="1">IF(ISBLANK(A923)," ",INDIRECT(ADDRESS(MATCH(A923,'Form Responses 1'!A:A,0),5+MOD(ROW()-2,COUNTA('Form Responses 1'!$1:$1)-4),,TRUE,"Form Responses 1")))</f>
        <v>#N/A</v>
      </c>
      <c r="H923" s="68" t="str">
        <f ca="1" t="shared" si="1"/>
        <v>Gedung</v>
      </c>
      <c r="I923" s="68" t="str">
        <f ca="1" t="shared" si="2"/>
        <v>CLEANING SERVICE</v>
      </c>
      <c r="J923" s="68" t="str">
        <f ca="1" t="array" ref="J923">IFERROR(INDEX(MASTER!B:B,MATCH(G923,MASTER!A:A,0))/100," ")</f>
        <v> </v>
      </c>
      <c r="K923" s="51">
        <f ca="1" t="shared" si="3"/>
        <v>0</v>
      </c>
      <c r="L923" s="51" t="str">
        <f ca="1" t="shared" si="4"/>
        <v>1900 - WEEK 00</v>
      </c>
      <c r="M923" s="51" t="str">
        <f ca="1" t="shared" si="5"/>
        <v>1900 - MONTH 01</v>
      </c>
      <c r="N923" s="68" t="str">
        <f ca="1" t="shared" ref="N923:O923" si="931">IFERROR(AVERAGEIF(L:L,L923,$J:$J)," ")</f>
        <v> </v>
      </c>
      <c r="O923" s="68" t="str">
        <f ca="1" t="shared" si="931"/>
        <v> </v>
      </c>
      <c r="P923" s="51" t="str">
        <f ca="1">IF(ISBLANK(A923)," ",IF(N923&gt;MASTER!$B$3/100,"SB",IF(N923&gt;MASTER!$B$4/100,"B",IF(N923&gt;MASTER!$B$5/100,"C","K"))))</f>
        <v>SB</v>
      </c>
      <c r="Q923" s="51" t="str">
        <f ca="1">IF(ISBLANK(B923)," ",IF(O923&gt;MASTER!$B$3/100,"SB",IF(O923&gt;MASTER!$B$4/100,"B",IF(O923&gt;MASTER!$B$5/100,"C","K"))))</f>
        <v>SB</v>
      </c>
    </row>
    <row r="924" customHeight="1" spans="1:17">
      <c r="A924" s="51">
        <f ca="1">INDIRECT(ADDRESS(2+QUOTIENT(ROW()-2,COUNTA('Form Responses 1'!$1:$1)-4),1,,TRUE,"Form Responses 1"))</f>
        <v>0</v>
      </c>
      <c r="B924" s="51">
        <f ca="1">INDIRECT(ADDRESS(2+QUOTIENT(ROW()-2,COUNTA('Form Responses 1'!$1:$1)-4),2,,TRUE,"Form Responses 1"))</f>
        <v>0</v>
      </c>
      <c r="C924" s="51">
        <f ca="1">INDIRECT(ADDRESS(2+QUOTIENT(ROW()-2,COUNTA('Form Responses 1'!$1:$1)-4),3,,TRUE,"Form Responses 1"))</f>
        <v>0</v>
      </c>
      <c r="D924" s="51">
        <f ca="1">INDIRECT(ADDRESS(2+QUOTIENT(ROW()-2,COUNTA('Form Responses 1'!$1:$1)-4),4,,TRUE,"Form Responses 1"))</f>
        <v>0</v>
      </c>
      <c r="E924" s="67">
        <f ca="1" t="shared" si="0"/>
        <v>6</v>
      </c>
      <c r="F924" s="51" t="str">
        <f ca="1">IF(ISBLANK(A924)," ",INDIRECT(ADDRESS(1,5+MOD(ROW()-2,COUNTA('Form Responses 1'!$1:$1)-4),,TRUE,"Form Responses 1")))</f>
        <v>Gedung [Kamar 3]</v>
      </c>
      <c r="G924" s="51" t="e">
        <f ca="1">IF(ISBLANK(A924)," ",INDIRECT(ADDRESS(MATCH(A924,'Form Responses 1'!A:A,0),5+MOD(ROW()-2,COUNTA('Form Responses 1'!$1:$1)-4),,TRUE,"Form Responses 1")))</f>
        <v>#N/A</v>
      </c>
      <c r="H924" s="68" t="str">
        <f ca="1" t="shared" si="1"/>
        <v>Gedung</v>
      </c>
      <c r="I924" s="68" t="str">
        <f ca="1" t="shared" si="2"/>
        <v>CLEANING SERVICE</v>
      </c>
      <c r="J924" s="68" t="str">
        <f ca="1" t="array" ref="J924">IFERROR(INDEX(MASTER!B:B,MATCH(G924,MASTER!A:A,0))/100," ")</f>
        <v> </v>
      </c>
      <c r="K924" s="51">
        <f ca="1" t="shared" si="3"/>
        <v>0</v>
      </c>
      <c r="L924" s="51" t="str">
        <f ca="1" t="shared" si="4"/>
        <v>1900 - WEEK 00</v>
      </c>
      <c r="M924" s="51" t="str">
        <f ca="1" t="shared" si="5"/>
        <v>1900 - MONTH 01</v>
      </c>
      <c r="N924" s="68" t="str">
        <f ca="1" t="shared" ref="N924:O924" si="932">IFERROR(AVERAGEIF(L:L,L924,$J:$J)," ")</f>
        <v> </v>
      </c>
      <c r="O924" s="68" t="str">
        <f ca="1" t="shared" si="932"/>
        <v> </v>
      </c>
      <c r="P924" s="51" t="str">
        <f ca="1">IF(ISBLANK(A924)," ",IF(N924&gt;MASTER!$B$3/100,"SB",IF(N924&gt;MASTER!$B$4/100,"B",IF(N924&gt;MASTER!$B$5/100,"C","K"))))</f>
        <v>SB</v>
      </c>
      <c r="Q924" s="51" t="str">
        <f ca="1">IF(ISBLANK(B924)," ",IF(O924&gt;MASTER!$B$3/100,"SB",IF(O924&gt;MASTER!$B$4/100,"B",IF(O924&gt;MASTER!$B$5/100,"C","K"))))</f>
        <v>SB</v>
      </c>
    </row>
    <row r="925" customHeight="1" spans="1:17">
      <c r="A925" s="51">
        <f ca="1">INDIRECT(ADDRESS(2+QUOTIENT(ROW()-2,COUNTA('Form Responses 1'!$1:$1)-4),1,,TRUE,"Form Responses 1"))</f>
        <v>0</v>
      </c>
      <c r="B925" s="51">
        <f ca="1">INDIRECT(ADDRESS(2+QUOTIENT(ROW()-2,COUNTA('Form Responses 1'!$1:$1)-4),2,,TRUE,"Form Responses 1"))</f>
        <v>0</v>
      </c>
      <c r="C925" s="51">
        <f ca="1">INDIRECT(ADDRESS(2+QUOTIENT(ROW()-2,COUNTA('Form Responses 1'!$1:$1)-4),3,,TRUE,"Form Responses 1"))</f>
        <v>0</v>
      </c>
      <c r="D925" s="51">
        <f ca="1">INDIRECT(ADDRESS(2+QUOTIENT(ROW()-2,COUNTA('Form Responses 1'!$1:$1)-4),4,,TRUE,"Form Responses 1"))</f>
        <v>0</v>
      </c>
      <c r="E925" s="67">
        <f ca="1" t="shared" si="0"/>
        <v>6</v>
      </c>
      <c r="F925" s="51" t="str">
        <f ca="1">IF(ISBLANK(A925)," ",INDIRECT(ADDRESS(1,5+MOD(ROW()-2,COUNTA('Form Responses 1'!$1:$1)-4),,TRUE,"Form Responses 1")))</f>
        <v>Gedung [Kamar 4]</v>
      </c>
      <c r="G925" s="51" t="e">
        <f ca="1">IF(ISBLANK(A925)," ",INDIRECT(ADDRESS(MATCH(A925,'Form Responses 1'!A:A,0),5+MOD(ROW()-2,COUNTA('Form Responses 1'!$1:$1)-4),,TRUE,"Form Responses 1")))</f>
        <v>#N/A</v>
      </c>
      <c r="H925" s="68" t="str">
        <f ca="1" t="shared" si="1"/>
        <v>Gedung</v>
      </c>
      <c r="I925" s="68" t="str">
        <f ca="1" t="shared" si="2"/>
        <v>CLEANING SERVICE</v>
      </c>
      <c r="J925" s="68" t="str">
        <f ca="1" t="array" ref="J925">IFERROR(INDEX(MASTER!B:B,MATCH(G925,MASTER!A:A,0))/100," ")</f>
        <v> </v>
      </c>
      <c r="K925" s="51">
        <f ca="1" t="shared" si="3"/>
        <v>0</v>
      </c>
      <c r="L925" s="51" t="str">
        <f ca="1" t="shared" si="4"/>
        <v>1900 - WEEK 00</v>
      </c>
      <c r="M925" s="51" t="str">
        <f ca="1" t="shared" si="5"/>
        <v>1900 - MONTH 01</v>
      </c>
      <c r="N925" s="68" t="str">
        <f ca="1" t="shared" ref="N925:O925" si="933">IFERROR(AVERAGEIF(L:L,L925,$J:$J)," ")</f>
        <v> </v>
      </c>
      <c r="O925" s="68" t="str">
        <f ca="1" t="shared" si="933"/>
        <v> </v>
      </c>
      <c r="P925" s="51" t="str">
        <f ca="1">IF(ISBLANK(A925)," ",IF(N925&gt;MASTER!$B$3/100,"SB",IF(N925&gt;MASTER!$B$4/100,"B",IF(N925&gt;MASTER!$B$5/100,"C","K"))))</f>
        <v>SB</v>
      </c>
      <c r="Q925" s="51" t="str">
        <f ca="1">IF(ISBLANK(B925)," ",IF(O925&gt;MASTER!$B$3/100,"SB",IF(O925&gt;MASTER!$B$4/100,"B",IF(O925&gt;MASTER!$B$5/100,"C","K"))))</f>
        <v>SB</v>
      </c>
    </row>
    <row r="926" customHeight="1" spans="1:17">
      <c r="A926" s="51">
        <f ca="1">INDIRECT(ADDRESS(2+QUOTIENT(ROW()-2,COUNTA('Form Responses 1'!$1:$1)-4),1,,TRUE,"Form Responses 1"))</f>
        <v>0</v>
      </c>
      <c r="B926" s="51">
        <f ca="1">INDIRECT(ADDRESS(2+QUOTIENT(ROW()-2,COUNTA('Form Responses 1'!$1:$1)-4),2,,TRUE,"Form Responses 1"))</f>
        <v>0</v>
      </c>
      <c r="C926" s="51">
        <f ca="1">INDIRECT(ADDRESS(2+QUOTIENT(ROW()-2,COUNTA('Form Responses 1'!$1:$1)-4),3,,TRUE,"Form Responses 1"))</f>
        <v>0</v>
      </c>
      <c r="D926" s="51">
        <f ca="1">INDIRECT(ADDRESS(2+QUOTIENT(ROW()-2,COUNTA('Form Responses 1'!$1:$1)-4),4,,TRUE,"Form Responses 1"))</f>
        <v>0</v>
      </c>
      <c r="E926" s="67">
        <f ca="1" t="shared" si="0"/>
        <v>6</v>
      </c>
      <c r="F926" s="51" t="str">
        <f ca="1">IF(ISBLANK(A926)," ",INDIRECT(ADDRESS(1,5+MOD(ROW()-2,COUNTA('Form Responses 1'!$1:$1)-4),,TRUE,"Form Responses 1")))</f>
        <v>Gedung [Kolidor]</v>
      </c>
      <c r="G926" s="51" t="e">
        <f ca="1">IF(ISBLANK(A926)," ",INDIRECT(ADDRESS(MATCH(A926,'Form Responses 1'!A:A,0),5+MOD(ROW()-2,COUNTA('Form Responses 1'!$1:$1)-4),,TRUE,"Form Responses 1")))</f>
        <v>#N/A</v>
      </c>
      <c r="H926" s="68" t="str">
        <f ca="1" t="shared" si="1"/>
        <v>Gedung</v>
      </c>
      <c r="I926" s="68" t="str">
        <f ca="1" t="shared" si="2"/>
        <v>CLEANING SERVICE</v>
      </c>
      <c r="J926" s="68" t="str">
        <f ca="1" t="array" ref="J926">IFERROR(INDEX(MASTER!B:B,MATCH(G926,MASTER!A:A,0))/100," ")</f>
        <v> </v>
      </c>
      <c r="K926" s="51">
        <f ca="1" t="shared" si="3"/>
        <v>0</v>
      </c>
      <c r="L926" s="51" t="str">
        <f ca="1" t="shared" si="4"/>
        <v>1900 - WEEK 00</v>
      </c>
      <c r="M926" s="51" t="str">
        <f ca="1" t="shared" si="5"/>
        <v>1900 - MONTH 01</v>
      </c>
      <c r="N926" s="68" t="str">
        <f ca="1" t="shared" ref="N926:O926" si="934">IFERROR(AVERAGEIF(L:L,L926,$J:$J)," ")</f>
        <v> </v>
      </c>
      <c r="O926" s="68" t="str">
        <f ca="1" t="shared" si="934"/>
        <v> </v>
      </c>
      <c r="P926" s="51" t="str">
        <f ca="1">IF(ISBLANK(A926)," ",IF(N926&gt;MASTER!$B$3/100,"SB",IF(N926&gt;MASTER!$B$4/100,"B",IF(N926&gt;MASTER!$B$5/100,"C","K"))))</f>
        <v>SB</v>
      </c>
      <c r="Q926" s="51" t="str">
        <f ca="1">IF(ISBLANK(B926)," ",IF(O926&gt;MASTER!$B$3/100,"SB",IF(O926&gt;MASTER!$B$4/100,"B",IF(O926&gt;MASTER!$B$5/100,"C","K"))))</f>
        <v>SB</v>
      </c>
    </row>
    <row r="927" customHeight="1" spans="1:17">
      <c r="A927" s="51">
        <f ca="1">INDIRECT(ADDRESS(2+QUOTIENT(ROW()-2,COUNTA('Form Responses 1'!$1:$1)-4),1,,TRUE,"Form Responses 1"))</f>
        <v>0</v>
      </c>
      <c r="B927" s="51">
        <f ca="1">INDIRECT(ADDRESS(2+QUOTIENT(ROW()-2,COUNTA('Form Responses 1'!$1:$1)-4),2,,TRUE,"Form Responses 1"))</f>
        <v>0</v>
      </c>
      <c r="C927" s="51">
        <f ca="1">INDIRECT(ADDRESS(2+QUOTIENT(ROW()-2,COUNTA('Form Responses 1'!$1:$1)-4),3,,TRUE,"Form Responses 1"))</f>
        <v>0</v>
      </c>
      <c r="D927" s="51">
        <f ca="1">INDIRECT(ADDRESS(2+QUOTIENT(ROW()-2,COUNTA('Form Responses 1'!$1:$1)-4),4,,TRUE,"Form Responses 1"))</f>
        <v>0</v>
      </c>
      <c r="E927" s="67">
        <f ca="1" t="shared" si="0"/>
        <v>6</v>
      </c>
      <c r="F927" s="51" t="str">
        <f ca="1">IF(ISBLANK(A927)," ",INDIRECT(ADDRESS(1,5+MOD(ROW()-2,COUNTA('Form Responses 1'!$1:$1)-4),,TRUE,"Form Responses 1")))</f>
        <v>Gedung [Pentri]</v>
      </c>
      <c r="G927" s="51" t="e">
        <f ca="1">IF(ISBLANK(A927)," ",INDIRECT(ADDRESS(MATCH(A927,'Form Responses 1'!A:A,0),5+MOD(ROW()-2,COUNTA('Form Responses 1'!$1:$1)-4),,TRUE,"Form Responses 1")))</f>
        <v>#N/A</v>
      </c>
      <c r="H927" s="68" t="str">
        <f ca="1" t="shared" si="1"/>
        <v>Gedung</v>
      </c>
      <c r="I927" s="68" t="str">
        <f ca="1" t="shared" si="2"/>
        <v>CLEANING SERVICE</v>
      </c>
      <c r="J927" s="68" t="str">
        <f ca="1" t="array" ref="J927">IFERROR(INDEX(MASTER!B:B,MATCH(G927,MASTER!A:A,0))/100," ")</f>
        <v> </v>
      </c>
      <c r="K927" s="51">
        <f ca="1" t="shared" si="3"/>
        <v>0</v>
      </c>
      <c r="L927" s="51" t="str">
        <f ca="1" t="shared" si="4"/>
        <v>1900 - WEEK 00</v>
      </c>
      <c r="M927" s="51" t="str">
        <f ca="1" t="shared" si="5"/>
        <v>1900 - MONTH 01</v>
      </c>
      <c r="N927" s="68" t="str">
        <f ca="1" t="shared" ref="N927:O927" si="935">IFERROR(AVERAGEIF(L:L,L927,$J:$J)," ")</f>
        <v> </v>
      </c>
      <c r="O927" s="68" t="str">
        <f ca="1" t="shared" si="935"/>
        <v> </v>
      </c>
      <c r="P927" s="51" t="str">
        <f ca="1">IF(ISBLANK(A927)," ",IF(N927&gt;MASTER!$B$3/100,"SB",IF(N927&gt;MASTER!$B$4/100,"B",IF(N927&gt;MASTER!$B$5/100,"C","K"))))</f>
        <v>SB</v>
      </c>
      <c r="Q927" s="51" t="str">
        <f ca="1">IF(ISBLANK(B927)," ",IF(O927&gt;MASTER!$B$3/100,"SB",IF(O927&gt;MASTER!$B$4/100,"B",IF(O927&gt;MASTER!$B$5/100,"C","K"))))</f>
        <v>SB</v>
      </c>
    </row>
    <row r="928" customHeight="1" spans="1:17">
      <c r="A928" s="51">
        <f ca="1">INDIRECT(ADDRESS(2+QUOTIENT(ROW()-2,COUNTA('Form Responses 1'!$1:$1)-4),1,,TRUE,"Form Responses 1"))</f>
        <v>0</v>
      </c>
      <c r="B928" s="51">
        <f ca="1">INDIRECT(ADDRESS(2+QUOTIENT(ROW()-2,COUNTA('Form Responses 1'!$1:$1)-4),2,,TRUE,"Form Responses 1"))</f>
        <v>0</v>
      </c>
      <c r="C928" s="51">
        <f ca="1">INDIRECT(ADDRESS(2+QUOTIENT(ROW()-2,COUNTA('Form Responses 1'!$1:$1)-4),3,,TRUE,"Form Responses 1"))</f>
        <v>0</v>
      </c>
      <c r="D928" s="51">
        <f ca="1">INDIRECT(ADDRESS(2+QUOTIENT(ROW()-2,COUNTA('Form Responses 1'!$1:$1)-4),4,,TRUE,"Form Responses 1"))</f>
        <v>0</v>
      </c>
      <c r="E928" s="67">
        <f ca="1" t="shared" si="0"/>
        <v>6</v>
      </c>
      <c r="F928" s="51" t="str">
        <f ca="1">IF(ISBLANK(A928)," ",INDIRECT(ADDRESS(1,5+MOD(ROW()-2,COUNTA('Form Responses 1'!$1:$1)-4),,TRUE,"Form Responses 1")))</f>
        <v>Gedung [Toilet]</v>
      </c>
      <c r="G928" s="51" t="e">
        <f ca="1">IF(ISBLANK(A928)," ",INDIRECT(ADDRESS(MATCH(A928,'Form Responses 1'!A:A,0),5+MOD(ROW()-2,COUNTA('Form Responses 1'!$1:$1)-4),,TRUE,"Form Responses 1")))</f>
        <v>#N/A</v>
      </c>
      <c r="H928" s="68" t="str">
        <f ca="1" t="shared" si="1"/>
        <v>Gedung</v>
      </c>
      <c r="I928" s="68" t="str">
        <f ca="1" t="shared" si="2"/>
        <v>CLEANING SERVICE</v>
      </c>
      <c r="J928" s="68" t="str">
        <f ca="1" t="array" ref="J928">IFERROR(INDEX(MASTER!B:B,MATCH(G928,MASTER!A:A,0))/100," ")</f>
        <v> </v>
      </c>
      <c r="K928" s="51">
        <f ca="1" t="shared" si="3"/>
        <v>0</v>
      </c>
      <c r="L928" s="51" t="str">
        <f ca="1" t="shared" si="4"/>
        <v>1900 - WEEK 00</v>
      </c>
      <c r="M928" s="51" t="str">
        <f ca="1" t="shared" si="5"/>
        <v>1900 - MONTH 01</v>
      </c>
      <c r="N928" s="68" t="str">
        <f ca="1" t="shared" ref="N928:O928" si="936">IFERROR(AVERAGEIF(L:L,L928,$J:$J)," ")</f>
        <v> </v>
      </c>
      <c r="O928" s="68" t="str">
        <f ca="1" t="shared" si="936"/>
        <v> </v>
      </c>
      <c r="P928" s="51" t="str">
        <f ca="1">IF(ISBLANK(A928)," ",IF(N928&gt;MASTER!$B$3/100,"SB",IF(N928&gt;MASTER!$B$4/100,"B",IF(N928&gt;MASTER!$B$5/100,"C","K"))))</f>
        <v>SB</v>
      </c>
      <c r="Q928" s="51" t="str">
        <f ca="1">IF(ISBLANK(B928)," ",IF(O928&gt;MASTER!$B$3/100,"SB",IF(O928&gt;MASTER!$B$4/100,"B",IF(O928&gt;MASTER!$B$5/100,"C","K"))))</f>
        <v>SB</v>
      </c>
    </row>
    <row r="929" customHeight="1" spans="1:17">
      <c r="A929" s="51">
        <f ca="1">INDIRECT(ADDRESS(2+QUOTIENT(ROW()-2,COUNTA('Form Responses 1'!$1:$1)-4),1,,TRUE,"Form Responses 1"))</f>
        <v>0</v>
      </c>
      <c r="B929" s="51">
        <f ca="1">INDIRECT(ADDRESS(2+QUOTIENT(ROW()-2,COUNTA('Form Responses 1'!$1:$1)-4),2,,TRUE,"Form Responses 1"))</f>
        <v>0</v>
      </c>
      <c r="C929" s="51">
        <f ca="1">INDIRECT(ADDRESS(2+QUOTIENT(ROW()-2,COUNTA('Form Responses 1'!$1:$1)-4),3,,TRUE,"Form Responses 1"))</f>
        <v>0</v>
      </c>
      <c r="D929" s="51">
        <f ca="1">INDIRECT(ADDRESS(2+QUOTIENT(ROW()-2,COUNTA('Form Responses 1'!$1:$1)-4),4,,TRUE,"Form Responses 1"))</f>
        <v>0</v>
      </c>
      <c r="E929" s="67">
        <f ca="1" t="shared" si="0"/>
        <v>6</v>
      </c>
      <c r="F929" s="51" t="str">
        <f ca="1">IF(ISBLANK(A929)," ",INDIRECT(ADDRESS(1,5+MOD(ROW()-2,COUNTA('Form Responses 1'!$1:$1)-4),,TRUE,"Form Responses 1")))</f>
        <v>Security [Security Functions]</v>
      </c>
      <c r="G929" s="51" t="e">
        <f ca="1">IF(ISBLANK(A929)," ",INDIRECT(ADDRESS(MATCH(A929,'Form Responses 1'!A:A,0),5+MOD(ROW()-2,COUNTA('Form Responses 1'!$1:$1)-4),,TRUE,"Form Responses 1")))</f>
        <v>#N/A</v>
      </c>
      <c r="H929" s="68" t="str">
        <f ca="1" t="shared" si="1"/>
        <v>Security</v>
      </c>
      <c r="I929" s="68" t="str">
        <f ca="1" t="shared" si="2"/>
        <v>SECURITY SERVICE</v>
      </c>
      <c r="J929" s="68" t="str">
        <f ca="1" t="array" ref="J929">IFERROR(INDEX(MASTER!B:B,MATCH(G929,MASTER!A:A,0))/100," ")</f>
        <v> </v>
      </c>
      <c r="K929" s="51">
        <f ca="1" t="shared" si="3"/>
        <v>0</v>
      </c>
      <c r="L929" s="51" t="str">
        <f ca="1" t="shared" si="4"/>
        <v>1900 - WEEK 00</v>
      </c>
      <c r="M929" s="51" t="str">
        <f ca="1" t="shared" si="5"/>
        <v>1900 - MONTH 01</v>
      </c>
      <c r="N929" s="68" t="str">
        <f ca="1" t="shared" ref="N929:O929" si="937">IFERROR(AVERAGEIF(L:L,L929,$J:$J)," ")</f>
        <v> </v>
      </c>
      <c r="O929" s="68" t="str">
        <f ca="1" t="shared" si="937"/>
        <v> </v>
      </c>
      <c r="P929" s="51" t="str">
        <f ca="1">IF(ISBLANK(A929)," ",IF(N929&gt;MASTER!$B$3/100,"SB",IF(N929&gt;MASTER!$B$4/100,"B",IF(N929&gt;MASTER!$B$5/100,"C","K"))))</f>
        <v>SB</v>
      </c>
      <c r="Q929" s="51" t="str">
        <f ca="1">IF(ISBLANK(B929)," ",IF(O929&gt;MASTER!$B$3/100,"SB",IF(O929&gt;MASTER!$B$4/100,"B",IF(O929&gt;MASTER!$B$5/100,"C","K"))))</f>
        <v>SB</v>
      </c>
    </row>
    <row r="930" customHeight="1" spans="1:17">
      <c r="A930" s="51">
        <f ca="1">INDIRECT(ADDRESS(2+QUOTIENT(ROW()-2,COUNTA('Form Responses 1'!$1:$1)-4),1,,TRUE,"Form Responses 1"))</f>
        <v>0</v>
      </c>
      <c r="B930" s="51">
        <f ca="1">INDIRECT(ADDRESS(2+QUOTIENT(ROW()-2,COUNTA('Form Responses 1'!$1:$1)-4),2,,TRUE,"Form Responses 1"))</f>
        <v>0</v>
      </c>
      <c r="C930" s="51">
        <f ca="1">INDIRECT(ADDRESS(2+QUOTIENT(ROW()-2,COUNTA('Form Responses 1'!$1:$1)-4),3,,TRUE,"Form Responses 1"))</f>
        <v>0</v>
      </c>
      <c r="D930" s="51">
        <f ca="1">INDIRECT(ADDRESS(2+QUOTIENT(ROW()-2,COUNTA('Form Responses 1'!$1:$1)-4),4,,TRUE,"Form Responses 1"))</f>
        <v>0</v>
      </c>
      <c r="E930" s="67">
        <f ca="1" t="shared" si="0"/>
        <v>6</v>
      </c>
      <c r="F930" s="51" t="str">
        <f ca="1">IF(ISBLANK(A930)," ",INDIRECT(ADDRESS(1,5+MOD(ROW()-2,COUNTA('Form Responses 1'!$1:$1)-4),,TRUE,"Form Responses 1")))</f>
        <v>Gedung [Halaman]</v>
      </c>
      <c r="G930" s="51" t="e">
        <f ca="1">IF(ISBLANK(A930)," ",INDIRECT(ADDRESS(MATCH(A930,'Form Responses 1'!A:A,0),5+MOD(ROW()-2,COUNTA('Form Responses 1'!$1:$1)-4),,TRUE,"Form Responses 1")))</f>
        <v>#N/A</v>
      </c>
      <c r="H930" s="68" t="str">
        <f ca="1" t="shared" si="1"/>
        <v>Gedung</v>
      </c>
      <c r="I930" s="68" t="str">
        <f ca="1" t="shared" si="2"/>
        <v>CLEANING SERVICE</v>
      </c>
      <c r="J930" s="68" t="str">
        <f ca="1" t="array" ref="J930">IFERROR(INDEX(MASTER!B:B,MATCH(G930,MASTER!A:A,0))/100," ")</f>
        <v> </v>
      </c>
      <c r="K930" s="51">
        <f ca="1" t="shared" si="3"/>
        <v>0</v>
      </c>
      <c r="L930" s="51" t="str">
        <f ca="1" t="shared" si="4"/>
        <v>1900 - WEEK 00</v>
      </c>
      <c r="M930" s="51" t="str">
        <f ca="1" t="shared" si="5"/>
        <v>1900 - MONTH 01</v>
      </c>
      <c r="N930" s="68" t="str">
        <f ca="1" t="shared" ref="N930:O930" si="938">IFERROR(AVERAGEIF(L:L,L930,$J:$J)," ")</f>
        <v> </v>
      </c>
      <c r="O930" s="68" t="str">
        <f ca="1" t="shared" si="938"/>
        <v> </v>
      </c>
      <c r="P930" s="51" t="str">
        <f ca="1">IF(ISBLANK(A930)," ",IF(N930&gt;MASTER!$B$3/100,"SB",IF(N930&gt;MASTER!$B$4/100,"B",IF(N930&gt;MASTER!$B$5/100,"C","K"))))</f>
        <v>SB</v>
      </c>
      <c r="Q930" s="51" t="str">
        <f ca="1">IF(ISBLANK(B930)," ",IF(O930&gt;MASTER!$B$3/100,"SB",IF(O930&gt;MASTER!$B$4/100,"B",IF(O930&gt;MASTER!$B$5/100,"C","K"))))</f>
        <v>SB</v>
      </c>
    </row>
    <row r="931" customHeight="1" spans="1:17">
      <c r="A931" s="51">
        <f ca="1">INDIRECT(ADDRESS(2+QUOTIENT(ROW()-2,COUNTA('Form Responses 1'!$1:$1)-4),1,,TRUE,"Form Responses 1"))</f>
        <v>0</v>
      </c>
      <c r="B931" s="51">
        <f ca="1">INDIRECT(ADDRESS(2+QUOTIENT(ROW()-2,COUNTA('Form Responses 1'!$1:$1)-4),2,,TRUE,"Form Responses 1"))</f>
        <v>0</v>
      </c>
      <c r="C931" s="51">
        <f ca="1">INDIRECT(ADDRESS(2+QUOTIENT(ROW()-2,COUNTA('Form Responses 1'!$1:$1)-4),3,,TRUE,"Form Responses 1"))</f>
        <v>0</v>
      </c>
      <c r="D931" s="51">
        <f ca="1">INDIRECT(ADDRESS(2+QUOTIENT(ROW()-2,COUNTA('Form Responses 1'!$1:$1)-4),4,,TRUE,"Form Responses 1"))</f>
        <v>0</v>
      </c>
      <c r="E931" s="67">
        <f ca="1" t="shared" si="0"/>
        <v>6</v>
      </c>
      <c r="F931" s="51" t="str">
        <f ca="1">IF(ISBLANK(A931)," ",INDIRECT(ADDRESS(1,5+MOD(ROW()-2,COUNTA('Form Responses 1'!$1:$1)-4),,TRUE,"Form Responses 1")))</f>
        <v>Gedung [Kamar 1]</v>
      </c>
      <c r="G931" s="51" t="e">
        <f ca="1">IF(ISBLANK(A931)," ",INDIRECT(ADDRESS(MATCH(A931,'Form Responses 1'!A:A,0),5+MOD(ROW()-2,COUNTA('Form Responses 1'!$1:$1)-4),,TRUE,"Form Responses 1")))</f>
        <v>#N/A</v>
      </c>
      <c r="H931" s="68" t="str">
        <f ca="1" t="shared" si="1"/>
        <v>Gedung</v>
      </c>
      <c r="I931" s="68" t="str">
        <f ca="1" t="shared" si="2"/>
        <v>CLEANING SERVICE</v>
      </c>
      <c r="J931" s="68" t="str">
        <f ca="1" t="array" ref="J931">IFERROR(INDEX(MASTER!B:B,MATCH(G931,MASTER!A:A,0))/100," ")</f>
        <v> </v>
      </c>
      <c r="K931" s="51">
        <f ca="1" t="shared" si="3"/>
        <v>0</v>
      </c>
      <c r="L931" s="51" t="str">
        <f ca="1" t="shared" si="4"/>
        <v>1900 - WEEK 00</v>
      </c>
      <c r="M931" s="51" t="str">
        <f ca="1" t="shared" si="5"/>
        <v>1900 - MONTH 01</v>
      </c>
      <c r="N931" s="68" t="str">
        <f ca="1" t="shared" ref="N931:O931" si="939">IFERROR(AVERAGEIF(L:L,L931,$J:$J)," ")</f>
        <v> </v>
      </c>
      <c r="O931" s="68" t="str">
        <f ca="1" t="shared" si="939"/>
        <v> </v>
      </c>
      <c r="P931" s="51" t="str">
        <f ca="1">IF(ISBLANK(A931)," ",IF(N931&gt;MASTER!$B$3/100,"SB",IF(N931&gt;MASTER!$B$4/100,"B",IF(N931&gt;MASTER!$B$5/100,"C","K"))))</f>
        <v>SB</v>
      </c>
      <c r="Q931" s="51" t="str">
        <f ca="1">IF(ISBLANK(B931)," ",IF(O931&gt;MASTER!$B$3/100,"SB",IF(O931&gt;MASTER!$B$4/100,"B",IF(O931&gt;MASTER!$B$5/100,"C","K"))))</f>
        <v>SB</v>
      </c>
    </row>
    <row r="932" customHeight="1" spans="1:17">
      <c r="A932" s="51">
        <f ca="1">INDIRECT(ADDRESS(2+QUOTIENT(ROW()-2,COUNTA('Form Responses 1'!$1:$1)-4),1,,TRUE,"Form Responses 1"))</f>
        <v>0</v>
      </c>
      <c r="B932" s="51">
        <f ca="1">INDIRECT(ADDRESS(2+QUOTIENT(ROW()-2,COUNTA('Form Responses 1'!$1:$1)-4),2,,TRUE,"Form Responses 1"))</f>
        <v>0</v>
      </c>
      <c r="C932" s="51">
        <f ca="1">INDIRECT(ADDRESS(2+QUOTIENT(ROW()-2,COUNTA('Form Responses 1'!$1:$1)-4),3,,TRUE,"Form Responses 1"))</f>
        <v>0</v>
      </c>
      <c r="D932" s="51">
        <f ca="1">INDIRECT(ADDRESS(2+QUOTIENT(ROW()-2,COUNTA('Form Responses 1'!$1:$1)-4),4,,TRUE,"Form Responses 1"))</f>
        <v>0</v>
      </c>
      <c r="E932" s="67">
        <f ca="1" t="shared" si="0"/>
        <v>6</v>
      </c>
      <c r="F932" s="51" t="str">
        <f ca="1">IF(ISBLANK(A932)," ",INDIRECT(ADDRESS(1,5+MOD(ROW()-2,COUNTA('Form Responses 1'!$1:$1)-4),,TRUE,"Form Responses 1")))</f>
        <v>Gedung [Kamar 2]</v>
      </c>
      <c r="G932" s="51" t="e">
        <f ca="1">IF(ISBLANK(A932)," ",INDIRECT(ADDRESS(MATCH(A932,'Form Responses 1'!A:A,0),5+MOD(ROW()-2,COUNTA('Form Responses 1'!$1:$1)-4),,TRUE,"Form Responses 1")))</f>
        <v>#N/A</v>
      </c>
      <c r="H932" s="68" t="str">
        <f ca="1" t="shared" si="1"/>
        <v>Gedung</v>
      </c>
      <c r="I932" s="68" t="str">
        <f ca="1" t="shared" si="2"/>
        <v>CLEANING SERVICE</v>
      </c>
      <c r="J932" s="68" t="str">
        <f ca="1" t="array" ref="J932">IFERROR(INDEX(MASTER!B:B,MATCH(G932,MASTER!A:A,0))/100," ")</f>
        <v> </v>
      </c>
      <c r="K932" s="51">
        <f ca="1" t="shared" si="3"/>
        <v>0</v>
      </c>
      <c r="L932" s="51" t="str">
        <f ca="1" t="shared" si="4"/>
        <v>1900 - WEEK 00</v>
      </c>
      <c r="M932" s="51" t="str">
        <f ca="1" t="shared" si="5"/>
        <v>1900 - MONTH 01</v>
      </c>
      <c r="N932" s="68" t="str">
        <f ca="1" t="shared" ref="N932:O932" si="940">IFERROR(AVERAGEIF(L:L,L932,$J:$J)," ")</f>
        <v> </v>
      </c>
      <c r="O932" s="68" t="str">
        <f ca="1" t="shared" si="940"/>
        <v> </v>
      </c>
      <c r="P932" s="51" t="str">
        <f ca="1">IF(ISBLANK(A932)," ",IF(N932&gt;MASTER!$B$3/100,"SB",IF(N932&gt;MASTER!$B$4/100,"B",IF(N932&gt;MASTER!$B$5/100,"C","K"))))</f>
        <v>SB</v>
      </c>
      <c r="Q932" s="51" t="str">
        <f ca="1">IF(ISBLANK(B932)," ",IF(O932&gt;MASTER!$B$3/100,"SB",IF(O932&gt;MASTER!$B$4/100,"B",IF(O932&gt;MASTER!$B$5/100,"C","K"))))</f>
        <v>SB</v>
      </c>
    </row>
    <row r="933" customHeight="1" spans="1:17">
      <c r="A933" s="51">
        <f ca="1">INDIRECT(ADDRESS(2+QUOTIENT(ROW()-2,COUNTA('Form Responses 1'!$1:$1)-4),1,,TRUE,"Form Responses 1"))</f>
        <v>0</v>
      </c>
      <c r="B933" s="51">
        <f ca="1">INDIRECT(ADDRESS(2+QUOTIENT(ROW()-2,COUNTA('Form Responses 1'!$1:$1)-4),2,,TRUE,"Form Responses 1"))</f>
        <v>0</v>
      </c>
      <c r="C933" s="51">
        <f ca="1">INDIRECT(ADDRESS(2+QUOTIENT(ROW()-2,COUNTA('Form Responses 1'!$1:$1)-4),3,,TRUE,"Form Responses 1"))</f>
        <v>0</v>
      </c>
      <c r="D933" s="51">
        <f ca="1">INDIRECT(ADDRESS(2+QUOTIENT(ROW()-2,COUNTA('Form Responses 1'!$1:$1)-4),4,,TRUE,"Form Responses 1"))</f>
        <v>0</v>
      </c>
      <c r="E933" s="67">
        <f ca="1" t="shared" si="0"/>
        <v>6</v>
      </c>
      <c r="F933" s="51" t="str">
        <f ca="1">IF(ISBLANK(A933)," ",INDIRECT(ADDRESS(1,5+MOD(ROW()-2,COUNTA('Form Responses 1'!$1:$1)-4),,TRUE,"Form Responses 1")))</f>
        <v>Gedung [Kamar 3]</v>
      </c>
      <c r="G933" s="51" t="e">
        <f ca="1">IF(ISBLANK(A933)," ",INDIRECT(ADDRESS(MATCH(A933,'Form Responses 1'!A:A,0),5+MOD(ROW()-2,COUNTA('Form Responses 1'!$1:$1)-4),,TRUE,"Form Responses 1")))</f>
        <v>#N/A</v>
      </c>
      <c r="H933" s="68" t="str">
        <f ca="1" t="shared" si="1"/>
        <v>Gedung</v>
      </c>
      <c r="I933" s="68" t="str">
        <f ca="1" t="shared" si="2"/>
        <v>CLEANING SERVICE</v>
      </c>
      <c r="J933" s="68" t="str">
        <f ca="1" t="array" ref="J933">IFERROR(INDEX(MASTER!B:B,MATCH(G933,MASTER!A:A,0))/100," ")</f>
        <v> </v>
      </c>
      <c r="K933" s="51">
        <f ca="1" t="shared" si="3"/>
        <v>0</v>
      </c>
      <c r="L933" s="51" t="str">
        <f ca="1" t="shared" si="4"/>
        <v>1900 - WEEK 00</v>
      </c>
      <c r="M933" s="51" t="str">
        <f ca="1" t="shared" si="5"/>
        <v>1900 - MONTH 01</v>
      </c>
      <c r="N933" s="68" t="str">
        <f ca="1" t="shared" ref="N933:O933" si="941">IFERROR(AVERAGEIF(L:L,L933,$J:$J)," ")</f>
        <v> </v>
      </c>
      <c r="O933" s="68" t="str">
        <f ca="1" t="shared" si="941"/>
        <v> </v>
      </c>
      <c r="P933" s="51" t="str">
        <f ca="1">IF(ISBLANK(A933)," ",IF(N933&gt;MASTER!$B$3/100,"SB",IF(N933&gt;MASTER!$B$4/100,"B",IF(N933&gt;MASTER!$B$5/100,"C","K"))))</f>
        <v>SB</v>
      </c>
      <c r="Q933" s="51" t="str">
        <f ca="1">IF(ISBLANK(B933)," ",IF(O933&gt;MASTER!$B$3/100,"SB",IF(O933&gt;MASTER!$B$4/100,"B",IF(O933&gt;MASTER!$B$5/100,"C","K"))))</f>
        <v>SB</v>
      </c>
    </row>
    <row r="934" customHeight="1" spans="1:17">
      <c r="A934" s="51">
        <f ca="1">INDIRECT(ADDRESS(2+QUOTIENT(ROW()-2,COUNTA('Form Responses 1'!$1:$1)-4),1,,TRUE,"Form Responses 1"))</f>
        <v>0</v>
      </c>
      <c r="B934" s="51">
        <f ca="1">INDIRECT(ADDRESS(2+QUOTIENT(ROW()-2,COUNTA('Form Responses 1'!$1:$1)-4),2,,TRUE,"Form Responses 1"))</f>
        <v>0</v>
      </c>
      <c r="C934" s="51">
        <f ca="1">INDIRECT(ADDRESS(2+QUOTIENT(ROW()-2,COUNTA('Form Responses 1'!$1:$1)-4),3,,TRUE,"Form Responses 1"))</f>
        <v>0</v>
      </c>
      <c r="D934" s="51">
        <f ca="1">INDIRECT(ADDRESS(2+QUOTIENT(ROW()-2,COUNTA('Form Responses 1'!$1:$1)-4),4,,TRUE,"Form Responses 1"))</f>
        <v>0</v>
      </c>
      <c r="E934" s="67">
        <f ca="1" t="shared" si="0"/>
        <v>6</v>
      </c>
      <c r="F934" s="51" t="str">
        <f ca="1">IF(ISBLANK(A934)," ",INDIRECT(ADDRESS(1,5+MOD(ROW()-2,COUNTA('Form Responses 1'!$1:$1)-4),,TRUE,"Form Responses 1")))</f>
        <v>Gedung [Kamar 4]</v>
      </c>
      <c r="G934" s="51" t="e">
        <f ca="1">IF(ISBLANK(A934)," ",INDIRECT(ADDRESS(MATCH(A934,'Form Responses 1'!A:A,0),5+MOD(ROW()-2,COUNTA('Form Responses 1'!$1:$1)-4),,TRUE,"Form Responses 1")))</f>
        <v>#N/A</v>
      </c>
      <c r="H934" s="68" t="str">
        <f ca="1" t="shared" si="1"/>
        <v>Gedung</v>
      </c>
      <c r="I934" s="68" t="str">
        <f ca="1" t="shared" si="2"/>
        <v>CLEANING SERVICE</v>
      </c>
      <c r="J934" s="68" t="str">
        <f ca="1" t="array" ref="J934">IFERROR(INDEX(MASTER!B:B,MATCH(G934,MASTER!A:A,0))/100," ")</f>
        <v> </v>
      </c>
      <c r="K934" s="51">
        <f ca="1" t="shared" si="3"/>
        <v>0</v>
      </c>
      <c r="L934" s="51" t="str">
        <f ca="1" t="shared" si="4"/>
        <v>1900 - WEEK 00</v>
      </c>
      <c r="M934" s="51" t="str">
        <f ca="1" t="shared" si="5"/>
        <v>1900 - MONTH 01</v>
      </c>
      <c r="N934" s="68" t="str">
        <f ca="1" t="shared" ref="N934:O934" si="942">IFERROR(AVERAGEIF(L:L,L934,$J:$J)," ")</f>
        <v> </v>
      </c>
      <c r="O934" s="68" t="str">
        <f ca="1" t="shared" si="942"/>
        <v> </v>
      </c>
      <c r="P934" s="51" t="str">
        <f ca="1">IF(ISBLANK(A934)," ",IF(N934&gt;MASTER!$B$3/100,"SB",IF(N934&gt;MASTER!$B$4/100,"B",IF(N934&gt;MASTER!$B$5/100,"C","K"))))</f>
        <v>SB</v>
      </c>
      <c r="Q934" s="51" t="str">
        <f ca="1">IF(ISBLANK(B934)," ",IF(O934&gt;MASTER!$B$3/100,"SB",IF(O934&gt;MASTER!$B$4/100,"B",IF(O934&gt;MASTER!$B$5/100,"C","K"))))</f>
        <v>SB</v>
      </c>
    </row>
    <row r="935" customHeight="1" spans="1:17">
      <c r="A935" s="51">
        <f ca="1">INDIRECT(ADDRESS(2+QUOTIENT(ROW()-2,COUNTA('Form Responses 1'!$1:$1)-4),1,,TRUE,"Form Responses 1"))</f>
        <v>0</v>
      </c>
      <c r="B935" s="51">
        <f ca="1">INDIRECT(ADDRESS(2+QUOTIENT(ROW()-2,COUNTA('Form Responses 1'!$1:$1)-4),2,,TRUE,"Form Responses 1"))</f>
        <v>0</v>
      </c>
      <c r="C935" s="51">
        <f ca="1">INDIRECT(ADDRESS(2+QUOTIENT(ROW()-2,COUNTA('Form Responses 1'!$1:$1)-4),3,,TRUE,"Form Responses 1"))</f>
        <v>0</v>
      </c>
      <c r="D935" s="51">
        <f ca="1">INDIRECT(ADDRESS(2+QUOTIENT(ROW()-2,COUNTA('Form Responses 1'!$1:$1)-4),4,,TRUE,"Form Responses 1"))</f>
        <v>0</v>
      </c>
      <c r="E935" s="67">
        <f ca="1" t="shared" si="0"/>
        <v>6</v>
      </c>
      <c r="F935" s="51" t="str">
        <f ca="1">IF(ISBLANK(A935)," ",INDIRECT(ADDRESS(1,5+MOD(ROW()-2,COUNTA('Form Responses 1'!$1:$1)-4),,TRUE,"Form Responses 1")))</f>
        <v>Gedung [Kolidor]</v>
      </c>
      <c r="G935" s="51" t="e">
        <f ca="1">IF(ISBLANK(A935)," ",INDIRECT(ADDRESS(MATCH(A935,'Form Responses 1'!A:A,0),5+MOD(ROW()-2,COUNTA('Form Responses 1'!$1:$1)-4),,TRUE,"Form Responses 1")))</f>
        <v>#N/A</v>
      </c>
      <c r="H935" s="68" t="str">
        <f ca="1" t="shared" si="1"/>
        <v>Gedung</v>
      </c>
      <c r="I935" s="68" t="str">
        <f ca="1" t="shared" si="2"/>
        <v>CLEANING SERVICE</v>
      </c>
      <c r="J935" s="68" t="str">
        <f ca="1" t="array" ref="J935">IFERROR(INDEX(MASTER!B:B,MATCH(G935,MASTER!A:A,0))/100," ")</f>
        <v> </v>
      </c>
      <c r="K935" s="51">
        <f ca="1" t="shared" si="3"/>
        <v>0</v>
      </c>
      <c r="L935" s="51" t="str">
        <f ca="1" t="shared" si="4"/>
        <v>1900 - WEEK 00</v>
      </c>
      <c r="M935" s="51" t="str">
        <f ca="1" t="shared" si="5"/>
        <v>1900 - MONTH 01</v>
      </c>
      <c r="N935" s="68" t="str">
        <f ca="1" t="shared" ref="N935:O935" si="943">IFERROR(AVERAGEIF(L:L,L935,$J:$J)," ")</f>
        <v> </v>
      </c>
      <c r="O935" s="68" t="str">
        <f ca="1" t="shared" si="943"/>
        <v> </v>
      </c>
      <c r="P935" s="51" t="str">
        <f ca="1">IF(ISBLANK(A935)," ",IF(N935&gt;MASTER!$B$3/100,"SB",IF(N935&gt;MASTER!$B$4/100,"B",IF(N935&gt;MASTER!$B$5/100,"C","K"))))</f>
        <v>SB</v>
      </c>
      <c r="Q935" s="51" t="str">
        <f ca="1">IF(ISBLANK(B935)," ",IF(O935&gt;MASTER!$B$3/100,"SB",IF(O935&gt;MASTER!$B$4/100,"B",IF(O935&gt;MASTER!$B$5/100,"C","K"))))</f>
        <v>SB</v>
      </c>
    </row>
    <row r="936" customHeight="1" spans="1:17">
      <c r="A936" s="51">
        <f ca="1">INDIRECT(ADDRESS(2+QUOTIENT(ROW()-2,COUNTA('Form Responses 1'!$1:$1)-4),1,,TRUE,"Form Responses 1"))</f>
        <v>0</v>
      </c>
      <c r="B936" s="51">
        <f ca="1">INDIRECT(ADDRESS(2+QUOTIENT(ROW()-2,COUNTA('Form Responses 1'!$1:$1)-4),2,,TRUE,"Form Responses 1"))</f>
        <v>0</v>
      </c>
      <c r="C936" s="51">
        <f ca="1">INDIRECT(ADDRESS(2+QUOTIENT(ROW()-2,COUNTA('Form Responses 1'!$1:$1)-4),3,,TRUE,"Form Responses 1"))</f>
        <v>0</v>
      </c>
      <c r="D936" s="51">
        <f ca="1">INDIRECT(ADDRESS(2+QUOTIENT(ROW()-2,COUNTA('Form Responses 1'!$1:$1)-4),4,,TRUE,"Form Responses 1"))</f>
        <v>0</v>
      </c>
      <c r="E936" s="67">
        <f ca="1" t="shared" si="0"/>
        <v>6</v>
      </c>
      <c r="F936" s="51" t="str">
        <f ca="1">IF(ISBLANK(A936)," ",INDIRECT(ADDRESS(1,5+MOD(ROW()-2,COUNTA('Form Responses 1'!$1:$1)-4),,TRUE,"Form Responses 1")))</f>
        <v>Gedung [Pentri]</v>
      </c>
      <c r="G936" s="51" t="e">
        <f ca="1">IF(ISBLANK(A936)," ",INDIRECT(ADDRESS(MATCH(A936,'Form Responses 1'!A:A,0),5+MOD(ROW()-2,COUNTA('Form Responses 1'!$1:$1)-4),,TRUE,"Form Responses 1")))</f>
        <v>#N/A</v>
      </c>
      <c r="H936" s="68" t="str">
        <f ca="1" t="shared" si="1"/>
        <v>Gedung</v>
      </c>
      <c r="I936" s="68" t="str">
        <f ca="1" t="shared" si="2"/>
        <v>CLEANING SERVICE</v>
      </c>
      <c r="J936" s="68" t="str">
        <f ca="1" t="array" ref="J936">IFERROR(INDEX(MASTER!B:B,MATCH(G936,MASTER!A:A,0))/100," ")</f>
        <v> </v>
      </c>
      <c r="K936" s="51">
        <f ca="1" t="shared" si="3"/>
        <v>0</v>
      </c>
      <c r="L936" s="51" t="str">
        <f ca="1" t="shared" si="4"/>
        <v>1900 - WEEK 00</v>
      </c>
      <c r="M936" s="51" t="str">
        <f ca="1" t="shared" si="5"/>
        <v>1900 - MONTH 01</v>
      </c>
      <c r="N936" s="68" t="str">
        <f ca="1" t="shared" ref="N936:O936" si="944">IFERROR(AVERAGEIF(L:L,L936,$J:$J)," ")</f>
        <v> </v>
      </c>
      <c r="O936" s="68" t="str">
        <f ca="1" t="shared" si="944"/>
        <v> </v>
      </c>
      <c r="P936" s="51" t="str">
        <f ca="1">IF(ISBLANK(A936)," ",IF(N936&gt;MASTER!$B$3/100,"SB",IF(N936&gt;MASTER!$B$4/100,"B",IF(N936&gt;MASTER!$B$5/100,"C","K"))))</f>
        <v>SB</v>
      </c>
      <c r="Q936" s="51" t="str">
        <f ca="1">IF(ISBLANK(B936)," ",IF(O936&gt;MASTER!$B$3/100,"SB",IF(O936&gt;MASTER!$B$4/100,"B",IF(O936&gt;MASTER!$B$5/100,"C","K"))))</f>
        <v>SB</v>
      </c>
    </row>
    <row r="937" customHeight="1" spans="1:17">
      <c r="A937" s="51">
        <f ca="1">INDIRECT(ADDRESS(2+QUOTIENT(ROW()-2,COUNTA('Form Responses 1'!$1:$1)-4),1,,TRUE,"Form Responses 1"))</f>
        <v>0</v>
      </c>
      <c r="B937" s="51">
        <f ca="1">INDIRECT(ADDRESS(2+QUOTIENT(ROW()-2,COUNTA('Form Responses 1'!$1:$1)-4),2,,TRUE,"Form Responses 1"))</f>
        <v>0</v>
      </c>
      <c r="C937" s="51">
        <f ca="1">INDIRECT(ADDRESS(2+QUOTIENT(ROW()-2,COUNTA('Form Responses 1'!$1:$1)-4),3,,TRUE,"Form Responses 1"))</f>
        <v>0</v>
      </c>
      <c r="D937" s="51">
        <f ca="1">INDIRECT(ADDRESS(2+QUOTIENT(ROW()-2,COUNTA('Form Responses 1'!$1:$1)-4),4,,TRUE,"Form Responses 1"))</f>
        <v>0</v>
      </c>
      <c r="E937" s="67">
        <f ca="1" t="shared" si="0"/>
        <v>6</v>
      </c>
      <c r="F937" s="51" t="str">
        <f ca="1">IF(ISBLANK(A937)," ",INDIRECT(ADDRESS(1,5+MOD(ROW()-2,COUNTA('Form Responses 1'!$1:$1)-4),,TRUE,"Form Responses 1")))</f>
        <v>Gedung [Toilet]</v>
      </c>
      <c r="G937" s="51" t="e">
        <f ca="1">IF(ISBLANK(A937)," ",INDIRECT(ADDRESS(MATCH(A937,'Form Responses 1'!A:A,0),5+MOD(ROW()-2,COUNTA('Form Responses 1'!$1:$1)-4),,TRUE,"Form Responses 1")))</f>
        <v>#N/A</v>
      </c>
      <c r="H937" s="68" t="str">
        <f ca="1" t="shared" si="1"/>
        <v>Gedung</v>
      </c>
      <c r="I937" s="68" t="str">
        <f ca="1" t="shared" si="2"/>
        <v>CLEANING SERVICE</v>
      </c>
      <c r="J937" s="68" t="str">
        <f ca="1" t="array" ref="J937">IFERROR(INDEX(MASTER!B:B,MATCH(G937,MASTER!A:A,0))/100," ")</f>
        <v> </v>
      </c>
      <c r="K937" s="51">
        <f ca="1" t="shared" si="3"/>
        <v>0</v>
      </c>
      <c r="L937" s="51" t="str">
        <f ca="1" t="shared" si="4"/>
        <v>1900 - WEEK 00</v>
      </c>
      <c r="M937" s="51" t="str">
        <f ca="1" t="shared" si="5"/>
        <v>1900 - MONTH 01</v>
      </c>
      <c r="N937" s="68" t="str">
        <f ca="1" t="shared" ref="N937:O937" si="945">IFERROR(AVERAGEIF(L:L,L937,$J:$J)," ")</f>
        <v> </v>
      </c>
      <c r="O937" s="68" t="str">
        <f ca="1" t="shared" si="945"/>
        <v> </v>
      </c>
      <c r="P937" s="51" t="str">
        <f ca="1">IF(ISBLANK(A937)," ",IF(N937&gt;MASTER!$B$3/100,"SB",IF(N937&gt;MASTER!$B$4/100,"B",IF(N937&gt;MASTER!$B$5/100,"C","K"))))</f>
        <v>SB</v>
      </c>
      <c r="Q937" s="51" t="str">
        <f ca="1">IF(ISBLANK(B937)," ",IF(O937&gt;MASTER!$B$3/100,"SB",IF(O937&gt;MASTER!$B$4/100,"B",IF(O937&gt;MASTER!$B$5/100,"C","K"))))</f>
        <v>SB</v>
      </c>
    </row>
    <row r="938" customHeight="1" spans="1:17">
      <c r="A938" s="51">
        <f ca="1">INDIRECT(ADDRESS(2+QUOTIENT(ROW()-2,COUNTA('Form Responses 1'!$1:$1)-4),1,,TRUE,"Form Responses 1"))</f>
        <v>0</v>
      </c>
      <c r="B938" s="51">
        <f ca="1">INDIRECT(ADDRESS(2+QUOTIENT(ROW()-2,COUNTA('Form Responses 1'!$1:$1)-4),2,,TRUE,"Form Responses 1"))</f>
        <v>0</v>
      </c>
      <c r="C938" s="51">
        <f ca="1">INDIRECT(ADDRESS(2+QUOTIENT(ROW()-2,COUNTA('Form Responses 1'!$1:$1)-4),3,,TRUE,"Form Responses 1"))</f>
        <v>0</v>
      </c>
      <c r="D938" s="51">
        <f ca="1">INDIRECT(ADDRESS(2+QUOTIENT(ROW()-2,COUNTA('Form Responses 1'!$1:$1)-4),4,,TRUE,"Form Responses 1"))</f>
        <v>0</v>
      </c>
      <c r="E938" s="67">
        <f ca="1" t="shared" si="0"/>
        <v>6</v>
      </c>
      <c r="F938" s="51" t="str">
        <f ca="1">IF(ISBLANK(A938)," ",INDIRECT(ADDRESS(1,5+MOD(ROW()-2,COUNTA('Form Responses 1'!$1:$1)-4),,TRUE,"Form Responses 1")))</f>
        <v>Security [Security Functions]</v>
      </c>
      <c r="G938" s="51" t="e">
        <f ca="1">IF(ISBLANK(A938)," ",INDIRECT(ADDRESS(MATCH(A938,'Form Responses 1'!A:A,0),5+MOD(ROW()-2,COUNTA('Form Responses 1'!$1:$1)-4),,TRUE,"Form Responses 1")))</f>
        <v>#N/A</v>
      </c>
      <c r="H938" s="68" t="str">
        <f ca="1" t="shared" si="1"/>
        <v>Security</v>
      </c>
      <c r="I938" s="68" t="str">
        <f ca="1" t="shared" si="2"/>
        <v>SECURITY SERVICE</v>
      </c>
      <c r="J938" s="68" t="str">
        <f ca="1" t="array" ref="J938">IFERROR(INDEX(MASTER!B:B,MATCH(G938,MASTER!A:A,0))/100," ")</f>
        <v> </v>
      </c>
      <c r="K938" s="51">
        <f ca="1" t="shared" si="3"/>
        <v>0</v>
      </c>
      <c r="L938" s="51" t="str">
        <f ca="1" t="shared" si="4"/>
        <v>1900 - WEEK 00</v>
      </c>
      <c r="M938" s="51" t="str">
        <f ca="1" t="shared" si="5"/>
        <v>1900 - MONTH 01</v>
      </c>
      <c r="N938" s="68" t="str">
        <f ca="1" t="shared" ref="N938:O938" si="946">IFERROR(AVERAGEIF(L:L,L938,$J:$J)," ")</f>
        <v> </v>
      </c>
      <c r="O938" s="68" t="str">
        <f ca="1" t="shared" si="946"/>
        <v> </v>
      </c>
      <c r="P938" s="51" t="str">
        <f ca="1">IF(ISBLANK(A938)," ",IF(N938&gt;MASTER!$B$3/100,"SB",IF(N938&gt;MASTER!$B$4/100,"B",IF(N938&gt;MASTER!$B$5/100,"C","K"))))</f>
        <v>SB</v>
      </c>
      <c r="Q938" s="51" t="str">
        <f ca="1">IF(ISBLANK(B938)," ",IF(O938&gt;MASTER!$B$3/100,"SB",IF(O938&gt;MASTER!$B$4/100,"B",IF(O938&gt;MASTER!$B$5/100,"C","K"))))</f>
        <v>SB</v>
      </c>
    </row>
    <row r="939" customHeight="1" spans="1:17">
      <c r="A939" s="51">
        <f ca="1">INDIRECT(ADDRESS(2+QUOTIENT(ROW()-2,COUNTA('Form Responses 1'!$1:$1)-4),1,,TRUE,"Form Responses 1"))</f>
        <v>0</v>
      </c>
      <c r="B939" s="51">
        <f ca="1">INDIRECT(ADDRESS(2+QUOTIENT(ROW()-2,COUNTA('Form Responses 1'!$1:$1)-4),2,,TRUE,"Form Responses 1"))</f>
        <v>0</v>
      </c>
      <c r="C939" s="51">
        <f ca="1">INDIRECT(ADDRESS(2+QUOTIENT(ROW()-2,COUNTA('Form Responses 1'!$1:$1)-4),3,,TRUE,"Form Responses 1"))</f>
        <v>0</v>
      </c>
      <c r="D939" s="51">
        <f ca="1">INDIRECT(ADDRESS(2+QUOTIENT(ROW()-2,COUNTA('Form Responses 1'!$1:$1)-4),4,,TRUE,"Form Responses 1"))</f>
        <v>0</v>
      </c>
      <c r="E939" s="67">
        <f ca="1" t="shared" si="0"/>
        <v>6</v>
      </c>
      <c r="F939" s="51" t="str">
        <f ca="1">IF(ISBLANK(A939)," ",INDIRECT(ADDRESS(1,5+MOD(ROW()-2,COUNTA('Form Responses 1'!$1:$1)-4),,TRUE,"Form Responses 1")))</f>
        <v>Gedung [Halaman]</v>
      </c>
      <c r="G939" s="51" t="e">
        <f ca="1">IF(ISBLANK(A939)," ",INDIRECT(ADDRESS(MATCH(A939,'Form Responses 1'!A:A,0),5+MOD(ROW()-2,COUNTA('Form Responses 1'!$1:$1)-4),,TRUE,"Form Responses 1")))</f>
        <v>#N/A</v>
      </c>
      <c r="H939" s="68" t="str">
        <f ca="1" t="shared" si="1"/>
        <v>Gedung</v>
      </c>
      <c r="I939" s="68" t="str">
        <f ca="1" t="shared" si="2"/>
        <v>CLEANING SERVICE</v>
      </c>
      <c r="J939" s="68" t="str">
        <f ca="1" t="array" ref="J939">IFERROR(INDEX(MASTER!B:B,MATCH(G939,MASTER!A:A,0))/100," ")</f>
        <v> </v>
      </c>
      <c r="K939" s="51">
        <f ca="1" t="shared" si="3"/>
        <v>0</v>
      </c>
      <c r="L939" s="51" t="str">
        <f ca="1" t="shared" si="4"/>
        <v>1900 - WEEK 00</v>
      </c>
      <c r="M939" s="51" t="str">
        <f ca="1" t="shared" si="5"/>
        <v>1900 - MONTH 01</v>
      </c>
      <c r="N939" s="68" t="str">
        <f ca="1" t="shared" ref="N939:O939" si="947">IFERROR(AVERAGEIF(L:L,L939,$J:$J)," ")</f>
        <v> </v>
      </c>
      <c r="O939" s="68" t="str">
        <f ca="1" t="shared" si="947"/>
        <v> </v>
      </c>
      <c r="P939" s="51" t="str">
        <f ca="1">IF(ISBLANK(A939)," ",IF(N939&gt;MASTER!$B$3/100,"SB",IF(N939&gt;MASTER!$B$4/100,"B",IF(N939&gt;MASTER!$B$5/100,"C","K"))))</f>
        <v>SB</v>
      </c>
      <c r="Q939" s="51" t="str">
        <f ca="1">IF(ISBLANK(B939)," ",IF(O939&gt;MASTER!$B$3/100,"SB",IF(O939&gt;MASTER!$B$4/100,"B",IF(O939&gt;MASTER!$B$5/100,"C","K"))))</f>
        <v>SB</v>
      </c>
    </row>
    <row r="940" customHeight="1" spans="1:17">
      <c r="A940" s="51">
        <f ca="1">INDIRECT(ADDRESS(2+QUOTIENT(ROW()-2,COUNTA('Form Responses 1'!$1:$1)-4),1,,TRUE,"Form Responses 1"))</f>
        <v>0</v>
      </c>
      <c r="B940" s="51">
        <f ca="1">INDIRECT(ADDRESS(2+QUOTIENT(ROW()-2,COUNTA('Form Responses 1'!$1:$1)-4),2,,TRUE,"Form Responses 1"))</f>
        <v>0</v>
      </c>
      <c r="C940" s="51">
        <f ca="1">INDIRECT(ADDRESS(2+QUOTIENT(ROW()-2,COUNTA('Form Responses 1'!$1:$1)-4),3,,TRUE,"Form Responses 1"))</f>
        <v>0</v>
      </c>
      <c r="D940" s="51">
        <f ca="1">INDIRECT(ADDRESS(2+QUOTIENT(ROW()-2,COUNTA('Form Responses 1'!$1:$1)-4),4,,TRUE,"Form Responses 1"))</f>
        <v>0</v>
      </c>
      <c r="E940" s="67">
        <f ca="1" t="shared" si="0"/>
        <v>6</v>
      </c>
      <c r="F940" s="51" t="str">
        <f ca="1">IF(ISBLANK(A940)," ",INDIRECT(ADDRESS(1,5+MOD(ROW()-2,COUNTA('Form Responses 1'!$1:$1)-4),,TRUE,"Form Responses 1")))</f>
        <v>Gedung [Kamar 1]</v>
      </c>
      <c r="G940" s="51" t="e">
        <f ca="1">IF(ISBLANK(A940)," ",INDIRECT(ADDRESS(MATCH(A940,'Form Responses 1'!A:A,0),5+MOD(ROW()-2,COUNTA('Form Responses 1'!$1:$1)-4),,TRUE,"Form Responses 1")))</f>
        <v>#N/A</v>
      </c>
      <c r="H940" s="68" t="str">
        <f ca="1" t="shared" si="1"/>
        <v>Gedung</v>
      </c>
      <c r="I940" s="68" t="str">
        <f ca="1" t="shared" si="2"/>
        <v>CLEANING SERVICE</v>
      </c>
      <c r="J940" s="68" t="str">
        <f ca="1" t="array" ref="J940">IFERROR(INDEX(MASTER!B:B,MATCH(G940,MASTER!A:A,0))/100," ")</f>
        <v> </v>
      </c>
      <c r="K940" s="51">
        <f ca="1" t="shared" si="3"/>
        <v>0</v>
      </c>
      <c r="L940" s="51" t="str">
        <f ca="1" t="shared" si="4"/>
        <v>1900 - WEEK 00</v>
      </c>
      <c r="M940" s="51" t="str">
        <f ca="1" t="shared" si="5"/>
        <v>1900 - MONTH 01</v>
      </c>
      <c r="N940" s="68" t="str">
        <f ca="1" t="shared" ref="N940:O940" si="948">IFERROR(AVERAGEIF(L:L,L940,$J:$J)," ")</f>
        <v> </v>
      </c>
      <c r="O940" s="68" t="str">
        <f ca="1" t="shared" si="948"/>
        <v> </v>
      </c>
      <c r="P940" s="51" t="str">
        <f ca="1">IF(ISBLANK(A940)," ",IF(N940&gt;MASTER!$B$3/100,"SB",IF(N940&gt;MASTER!$B$4/100,"B",IF(N940&gt;MASTER!$B$5/100,"C","K"))))</f>
        <v>SB</v>
      </c>
      <c r="Q940" s="51" t="str">
        <f ca="1">IF(ISBLANK(B940)," ",IF(O940&gt;MASTER!$B$3/100,"SB",IF(O940&gt;MASTER!$B$4/100,"B",IF(O940&gt;MASTER!$B$5/100,"C","K"))))</f>
        <v>SB</v>
      </c>
    </row>
    <row r="941" customHeight="1" spans="1:17">
      <c r="A941" s="51">
        <f ca="1">INDIRECT(ADDRESS(2+QUOTIENT(ROW()-2,COUNTA('Form Responses 1'!$1:$1)-4),1,,TRUE,"Form Responses 1"))</f>
        <v>0</v>
      </c>
      <c r="B941" s="51">
        <f ca="1">INDIRECT(ADDRESS(2+QUOTIENT(ROW()-2,COUNTA('Form Responses 1'!$1:$1)-4),2,,TRUE,"Form Responses 1"))</f>
        <v>0</v>
      </c>
      <c r="C941" s="51">
        <f ca="1">INDIRECT(ADDRESS(2+QUOTIENT(ROW()-2,COUNTA('Form Responses 1'!$1:$1)-4),3,,TRUE,"Form Responses 1"))</f>
        <v>0</v>
      </c>
      <c r="D941" s="51">
        <f ca="1">INDIRECT(ADDRESS(2+QUOTIENT(ROW()-2,COUNTA('Form Responses 1'!$1:$1)-4),4,,TRUE,"Form Responses 1"))</f>
        <v>0</v>
      </c>
      <c r="E941" s="67">
        <f ca="1" t="shared" si="0"/>
        <v>6</v>
      </c>
      <c r="F941" s="51" t="str">
        <f ca="1">IF(ISBLANK(A941)," ",INDIRECT(ADDRESS(1,5+MOD(ROW()-2,COUNTA('Form Responses 1'!$1:$1)-4),,TRUE,"Form Responses 1")))</f>
        <v>Gedung [Kamar 2]</v>
      </c>
      <c r="G941" s="51" t="e">
        <f ca="1">IF(ISBLANK(A941)," ",INDIRECT(ADDRESS(MATCH(A941,'Form Responses 1'!A:A,0),5+MOD(ROW()-2,COUNTA('Form Responses 1'!$1:$1)-4),,TRUE,"Form Responses 1")))</f>
        <v>#N/A</v>
      </c>
      <c r="H941" s="68" t="str">
        <f ca="1" t="shared" si="1"/>
        <v>Gedung</v>
      </c>
      <c r="I941" s="68" t="str">
        <f ca="1" t="shared" si="2"/>
        <v>CLEANING SERVICE</v>
      </c>
      <c r="J941" s="68" t="str">
        <f ca="1" t="array" ref="J941">IFERROR(INDEX(MASTER!B:B,MATCH(G941,MASTER!A:A,0))/100," ")</f>
        <v> </v>
      </c>
      <c r="K941" s="51">
        <f ca="1" t="shared" si="3"/>
        <v>0</v>
      </c>
      <c r="L941" s="51" t="str">
        <f ca="1" t="shared" si="4"/>
        <v>1900 - WEEK 00</v>
      </c>
      <c r="M941" s="51" t="str">
        <f ca="1" t="shared" si="5"/>
        <v>1900 - MONTH 01</v>
      </c>
      <c r="N941" s="68" t="str">
        <f ca="1" t="shared" ref="N941:O941" si="949">IFERROR(AVERAGEIF(L:L,L941,$J:$J)," ")</f>
        <v> </v>
      </c>
      <c r="O941" s="68" t="str">
        <f ca="1" t="shared" si="949"/>
        <v> </v>
      </c>
      <c r="P941" s="51" t="str">
        <f ca="1">IF(ISBLANK(A941)," ",IF(N941&gt;MASTER!$B$3/100,"SB",IF(N941&gt;MASTER!$B$4/100,"B",IF(N941&gt;MASTER!$B$5/100,"C","K"))))</f>
        <v>SB</v>
      </c>
      <c r="Q941" s="51" t="str">
        <f ca="1">IF(ISBLANK(B941)," ",IF(O941&gt;MASTER!$B$3/100,"SB",IF(O941&gt;MASTER!$B$4/100,"B",IF(O941&gt;MASTER!$B$5/100,"C","K"))))</f>
        <v>SB</v>
      </c>
    </row>
    <row r="942" customHeight="1" spans="1:17">
      <c r="A942" s="51">
        <f ca="1">INDIRECT(ADDRESS(2+QUOTIENT(ROW()-2,COUNTA('Form Responses 1'!$1:$1)-4),1,,TRUE,"Form Responses 1"))</f>
        <v>0</v>
      </c>
      <c r="B942" s="51">
        <f ca="1">INDIRECT(ADDRESS(2+QUOTIENT(ROW()-2,COUNTA('Form Responses 1'!$1:$1)-4),2,,TRUE,"Form Responses 1"))</f>
        <v>0</v>
      </c>
      <c r="C942" s="51">
        <f ca="1">INDIRECT(ADDRESS(2+QUOTIENT(ROW()-2,COUNTA('Form Responses 1'!$1:$1)-4),3,,TRUE,"Form Responses 1"))</f>
        <v>0</v>
      </c>
      <c r="D942" s="51">
        <f ca="1">INDIRECT(ADDRESS(2+QUOTIENT(ROW()-2,COUNTA('Form Responses 1'!$1:$1)-4),4,,TRUE,"Form Responses 1"))</f>
        <v>0</v>
      </c>
      <c r="E942" s="67">
        <f ca="1" t="shared" si="0"/>
        <v>6</v>
      </c>
      <c r="F942" s="51" t="str">
        <f ca="1">IF(ISBLANK(A942)," ",INDIRECT(ADDRESS(1,5+MOD(ROW()-2,COUNTA('Form Responses 1'!$1:$1)-4),,TRUE,"Form Responses 1")))</f>
        <v>Gedung [Kamar 3]</v>
      </c>
      <c r="G942" s="51" t="e">
        <f ca="1">IF(ISBLANK(A942)," ",INDIRECT(ADDRESS(MATCH(A942,'Form Responses 1'!A:A,0),5+MOD(ROW()-2,COUNTA('Form Responses 1'!$1:$1)-4),,TRUE,"Form Responses 1")))</f>
        <v>#N/A</v>
      </c>
      <c r="H942" s="68" t="str">
        <f ca="1" t="shared" si="1"/>
        <v>Gedung</v>
      </c>
      <c r="I942" s="68" t="str">
        <f ca="1" t="shared" si="2"/>
        <v>CLEANING SERVICE</v>
      </c>
      <c r="J942" s="68" t="str">
        <f ca="1" t="array" ref="J942">IFERROR(INDEX(MASTER!B:B,MATCH(G942,MASTER!A:A,0))/100," ")</f>
        <v> </v>
      </c>
      <c r="K942" s="51">
        <f ca="1" t="shared" si="3"/>
        <v>0</v>
      </c>
      <c r="L942" s="51" t="str">
        <f ca="1" t="shared" si="4"/>
        <v>1900 - WEEK 00</v>
      </c>
      <c r="M942" s="51" t="str">
        <f ca="1" t="shared" si="5"/>
        <v>1900 - MONTH 01</v>
      </c>
      <c r="N942" s="68" t="str">
        <f ca="1" t="shared" ref="N942:O942" si="950">IFERROR(AVERAGEIF(L:L,L942,$J:$J)," ")</f>
        <v> </v>
      </c>
      <c r="O942" s="68" t="str">
        <f ca="1" t="shared" si="950"/>
        <v> </v>
      </c>
      <c r="P942" s="51" t="str">
        <f ca="1">IF(ISBLANK(A942)," ",IF(N942&gt;MASTER!$B$3/100,"SB",IF(N942&gt;MASTER!$B$4/100,"B",IF(N942&gt;MASTER!$B$5/100,"C","K"))))</f>
        <v>SB</v>
      </c>
      <c r="Q942" s="51" t="str">
        <f ca="1">IF(ISBLANK(B942)," ",IF(O942&gt;MASTER!$B$3/100,"SB",IF(O942&gt;MASTER!$B$4/100,"B",IF(O942&gt;MASTER!$B$5/100,"C","K"))))</f>
        <v>SB</v>
      </c>
    </row>
    <row r="943" customHeight="1" spans="1:17">
      <c r="A943" s="51">
        <f ca="1">INDIRECT(ADDRESS(2+QUOTIENT(ROW()-2,COUNTA('Form Responses 1'!$1:$1)-4),1,,TRUE,"Form Responses 1"))</f>
        <v>0</v>
      </c>
      <c r="B943" s="51">
        <f ca="1">INDIRECT(ADDRESS(2+QUOTIENT(ROW()-2,COUNTA('Form Responses 1'!$1:$1)-4),2,,TRUE,"Form Responses 1"))</f>
        <v>0</v>
      </c>
      <c r="C943" s="51">
        <f ca="1">INDIRECT(ADDRESS(2+QUOTIENT(ROW()-2,COUNTA('Form Responses 1'!$1:$1)-4),3,,TRUE,"Form Responses 1"))</f>
        <v>0</v>
      </c>
      <c r="D943" s="51">
        <f ca="1">INDIRECT(ADDRESS(2+QUOTIENT(ROW()-2,COUNTA('Form Responses 1'!$1:$1)-4),4,,TRUE,"Form Responses 1"))</f>
        <v>0</v>
      </c>
      <c r="E943" s="67">
        <f ca="1" t="shared" si="0"/>
        <v>6</v>
      </c>
      <c r="F943" s="51" t="str">
        <f ca="1">IF(ISBLANK(A943)," ",INDIRECT(ADDRESS(1,5+MOD(ROW()-2,COUNTA('Form Responses 1'!$1:$1)-4),,TRUE,"Form Responses 1")))</f>
        <v>Gedung [Kamar 4]</v>
      </c>
      <c r="G943" s="51" t="e">
        <f ca="1">IF(ISBLANK(A943)," ",INDIRECT(ADDRESS(MATCH(A943,'Form Responses 1'!A:A,0),5+MOD(ROW()-2,COUNTA('Form Responses 1'!$1:$1)-4),,TRUE,"Form Responses 1")))</f>
        <v>#N/A</v>
      </c>
      <c r="H943" s="68" t="str">
        <f ca="1" t="shared" si="1"/>
        <v>Gedung</v>
      </c>
      <c r="I943" s="68" t="str">
        <f ca="1" t="shared" si="2"/>
        <v>CLEANING SERVICE</v>
      </c>
      <c r="J943" s="68" t="str">
        <f ca="1" t="array" ref="J943">IFERROR(INDEX(MASTER!B:B,MATCH(G943,MASTER!A:A,0))/100," ")</f>
        <v> </v>
      </c>
      <c r="K943" s="51">
        <f ca="1" t="shared" si="3"/>
        <v>0</v>
      </c>
      <c r="L943" s="51" t="str">
        <f ca="1" t="shared" si="4"/>
        <v>1900 - WEEK 00</v>
      </c>
      <c r="M943" s="51" t="str">
        <f ca="1" t="shared" si="5"/>
        <v>1900 - MONTH 01</v>
      </c>
      <c r="N943" s="68" t="str">
        <f ca="1" t="shared" ref="N943:O943" si="951">IFERROR(AVERAGEIF(L:L,L943,$J:$J)," ")</f>
        <v> </v>
      </c>
      <c r="O943" s="68" t="str">
        <f ca="1" t="shared" si="951"/>
        <v> </v>
      </c>
      <c r="P943" s="51" t="str">
        <f ca="1">IF(ISBLANK(A943)," ",IF(N943&gt;MASTER!$B$3/100,"SB",IF(N943&gt;MASTER!$B$4/100,"B",IF(N943&gt;MASTER!$B$5/100,"C","K"))))</f>
        <v>SB</v>
      </c>
      <c r="Q943" s="51" t="str">
        <f ca="1">IF(ISBLANK(B943)," ",IF(O943&gt;MASTER!$B$3/100,"SB",IF(O943&gt;MASTER!$B$4/100,"B",IF(O943&gt;MASTER!$B$5/100,"C","K"))))</f>
        <v>SB</v>
      </c>
    </row>
    <row r="944" customHeight="1" spans="1:17">
      <c r="A944" s="51">
        <f ca="1">INDIRECT(ADDRESS(2+QUOTIENT(ROW()-2,COUNTA('Form Responses 1'!$1:$1)-4),1,,TRUE,"Form Responses 1"))</f>
        <v>0</v>
      </c>
      <c r="B944" s="51">
        <f ca="1">INDIRECT(ADDRESS(2+QUOTIENT(ROW()-2,COUNTA('Form Responses 1'!$1:$1)-4),2,,TRUE,"Form Responses 1"))</f>
        <v>0</v>
      </c>
      <c r="C944" s="51">
        <f ca="1">INDIRECT(ADDRESS(2+QUOTIENT(ROW()-2,COUNTA('Form Responses 1'!$1:$1)-4),3,,TRUE,"Form Responses 1"))</f>
        <v>0</v>
      </c>
      <c r="D944" s="51">
        <f ca="1">INDIRECT(ADDRESS(2+QUOTIENT(ROW()-2,COUNTA('Form Responses 1'!$1:$1)-4),4,,TRUE,"Form Responses 1"))</f>
        <v>0</v>
      </c>
      <c r="E944" s="67">
        <f ca="1" t="shared" si="0"/>
        <v>6</v>
      </c>
      <c r="F944" s="51" t="str">
        <f ca="1">IF(ISBLANK(A944)," ",INDIRECT(ADDRESS(1,5+MOD(ROW()-2,COUNTA('Form Responses 1'!$1:$1)-4),,TRUE,"Form Responses 1")))</f>
        <v>Gedung [Kolidor]</v>
      </c>
      <c r="G944" s="51" t="e">
        <f ca="1">IF(ISBLANK(A944)," ",INDIRECT(ADDRESS(MATCH(A944,'Form Responses 1'!A:A,0),5+MOD(ROW()-2,COUNTA('Form Responses 1'!$1:$1)-4),,TRUE,"Form Responses 1")))</f>
        <v>#N/A</v>
      </c>
      <c r="H944" s="68" t="str">
        <f ca="1" t="shared" si="1"/>
        <v>Gedung</v>
      </c>
      <c r="I944" s="68" t="str">
        <f ca="1" t="shared" si="2"/>
        <v>CLEANING SERVICE</v>
      </c>
      <c r="J944" s="68" t="str">
        <f ca="1" t="array" ref="J944">IFERROR(INDEX(MASTER!B:B,MATCH(G944,MASTER!A:A,0))/100," ")</f>
        <v> </v>
      </c>
      <c r="K944" s="51">
        <f ca="1" t="shared" si="3"/>
        <v>0</v>
      </c>
      <c r="L944" s="51" t="str">
        <f ca="1" t="shared" si="4"/>
        <v>1900 - WEEK 00</v>
      </c>
      <c r="M944" s="51" t="str">
        <f ca="1" t="shared" si="5"/>
        <v>1900 - MONTH 01</v>
      </c>
      <c r="N944" s="68" t="str">
        <f ca="1" t="shared" ref="N944:O944" si="952">IFERROR(AVERAGEIF(L:L,L944,$J:$J)," ")</f>
        <v> </v>
      </c>
      <c r="O944" s="68" t="str">
        <f ca="1" t="shared" si="952"/>
        <v> </v>
      </c>
      <c r="P944" s="51" t="str">
        <f ca="1">IF(ISBLANK(A944)," ",IF(N944&gt;MASTER!$B$3/100,"SB",IF(N944&gt;MASTER!$B$4/100,"B",IF(N944&gt;MASTER!$B$5/100,"C","K"))))</f>
        <v>SB</v>
      </c>
      <c r="Q944" s="51" t="str">
        <f ca="1">IF(ISBLANK(B944)," ",IF(O944&gt;MASTER!$B$3/100,"SB",IF(O944&gt;MASTER!$B$4/100,"B",IF(O944&gt;MASTER!$B$5/100,"C","K"))))</f>
        <v>SB</v>
      </c>
    </row>
    <row r="945" customHeight="1" spans="1:17">
      <c r="A945" s="51">
        <f ca="1">INDIRECT(ADDRESS(2+QUOTIENT(ROW()-2,COUNTA('Form Responses 1'!$1:$1)-4),1,,TRUE,"Form Responses 1"))</f>
        <v>0</v>
      </c>
      <c r="B945" s="51">
        <f ca="1">INDIRECT(ADDRESS(2+QUOTIENT(ROW()-2,COUNTA('Form Responses 1'!$1:$1)-4),2,,TRUE,"Form Responses 1"))</f>
        <v>0</v>
      </c>
      <c r="C945" s="51">
        <f ca="1">INDIRECT(ADDRESS(2+QUOTIENT(ROW()-2,COUNTA('Form Responses 1'!$1:$1)-4),3,,TRUE,"Form Responses 1"))</f>
        <v>0</v>
      </c>
      <c r="D945" s="51">
        <f ca="1">INDIRECT(ADDRESS(2+QUOTIENT(ROW()-2,COUNTA('Form Responses 1'!$1:$1)-4),4,,TRUE,"Form Responses 1"))</f>
        <v>0</v>
      </c>
      <c r="E945" s="67">
        <f ca="1" t="shared" si="0"/>
        <v>6</v>
      </c>
      <c r="F945" s="51" t="str">
        <f ca="1">IF(ISBLANK(A945)," ",INDIRECT(ADDRESS(1,5+MOD(ROW()-2,COUNTA('Form Responses 1'!$1:$1)-4),,TRUE,"Form Responses 1")))</f>
        <v>Gedung [Pentri]</v>
      </c>
      <c r="G945" s="51" t="e">
        <f ca="1">IF(ISBLANK(A945)," ",INDIRECT(ADDRESS(MATCH(A945,'Form Responses 1'!A:A,0),5+MOD(ROW()-2,COUNTA('Form Responses 1'!$1:$1)-4),,TRUE,"Form Responses 1")))</f>
        <v>#N/A</v>
      </c>
      <c r="H945" s="68" t="str">
        <f ca="1" t="shared" si="1"/>
        <v>Gedung</v>
      </c>
      <c r="I945" s="68" t="str">
        <f ca="1" t="shared" si="2"/>
        <v>CLEANING SERVICE</v>
      </c>
      <c r="J945" s="68" t="str">
        <f ca="1" t="array" ref="J945">IFERROR(INDEX(MASTER!B:B,MATCH(G945,MASTER!A:A,0))/100," ")</f>
        <v> </v>
      </c>
      <c r="K945" s="51">
        <f ca="1" t="shared" si="3"/>
        <v>0</v>
      </c>
      <c r="L945" s="51" t="str">
        <f ca="1" t="shared" si="4"/>
        <v>1900 - WEEK 00</v>
      </c>
      <c r="M945" s="51" t="str">
        <f ca="1" t="shared" si="5"/>
        <v>1900 - MONTH 01</v>
      </c>
      <c r="N945" s="68" t="str">
        <f ca="1" t="shared" ref="N945:O945" si="953">IFERROR(AVERAGEIF(L:L,L945,$J:$J)," ")</f>
        <v> </v>
      </c>
      <c r="O945" s="68" t="str">
        <f ca="1" t="shared" si="953"/>
        <v> </v>
      </c>
      <c r="P945" s="51" t="str">
        <f ca="1">IF(ISBLANK(A945)," ",IF(N945&gt;MASTER!$B$3/100,"SB",IF(N945&gt;MASTER!$B$4/100,"B",IF(N945&gt;MASTER!$B$5/100,"C","K"))))</f>
        <v>SB</v>
      </c>
      <c r="Q945" s="51" t="str">
        <f ca="1">IF(ISBLANK(B945)," ",IF(O945&gt;MASTER!$B$3/100,"SB",IF(O945&gt;MASTER!$B$4/100,"B",IF(O945&gt;MASTER!$B$5/100,"C","K"))))</f>
        <v>SB</v>
      </c>
    </row>
    <row r="946" customHeight="1" spans="1:17">
      <c r="A946" s="51">
        <f ca="1">INDIRECT(ADDRESS(2+QUOTIENT(ROW()-2,COUNTA('Form Responses 1'!$1:$1)-4),1,,TRUE,"Form Responses 1"))</f>
        <v>0</v>
      </c>
      <c r="B946" s="51">
        <f ca="1">INDIRECT(ADDRESS(2+QUOTIENT(ROW()-2,COUNTA('Form Responses 1'!$1:$1)-4),2,,TRUE,"Form Responses 1"))</f>
        <v>0</v>
      </c>
      <c r="C946" s="51">
        <f ca="1">INDIRECT(ADDRESS(2+QUOTIENT(ROW()-2,COUNTA('Form Responses 1'!$1:$1)-4),3,,TRUE,"Form Responses 1"))</f>
        <v>0</v>
      </c>
      <c r="D946" s="51">
        <f ca="1">INDIRECT(ADDRESS(2+QUOTIENT(ROW()-2,COUNTA('Form Responses 1'!$1:$1)-4),4,,TRUE,"Form Responses 1"))</f>
        <v>0</v>
      </c>
      <c r="E946" s="67">
        <f ca="1" t="shared" si="0"/>
        <v>6</v>
      </c>
      <c r="F946" s="51" t="str">
        <f ca="1">IF(ISBLANK(A946)," ",INDIRECT(ADDRESS(1,5+MOD(ROW()-2,COUNTA('Form Responses 1'!$1:$1)-4),,TRUE,"Form Responses 1")))</f>
        <v>Gedung [Toilet]</v>
      </c>
      <c r="G946" s="51" t="e">
        <f ca="1">IF(ISBLANK(A946)," ",INDIRECT(ADDRESS(MATCH(A946,'Form Responses 1'!A:A,0),5+MOD(ROW()-2,COUNTA('Form Responses 1'!$1:$1)-4),,TRUE,"Form Responses 1")))</f>
        <v>#N/A</v>
      </c>
      <c r="H946" s="68" t="str">
        <f ca="1" t="shared" si="1"/>
        <v>Gedung</v>
      </c>
      <c r="I946" s="68" t="str">
        <f ca="1" t="shared" si="2"/>
        <v>CLEANING SERVICE</v>
      </c>
      <c r="J946" s="68" t="str">
        <f ca="1" t="array" ref="J946">IFERROR(INDEX(MASTER!B:B,MATCH(G946,MASTER!A:A,0))/100," ")</f>
        <v> </v>
      </c>
      <c r="K946" s="51">
        <f ca="1" t="shared" si="3"/>
        <v>0</v>
      </c>
      <c r="L946" s="51" t="str">
        <f ca="1" t="shared" si="4"/>
        <v>1900 - WEEK 00</v>
      </c>
      <c r="M946" s="51" t="str">
        <f ca="1" t="shared" si="5"/>
        <v>1900 - MONTH 01</v>
      </c>
      <c r="N946" s="68" t="str">
        <f ca="1" t="shared" ref="N946:O946" si="954">IFERROR(AVERAGEIF(L:L,L946,$J:$J)," ")</f>
        <v> </v>
      </c>
      <c r="O946" s="68" t="str">
        <f ca="1" t="shared" si="954"/>
        <v> </v>
      </c>
      <c r="P946" s="51" t="str">
        <f ca="1">IF(ISBLANK(A946)," ",IF(N946&gt;MASTER!$B$3/100,"SB",IF(N946&gt;MASTER!$B$4/100,"B",IF(N946&gt;MASTER!$B$5/100,"C","K"))))</f>
        <v>SB</v>
      </c>
      <c r="Q946" s="51" t="str">
        <f ca="1">IF(ISBLANK(B946)," ",IF(O946&gt;MASTER!$B$3/100,"SB",IF(O946&gt;MASTER!$B$4/100,"B",IF(O946&gt;MASTER!$B$5/100,"C","K"))))</f>
        <v>SB</v>
      </c>
    </row>
    <row r="947" customHeight="1" spans="1:17">
      <c r="A947" s="51">
        <f ca="1">INDIRECT(ADDRESS(2+QUOTIENT(ROW()-2,COUNTA('Form Responses 1'!$1:$1)-4),1,,TRUE,"Form Responses 1"))</f>
        <v>0</v>
      </c>
      <c r="B947" s="51">
        <f ca="1">INDIRECT(ADDRESS(2+QUOTIENT(ROW()-2,COUNTA('Form Responses 1'!$1:$1)-4),2,,TRUE,"Form Responses 1"))</f>
        <v>0</v>
      </c>
      <c r="C947" s="51">
        <f ca="1">INDIRECT(ADDRESS(2+QUOTIENT(ROW()-2,COUNTA('Form Responses 1'!$1:$1)-4),3,,TRUE,"Form Responses 1"))</f>
        <v>0</v>
      </c>
      <c r="D947" s="51">
        <f ca="1">INDIRECT(ADDRESS(2+QUOTIENT(ROW()-2,COUNTA('Form Responses 1'!$1:$1)-4),4,,TRUE,"Form Responses 1"))</f>
        <v>0</v>
      </c>
      <c r="E947" s="67">
        <f ca="1" t="shared" si="0"/>
        <v>6</v>
      </c>
      <c r="F947" s="51" t="str">
        <f ca="1">IF(ISBLANK(A947)," ",INDIRECT(ADDRESS(1,5+MOD(ROW()-2,COUNTA('Form Responses 1'!$1:$1)-4),,TRUE,"Form Responses 1")))</f>
        <v>Security [Security Functions]</v>
      </c>
      <c r="G947" s="51" t="e">
        <f ca="1">IF(ISBLANK(A947)," ",INDIRECT(ADDRESS(MATCH(A947,'Form Responses 1'!A:A,0),5+MOD(ROW()-2,COUNTA('Form Responses 1'!$1:$1)-4),,TRUE,"Form Responses 1")))</f>
        <v>#N/A</v>
      </c>
      <c r="H947" s="68" t="str">
        <f ca="1" t="shared" si="1"/>
        <v>Security</v>
      </c>
      <c r="I947" s="68" t="str">
        <f ca="1" t="shared" si="2"/>
        <v>SECURITY SERVICE</v>
      </c>
      <c r="J947" s="68" t="str">
        <f ca="1" t="array" ref="J947">IFERROR(INDEX(MASTER!B:B,MATCH(G947,MASTER!A:A,0))/100," ")</f>
        <v> </v>
      </c>
      <c r="K947" s="51">
        <f ca="1" t="shared" si="3"/>
        <v>0</v>
      </c>
      <c r="L947" s="51" t="str">
        <f ca="1" t="shared" si="4"/>
        <v>1900 - WEEK 00</v>
      </c>
      <c r="M947" s="51" t="str">
        <f ca="1" t="shared" si="5"/>
        <v>1900 - MONTH 01</v>
      </c>
      <c r="N947" s="68" t="str">
        <f ca="1" t="shared" ref="N947:O947" si="955">IFERROR(AVERAGEIF(L:L,L947,$J:$J)," ")</f>
        <v> </v>
      </c>
      <c r="O947" s="68" t="str">
        <f ca="1" t="shared" si="955"/>
        <v> </v>
      </c>
      <c r="P947" s="51" t="str">
        <f ca="1">IF(ISBLANK(A947)," ",IF(N947&gt;MASTER!$B$3/100,"SB",IF(N947&gt;MASTER!$B$4/100,"B",IF(N947&gt;MASTER!$B$5/100,"C","K"))))</f>
        <v>SB</v>
      </c>
      <c r="Q947" s="51" t="str">
        <f ca="1">IF(ISBLANK(B947)," ",IF(O947&gt;MASTER!$B$3/100,"SB",IF(O947&gt;MASTER!$B$4/100,"B",IF(O947&gt;MASTER!$B$5/100,"C","K"))))</f>
        <v>SB</v>
      </c>
    </row>
    <row r="948" customHeight="1" spans="1:17">
      <c r="A948" s="51">
        <f ca="1">INDIRECT(ADDRESS(2+QUOTIENT(ROW()-2,COUNTA('Form Responses 1'!$1:$1)-4),1,,TRUE,"Form Responses 1"))</f>
        <v>0</v>
      </c>
      <c r="B948" s="51">
        <f ca="1">INDIRECT(ADDRESS(2+QUOTIENT(ROW()-2,COUNTA('Form Responses 1'!$1:$1)-4),2,,TRUE,"Form Responses 1"))</f>
        <v>0</v>
      </c>
      <c r="C948" s="51">
        <f ca="1">INDIRECT(ADDRESS(2+QUOTIENT(ROW()-2,COUNTA('Form Responses 1'!$1:$1)-4),3,,TRUE,"Form Responses 1"))</f>
        <v>0</v>
      </c>
      <c r="D948" s="51">
        <f ca="1">INDIRECT(ADDRESS(2+QUOTIENT(ROW()-2,COUNTA('Form Responses 1'!$1:$1)-4),4,,TRUE,"Form Responses 1"))</f>
        <v>0</v>
      </c>
      <c r="E948" s="67">
        <f ca="1" t="shared" si="0"/>
        <v>6</v>
      </c>
      <c r="F948" s="51" t="str">
        <f ca="1">IF(ISBLANK(A948)," ",INDIRECT(ADDRESS(1,5+MOD(ROW()-2,COUNTA('Form Responses 1'!$1:$1)-4),,TRUE,"Form Responses 1")))</f>
        <v>Gedung [Halaman]</v>
      </c>
      <c r="G948" s="51" t="e">
        <f ca="1">IF(ISBLANK(A948)," ",INDIRECT(ADDRESS(MATCH(A948,'Form Responses 1'!A:A,0),5+MOD(ROW()-2,COUNTA('Form Responses 1'!$1:$1)-4),,TRUE,"Form Responses 1")))</f>
        <v>#N/A</v>
      </c>
      <c r="H948" s="68" t="str">
        <f ca="1" t="shared" si="1"/>
        <v>Gedung</v>
      </c>
      <c r="I948" s="68" t="str">
        <f ca="1" t="shared" si="2"/>
        <v>CLEANING SERVICE</v>
      </c>
      <c r="J948" s="68" t="str">
        <f ca="1" t="array" ref="J948">IFERROR(INDEX(MASTER!B:B,MATCH(G948,MASTER!A:A,0))/100," ")</f>
        <v> </v>
      </c>
      <c r="K948" s="51">
        <f ca="1" t="shared" si="3"/>
        <v>0</v>
      </c>
      <c r="L948" s="51" t="str">
        <f ca="1" t="shared" si="4"/>
        <v>1900 - WEEK 00</v>
      </c>
      <c r="M948" s="51" t="str">
        <f ca="1" t="shared" si="5"/>
        <v>1900 - MONTH 01</v>
      </c>
      <c r="N948" s="68" t="str">
        <f ca="1" t="shared" ref="N948:O948" si="956">IFERROR(AVERAGEIF(L:L,L948,$J:$J)," ")</f>
        <v> </v>
      </c>
      <c r="O948" s="68" t="str">
        <f ca="1" t="shared" si="956"/>
        <v> </v>
      </c>
      <c r="P948" s="51" t="str">
        <f ca="1">IF(ISBLANK(A948)," ",IF(N948&gt;MASTER!$B$3/100,"SB",IF(N948&gt;MASTER!$B$4/100,"B",IF(N948&gt;MASTER!$B$5/100,"C","K"))))</f>
        <v>SB</v>
      </c>
      <c r="Q948" s="51" t="str">
        <f ca="1">IF(ISBLANK(B948)," ",IF(O948&gt;MASTER!$B$3/100,"SB",IF(O948&gt;MASTER!$B$4/100,"B",IF(O948&gt;MASTER!$B$5/100,"C","K"))))</f>
        <v>SB</v>
      </c>
    </row>
    <row r="949" customHeight="1" spans="1:17">
      <c r="A949" s="51">
        <f ca="1">INDIRECT(ADDRESS(2+QUOTIENT(ROW()-2,COUNTA('Form Responses 1'!$1:$1)-4),1,,TRUE,"Form Responses 1"))</f>
        <v>0</v>
      </c>
      <c r="B949" s="51">
        <f ca="1">INDIRECT(ADDRESS(2+QUOTIENT(ROW()-2,COUNTA('Form Responses 1'!$1:$1)-4),2,,TRUE,"Form Responses 1"))</f>
        <v>0</v>
      </c>
      <c r="C949" s="51">
        <f ca="1">INDIRECT(ADDRESS(2+QUOTIENT(ROW()-2,COUNTA('Form Responses 1'!$1:$1)-4),3,,TRUE,"Form Responses 1"))</f>
        <v>0</v>
      </c>
      <c r="D949" s="51">
        <f ca="1">INDIRECT(ADDRESS(2+QUOTIENT(ROW()-2,COUNTA('Form Responses 1'!$1:$1)-4),4,,TRUE,"Form Responses 1"))</f>
        <v>0</v>
      </c>
      <c r="E949" s="67">
        <f ca="1" t="shared" si="0"/>
        <v>6</v>
      </c>
      <c r="F949" s="51" t="str">
        <f ca="1">IF(ISBLANK(A949)," ",INDIRECT(ADDRESS(1,5+MOD(ROW()-2,COUNTA('Form Responses 1'!$1:$1)-4),,TRUE,"Form Responses 1")))</f>
        <v>Gedung [Kamar 1]</v>
      </c>
      <c r="G949" s="51" t="e">
        <f ca="1">IF(ISBLANK(A949)," ",INDIRECT(ADDRESS(MATCH(A949,'Form Responses 1'!A:A,0),5+MOD(ROW()-2,COUNTA('Form Responses 1'!$1:$1)-4),,TRUE,"Form Responses 1")))</f>
        <v>#N/A</v>
      </c>
      <c r="H949" s="68" t="str">
        <f ca="1" t="shared" si="1"/>
        <v>Gedung</v>
      </c>
      <c r="I949" s="68" t="str">
        <f ca="1" t="shared" si="2"/>
        <v>CLEANING SERVICE</v>
      </c>
      <c r="J949" s="68" t="str">
        <f ca="1" t="array" ref="J949">IFERROR(INDEX(MASTER!B:B,MATCH(G949,MASTER!A:A,0))/100," ")</f>
        <v> </v>
      </c>
      <c r="K949" s="51">
        <f ca="1" t="shared" si="3"/>
        <v>0</v>
      </c>
      <c r="L949" s="51" t="str">
        <f ca="1" t="shared" si="4"/>
        <v>1900 - WEEK 00</v>
      </c>
      <c r="M949" s="51" t="str">
        <f ca="1" t="shared" si="5"/>
        <v>1900 - MONTH 01</v>
      </c>
      <c r="N949" s="68" t="str">
        <f ca="1" t="shared" ref="N949:O949" si="957">IFERROR(AVERAGEIF(L:L,L949,$J:$J)," ")</f>
        <v> </v>
      </c>
      <c r="O949" s="68" t="str">
        <f ca="1" t="shared" si="957"/>
        <v> </v>
      </c>
      <c r="P949" s="51" t="str">
        <f ca="1">IF(ISBLANK(A949)," ",IF(N949&gt;MASTER!$B$3/100,"SB",IF(N949&gt;MASTER!$B$4/100,"B",IF(N949&gt;MASTER!$B$5/100,"C","K"))))</f>
        <v>SB</v>
      </c>
      <c r="Q949" s="51" t="str">
        <f ca="1">IF(ISBLANK(B949)," ",IF(O949&gt;MASTER!$B$3/100,"SB",IF(O949&gt;MASTER!$B$4/100,"B",IF(O949&gt;MASTER!$B$5/100,"C","K"))))</f>
        <v>SB</v>
      </c>
    </row>
    <row r="950" customHeight="1" spans="1:17">
      <c r="A950" s="51">
        <f ca="1">INDIRECT(ADDRESS(2+QUOTIENT(ROW()-2,COUNTA('Form Responses 1'!$1:$1)-4),1,,TRUE,"Form Responses 1"))</f>
        <v>0</v>
      </c>
      <c r="B950" s="51">
        <f ca="1">INDIRECT(ADDRESS(2+QUOTIENT(ROW()-2,COUNTA('Form Responses 1'!$1:$1)-4),2,,TRUE,"Form Responses 1"))</f>
        <v>0</v>
      </c>
      <c r="C950" s="51">
        <f ca="1">INDIRECT(ADDRESS(2+QUOTIENT(ROW()-2,COUNTA('Form Responses 1'!$1:$1)-4),3,,TRUE,"Form Responses 1"))</f>
        <v>0</v>
      </c>
      <c r="D950" s="51">
        <f ca="1">INDIRECT(ADDRESS(2+QUOTIENT(ROW()-2,COUNTA('Form Responses 1'!$1:$1)-4),4,,TRUE,"Form Responses 1"))</f>
        <v>0</v>
      </c>
      <c r="E950" s="67">
        <f ca="1" t="shared" si="0"/>
        <v>6</v>
      </c>
      <c r="F950" s="51" t="str">
        <f ca="1">IF(ISBLANK(A950)," ",INDIRECT(ADDRESS(1,5+MOD(ROW()-2,COUNTA('Form Responses 1'!$1:$1)-4),,TRUE,"Form Responses 1")))</f>
        <v>Gedung [Kamar 2]</v>
      </c>
      <c r="G950" s="51" t="e">
        <f ca="1">IF(ISBLANK(A950)," ",INDIRECT(ADDRESS(MATCH(A950,'Form Responses 1'!A:A,0),5+MOD(ROW()-2,COUNTA('Form Responses 1'!$1:$1)-4),,TRUE,"Form Responses 1")))</f>
        <v>#N/A</v>
      </c>
      <c r="H950" s="68" t="str">
        <f ca="1" t="shared" si="1"/>
        <v>Gedung</v>
      </c>
      <c r="I950" s="68" t="str">
        <f ca="1" t="shared" si="2"/>
        <v>CLEANING SERVICE</v>
      </c>
      <c r="J950" s="68" t="str">
        <f ca="1" t="array" ref="J950">IFERROR(INDEX(MASTER!B:B,MATCH(G950,MASTER!A:A,0))/100," ")</f>
        <v> </v>
      </c>
      <c r="K950" s="51">
        <f ca="1" t="shared" si="3"/>
        <v>0</v>
      </c>
      <c r="L950" s="51" t="str">
        <f ca="1" t="shared" si="4"/>
        <v>1900 - WEEK 00</v>
      </c>
      <c r="M950" s="51" t="str">
        <f ca="1" t="shared" si="5"/>
        <v>1900 - MONTH 01</v>
      </c>
      <c r="N950" s="68" t="str">
        <f ca="1" t="shared" ref="N950:O950" si="958">IFERROR(AVERAGEIF(L:L,L950,$J:$J)," ")</f>
        <v> </v>
      </c>
      <c r="O950" s="68" t="str">
        <f ca="1" t="shared" si="958"/>
        <v> </v>
      </c>
      <c r="P950" s="51" t="str">
        <f ca="1">IF(ISBLANK(A950)," ",IF(N950&gt;MASTER!$B$3/100,"SB",IF(N950&gt;MASTER!$B$4/100,"B",IF(N950&gt;MASTER!$B$5/100,"C","K"))))</f>
        <v>SB</v>
      </c>
      <c r="Q950" s="51" t="str">
        <f ca="1">IF(ISBLANK(B950)," ",IF(O950&gt;MASTER!$B$3/100,"SB",IF(O950&gt;MASTER!$B$4/100,"B",IF(O950&gt;MASTER!$B$5/100,"C","K"))))</f>
        <v>SB</v>
      </c>
    </row>
    <row r="951" customHeight="1" spans="1:17">
      <c r="A951" s="51">
        <f ca="1">INDIRECT(ADDRESS(2+QUOTIENT(ROW()-2,COUNTA('Form Responses 1'!$1:$1)-4),1,,TRUE,"Form Responses 1"))</f>
        <v>0</v>
      </c>
      <c r="B951" s="51">
        <f ca="1">INDIRECT(ADDRESS(2+QUOTIENT(ROW()-2,COUNTA('Form Responses 1'!$1:$1)-4),2,,TRUE,"Form Responses 1"))</f>
        <v>0</v>
      </c>
      <c r="C951" s="51">
        <f ca="1">INDIRECT(ADDRESS(2+QUOTIENT(ROW()-2,COUNTA('Form Responses 1'!$1:$1)-4),3,,TRUE,"Form Responses 1"))</f>
        <v>0</v>
      </c>
      <c r="D951" s="51">
        <f ca="1">INDIRECT(ADDRESS(2+QUOTIENT(ROW()-2,COUNTA('Form Responses 1'!$1:$1)-4),4,,TRUE,"Form Responses 1"))</f>
        <v>0</v>
      </c>
      <c r="E951" s="67">
        <f ca="1" t="shared" si="0"/>
        <v>6</v>
      </c>
      <c r="F951" s="51" t="str">
        <f ca="1">IF(ISBLANK(A951)," ",INDIRECT(ADDRESS(1,5+MOD(ROW()-2,COUNTA('Form Responses 1'!$1:$1)-4),,TRUE,"Form Responses 1")))</f>
        <v>Gedung [Kamar 3]</v>
      </c>
      <c r="G951" s="51" t="e">
        <f ca="1">IF(ISBLANK(A951)," ",INDIRECT(ADDRESS(MATCH(A951,'Form Responses 1'!A:A,0),5+MOD(ROW()-2,COUNTA('Form Responses 1'!$1:$1)-4),,TRUE,"Form Responses 1")))</f>
        <v>#N/A</v>
      </c>
      <c r="H951" s="68" t="str">
        <f ca="1" t="shared" si="1"/>
        <v>Gedung</v>
      </c>
      <c r="I951" s="68" t="str">
        <f ca="1" t="shared" si="2"/>
        <v>CLEANING SERVICE</v>
      </c>
      <c r="J951" s="68" t="str">
        <f ca="1" t="array" ref="J951">IFERROR(INDEX(MASTER!B:B,MATCH(G951,MASTER!A:A,0))/100," ")</f>
        <v> </v>
      </c>
      <c r="K951" s="51">
        <f ca="1" t="shared" si="3"/>
        <v>0</v>
      </c>
      <c r="L951" s="51" t="str">
        <f ca="1" t="shared" si="4"/>
        <v>1900 - WEEK 00</v>
      </c>
      <c r="M951" s="51" t="str">
        <f ca="1" t="shared" si="5"/>
        <v>1900 - MONTH 01</v>
      </c>
      <c r="N951" s="68" t="str">
        <f ca="1" t="shared" ref="N951:O951" si="959">IFERROR(AVERAGEIF(L:L,L951,$J:$J)," ")</f>
        <v> </v>
      </c>
      <c r="O951" s="68" t="str">
        <f ca="1" t="shared" si="959"/>
        <v> </v>
      </c>
      <c r="P951" s="51" t="str">
        <f ca="1">IF(ISBLANK(A951)," ",IF(N951&gt;MASTER!$B$3/100,"SB",IF(N951&gt;MASTER!$B$4/100,"B",IF(N951&gt;MASTER!$B$5/100,"C","K"))))</f>
        <v>SB</v>
      </c>
      <c r="Q951" s="51" t="str">
        <f ca="1">IF(ISBLANK(B951)," ",IF(O951&gt;MASTER!$B$3/100,"SB",IF(O951&gt;MASTER!$B$4/100,"B",IF(O951&gt;MASTER!$B$5/100,"C","K"))))</f>
        <v>SB</v>
      </c>
    </row>
    <row r="952" customHeight="1" spans="1:17">
      <c r="A952" s="51">
        <f ca="1">INDIRECT(ADDRESS(2+QUOTIENT(ROW()-2,COUNTA('Form Responses 1'!$1:$1)-4),1,,TRUE,"Form Responses 1"))</f>
        <v>0</v>
      </c>
      <c r="B952" s="51">
        <f ca="1">INDIRECT(ADDRESS(2+QUOTIENT(ROW()-2,COUNTA('Form Responses 1'!$1:$1)-4),2,,TRUE,"Form Responses 1"))</f>
        <v>0</v>
      </c>
      <c r="C952" s="51">
        <f ca="1">INDIRECT(ADDRESS(2+QUOTIENT(ROW()-2,COUNTA('Form Responses 1'!$1:$1)-4),3,,TRUE,"Form Responses 1"))</f>
        <v>0</v>
      </c>
      <c r="D952" s="51">
        <f ca="1">INDIRECT(ADDRESS(2+QUOTIENT(ROW()-2,COUNTA('Form Responses 1'!$1:$1)-4),4,,TRUE,"Form Responses 1"))</f>
        <v>0</v>
      </c>
      <c r="E952" s="67">
        <f ca="1" t="shared" si="0"/>
        <v>6</v>
      </c>
      <c r="F952" s="51" t="str">
        <f ca="1">IF(ISBLANK(A952)," ",INDIRECT(ADDRESS(1,5+MOD(ROW()-2,COUNTA('Form Responses 1'!$1:$1)-4),,TRUE,"Form Responses 1")))</f>
        <v>Gedung [Kamar 4]</v>
      </c>
      <c r="G952" s="51" t="e">
        <f ca="1">IF(ISBLANK(A952)," ",INDIRECT(ADDRESS(MATCH(A952,'Form Responses 1'!A:A,0),5+MOD(ROW()-2,COUNTA('Form Responses 1'!$1:$1)-4),,TRUE,"Form Responses 1")))</f>
        <v>#N/A</v>
      </c>
      <c r="H952" s="68" t="str">
        <f ca="1" t="shared" si="1"/>
        <v>Gedung</v>
      </c>
      <c r="I952" s="68" t="str">
        <f ca="1" t="shared" si="2"/>
        <v>CLEANING SERVICE</v>
      </c>
      <c r="J952" s="68" t="str">
        <f ca="1" t="array" ref="J952">IFERROR(INDEX(MASTER!B:B,MATCH(G952,MASTER!A:A,0))/100," ")</f>
        <v> </v>
      </c>
      <c r="K952" s="51">
        <f ca="1" t="shared" si="3"/>
        <v>0</v>
      </c>
      <c r="L952" s="51" t="str">
        <f ca="1" t="shared" si="4"/>
        <v>1900 - WEEK 00</v>
      </c>
      <c r="M952" s="51" t="str">
        <f ca="1" t="shared" si="5"/>
        <v>1900 - MONTH 01</v>
      </c>
      <c r="N952" s="68" t="str">
        <f ca="1" t="shared" ref="N952:O952" si="960">IFERROR(AVERAGEIF(L:L,L952,$J:$J)," ")</f>
        <v> </v>
      </c>
      <c r="O952" s="68" t="str">
        <f ca="1" t="shared" si="960"/>
        <v> </v>
      </c>
      <c r="P952" s="51" t="str">
        <f ca="1">IF(ISBLANK(A952)," ",IF(N952&gt;MASTER!$B$3/100,"SB",IF(N952&gt;MASTER!$B$4/100,"B",IF(N952&gt;MASTER!$B$5/100,"C","K"))))</f>
        <v>SB</v>
      </c>
      <c r="Q952" s="51" t="str">
        <f ca="1">IF(ISBLANK(B952)," ",IF(O952&gt;MASTER!$B$3/100,"SB",IF(O952&gt;MASTER!$B$4/100,"B",IF(O952&gt;MASTER!$B$5/100,"C","K"))))</f>
        <v>SB</v>
      </c>
    </row>
    <row r="953" customHeight="1" spans="1:17">
      <c r="A953" s="51">
        <f ca="1">INDIRECT(ADDRESS(2+QUOTIENT(ROW()-2,COUNTA('Form Responses 1'!$1:$1)-4),1,,TRUE,"Form Responses 1"))</f>
        <v>0</v>
      </c>
      <c r="B953" s="51">
        <f ca="1">INDIRECT(ADDRESS(2+QUOTIENT(ROW()-2,COUNTA('Form Responses 1'!$1:$1)-4),2,,TRUE,"Form Responses 1"))</f>
        <v>0</v>
      </c>
      <c r="C953" s="51">
        <f ca="1">INDIRECT(ADDRESS(2+QUOTIENT(ROW()-2,COUNTA('Form Responses 1'!$1:$1)-4),3,,TRUE,"Form Responses 1"))</f>
        <v>0</v>
      </c>
      <c r="D953" s="51">
        <f ca="1">INDIRECT(ADDRESS(2+QUOTIENT(ROW()-2,COUNTA('Form Responses 1'!$1:$1)-4),4,,TRUE,"Form Responses 1"))</f>
        <v>0</v>
      </c>
      <c r="E953" s="67">
        <f ca="1" t="shared" si="0"/>
        <v>6</v>
      </c>
      <c r="F953" s="51" t="str">
        <f ca="1">IF(ISBLANK(A953)," ",INDIRECT(ADDRESS(1,5+MOD(ROW()-2,COUNTA('Form Responses 1'!$1:$1)-4),,TRUE,"Form Responses 1")))</f>
        <v>Gedung [Kolidor]</v>
      </c>
      <c r="G953" s="51" t="e">
        <f ca="1">IF(ISBLANK(A953)," ",INDIRECT(ADDRESS(MATCH(A953,'Form Responses 1'!A:A,0),5+MOD(ROW()-2,COUNTA('Form Responses 1'!$1:$1)-4),,TRUE,"Form Responses 1")))</f>
        <v>#N/A</v>
      </c>
      <c r="H953" s="68" t="str">
        <f ca="1" t="shared" si="1"/>
        <v>Gedung</v>
      </c>
      <c r="I953" s="68" t="str">
        <f ca="1" t="shared" si="2"/>
        <v>CLEANING SERVICE</v>
      </c>
      <c r="J953" s="68" t="str">
        <f ca="1" t="array" ref="J953">IFERROR(INDEX(MASTER!B:B,MATCH(G953,MASTER!A:A,0))/100," ")</f>
        <v> </v>
      </c>
      <c r="K953" s="51">
        <f ca="1" t="shared" si="3"/>
        <v>0</v>
      </c>
      <c r="L953" s="51" t="str">
        <f ca="1" t="shared" si="4"/>
        <v>1900 - WEEK 00</v>
      </c>
      <c r="M953" s="51" t="str">
        <f ca="1" t="shared" si="5"/>
        <v>1900 - MONTH 01</v>
      </c>
      <c r="N953" s="68" t="str">
        <f ca="1" t="shared" ref="N953:O953" si="961">IFERROR(AVERAGEIF(L:L,L953,$J:$J)," ")</f>
        <v> </v>
      </c>
      <c r="O953" s="68" t="str">
        <f ca="1" t="shared" si="961"/>
        <v> </v>
      </c>
      <c r="P953" s="51" t="str">
        <f ca="1">IF(ISBLANK(A953)," ",IF(N953&gt;MASTER!$B$3/100,"SB",IF(N953&gt;MASTER!$B$4/100,"B",IF(N953&gt;MASTER!$B$5/100,"C","K"))))</f>
        <v>SB</v>
      </c>
      <c r="Q953" s="51" t="str">
        <f ca="1">IF(ISBLANK(B953)," ",IF(O953&gt;MASTER!$B$3/100,"SB",IF(O953&gt;MASTER!$B$4/100,"B",IF(O953&gt;MASTER!$B$5/100,"C","K"))))</f>
        <v>SB</v>
      </c>
    </row>
    <row r="954" customHeight="1" spans="1:17">
      <c r="A954" s="51">
        <f ca="1">INDIRECT(ADDRESS(2+QUOTIENT(ROW()-2,COUNTA('Form Responses 1'!$1:$1)-4),1,,TRUE,"Form Responses 1"))</f>
        <v>0</v>
      </c>
      <c r="B954" s="51">
        <f ca="1">INDIRECT(ADDRESS(2+QUOTIENT(ROW()-2,COUNTA('Form Responses 1'!$1:$1)-4),2,,TRUE,"Form Responses 1"))</f>
        <v>0</v>
      </c>
      <c r="C954" s="51">
        <f ca="1">INDIRECT(ADDRESS(2+QUOTIENT(ROW()-2,COUNTA('Form Responses 1'!$1:$1)-4),3,,TRUE,"Form Responses 1"))</f>
        <v>0</v>
      </c>
      <c r="D954" s="51">
        <f ca="1">INDIRECT(ADDRESS(2+QUOTIENT(ROW()-2,COUNTA('Form Responses 1'!$1:$1)-4),4,,TRUE,"Form Responses 1"))</f>
        <v>0</v>
      </c>
      <c r="E954" s="67">
        <f ca="1" t="shared" si="0"/>
        <v>6</v>
      </c>
      <c r="F954" s="51" t="str">
        <f ca="1">IF(ISBLANK(A954)," ",INDIRECT(ADDRESS(1,5+MOD(ROW()-2,COUNTA('Form Responses 1'!$1:$1)-4),,TRUE,"Form Responses 1")))</f>
        <v>Gedung [Pentri]</v>
      </c>
      <c r="G954" s="51" t="e">
        <f ca="1">IF(ISBLANK(A954)," ",INDIRECT(ADDRESS(MATCH(A954,'Form Responses 1'!A:A,0),5+MOD(ROW()-2,COUNTA('Form Responses 1'!$1:$1)-4),,TRUE,"Form Responses 1")))</f>
        <v>#N/A</v>
      </c>
      <c r="H954" s="68" t="str">
        <f ca="1" t="shared" si="1"/>
        <v>Gedung</v>
      </c>
      <c r="I954" s="68" t="str">
        <f ca="1" t="shared" si="2"/>
        <v>CLEANING SERVICE</v>
      </c>
      <c r="J954" s="68" t="str">
        <f ca="1" t="array" ref="J954">IFERROR(INDEX(MASTER!B:B,MATCH(G954,MASTER!A:A,0))/100," ")</f>
        <v> </v>
      </c>
      <c r="K954" s="51">
        <f ca="1" t="shared" si="3"/>
        <v>0</v>
      </c>
      <c r="L954" s="51" t="str">
        <f ca="1" t="shared" si="4"/>
        <v>1900 - WEEK 00</v>
      </c>
      <c r="M954" s="51" t="str">
        <f ca="1" t="shared" si="5"/>
        <v>1900 - MONTH 01</v>
      </c>
      <c r="N954" s="68" t="str">
        <f ca="1" t="shared" ref="N954:O954" si="962">IFERROR(AVERAGEIF(L:L,L954,$J:$J)," ")</f>
        <v> </v>
      </c>
      <c r="O954" s="68" t="str">
        <f ca="1" t="shared" si="962"/>
        <v> </v>
      </c>
      <c r="P954" s="51" t="str">
        <f ca="1">IF(ISBLANK(A954)," ",IF(N954&gt;MASTER!$B$3/100,"SB",IF(N954&gt;MASTER!$B$4/100,"B",IF(N954&gt;MASTER!$B$5/100,"C","K"))))</f>
        <v>SB</v>
      </c>
      <c r="Q954" s="51" t="str">
        <f ca="1">IF(ISBLANK(B954)," ",IF(O954&gt;MASTER!$B$3/100,"SB",IF(O954&gt;MASTER!$B$4/100,"B",IF(O954&gt;MASTER!$B$5/100,"C","K"))))</f>
        <v>SB</v>
      </c>
    </row>
    <row r="955" customHeight="1" spans="1:17">
      <c r="A955" s="51">
        <f ca="1">INDIRECT(ADDRESS(2+QUOTIENT(ROW()-2,COUNTA('Form Responses 1'!$1:$1)-4),1,,TRUE,"Form Responses 1"))</f>
        <v>0</v>
      </c>
      <c r="B955" s="51">
        <f ca="1">INDIRECT(ADDRESS(2+QUOTIENT(ROW()-2,COUNTA('Form Responses 1'!$1:$1)-4),2,,TRUE,"Form Responses 1"))</f>
        <v>0</v>
      </c>
      <c r="C955" s="51">
        <f ca="1">INDIRECT(ADDRESS(2+QUOTIENT(ROW()-2,COUNTA('Form Responses 1'!$1:$1)-4),3,,TRUE,"Form Responses 1"))</f>
        <v>0</v>
      </c>
      <c r="D955" s="51">
        <f ca="1">INDIRECT(ADDRESS(2+QUOTIENT(ROW()-2,COUNTA('Form Responses 1'!$1:$1)-4),4,,TRUE,"Form Responses 1"))</f>
        <v>0</v>
      </c>
      <c r="E955" s="67">
        <f ca="1" t="shared" si="0"/>
        <v>6</v>
      </c>
      <c r="F955" s="51" t="str">
        <f ca="1">IF(ISBLANK(A955)," ",INDIRECT(ADDRESS(1,5+MOD(ROW()-2,COUNTA('Form Responses 1'!$1:$1)-4),,TRUE,"Form Responses 1")))</f>
        <v>Gedung [Toilet]</v>
      </c>
      <c r="G955" s="51" t="e">
        <f ca="1">IF(ISBLANK(A955)," ",INDIRECT(ADDRESS(MATCH(A955,'Form Responses 1'!A:A,0),5+MOD(ROW()-2,COUNTA('Form Responses 1'!$1:$1)-4),,TRUE,"Form Responses 1")))</f>
        <v>#N/A</v>
      </c>
      <c r="H955" s="68" t="str">
        <f ca="1" t="shared" si="1"/>
        <v>Gedung</v>
      </c>
      <c r="I955" s="68" t="str">
        <f ca="1" t="shared" si="2"/>
        <v>CLEANING SERVICE</v>
      </c>
      <c r="J955" s="68" t="str">
        <f ca="1" t="array" ref="J955">IFERROR(INDEX(MASTER!B:B,MATCH(G955,MASTER!A:A,0))/100," ")</f>
        <v> </v>
      </c>
      <c r="K955" s="51">
        <f ca="1" t="shared" si="3"/>
        <v>0</v>
      </c>
      <c r="L955" s="51" t="str">
        <f ca="1" t="shared" si="4"/>
        <v>1900 - WEEK 00</v>
      </c>
      <c r="M955" s="51" t="str">
        <f ca="1" t="shared" si="5"/>
        <v>1900 - MONTH 01</v>
      </c>
      <c r="N955" s="68" t="str">
        <f ca="1" t="shared" ref="N955:O955" si="963">IFERROR(AVERAGEIF(L:L,L955,$J:$J)," ")</f>
        <v> </v>
      </c>
      <c r="O955" s="68" t="str">
        <f ca="1" t="shared" si="963"/>
        <v> </v>
      </c>
      <c r="P955" s="51" t="str">
        <f ca="1">IF(ISBLANK(A955)," ",IF(N955&gt;MASTER!$B$3/100,"SB",IF(N955&gt;MASTER!$B$4/100,"B",IF(N955&gt;MASTER!$B$5/100,"C","K"))))</f>
        <v>SB</v>
      </c>
      <c r="Q955" s="51" t="str">
        <f ca="1">IF(ISBLANK(B955)," ",IF(O955&gt;MASTER!$B$3/100,"SB",IF(O955&gt;MASTER!$B$4/100,"B",IF(O955&gt;MASTER!$B$5/100,"C","K"))))</f>
        <v>SB</v>
      </c>
    </row>
    <row r="956" customHeight="1" spans="1:17">
      <c r="A956" s="51">
        <f ca="1">INDIRECT(ADDRESS(2+QUOTIENT(ROW()-2,COUNTA('Form Responses 1'!$1:$1)-4),1,,TRUE,"Form Responses 1"))</f>
        <v>0</v>
      </c>
      <c r="B956" s="51">
        <f ca="1">INDIRECT(ADDRESS(2+QUOTIENT(ROW()-2,COUNTA('Form Responses 1'!$1:$1)-4),2,,TRUE,"Form Responses 1"))</f>
        <v>0</v>
      </c>
      <c r="C956" s="51">
        <f ca="1">INDIRECT(ADDRESS(2+QUOTIENT(ROW()-2,COUNTA('Form Responses 1'!$1:$1)-4),3,,TRUE,"Form Responses 1"))</f>
        <v>0</v>
      </c>
      <c r="D956" s="51">
        <f ca="1">INDIRECT(ADDRESS(2+QUOTIENT(ROW()-2,COUNTA('Form Responses 1'!$1:$1)-4),4,,TRUE,"Form Responses 1"))</f>
        <v>0</v>
      </c>
      <c r="E956" s="67">
        <f ca="1" t="shared" si="0"/>
        <v>6</v>
      </c>
      <c r="F956" s="51" t="str">
        <f ca="1">IF(ISBLANK(A956)," ",INDIRECT(ADDRESS(1,5+MOD(ROW()-2,COUNTA('Form Responses 1'!$1:$1)-4),,TRUE,"Form Responses 1")))</f>
        <v>Security [Security Functions]</v>
      </c>
      <c r="G956" s="51" t="e">
        <f ca="1">IF(ISBLANK(A956)," ",INDIRECT(ADDRESS(MATCH(A956,'Form Responses 1'!A:A,0),5+MOD(ROW()-2,COUNTA('Form Responses 1'!$1:$1)-4),,TRUE,"Form Responses 1")))</f>
        <v>#N/A</v>
      </c>
      <c r="H956" s="68" t="str">
        <f ca="1" t="shared" si="1"/>
        <v>Security</v>
      </c>
      <c r="I956" s="68" t="str">
        <f ca="1" t="shared" si="2"/>
        <v>SECURITY SERVICE</v>
      </c>
      <c r="J956" s="68" t="str">
        <f ca="1" t="array" ref="J956">IFERROR(INDEX(MASTER!B:B,MATCH(G956,MASTER!A:A,0))/100," ")</f>
        <v> </v>
      </c>
      <c r="K956" s="51">
        <f ca="1" t="shared" si="3"/>
        <v>0</v>
      </c>
      <c r="L956" s="51" t="str">
        <f ca="1" t="shared" si="4"/>
        <v>1900 - WEEK 00</v>
      </c>
      <c r="M956" s="51" t="str">
        <f ca="1" t="shared" si="5"/>
        <v>1900 - MONTH 01</v>
      </c>
      <c r="N956" s="68" t="str">
        <f ca="1" t="shared" ref="N956:O956" si="964">IFERROR(AVERAGEIF(L:L,L956,$J:$J)," ")</f>
        <v> </v>
      </c>
      <c r="O956" s="68" t="str">
        <f ca="1" t="shared" si="964"/>
        <v> </v>
      </c>
      <c r="P956" s="51" t="str">
        <f ca="1">IF(ISBLANK(A956)," ",IF(N956&gt;MASTER!$B$3/100,"SB",IF(N956&gt;MASTER!$B$4/100,"B",IF(N956&gt;MASTER!$B$5/100,"C","K"))))</f>
        <v>SB</v>
      </c>
      <c r="Q956" s="51" t="str">
        <f ca="1">IF(ISBLANK(B956)," ",IF(O956&gt;MASTER!$B$3/100,"SB",IF(O956&gt;MASTER!$B$4/100,"B",IF(O956&gt;MASTER!$B$5/100,"C","K"))))</f>
        <v>SB</v>
      </c>
    </row>
    <row r="957" customHeight="1" spans="1:17">
      <c r="A957" s="51">
        <f ca="1">INDIRECT(ADDRESS(2+QUOTIENT(ROW()-2,COUNTA('Form Responses 1'!$1:$1)-4),1,,TRUE,"Form Responses 1"))</f>
        <v>0</v>
      </c>
      <c r="B957" s="51">
        <f ca="1">INDIRECT(ADDRESS(2+QUOTIENT(ROW()-2,COUNTA('Form Responses 1'!$1:$1)-4),2,,TRUE,"Form Responses 1"))</f>
        <v>0</v>
      </c>
      <c r="C957" s="51">
        <f ca="1">INDIRECT(ADDRESS(2+QUOTIENT(ROW()-2,COUNTA('Form Responses 1'!$1:$1)-4),3,,TRUE,"Form Responses 1"))</f>
        <v>0</v>
      </c>
      <c r="D957" s="51">
        <f ca="1">INDIRECT(ADDRESS(2+QUOTIENT(ROW()-2,COUNTA('Form Responses 1'!$1:$1)-4),4,,TRUE,"Form Responses 1"))</f>
        <v>0</v>
      </c>
      <c r="E957" s="67">
        <f ca="1" t="shared" si="0"/>
        <v>6</v>
      </c>
      <c r="F957" s="51" t="str">
        <f ca="1">IF(ISBLANK(A957)," ",INDIRECT(ADDRESS(1,5+MOD(ROW()-2,COUNTA('Form Responses 1'!$1:$1)-4),,TRUE,"Form Responses 1")))</f>
        <v>Gedung [Halaman]</v>
      </c>
      <c r="G957" s="51" t="e">
        <f ca="1">IF(ISBLANK(A957)," ",INDIRECT(ADDRESS(MATCH(A957,'Form Responses 1'!A:A,0),5+MOD(ROW()-2,COUNTA('Form Responses 1'!$1:$1)-4),,TRUE,"Form Responses 1")))</f>
        <v>#N/A</v>
      </c>
      <c r="H957" s="68" t="str">
        <f ca="1" t="shared" si="1"/>
        <v>Gedung</v>
      </c>
      <c r="I957" s="68" t="str">
        <f ca="1" t="shared" si="2"/>
        <v>CLEANING SERVICE</v>
      </c>
      <c r="J957" s="68" t="str">
        <f ca="1" t="array" ref="J957">IFERROR(INDEX(MASTER!B:B,MATCH(G957,MASTER!A:A,0))/100," ")</f>
        <v> </v>
      </c>
      <c r="K957" s="51">
        <f ca="1" t="shared" si="3"/>
        <v>0</v>
      </c>
      <c r="L957" s="51" t="str">
        <f ca="1" t="shared" si="4"/>
        <v>1900 - WEEK 00</v>
      </c>
      <c r="M957" s="51" t="str">
        <f ca="1" t="shared" si="5"/>
        <v>1900 - MONTH 01</v>
      </c>
      <c r="N957" s="68" t="str">
        <f ca="1" t="shared" ref="N957:O957" si="965">IFERROR(AVERAGEIF(L:L,L957,$J:$J)," ")</f>
        <v> </v>
      </c>
      <c r="O957" s="68" t="str">
        <f ca="1" t="shared" si="965"/>
        <v> </v>
      </c>
      <c r="P957" s="51" t="str">
        <f ca="1">IF(ISBLANK(A957)," ",IF(N957&gt;MASTER!$B$3/100,"SB",IF(N957&gt;MASTER!$B$4/100,"B",IF(N957&gt;MASTER!$B$5/100,"C","K"))))</f>
        <v>SB</v>
      </c>
      <c r="Q957" s="51" t="str">
        <f ca="1">IF(ISBLANK(B957)," ",IF(O957&gt;MASTER!$B$3/100,"SB",IF(O957&gt;MASTER!$B$4/100,"B",IF(O957&gt;MASTER!$B$5/100,"C","K"))))</f>
        <v>SB</v>
      </c>
    </row>
    <row r="958" customHeight="1" spans="1:17">
      <c r="A958" s="51">
        <f ca="1">INDIRECT(ADDRESS(2+QUOTIENT(ROW()-2,COUNTA('Form Responses 1'!$1:$1)-4),1,,TRUE,"Form Responses 1"))</f>
        <v>0</v>
      </c>
      <c r="B958" s="51">
        <f ca="1">INDIRECT(ADDRESS(2+QUOTIENT(ROW()-2,COUNTA('Form Responses 1'!$1:$1)-4),2,,TRUE,"Form Responses 1"))</f>
        <v>0</v>
      </c>
      <c r="C958" s="51">
        <f ca="1">INDIRECT(ADDRESS(2+QUOTIENT(ROW()-2,COUNTA('Form Responses 1'!$1:$1)-4),3,,TRUE,"Form Responses 1"))</f>
        <v>0</v>
      </c>
      <c r="D958" s="51">
        <f ca="1">INDIRECT(ADDRESS(2+QUOTIENT(ROW()-2,COUNTA('Form Responses 1'!$1:$1)-4),4,,TRUE,"Form Responses 1"))</f>
        <v>0</v>
      </c>
      <c r="E958" s="67">
        <f ca="1" t="shared" si="0"/>
        <v>6</v>
      </c>
      <c r="F958" s="51" t="str">
        <f ca="1">IF(ISBLANK(A958)," ",INDIRECT(ADDRESS(1,5+MOD(ROW()-2,COUNTA('Form Responses 1'!$1:$1)-4),,TRUE,"Form Responses 1")))</f>
        <v>Gedung [Kamar 1]</v>
      </c>
      <c r="G958" s="51" t="e">
        <f ca="1">IF(ISBLANK(A958)," ",INDIRECT(ADDRESS(MATCH(A958,'Form Responses 1'!A:A,0),5+MOD(ROW()-2,COUNTA('Form Responses 1'!$1:$1)-4),,TRUE,"Form Responses 1")))</f>
        <v>#N/A</v>
      </c>
      <c r="H958" s="68" t="str">
        <f ca="1" t="shared" si="1"/>
        <v>Gedung</v>
      </c>
      <c r="I958" s="68" t="str">
        <f ca="1" t="shared" si="2"/>
        <v>CLEANING SERVICE</v>
      </c>
      <c r="J958" s="68" t="str">
        <f ca="1" t="array" ref="J958">IFERROR(INDEX(MASTER!B:B,MATCH(G958,MASTER!A:A,0))/100," ")</f>
        <v> </v>
      </c>
      <c r="K958" s="51">
        <f ca="1" t="shared" si="3"/>
        <v>0</v>
      </c>
      <c r="L958" s="51" t="str">
        <f ca="1" t="shared" si="4"/>
        <v>1900 - WEEK 00</v>
      </c>
      <c r="M958" s="51" t="str">
        <f ca="1" t="shared" si="5"/>
        <v>1900 - MONTH 01</v>
      </c>
      <c r="N958" s="68" t="str">
        <f ca="1" t="shared" ref="N958:O958" si="966">IFERROR(AVERAGEIF(L:L,L958,$J:$J)," ")</f>
        <v> </v>
      </c>
      <c r="O958" s="68" t="str">
        <f ca="1" t="shared" si="966"/>
        <v> </v>
      </c>
      <c r="P958" s="51" t="str">
        <f ca="1">IF(ISBLANK(A958)," ",IF(N958&gt;MASTER!$B$3/100,"SB",IF(N958&gt;MASTER!$B$4/100,"B",IF(N958&gt;MASTER!$B$5/100,"C","K"))))</f>
        <v>SB</v>
      </c>
      <c r="Q958" s="51" t="str">
        <f ca="1">IF(ISBLANK(B958)," ",IF(O958&gt;MASTER!$B$3/100,"SB",IF(O958&gt;MASTER!$B$4/100,"B",IF(O958&gt;MASTER!$B$5/100,"C","K"))))</f>
        <v>SB</v>
      </c>
    </row>
    <row r="959" customHeight="1" spans="1:17">
      <c r="A959" s="51">
        <f ca="1">INDIRECT(ADDRESS(2+QUOTIENT(ROW()-2,COUNTA('Form Responses 1'!$1:$1)-4),1,,TRUE,"Form Responses 1"))</f>
        <v>0</v>
      </c>
      <c r="B959" s="51">
        <f ca="1">INDIRECT(ADDRESS(2+QUOTIENT(ROW()-2,COUNTA('Form Responses 1'!$1:$1)-4),2,,TRUE,"Form Responses 1"))</f>
        <v>0</v>
      </c>
      <c r="C959" s="51">
        <f ca="1">INDIRECT(ADDRESS(2+QUOTIENT(ROW()-2,COUNTA('Form Responses 1'!$1:$1)-4),3,,TRUE,"Form Responses 1"))</f>
        <v>0</v>
      </c>
      <c r="D959" s="51">
        <f ca="1">INDIRECT(ADDRESS(2+QUOTIENT(ROW()-2,COUNTA('Form Responses 1'!$1:$1)-4),4,,TRUE,"Form Responses 1"))</f>
        <v>0</v>
      </c>
      <c r="E959" s="67">
        <f ca="1" t="shared" si="0"/>
        <v>6</v>
      </c>
      <c r="F959" s="51" t="str">
        <f ca="1">IF(ISBLANK(A959)," ",INDIRECT(ADDRESS(1,5+MOD(ROW()-2,COUNTA('Form Responses 1'!$1:$1)-4),,TRUE,"Form Responses 1")))</f>
        <v>Gedung [Kamar 2]</v>
      </c>
      <c r="G959" s="51" t="e">
        <f ca="1">IF(ISBLANK(A959)," ",INDIRECT(ADDRESS(MATCH(A959,'Form Responses 1'!A:A,0),5+MOD(ROW()-2,COUNTA('Form Responses 1'!$1:$1)-4),,TRUE,"Form Responses 1")))</f>
        <v>#N/A</v>
      </c>
      <c r="H959" s="68" t="str">
        <f ca="1" t="shared" si="1"/>
        <v>Gedung</v>
      </c>
      <c r="I959" s="68" t="str">
        <f ca="1" t="shared" si="2"/>
        <v>CLEANING SERVICE</v>
      </c>
      <c r="J959" s="68" t="str">
        <f ca="1" t="array" ref="J959">IFERROR(INDEX(MASTER!B:B,MATCH(G959,MASTER!A:A,0))/100," ")</f>
        <v> </v>
      </c>
      <c r="K959" s="51">
        <f ca="1" t="shared" si="3"/>
        <v>0</v>
      </c>
      <c r="L959" s="51" t="str">
        <f ca="1" t="shared" si="4"/>
        <v>1900 - WEEK 00</v>
      </c>
      <c r="M959" s="51" t="str">
        <f ca="1" t="shared" si="5"/>
        <v>1900 - MONTH 01</v>
      </c>
      <c r="N959" s="68" t="str">
        <f ca="1" t="shared" ref="N959:O959" si="967">IFERROR(AVERAGEIF(L:L,L959,$J:$J)," ")</f>
        <v> </v>
      </c>
      <c r="O959" s="68" t="str">
        <f ca="1" t="shared" si="967"/>
        <v> </v>
      </c>
      <c r="P959" s="51" t="str">
        <f ca="1">IF(ISBLANK(A959)," ",IF(N959&gt;MASTER!$B$3/100,"SB",IF(N959&gt;MASTER!$B$4/100,"B",IF(N959&gt;MASTER!$B$5/100,"C","K"))))</f>
        <v>SB</v>
      </c>
      <c r="Q959" s="51" t="str">
        <f ca="1">IF(ISBLANK(B959)," ",IF(O959&gt;MASTER!$B$3/100,"SB",IF(O959&gt;MASTER!$B$4/100,"B",IF(O959&gt;MASTER!$B$5/100,"C","K"))))</f>
        <v>SB</v>
      </c>
    </row>
    <row r="960" customHeight="1" spans="1:17">
      <c r="A960" s="51">
        <f ca="1">INDIRECT(ADDRESS(2+QUOTIENT(ROW()-2,COUNTA('Form Responses 1'!$1:$1)-4),1,,TRUE,"Form Responses 1"))</f>
        <v>0</v>
      </c>
      <c r="B960" s="51">
        <f ca="1">INDIRECT(ADDRESS(2+QUOTIENT(ROW()-2,COUNTA('Form Responses 1'!$1:$1)-4),2,,TRUE,"Form Responses 1"))</f>
        <v>0</v>
      </c>
      <c r="C960" s="51">
        <f ca="1">INDIRECT(ADDRESS(2+QUOTIENT(ROW()-2,COUNTA('Form Responses 1'!$1:$1)-4),3,,TRUE,"Form Responses 1"))</f>
        <v>0</v>
      </c>
      <c r="D960" s="51">
        <f ca="1">INDIRECT(ADDRESS(2+QUOTIENT(ROW()-2,COUNTA('Form Responses 1'!$1:$1)-4),4,,TRUE,"Form Responses 1"))</f>
        <v>0</v>
      </c>
      <c r="E960" s="67">
        <f ca="1" t="shared" si="0"/>
        <v>6</v>
      </c>
      <c r="F960" s="51" t="str">
        <f ca="1">IF(ISBLANK(A960)," ",INDIRECT(ADDRESS(1,5+MOD(ROW()-2,COUNTA('Form Responses 1'!$1:$1)-4),,TRUE,"Form Responses 1")))</f>
        <v>Gedung [Kamar 3]</v>
      </c>
      <c r="G960" s="51" t="e">
        <f ca="1">IF(ISBLANK(A960)," ",INDIRECT(ADDRESS(MATCH(A960,'Form Responses 1'!A:A,0),5+MOD(ROW()-2,COUNTA('Form Responses 1'!$1:$1)-4),,TRUE,"Form Responses 1")))</f>
        <v>#N/A</v>
      </c>
      <c r="H960" s="68" t="str">
        <f ca="1" t="shared" si="1"/>
        <v>Gedung</v>
      </c>
      <c r="I960" s="68" t="str">
        <f ca="1" t="shared" si="2"/>
        <v>CLEANING SERVICE</v>
      </c>
      <c r="J960" s="68" t="str">
        <f ca="1" t="array" ref="J960">IFERROR(INDEX(MASTER!B:B,MATCH(G960,MASTER!A:A,0))/100," ")</f>
        <v> </v>
      </c>
      <c r="K960" s="51">
        <f ca="1" t="shared" si="3"/>
        <v>0</v>
      </c>
      <c r="L960" s="51" t="str">
        <f ca="1" t="shared" si="4"/>
        <v>1900 - WEEK 00</v>
      </c>
      <c r="M960" s="51" t="str">
        <f ca="1" t="shared" si="5"/>
        <v>1900 - MONTH 01</v>
      </c>
      <c r="N960" s="68" t="str">
        <f ca="1" t="shared" ref="N960:O960" si="968">IFERROR(AVERAGEIF(L:L,L960,$J:$J)," ")</f>
        <v> </v>
      </c>
      <c r="O960" s="68" t="str">
        <f ca="1" t="shared" si="968"/>
        <v> </v>
      </c>
      <c r="P960" s="51" t="str">
        <f ca="1">IF(ISBLANK(A960)," ",IF(N960&gt;MASTER!$B$3/100,"SB",IF(N960&gt;MASTER!$B$4/100,"B",IF(N960&gt;MASTER!$B$5/100,"C","K"))))</f>
        <v>SB</v>
      </c>
      <c r="Q960" s="51" t="str">
        <f ca="1">IF(ISBLANK(B960)," ",IF(O960&gt;MASTER!$B$3/100,"SB",IF(O960&gt;MASTER!$B$4/100,"B",IF(O960&gt;MASTER!$B$5/100,"C","K"))))</f>
        <v>SB</v>
      </c>
    </row>
    <row r="961" customHeight="1" spans="1:17">
      <c r="A961" s="51">
        <f ca="1">INDIRECT(ADDRESS(2+QUOTIENT(ROW()-2,COUNTA('Form Responses 1'!$1:$1)-4),1,,TRUE,"Form Responses 1"))</f>
        <v>0</v>
      </c>
      <c r="B961" s="51">
        <f ca="1">INDIRECT(ADDRESS(2+QUOTIENT(ROW()-2,COUNTA('Form Responses 1'!$1:$1)-4),2,,TRUE,"Form Responses 1"))</f>
        <v>0</v>
      </c>
      <c r="C961" s="51">
        <f ca="1">INDIRECT(ADDRESS(2+QUOTIENT(ROW()-2,COUNTA('Form Responses 1'!$1:$1)-4),3,,TRUE,"Form Responses 1"))</f>
        <v>0</v>
      </c>
      <c r="D961" s="51">
        <f ca="1">INDIRECT(ADDRESS(2+QUOTIENT(ROW()-2,COUNTA('Form Responses 1'!$1:$1)-4),4,,TRUE,"Form Responses 1"))</f>
        <v>0</v>
      </c>
      <c r="E961" s="67">
        <f ca="1" t="shared" si="0"/>
        <v>6</v>
      </c>
      <c r="F961" s="51" t="str">
        <f ca="1">IF(ISBLANK(A961)," ",INDIRECT(ADDRESS(1,5+MOD(ROW()-2,COUNTA('Form Responses 1'!$1:$1)-4),,TRUE,"Form Responses 1")))</f>
        <v>Gedung [Kamar 4]</v>
      </c>
      <c r="G961" s="51" t="e">
        <f ca="1">IF(ISBLANK(A961)," ",INDIRECT(ADDRESS(MATCH(A961,'Form Responses 1'!A:A,0),5+MOD(ROW()-2,COUNTA('Form Responses 1'!$1:$1)-4),,TRUE,"Form Responses 1")))</f>
        <v>#N/A</v>
      </c>
      <c r="H961" s="68" t="str">
        <f ca="1" t="shared" si="1"/>
        <v>Gedung</v>
      </c>
      <c r="I961" s="68" t="str">
        <f ca="1" t="shared" si="2"/>
        <v>CLEANING SERVICE</v>
      </c>
      <c r="J961" s="68" t="str">
        <f ca="1" t="array" ref="J961">IFERROR(INDEX(MASTER!B:B,MATCH(G961,MASTER!A:A,0))/100," ")</f>
        <v> </v>
      </c>
      <c r="K961" s="51">
        <f ca="1" t="shared" si="3"/>
        <v>0</v>
      </c>
      <c r="L961" s="51" t="str">
        <f ca="1" t="shared" si="4"/>
        <v>1900 - WEEK 00</v>
      </c>
      <c r="M961" s="51" t="str">
        <f ca="1" t="shared" si="5"/>
        <v>1900 - MONTH 01</v>
      </c>
      <c r="N961" s="68" t="str">
        <f ca="1" t="shared" ref="N961:O961" si="969">IFERROR(AVERAGEIF(L:L,L961,$J:$J)," ")</f>
        <v> </v>
      </c>
      <c r="O961" s="68" t="str">
        <f ca="1" t="shared" si="969"/>
        <v> </v>
      </c>
      <c r="P961" s="51" t="str">
        <f ca="1">IF(ISBLANK(A961)," ",IF(N961&gt;MASTER!$B$3/100,"SB",IF(N961&gt;MASTER!$B$4/100,"B",IF(N961&gt;MASTER!$B$5/100,"C","K"))))</f>
        <v>SB</v>
      </c>
      <c r="Q961" s="51" t="str">
        <f ca="1">IF(ISBLANK(B961)," ",IF(O961&gt;MASTER!$B$3/100,"SB",IF(O961&gt;MASTER!$B$4/100,"B",IF(O961&gt;MASTER!$B$5/100,"C","K"))))</f>
        <v>SB</v>
      </c>
    </row>
    <row r="962" customHeight="1" spans="1:17">
      <c r="A962" s="51">
        <f ca="1">INDIRECT(ADDRESS(2+QUOTIENT(ROW()-2,COUNTA('Form Responses 1'!$1:$1)-4),1,,TRUE,"Form Responses 1"))</f>
        <v>0</v>
      </c>
      <c r="B962" s="51">
        <f ca="1">INDIRECT(ADDRESS(2+QUOTIENT(ROW()-2,COUNTA('Form Responses 1'!$1:$1)-4),2,,TRUE,"Form Responses 1"))</f>
        <v>0</v>
      </c>
      <c r="C962" s="51">
        <f ca="1">INDIRECT(ADDRESS(2+QUOTIENT(ROW()-2,COUNTA('Form Responses 1'!$1:$1)-4),3,,TRUE,"Form Responses 1"))</f>
        <v>0</v>
      </c>
      <c r="D962" s="51">
        <f ca="1">INDIRECT(ADDRESS(2+QUOTIENT(ROW()-2,COUNTA('Form Responses 1'!$1:$1)-4),4,,TRUE,"Form Responses 1"))</f>
        <v>0</v>
      </c>
      <c r="E962" s="67">
        <f ca="1" t="shared" si="0"/>
        <v>6</v>
      </c>
      <c r="F962" s="51" t="str">
        <f ca="1">IF(ISBLANK(A962)," ",INDIRECT(ADDRESS(1,5+MOD(ROW()-2,COUNTA('Form Responses 1'!$1:$1)-4),,TRUE,"Form Responses 1")))</f>
        <v>Gedung [Kolidor]</v>
      </c>
      <c r="G962" s="51" t="e">
        <f ca="1">IF(ISBLANK(A962)," ",INDIRECT(ADDRESS(MATCH(A962,'Form Responses 1'!A:A,0),5+MOD(ROW()-2,COUNTA('Form Responses 1'!$1:$1)-4),,TRUE,"Form Responses 1")))</f>
        <v>#N/A</v>
      </c>
      <c r="H962" s="68" t="str">
        <f ca="1" t="shared" si="1"/>
        <v>Gedung</v>
      </c>
      <c r="I962" s="68" t="str">
        <f ca="1" t="shared" si="2"/>
        <v>CLEANING SERVICE</v>
      </c>
      <c r="J962" s="68" t="str">
        <f ca="1" t="array" ref="J962">IFERROR(INDEX(MASTER!B:B,MATCH(G962,MASTER!A:A,0))/100," ")</f>
        <v> </v>
      </c>
      <c r="K962" s="51">
        <f ca="1" t="shared" si="3"/>
        <v>0</v>
      </c>
      <c r="L962" s="51" t="str">
        <f ca="1" t="shared" si="4"/>
        <v>1900 - WEEK 00</v>
      </c>
      <c r="M962" s="51" t="str">
        <f ca="1" t="shared" si="5"/>
        <v>1900 - MONTH 01</v>
      </c>
      <c r="N962" s="68" t="str">
        <f ca="1" t="shared" ref="N962:O962" si="970">IFERROR(AVERAGEIF(L:L,L962,$J:$J)," ")</f>
        <v> </v>
      </c>
      <c r="O962" s="68" t="str">
        <f ca="1" t="shared" si="970"/>
        <v> </v>
      </c>
      <c r="P962" s="51" t="str">
        <f ca="1">IF(ISBLANK(A962)," ",IF(N962&gt;MASTER!$B$3/100,"SB",IF(N962&gt;MASTER!$B$4/100,"B",IF(N962&gt;MASTER!$B$5/100,"C","K"))))</f>
        <v>SB</v>
      </c>
      <c r="Q962" s="51" t="str">
        <f ca="1">IF(ISBLANK(B962)," ",IF(O962&gt;MASTER!$B$3/100,"SB",IF(O962&gt;MASTER!$B$4/100,"B",IF(O962&gt;MASTER!$B$5/100,"C","K"))))</f>
        <v>SB</v>
      </c>
    </row>
    <row r="963" customHeight="1" spans="1:17">
      <c r="A963" s="51">
        <f ca="1">INDIRECT(ADDRESS(2+QUOTIENT(ROW()-2,COUNTA('Form Responses 1'!$1:$1)-4),1,,TRUE,"Form Responses 1"))</f>
        <v>0</v>
      </c>
      <c r="B963" s="51">
        <f ca="1">INDIRECT(ADDRESS(2+QUOTIENT(ROW()-2,COUNTA('Form Responses 1'!$1:$1)-4),2,,TRUE,"Form Responses 1"))</f>
        <v>0</v>
      </c>
      <c r="C963" s="51">
        <f ca="1">INDIRECT(ADDRESS(2+QUOTIENT(ROW()-2,COUNTA('Form Responses 1'!$1:$1)-4),3,,TRUE,"Form Responses 1"))</f>
        <v>0</v>
      </c>
      <c r="D963" s="51">
        <f ca="1">INDIRECT(ADDRESS(2+QUOTIENT(ROW()-2,COUNTA('Form Responses 1'!$1:$1)-4),4,,TRUE,"Form Responses 1"))</f>
        <v>0</v>
      </c>
      <c r="E963" s="67">
        <f ca="1" t="shared" si="0"/>
        <v>6</v>
      </c>
      <c r="F963" s="51" t="str">
        <f ca="1">IF(ISBLANK(A963)," ",INDIRECT(ADDRESS(1,5+MOD(ROW()-2,COUNTA('Form Responses 1'!$1:$1)-4),,TRUE,"Form Responses 1")))</f>
        <v>Gedung [Pentri]</v>
      </c>
      <c r="G963" s="51" t="e">
        <f ca="1">IF(ISBLANK(A963)," ",INDIRECT(ADDRESS(MATCH(A963,'Form Responses 1'!A:A,0),5+MOD(ROW()-2,COUNTA('Form Responses 1'!$1:$1)-4),,TRUE,"Form Responses 1")))</f>
        <v>#N/A</v>
      </c>
      <c r="H963" s="68" t="str">
        <f ca="1" t="shared" si="1"/>
        <v>Gedung</v>
      </c>
      <c r="I963" s="68" t="str">
        <f ca="1" t="shared" si="2"/>
        <v>CLEANING SERVICE</v>
      </c>
      <c r="J963" s="68" t="str">
        <f ca="1" t="array" ref="J963">IFERROR(INDEX(MASTER!B:B,MATCH(G963,MASTER!A:A,0))/100," ")</f>
        <v> </v>
      </c>
      <c r="K963" s="51">
        <f ca="1" t="shared" si="3"/>
        <v>0</v>
      </c>
      <c r="L963" s="51" t="str">
        <f ca="1" t="shared" si="4"/>
        <v>1900 - WEEK 00</v>
      </c>
      <c r="M963" s="51" t="str">
        <f ca="1" t="shared" si="5"/>
        <v>1900 - MONTH 01</v>
      </c>
      <c r="N963" s="68" t="str">
        <f ca="1" t="shared" ref="N963:O963" si="971">IFERROR(AVERAGEIF(L:L,L963,$J:$J)," ")</f>
        <v> </v>
      </c>
      <c r="O963" s="68" t="str">
        <f ca="1" t="shared" si="971"/>
        <v> </v>
      </c>
      <c r="P963" s="51" t="str">
        <f ca="1">IF(ISBLANK(A963)," ",IF(N963&gt;MASTER!$B$3/100,"SB",IF(N963&gt;MASTER!$B$4/100,"B",IF(N963&gt;MASTER!$B$5/100,"C","K"))))</f>
        <v>SB</v>
      </c>
      <c r="Q963" s="51" t="str">
        <f ca="1">IF(ISBLANK(B963)," ",IF(O963&gt;MASTER!$B$3/100,"SB",IF(O963&gt;MASTER!$B$4/100,"B",IF(O963&gt;MASTER!$B$5/100,"C","K"))))</f>
        <v>SB</v>
      </c>
    </row>
    <row r="964" customHeight="1" spans="1:17">
      <c r="A964" s="51">
        <f ca="1">INDIRECT(ADDRESS(2+QUOTIENT(ROW()-2,COUNTA('Form Responses 1'!$1:$1)-4),1,,TRUE,"Form Responses 1"))</f>
        <v>0</v>
      </c>
      <c r="B964" s="51">
        <f ca="1">INDIRECT(ADDRESS(2+QUOTIENT(ROW()-2,COUNTA('Form Responses 1'!$1:$1)-4),2,,TRUE,"Form Responses 1"))</f>
        <v>0</v>
      </c>
      <c r="C964" s="51">
        <f ca="1">INDIRECT(ADDRESS(2+QUOTIENT(ROW()-2,COUNTA('Form Responses 1'!$1:$1)-4),3,,TRUE,"Form Responses 1"))</f>
        <v>0</v>
      </c>
      <c r="D964" s="51">
        <f ca="1">INDIRECT(ADDRESS(2+QUOTIENT(ROW()-2,COUNTA('Form Responses 1'!$1:$1)-4),4,,TRUE,"Form Responses 1"))</f>
        <v>0</v>
      </c>
      <c r="E964" s="67">
        <f ca="1" t="shared" si="0"/>
        <v>6</v>
      </c>
      <c r="F964" s="51" t="str">
        <f ca="1">IF(ISBLANK(A964)," ",INDIRECT(ADDRESS(1,5+MOD(ROW()-2,COUNTA('Form Responses 1'!$1:$1)-4),,TRUE,"Form Responses 1")))</f>
        <v>Gedung [Toilet]</v>
      </c>
      <c r="G964" s="51" t="e">
        <f ca="1">IF(ISBLANK(A964)," ",INDIRECT(ADDRESS(MATCH(A964,'Form Responses 1'!A:A,0),5+MOD(ROW()-2,COUNTA('Form Responses 1'!$1:$1)-4),,TRUE,"Form Responses 1")))</f>
        <v>#N/A</v>
      </c>
      <c r="H964" s="68" t="str">
        <f ca="1" t="shared" si="1"/>
        <v>Gedung</v>
      </c>
      <c r="I964" s="68" t="str">
        <f ca="1" t="shared" si="2"/>
        <v>CLEANING SERVICE</v>
      </c>
      <c r="J964" s="68" t="str">
        <f ca="1" t="array" ref="J964">IFERROR(INDEX(MASTER!B:B,MATCH(G964,MASTER!A:A,0))/100," ")</f>
        <v> </v>
      </c>
      <c r="K964" s="51">
        <f ca="1" t="shared" si="3"/>
        <v>0</v>
      </c>
      <c r="L964" s="51" t="str">
        <f ca="1" t="shared" si="4"/>
        <v>1900 - WEEK 00</v>
      </c>
      <c r="M964" s="51" t="str">
        <f ca="1" t="shared" si="5"/>
        <v>1900 - MONTH 01</v>
      </c>
      <c r="N964" s="68" t="str">
        <f ca="1" t="shared" ref="N964:O964" si="972">IFERROR(AVERAGEIF(L:L,L964,$J:$J)," ")</f>
        <v> </v>
      </c>
      <c r="O964" s="68" t="str">
        <f ca="1" t="shared" si="972"/>
        <v> </v>
      </c>
      <c r="P964" s="51" t="str">
        <f ca="1">IF(ISBLANK(A964)," ",IF(N964&gt;MASTER!$B$3/100,"SB",IF(N964&gt;MASTER!$B$4/100,"B",IF(N964&gt;MASTER!$B$5/100,"C","K"))))</f>
        <v>SB</v>
      </c>
      <c r="Q964" s="51" t="str">
        <f ca="1">IF(ISBLANK(B964)," ",IF(O964&gt;MASTER!$B$3/100,"SB",IF(O964&gt;MASTER!$B$4/100,"B",IF(O964&gt;MASTER!$B$5/100,"C","K"))))</f>
        <v>SB</v>
      </c>
    </row>
    <row r="965" customHeight="1" spans="1:17">
      <c r="A965" s="51">
        <f ca="1">INDIRECT(ADDRESS(2+QUOTIENT(ROW()-2,COUNTA('Form Responses 1'!$1:$1)-4),1,,TRUE,"Form Responses 1"))</f>
        <v>0</v>
      </c>
      <c r="B965" s="51">
        <f ca="1">INDIRECT(ADDRESS(2+QUOTIENT(ROW()-2,COUNTA('Form Responses 1'!$1:$1)-4),2,,TRUE,"Form Responses 1"))</f>
        <v>0</v>
      </c>
      <c r="C965" s="51">
        <f ca="1">INDIRECT(ADDRESS(2+QUOTIENT(ROW()-2,COUNTA('Form Responses 1'!$1:$1)-4),3,,TRUE,"Form Responses 1"))</f>
        <v>0</v>
      </c>
      <c r="D965" s="51">
        <f ca="1">INDIRECT(ADDRESS(2+QUOTIENT(ROW()-2,COUNTA('Form Responses 1'!$1:$1)-4),4,,TRUE,"Form Responses 1"))</f>
        <v>0</v>
      </c>
      <c r="E965" s="67">
        <f ca="1" t="shared" si="0"/>
        <v>6</v>
      </c>
      <c r="F965" s="51" t="str">
        <f ca="1">IF(ISBLANK(A965)," ",INDIRECT(ADDRESS(1,5+MOD(ROW()-2,COUNTA('Form Responses 1'!$1:$1)-4),,TRUE,"Form Responses 1")))</f>
        <v>Security [Security Functions]</v>
      </c>
      <c r="G965" s="51" t="e">
        <f ca="1">IF(ISBLANK(A965)," ",INDIRECT(ADDRESS(MATCH(A965,'Form Responses 1'!A:A,0),5+MOD(ROW()-2,COUNTA('Form Responses 1'!$1:$1)-4),,TRUE,"Form Responses 1")))</f>
        <v>#N/A</v>
      </c>
      <c r="H965" s="68" t="str">
        <f ca="1" t="shared" si="1"/>
        <v>Security</v>
      </c>
      <c r="I965" s="68" t="str">
        <f ca="1" t="shared" si="2"/>
        <v>SECURITY SERVICE</v>
      </c>
      <c r="J965" s="68" t="str">
        <f ca="1" t="array" ref="J965">IFERROR(INDEX(MASTER!B:B,MATCH(G965,MASTER!A:A,0))/100," ")</f>
        <v> </v>
      </c>
      <c r="K965" s="51">
        <f ca="1" t="shared" si="3"/>
        <v>0</v>
      </c>
      <c r="L965" s="51" t="str">
        <f ca="1" t="shared" si="4"/>
        <v>1900 - WEEK 00</v>
      </c>
      <c r="M965" s="51" t="str">
        <f ca="1" t="shared" si="5"/>
        <v>1900 - MONTH 01</v>
      </c>
      <c r="N965" s="68" t="str">
        <f ca="1" t="shared" ref="N965:O965" si="973">IFERROR(AVERAGEIF(L:L,L965,$J:$J)," ")</f>
        <v> </v>
      </c>
      <c r="O965" s="68" t="str">
        <f ca="1" t="shared" si="973"/>
        <v> </v>
      </c>
      <c r="P965" s="51" t="str">
        <f ca="1">IF(ISBLANK(A965)," ",IF(N965&gt;MASTER!$B$3/100,"SB",IF(N965&gt;MASTER!$B$4/100,"B",IF(N965&gt;MASTER!$B$5/100,"C","K"))))</f>
        <v>SB</v>
      </c>
      <c r="Q965" s="51" t="str">
        <f ca="1">IF(ISBLANK(B965)," ",IF(O965&gt;MASTER!$B$3/100,"SB",IF(O965&gt;MASTER!$B$4/100,"B",IF(O965&gt;MASTER!$B$5/100,"C","K"))))</f>
        <v>SB</v>
      </c>
    </row>
    <row r="966" customHeight="1" spans="1:17">
      <c r="A966" s="51">
        <f ca="1">INDIRECT(ADDRESS(2+QUOTIENT(ROW()-2,COUNTA('Form Responses 1'!$1:$1)-4),1,,TRUE,"Form Responses 1"))</f>
        <v>0</v>
      </c>
      <c r="B966" s="51">
        <f ca="1">INDIRECT(ADDRESS(2+QUOTIENT(ROW()-2,COUNTA('Form Responses 1'!$1:$1)-4),2,,TRUE,"Form Responses 1"))</f>
        <v>0</v>
      </c>
      <c r="C966" s="51">
        <f ca="1">INDIRECT(ADDRESS(2+QUOTIENT(ROW()-2,COUNTA('Form Responses 1'!$1:$1)-4),3,,TRUE,"Form Responses 1"))</f>
        <v>0</v>
      </c>
      <c r="D966" s="51">
        <f ca="1">INDIRECT(ADDRESS(2+QUOTIENT(ROW()-2,COUNTA('Form Responses 1'!$1:$1)-4),4,,TRUE,"Form Responses 1"))</f>
        <v>0</v>
      </c>
      <c r="E966" s="67">
        <f ca="1" t="shared" si="0"/>
        <v>6</v>
      </c>
      <c r="F966" s="51" t="str">
        <f ca="1">IF(ISBLANK(A966)," ",INDIRECT(ADDRESS(1,5+MOD(ROW()-2,COUNTA('Form Responses 1'!$1:$1)-4),,TRUE,"Form Responses 1")))</f>
        <v>Gedung [Halaman]</v>
      </c>
      <c r="G966" s="51" t="e">
        <f ca="1">IF(ISBLANK(A966)," ",INDIRECT(ADDRESS(MATCH(A966,'Form Responses 1'!A:A,0),5+MOD(ROW()-2,COUNTA('Form Responses 1'!$1:$1)-4),,TRUE,"Form Responses 1")))</f>
        <v>#N/A</v>
      </c>
      <c r="H966" s="68" t="str">
        <f ca="1" t="shared" si="1"/>
        <v>Gedung</v>
      </c>
      <c r="I966" s="68" t="str">
        <f ca="1" t="shared" si="2"/>
        <v>CLEANING SERVICE</v>
      </c>
      <c r="J966" s="68" t="str">
        <f ca="1" t="array" ref="J966">IFERROR(INDEX(MASTER!B:B,MATCH(G966,MASTER!A:A,0))/100," ")</f>
        <v> </v>
      </c>
      <c r="K966" s="51">
        <f ca="1" t="shared" si="3"/>
        <v>0</v>
      </c>
      <c r="L966" s="51" t="str">
        <f ca="1" t="shared" si="4"/>
        <v>1900 - WEEK 00</v>
      </c>
      <c r="M966" s="51" t="str">
        <f ca="1" t="shared" si="5"/>
        <v>1900 - MONTH 01</v>
      </c>
      <c r="N966" s="68" t="str">
        <f ca="1" t="shared" ref="N966:O966" si="974">IFERROR(AVERAGEIF(L:L,L966,$J:$J)," ")</f>
        <v> </v>
      </c>
      <c r="O966" s="68" t="str">
        <f ca="1" t="shared" si="974"/>
        <v> </v>
      </c>
      <c r="P966" s="51" t="str">
        <f ca="1">IF(ISBLANK(A966)," ",IF(N966&gt;MASTER!$B$3/100,"SB",IF(N966&gt;MASTER!$B$4/100,"B",IF(N966&gt;MASTER!$B$5/100,"C","K"))))</f>
        <v>SB</v>
      </c>
      <c r="Q966" s="51" t="str">
        <f ca="1">IF(ISBLANK(B966)," ",IF(O966&gt;MASTER!$B$3/100,"SB",IF(O966&gt;MASTER!$B$4/100,"B",IF(O966&gt;MASTER!$B$5/100,"C","K"))))</f>
        <v>SB</v>
      </c>
    </row>
    <row r="967" customHeight="1" spans="1:17">
      <c r="A967" s="51">
        <f ca="1">INDIRECT(ADDRESS(2+QUOTIENT(ROW()-2,COUNTA('Form Responses 1'!$1:$1)-4),1,,TRUE,"Form Responses 1"))</f>
        <v>0</v>
      </c>
      <c r="B967" s="51">
        <f ca="1">INDIRECT(ADDRESS(2+QUOTIENT(ROW()-2,COUNTA('Form Responses 1'!$1:$1)-4),2,,TRUE,"Form Responses 1"))</f>
        <v>0</v>
      </c>
      <c r="C967" s="51">
        <f ca="1">INDIRECT(ADDRESS(2+QUOTIENT(ROW()-2,COUNTA('Form Responses 1'!$1:$1)-4),3,,TRUE,"Form Responses 1"))</f>
        <v>0</v>
      </c>
      <c r="D967" s="51">
        <f ca="1">INDIRECT(ADDRESS(2+QUOTIENT(ROW()-2,COUNTA('Form Responses 1'!$1:$1)-4),4,,TRUE,"Form Responses 1"))</f>
        <v>0</v>
      </c>
      <c r="E967" s="67">
        <f ca="1" t="shared" si="0"/>
        <v>6</v>
      </c>
      <c r="F967" s="51" t="str">
        <f ca="1">IF(ISBLANK(A967)," ",INDIRECT(ADDRESS(1,5+MOD(ROW()-2,COUNTA('Form Responses 1'!$1:$1)-4),,TRUE,"Form Responses 1")))</f>
        <v>Gedung [Kamar 1]</v>
      </c>
      <c r="G967" s="51" t="e">
        <f ca="1">IF(ISBLANK(A967)," ",INDIRECT(ADDRESS(MATCH(A967,'Form Responses 1'!A:A,0),5+MOD(ROW()-2,COUNTA('Form Responses 1'!$1:$1)-4),,TRUE,"Form Responses 1")))</f>
        <v>#N/A</v>
      </c>
      <c r="H967" s="68" t="str">
        <f ca="1" t="shared" si="1"/>
        <v>Gedung</v>
      </c>
      <c r="I967" s="68" t="str">
        <f ca="1" t="shared" si="2"/>
        <v>CLEANING SERVICE</v>
      </c>
      <c r="J967" s="68" t="str">
        <f ca="1" t="array" ref="J967">IFERROR(INDEX(MASTER!B:B,MATCH(G967,MASTER!A:A,0))/100," ")</f>
        <v> </v>
      </c>
      <c r="K967" s="51">
        <f ca="1" t="shared" si="3"/>
        <v>0</v>
      </c>
      <c r="L967" s="51" t="str">
        <f ca="1" t="shared" si="4"/>
        <v>1900 - WEEK 00</v>
      </c>
      <c r="M967" s="51" t="str">
        <f ca="1" t="shared" si="5"/>
        <v>1900 - MONTH 01</v>
      </c>
      <c r="N967" s="68" t="str">
        <f ca="1" t="shared" ref="N967:O967" si="975">IFERROR(AVERAGEIF(L:L,L967,$J:$J)," ")</f>
        <v> </v>
      </c>
      <c r="O967" s="68" t="str">
        <f ca="1" t="shared" si="975"/>
        <v> </v>
      </c>
      <c r="P967" s="51" t="str">
        <f ca="1">IF(ISBLANK(A967)," ",IF(N967&gt;MASTER!$B$3/100,"SB",IF(N967&gt;MASTER!$B$4/100,"B",IF(N967&gt;MASTER!$B$5/100,"C","K"))))</f>
        <v>SB</v>
      </c>
      <c r="Q967" s="51" t="str">
        <f ca="1">IF(ISBLANK(B967)," ",IF(O967&gt;MASTER!$B$3/100,"SB",IF(O967&gt;MASTER!$B$4/100,"B",IF(O967&gt;MASTER!$B$5/100,"C","K"))))</f>
        <v>SB</v>
      </c>
    </row>
    <row r="968" customHeight="1" spans="1:17">
      <c r="A968" s="51">
        <f ca="1">INDIRECT(ADDRESS(2+QUOTIENT(ROW()-2,COUNTA('Form Responses 1'!$1:$1)-4),1,,TRUE,"Form Responses 1"))</f>
        <v>0</v>
      </c>
      <c r="B968" s="51">
        <f ca="1">INDIRECT(ADDRESS(2+QUOTIENT(ROW()-2,COUNTA('Form Responses 1'!$1:$1)-4),2,,TRUE,"Form Responses 1"))</f>
        <v>0</v>
      </c>
      <c r="C968" s="51">
        <f ca="1">INDIRECT(ADDRESS(2+QUOTIENT(ROW()-2,COUNTA('Form Responses 1'!$1:$1)-4),3,,TRUE,"Form Responses 1"))</f>
        <v>0</v>
      </c>
      <c r="D968" s="51">
        <f ca="1">INDIRECT(ADDRESS(2+QUOTIENT(ROW()-2,COUNTA('Form Responses 1'!$1:$1)-4),4,,TRUE,"Form Responses 1"))</f>
        <v>0</v>
      </c>
      <c r="E968" s="67">
        <f ca="1" t="shared" si="0"/>
        <v>6</v>
      </c>
      <c r="F968" s="51" t="str">
        <f ca="1">IF(ISBLANK(A968)," ",INDIRECT(ADDRESS(1,5+MOD(ROW()-2,COUNTA('Form Responses 1'!$1:$1)-4),,TRUE,"Form Responses 1")))</f>
        <v>Gedung [Kamar 2]</v>
      </c>
      <c r="G968" s="51" t="e">
        <f ca="1">IF(ISBLANK(A968)," ",INDIRECT(ADDRESS(MATCH(A968,'Form Responses 1'!A:A,0),5+MOD(ROW()-2,COUNTA('Form Responses 1'!$1:$1)-4),,TRUE,"Form Responses 1")))</f>
        <v>#N/A</v>
      </c>
      <c r="H968" s="68" t="str">
        <f ca="1" t="shared" si="1"/>
        <v>Gedung</v>
      </c>
      <c r="I968" s="68" t="str">
        <f ca="1" t="shared" si="2"/>
        <v>CLEANING SERVICE</v>
      </c>
      <c r="J968" s="68" t="str">
        <f ca="1" t="array" ref="J968">IFERROR(INDEX(MASTER!B:B,MATCH(G968,MASTER!A:A,0))/100," ")</f>
        <v> </v>
      </c>
      <c r="K968" s="51">
        <f ca="1" t="shared" si="3"/>
        <v>0</v>
      </c>
      <c r="L968" s="51" t="str">
        <f ca="1" t="shared" si="4"/>
        <v>1900 - WEEK 00</v>
      </c>
      <c r="M968" s="51" t="str">
        <f ca="1" t="shared" si="5"/>
        <v>1900 - MONTH 01</v>
      </c>
      <c r="N968" s="68" t="str">
        <f ca="1" t="shared" ref="N968:O968" si="976">IFERROR(AVERAGEIF(L:L,L968,$J:$J)," ")</f>
        <v> </v>
      </c>
      <c r="O968" s="68" t="str">
        <f ca="1" t="shared" si="976"/>
        <v> </v>
      </c>
      <c r="P968" s="51" t="str">
        <f ca="1">IF(ISBLANK(A968)," ",IF(N968&gt;MASTER!$B$3/100,"SB",IF(N968&gt;MASTER!$B$4/100,"B",IF(N968&gt;MASTER!$B$5/100,"C","K"))))</f>
        <v>SB</v>
      </c>
      <c r="Q968" s="51" t="str">
        <f ca="1">IF(ISBLANK(B968)," ",IF(O968&gt;MASTER!$B$3/100,"SB",IF(O968&gt;MASTER!$B$4/100,"B",IF(O968&gt;MASTER!$B$5/100,"C","K"))))</f>
        <v>SB</v>
      </c>
    </row>
    <row r="969" customHeight="1" spans="1:17">
      <c r="A969" s="51">
        <f ca="1">INDIRECT(ADDRESS(2+QUOTIENT(ROW()-2,COUNTA('Form Responses 1'!$1:$1)-4),1,,TRUE,"Form Responses 1"))</f>
        <v>0</v>
      </c>
      <c r="B969" s="51">
        <f ca="1">INDIRECT(ADDRESS(2+QUOTIENT(ROW()-2,COUNTA('Form Responses 1'!$1:$1)-4),2,,TRUE,"Form Responses 1"))</f>
        <v>0</v>
      </c>
      <c r="C969" s="51">
        <f ca="1">INDIRECT(ADDRESS(2+QUOTIENT(ROW()-2,COUNTA('Form Responses 1'!$1:$1)-4),3,,TRUE,"Form Responses 1"))</f>
        <v>0</v>
      </c>
      <c r="D969" s="51">
        <f ca="1">INDIRECT(ADDRESS(2+QUOTIENT(ROW()-2,COUNTA('Form Responses 1'!$1:$1)-4),4,,TRUE,"Form Responses 1"))</f>
        <v>0</v>
      </c>
      <c r="E969" s="67">
        <f ca="1" t="shared" si="0"/>
        <v>6</v>
      </c>
      <c r="F969" s="51" t="str">
        <f ca="1">IF(ISBLANK(A969)," ",INDIRECT(ADDRESS(1,5+MOD(ROW()-2,COUNTA('Form Responses 1'!$1:$1)-4),,TRUE,"Form Responses 1")))</f>
        <v>Gedung [Kamar 3]</v>
      </c>
      <c r="G969" s="51" t="e">
        <f ca="1">IF(ISBLANK(A969)," ",INDIRECT(ADDRESS(MATCH(A969,'Form Responses 1'!A:A,0),5+MOD(ROW()-2,COUNTA('Form Responses 1'!$1:$1)-4),,TRUE,"Form Responses 1")))</f>
        <v>#N/A</v>
      </c>
      <c r="H969" s="68" t="str">
        <f ca="1" t="shared" si="1"/>
        <v>Gedung</v>
      </c>
      <c r="I969" s="68" t="str">
        <f ca="1" t="shared" si="2"/>
        <v>CLEANING SERVICE</v>
      </c>
      <c r="J969" s="68" t="str">
        <f ca="1" t="array" ref="J969">IFERROR(INDEX(MASTER!B:B,MATCH(G969,MASTER!A:A,0))/100," ")</f>
        <v> </v>
      </c>
      <c r="K969" s="51">
        <f ca="1" t="shared" si="3"/>
        <v>0</v>
      </c>
      <c r="L969" s="51" t="str">
        <f ca="1" t="shared" si="4"/>
        <v>1900 - WEEK 00</v>
      </c>
      <c r="M969" s="51" t="str">
        <f ca="1" t="shared" si="5"/>
        <v>1900 - MONTH 01</v>
      </c>
      <c r="N969" s="68" t="str">
        <f ca="1" t="shared" ref="N969:O969" si="977">IFERROR(AVERAGEIF(L:L,L969,$J:$J)," ")</f>
        <v> </v>
      </c>
      <c r="O969" s="68" t="str">
        <f ca="1" t="shared" si="977"/>
        <v> </v>
      </c>
      <c r="P969" s="51" t="str">
        <f ca="1">IF(ISBLANK(A969)," ",IF(N969&gt;MASTER!$B$3/100,"SB",IF(N969&gt;MASTER!$B$4/100,"B",IF(N969&gt;MASTER!$B$5/100,"C","K"))))</f>
        <v>SB</v>
      </c>
      <c r="Q969" s="51" t="str">
        <f ca="1">IF(ISBLANK(B969)," ",IF(O969&gt;MASTER!$B$3/100,"SB",IF(O969&gt;MASTER!$B$4/100,"B",IF(O969&gt;MASTER!$B$5/100,"C","K"))))</f>
        <v>SB</v>
      </c>
    </row>
    <row r="970" customHeight="1" spans="1:17">
      <c r="A970" s="51">
        <f ca="1">INDIRECT(ADDRESS(2+QUOTIENT(ROW()-2,COUNTA('Form Responses 1'!$1:$1)-4),1,,TRUE,"Form Responses 1"))</f>
        <v>0</v>
      </c>
      <c r="B970" s="51">
        <f ca="1">INDIRECT(ADDRESS(2+QUOTIENT(ROW()-2,COUNTA('Form Responses 1'!$1:$1)-4),2,,TRUE,"Form Responses 1"))</f>
        <v>0</v>
      </c>
      <c r="C970" s="51">
        <f ca="1">INDIRECT(ADDRESS(2+QUOTIENT(ROW()-2,COUNTA('Form Responses 1'!$1:$1)-4),3,,TRUE,"Form Responses 1"))</f>
        <v>0</v>
      </c>
      <c r="D970" s="51">
        <f ca="1">INDIRECT(ADDRESS(2+QUOTIENT(ROW()-2,COUNTA('Form Responses 1'!$1:$1)-4),4,,TRUE,"Form Responses 1"))</f>
        <v>0</v>
      </c>
      <c r="E970" s="67">
        <f ca="1" t="shared" si="0"/>
        <v>6</v>
      </c>
      <c r="F970" s="51" t="str">
        <f ca="1">IF(ISBLANK(A970)," ",INDIRECT(ADDRESS(1,5+MOD(ROW()-2,COUNTA('Form Responses 1'!$1:$1)-4),,TRUE,"Form Responses 1")))</f>
        <v>Gedung [Kamar 4]</v>
      </c>
      <c r="G970" s="51" t="e">
        <f ca="1">IF(ISBLANK(A970)," ",INDIRECT(ADDRESS(MATCH(A970,'Form Responses 1'!A:A,0),5+MOD(ROW()-2,COUNTA('Form Responses 1'!$1:$1)-4),,TRUE,"Form Responses 1")))</f>
        <v>#N/A</v>
      </c>
      <c r="H970" s="68" t="str">
        <f ca="1" t="shared" si="1"/>
        <v>Gedung</v>
      </c>
      <c r="I970" s="68" t="str">
        <f ca="1" t="shared" si="2"/>
        <v>CLEANING SERVICE</v>
      </c>
      <c r="J970" s="68" t="str">
        <f ca="1" t="array" ref="J970">IFERROR(INDEX(MASTER!B:B,MATCH(G970,MASTER!A:A,0))/100," ")</f>
        <v> </v>
      </c>
      <c r="K970" s="51">
        <f ca="1" t="shared" si="3"/>
        <v>0</v>
      </c>
      <c r="L970" s="51" t="str">
        <f ca="1" t="shared" si="4"/>
        <v>1900 - WEEK 00</v>
      </c>
      <c r="M970" s="51" t="str">
        <f ca="1" t="shared" si="5"/>
        <v>1900 - MONTH 01</v>
      </c>
      <c r="N970" s="68" t="str">
        <f ca="1" t="shared" ref="N970:O970" si="978">IFERROR(AVERAGEIF(L:L,L970,$J:$J)," ")</f>
        <v> </v>
      </c>
      <c r="O970" s="68" t="str">
        <f ca="1" t="shared" si="978"/>
        <v> </v>
      </c>
      <c r="P970" s="51" t="str">
        <f ca="1">IF(ISBLANK(A970)," ",IF(N970&gt;MASTER!$B$3/100,"SB",IF(N970&gt;MASTER!$B$4/100,"B",IF(N970&gt;MASTER!$B$5/100,"C","K"))))</f>
        <v>SB</v>
      </c>
      <c r="Q970" s="51" t="str">
        <f ca="1">IF(ISBLANK(B970)," ",IF(O970&gt;MASTER!$B$3/100,"SB",IF(O970&gt;MASTER!$B$4/100,"B",IF(O970&gt;MASTER!$B$5/100,"C","K"))))</f>
        <v>SB</v>
      </c>
    </row>
    <row r="971" customHeight="1" spans="1:17">
      <c r="A971" s="51">
        <f ca="1">INDIRECT(ADDRESS(2+QUOTIENT(ROW()-2,COUNTA('Form Responses 1'!$1:$1)-4),1,,TRUE,"Form Responses 1"))</f>
        <v>0</v>
      </c>
      <c r="B971" s="51">
        <f ca="1">INDIRECT(ADDRESS(2+QUOTIENT(ROW()-2,COUNTA('Form Responses 1'!$1:$1)-4),2,,TRUE,"Form Responses 1"))</f>
        <v>0</v>
      </c>
      <c r="C971" s="51">
        <f ca="1">INDIRECT(ADDRESS(2+QUOTIENT(ROW()-2,COUNTA('Form Responses 1'!$1:$1)-4),3,,TRUE,"Form Responses 1"))</f>
        <v>0</v>
      </c>
      <c r="D971" s="51">
        <f ca="1">INDIRECT(ADDRESS(2+QUOTIENT(ROW()-2,COUNTA('Form Responses 1'!$1:$1)-4),4,,TRUE,"Form Responses 1"))</f>
        <v>0</v>
      </c>
      <c r="E971" s="67">
        <f ca="1" t="shared" si="0"/>
        <v>6</v>
      </c>
      <c r="F971" s="51" t="str">
        <f ca="1">IF(ISBLANK(A971)," ",INDIRECT(ADDRESS(1,5+MOD(ROW()-2,COUNTA('Form Responses 1'!$1:$1)-4),,TRUE,"Form Responses 1")))</f>
        <v>Gedung [Kolidor]</v>
      </c>
      <c r="G971" s="51" t="e">
        <f ca="1">IF(ISBLANK(A971)," ",INDIRECT(ADDRESS(MATCH(A971,'Form Responses 1'!A:A,0),5+MOD(ROW()-2,COUNTA('Form Responses 1'!$1:$1)-4),,TRUE,"Form Responses 1")))</f>
        <v>#N/A</v>
      </c>
      <c r="H971" s="68" t="str">
        <f ca="1" t="shared" si="1"/>
        <v>Gedung</v>
      </c>
      <c r="I971" s="68" t="str">
        <f ca="1" t="shared" si="2"/>
        <v>CLEANING SERVICE</v>
      </c>
      <c r="J971" s="68" t="str">
        <f ca="1" t="array" ref="J971">IFERROR(INDEX(MASTER!B:B,MATCH(G971,MASTER!A:A,0))/100," ")</f>
        <v> </v>
      </c>
      <c r="K971" s="51">
        <f ca="1" t="shared" si="3"/>
        <v>0</v>
      </c>
      <c r="L971" s="51" t="str">
        <f ca="1" t="shared" si="4"/>
        <v>1900 - WEEK 00</v>
      </c>
      <c r="M971" s="51" t="str">
        <f ca="1" t="shared" si="5"/>
        <v>1900 - MONTH 01</v>
      </c>
      <c r="N971" s="68" t="str">
        <f ca="1" t="shared" ref="N971:O971" si="979">IFERROR(AVERAGEIF(L:L,L971,$J:$J)," ")</f>
        <v> </v>
      </c>
      <c r="O971" s="68" t="str">
        <f ca="1" t="shared" si="979"/>
        <v> </v>
      </c>
      <c r="P971" s="51" t="str">
        <f ca="1">IF(ISBLANK(A971)," ",IF(N971&gt;MASTER!$B$3/100,"SB",IF(N971&gt;MASTER!$B$4/100,"B",IF(N971&gt;MASTER!$B$5/100,"C","K"))))</f>
        <v>SB</v>
      </c>
      <c r="Q971" s="51" t="str">
        <f ca="1">IF(ISBLANK(B971)," ",IF(O971&gt;MASTER!$B$3/100,"SB",IF(O971&gt;MASTER!$B$4/100,"B",IF(O971&gt;MASTER!$B$5/100,"C","K"))))</f>
        <v>SB</v>
      </c>
    </row>
    <row r="972" customHeight="1" spans="1:17">
      <c r="A972" s="51">
        <f ca="1">INDIRECT(ADDRESS(2+QUOTIENT(ROW()-2,COUNTA('Form Responses 1'!$1:$1)-4),1,,TRUE,"Form Responses 1"))</f>
        <v>0</v>
      </c>
      <c r="B972" s="51">
        <f ca="1">INDIRECT(ADDRESS(2+QUOTIENT(ROW()-2,COUNTA('Form Responses 1'!$1:$1)-4),2,,TRUE,"Form Responses 1"))</f>
        <v>0</v>
      </c>
      <c r="C972" s="51">
        <f ca="1">INDIRECT(ADDRESS(2+QUOTIENT(ROW()-2,COUNTA('Form Responses 1'!$1:$1)-4),3,,TRUE,"Form Responses 1"))</f>
        <v>0</v>
      </c>
      <c r="D972" s="51">
        <f ca="1">INDIRECT(ADDRESS(2+QUOTIENT(ROW()-2,COUNTA('Form Responses 1'!$1:$1)-4),4,,TRUE,"Form Responses 1"))</f>
        <v>0</v>
      </c>
      <c r="E972" s="67">
        <f ca="1" t="shared" si="0"/>
        <v>6</v>
      </c>
      <c r="F972" s="51" t="str">
        <f ca="1">IF(ISBLANK(A972)," ",INDIRECT(ADDRESS(1,5+MOD(ROW()-2,COUNTA('Form Responses 1'!$1:$1)-4),,TRUE,"Form Responses 1")))</f>
        <v>Gedung [Pentri]</v>
      </c>
      <c r="G972" s="51" t="e">
        <f ca="1">IF(ISBLANK(A972)," ",INDIRECT(ADDRESS(MATCH(A972,'Form Responses 1'!A:A,0),5+MOD(ROW()-2,COUNTA('Form Responses 1'!$1:$1)-4),,TRUE,"Form Responses 1")))</f>
        <v>#N/A</v>
      </c>
      <c r="H972" s="68" t="str">
        <f ca="1" t="shared" si="1"/>
        <v>Gedung</v>
      </c>
      <c r="I972" s="68" t="str">
        <f ca="1" t="shared" si="2"/>
        <v>CLEANING SERVICE</v>
      </c>
      <c r="J972" s="68" t="str">
        <f ca="1" t="array" ref="J972">IFERROR(INDEX(MASTER!B:B,MATCH(G972,MASTER!A:A,0))/100," ")</f>
        <v> </v>
      </c>
      <c r="K972" s="51">
        <f ca="1" t="shared" si="3"/>
        <v>0</v>
      </c>
      <c r="L972" s="51" t="str">
        <f ca="1" t="shared" si="4"/>
        <v>1900 - WEEK 00</v>
      </c>
      <c r="M972" s="51" t="str">
        <f ca="1" t="shared" si="5"/>
        <v>1900 - MONTH 01</v>
      </c>
      <c r="N972" s="68" t="str">
        <f ca="1" t="shared" ref="N972:O972" si="980">IFERROR(AVERAGEIF(L:L,L972,$J:$J)," ")</f>
        <v> </v>
      </c>
      <c r="O972" s="68" t="str">
        <f ca="1" t="shared" si="980"/>
        <v> </v>
      </c>
      <c r="P972" s="51" t="str">
        <f ca="1">IF(ISBLANK(A972)," ",IF(N972&gt;MASTER!$B$3/100,"SB",IF(N972&gt;MASTER!$B$4/100,"B",IF(N972&gt;MASTER!$B$5/100,"C","K"))))</f>
        <v>SB</v>
      </c>
      <c r="Q972" s="51" t="str">
        <f ca="1">IF(ISBLANK(B972)," ",IF(O972&gt;MASTER!$B$3/100,"SB",IF(O972&gt;MASTER!$B$4/100,"B",IF(O972&gt;MASTER!$B$5/100,"C","K"))))</f>
        <v>SB</v>
      </c>
    </row>
    <row r="973" customHeight="1" spans="1:17">
      <c r="A973" s="51">
        <f ca="1">INDIRECT(ADDRESS(2+QUOTIENT(ROW()-2,COUNTA('Form Responses 1'!$1:$1)-4),1,,TRUE,"Form Responses 1"))</f>
        <v>0</v>
      </c>
      <c r="B973" s="51">
        <f ca="1">INDIRECT(ADDRESS(2+QUOTIENT(ROW()-2,COUNTA('Form Responses 1'!$1:$1)-4),2,,TRUE,"Form Responses 1"))</f>
        <v>0</v>
      </c>
      <c r="C973" s="51">
        <f ca="1">INDIRECT(ADDRESS(2+QUOTIENT(ROW()-2,COUNTA('Form Responses 1'!$1:$1)-4),3,,TRUE,"Form Responses 1"))</f>
        <v>0</v>
      </c>
      <c r="D973" s="51">
        <f ca="1">INDIRECT(ADDRESS(2+QUOTIENT(ROW()-2,COUNTA('Form Responses 1'!$1:$1)-4),4,,TRUE,"Form Responses 1"))</f>
        <v>0</v>
      </c>
      <c r="E973" s="67">
        <f ca="1" t="shared" si="0"/>
        <v>6</v>
      </c>
      <c r="F973" s="51" t="str">
        <f ca="1">IF(ISBLANK(A973)," ",INDIRECT(ADDRESS(1,5+MOD(ROW()-2,COUNTA('Form Responses 1'!$1:$1)-4),,TRUE,"Form Responses 1")))</f>
        <v>Gedung [Toilet]</v>
      </c>
      <c r="G973" s="51" t="e">
        <f ca="1">IF(ISBLANK(A973)," ",INDIRECT(ADDRESS(MATCH(A973,'Form Responses 1'!A:A,0),5+MOD(ROW()-2,COUNTA('Form Responses 1'!$1:$1)-4),,TRUE,"Form Responses 1")))</f>
        <v>#N/A</v>
      </c>
      <c r="H973" s="68" t="str">
        <f ca="1" t="shared" si="1"/>
        <v>Gedung</v>
      </c>
      <c r="I973" s="68" t="str">
        <f ca="1" t="shared" si="2"/>
        <v>CLEANING SERVICE</v>
      </c>
      <c r="J973" s="68" t="str">
        <f ca="1" t="array" ref="J973">IFERROR(INDEX(MASTER!B:B,MATCH(G973,MASTER!A:A,0))/100," ")</f>
        <v> </v>
      </c>
      <c r="K973" s="51">
        <f ca="1" t="shared" si="3"/>
        <v>0</v>
      </c>
      <c r="L973" s="51" t="str">
        <f ca="1" t="shared" si="4"/>
        <v>1900 - WEEK 00</v>
      </c>
      <c r="M973" s="51" t="str">
        <f ca="1" t="shared" si="5"/>
        <v>1900 - MONTH 01</v>
      </c>
      <c r="N973" s="68" t="str">
        <f ca="1" t="shared" ref="N973:O973" si="981">IFERROR(AVERAGEIF(L:L,L973,$J:$J)," ")</f>
        <v> </v>
      </c>
      <c r="O973" s="68" t="str">
        <f ca="1" t="shared" si="981"/>
        <v> </v>
      </c>
      <c r="P973" s="51" t="str">
        <f ca="1">IF(ISBLANK(A973)," ",IF(N973&gt;MASTER!$B$3/100,"SB",IF(N973&gt;MASTER!$B$4/100,"B",IF(N973&gt;MASTER!$B$5/100,"C","K"))))</f>
        <v>SB</v>
      </c>
      <c r="Q973" s="51" t="str">
        <f ca="1">IF(ISBLANK(B973)," ",IF(O973&gt;MASTER!$B$3/100,"SB",IF(O973&gt;MASTER!$B$4/100,"B",IF(O973&gt;MASTER!$B$5/100,"C","K"))))</f>
        <v>SB</v>
      </c>
    </row>
    <row r="974" customHeight="1" spans="1:17">
      <c r="A974" s="51">
        <f ca="1">INDIRECT(ADDRESS(2+QUOTIENT(ROW()-2,COUNTA('Form Responses 1'!$1:$1)-4),1,,TRUE,"Form Responses 1"))</f>
        <v>0</v>
      </c>
      <c r="B974" s="51">
        <f ca="1">INDIRECT(ADDRESS(2+QUOTIENT(ROW()-2,COUNTA('Form Responses 1'!$1:$1)-4),2,,TRUE,"Form Responses 1"))</f>
        <v>0</v>
      </c>
      <c r="C974" s="51">
        <f ca="1">INDIRECT(ADDRESS(2+QUOTIENT(ROW()-2,COUNTA('Form Responses 1'!$1:$1)-4),3,,TRUE,"Form Responses 1"))</f>
        <v>0</v>
      </c>
      <c r="D974" s="51">
        <f ca="1">INDIRECT(ADDRESS(2+QUOTIENT(ROW()-2,COUNTA('Form Responses 1'!$1:$1)-4),4,,TRUE,"Form Responses 1"))</f>
        <v>0</v>
      </c>
      <c r="E974" s="67">
        <f ca="1" t="shared" si="0"/>
        <v>6</v>
      </c>
      <c r="F974" s="51" t="str">
        <f ca="1">IF(ISBLANK(A974)," ",INDIRECT(ADDRESS(1,5+MOD(ROW()-2,COUNTA('Form Responses 1'!$1:$1)-4),,TRUE,"Form Responses 1")))</f>
        <v>Security [Security Functions]</v>
      </c>
      <c r="G974" s="51" t="e">
        <f ca="1">IF(ISBLANK(A974)," ",INDIRECT(ADDRESS(MATCH(A974,'Form Responses 1'!A:A,0),5+MOD(ROW()-2,COUNTA('Form Responses 1'!$1:$1)-4),,TRUE,"Form Responses 1")))</f>
        <v>#N/A</v>
      </c>
      <c r="H974" s="68" t="str">
        <f ca="1" t="shared" si="1"/>
        <v>Security</v>
      </c>
      <c r="I974" s="68" t="str">
        <f ca="1" t="shared" si="2"/>
        <v>SECURITY SERVICE</v>
      </c>
      <c r="J974" s="68" t="str">
        <f ca="1" t="array" ref="J974">IFERROR(INDEX(MASTER!B:B,MATCH(G974,MASTER!A:A,0))/100," ")</f>
        <v> </v>
      </c>
      <c r="K974" s="51">
        <f ca="1" t="shared" si="3"/>
        <v>0</v>
      </c>
      <c r="L974" s="51" t="str">
        <f ca="1" t="shared" si="4"/>
        <v>1900 - WEEK 00</v>
      </c>
      <c r="M974" s="51" t="str">
        <f ca="1" t="shared" si="5"/>
        <v>1900 - MONTH 01</v>
      </c>
      <c r="N974" s="68" t="str">
        <f ca="1" t="shared" ref="N974:O974" si="982">IFERROR(AVERAGEIF(L:L,L974,$J:$J)," ")</f>
        <v> </v>
      </c>
      <c r="O974" s="68" t="str">
        <f ca="1" t="shared" si="982"/>
        <v> </v>
      </c>
      <c r="P974" s="51" t="str">
        <f ca="1">IF(ISBLANK(A974)," ",IF(N974&gt;MASTER!$B$3/100,"SB",IF(N974&gt;MASTER!$B$4/100,"B",IF(N974&gt;MASTER!$B$5/100,"C","K"))))</f>
        <v>SB</v>
      </c>
      <c r="Q974" s="51" t="str">
        <f ca="1">IF(ISBLANK(B974)," ",IF(O974&gt;MASTER!$B$3/100,"SB",IF(O974&gt;MASTER!$B$4/100,"B",IF(O974&gt;MASTER!$B$5/100,"C","K"))))</f>
        <v>SB</v>
      </c>
    </row>
    <row r="975" customHeight="1" spans="1:17">
      <c r="A975" s="51">
        <f ca="1">INDIRECT(ADDRESS(2+QUOTIENT(ROW()-2,COUNTA('Form Responses 1'!$1:$1)-4),1,,TRUE,"Form Responses 1"))</f>
        <v>0</v>
      </c>
      <c r="B975" s="51">
        <f ca="1">INDIRECT(ADDRESS(2+QUOTIENT(ROW()-2,COUNTA('Form Responses 1'!$1:$1)-4),2,,TRUE,"Form Responses 1"))</f>
        <v>0</v>
      </c>
      <c r="C975" s="51">
        <f ca="1">INDIRECT(ADDRESS(2+QUOTIENT(ROW()-2,COUNTA('Form Responses 1'!$1:$1)-4),3,,TRUE,"Form Responses 1"))</f>
        <v>0</v>
      </c>
      <c r="D975" s="51">
        <f ca="1">INDIRECT(ADDRESS(2+QUOTIENT(ROW()-2,COUNTA('Form Responses 1'!$1:$1)-4),4,,TRUE,"Form Responses 1"))</f>
        <v>0</v>
      </c>
      <c r="E975" s="67">
        <f ca="1" t="shared" si="0"/>
        <v>6</v>
      </c>
      <c r="F975" s="51" t="str">
        <f ca="1">IF(ISBLANK(A975)," ",INDIRECT(ADDRESS(1,5+MOD(ROW()-2,COUNTA('Form Responses 1'!$1:$1)-4),,TRUE,"Form Responses 1")))</f>
        <v>Gedung [Halaman]</v>
      </c>
      <c r="G975" s="51" t="e">
        <f ca="1">IF(ISBLANK(A975)," ",INDIRECT(ADDRESS(MATCH(A975,'Form Responses 1'!A:A,0),5+MOD(ROW()-2,COUNTA('Form Responses 1'!$1:$1)-4),,TRUE,"Form Responses 1")))</f>
        <v>#N/A</v>
      </c>
      <c r="H975" s="68" t="str">
        <f ca="1" t="shared" si="1"/>
        <v>Gedung</v>
      </c>
      <c r="I975" s="68" t="str">
        <f ca="1" t="shared" si="2"/>
        <v>CLEANING SERVICE</v>
      </c>
      <c r="J975" s="68" t="str">
        <f ca="1" t="array" ref="J975">IFERROR(INDEX(MASTER!B:B,MATCH(G975,MASTER!A:A,0))/100," ")</f>
        <v> </v>
      </c>
      <c r="K975" s="51">
        <f ca="1" t="shared" si="3"/>
        <v>0</v>
      </c>
      <c r="L975" s="51" t="str">
        <f ca="1" t="shared" si="4"/>
        <v>1900 - WEEK 00</v>
      </c>
      <c r="M975" s="51" t="str">
        <f ca="1" t="shared" si="5"/>
        <v>1900 - MONTH 01</v>
      </c>
      <c r="N975" s="68" t="str">
        <f ca="1" t="shared" ref="N975:O975" si="983">IFERROR(AVERAGEIF(L:L,L975,$J:$J)," ")</f>
        <v> </v>
      </c>
      <c r="O975" s="68" t="str">
        <f ca="1" t="shared" si="983"/>
        <v> </v>
      </c>
      <c r="P975" s="51" t="str">
        <f ca="1">IF(ISBLANK(A975)," ",IF(N975&gt;MASTER!$B$3/100,"SB",IF(N975&gt;MASTER!$B$4/100,"B",IF(N975&gt;MASTER!$B$5/100,"C","K"))))</f>
        <v>SB</v>
      </c>
      <c r="Q975" s="51" t="str">
        <f ca="1">IF(ISBLANK(B975)," ",IF(O975&gt;MASTER!$B$3/100,"SB",IF(O975&gt;MASTER!$B$4/100,"B",IF(O975&gt;MASTER!$B$5/100,"C","K"))))</f>
        <v>SB</v>
      </c>
    </row>
    <row r="976" customHeight="1" spans="1:17">
      <c r="A976" s="51">
        <f ca="1">INDIRECT(ADDRESS(2+QUOTIENT(ROW()-2,COUNTA('Form Responses 1'!$1:$1)-4),1,,TRUE,"Form Responses 1"))</f>
        <v>0</v>
      </c>
      <c r="B976" s="51">
        <f ca="1">INDIRECT(ADDRESS(2+QUOTIENT(ROW()-2,COUNTA('Form Responses 1'!$1:$1)-4),2,,TRUE,"Form Responses 1"))</f>
        <v>0</v>
      </c>
      <c r="C976" s="51">
        <f ca="1">INDIRECT(ADDRESS(2+QUOTIENT(ROW()-2,COUNTA('Form Responses 1'!$1:$1)-4),3,,TRUE,"Form Responses 1"))</f>
        <v>0</v>
      </c>
      <c r="D976" s="51">
        <f ca="1">INDIRECT(ADDRESS(2+QUOTIENT(ROW()-2,COUNTA('Form Responses 1'!$1:$1)-4),4,,TRUE,"Form Responses 1"))</f>
        <v>0</v>
      </c>
      <c r="E976" s="67">
        <f ca="1" t="shared" si="0"/>
        <v>6</v>
      </c>
      <c r="F976" s="51" t="str">
        <f ca="1">IF(ISBLANK(A976)," ",INDIRECT(ADDRESS(1,5+MOD(ROW()-2,COUNTA('Form Responses 1'!$1:$1)-4),,TRUE,"Form Responses 1")))</f>
        <v>Gedung [Kamar 1]</v>
      </c>
      <c r="G976" s="51" t="e">
        <f ca="1">IF(ISBLANK(A976)," ",INDIRECT(ADDRESS(MATCH(A976,'Form Responses 1'!A:A,0),5+MOD(ROW()-2,COUNTA('Form Responses 1'!$1:$1)-4),,TRUE,"Form Responses 1")))</f>
        <v>#N/A</v>
      </c>
      <c r="H976" s="68" t="str">
        <f ca="1" t="shared" si="1"/>
        <v>Gedung</v>
      </c>
      <c r="I976" s="68" t="str">
        <f ca="1" t="shared" si="2"/>
        <v>CLEANING SERVICE</v>
      </c>
      <c r="J976" s="68" t="str">
        <f ca="1" t="array" ref="J976">IFERROR(INDEX(MASTER!B:B,MATCH(G976,MASTER!A:A,0))/100," ")</f>
        <v> </v>
      </c>
      <c r="K976" s="51">
        <f ca="1" t="shared" si="3"/>
        <v>0</v>
      </c>
      <c r="L976" s="51" t="str">
        <f ca="1" t="shared" si="4"/>
        <v>1900 - WEEK 00</v>
      </c>
      <c r="M976" s="51" t="str">
        <f ca="1" t="shared" si="5"/>
        <v>1900 - MONTH 01</v>
      </c>
      <c r="N976" s="68" t="str">
        <f ca="1" t="shared" ref="N976:O976" si="984">IFERROR(AVERAGEIF(L:L,L976,$J:$J)," ")</f>
        <v> </v>
      </c>
      <c r="O976" s="68" t="str">
        <f ca="1" t="shared" si="984"/>
        <v> </v>
      </c>
      <c r="P976" s="51" t="str">
        <f ca="1">IF(ISBLANK(A976)," ",IF(N976&gt;MASTER!$B$3/100,"SB",IF(N976&gt;MASTER!$B$4/100,"B",IF(N976&gt;MASTER!$B$5/100,"C","K"))))</f>
        <v>SB</v>
      </c>
      <c r="Q976" s="51" t="str">
        <f ca="1">IF(ISBLANK(B976)," ",IF(O976&gt;MASTER!$B$3/100,"SB",IF(O976&gt;MASTER!$B$4/100,"B",IF(O976&gt;MASTER!$B$5/100,"C","K"))))</f>
        <v>SB</v>
      </c>
    </row>
    <row r="977" customHeight="1" spans="1:17">
      <c r="A977" s="51">
        <f ca="1">INDIRECT(ADDRESS(2+QUOTIENT(ROW()-2,COUNTA('Form Responses 1'!$1:$1)-4),1,,TRUE,"Form Responses 1"))</f>
        <v>0</v>
      </c>
      <c r="B977" s="51">
        <f ca="1">INDIRECT(ADDRESS(2+QUOTIENT(ROW()-2,COUNTA('Form Responses 1'!$1:$1)-4),2,,TRUE,"Form Responses 1"))</f>
        <v>0</v>
      </c>
      <c r="C977" s="51">
        <f ca="1">INDIRECT(ADDRESS(2+QUOTIENT(ROW()-2,COUNTA('Form Responses 1'!$1:$1)-4),3,,TRUE,"Form Responses 1"))</f>
        <v>0</v>
      </c>
      <c r="D977" s="51">
        <f ca="1">INDIRECT(ADDRESS(2+QUOTIENT(ROW()-2,COUNTA('Form Responses 1'!$1:$1)-4),4,,TRUE,"Form Responses 1"))</f>
        <v>0</v>
      </c>
      <c r="E977" s="67">
        <f ca="1" t="shared" si="0"/>
        <v>6</v>
      </c>
      <c r="F977" s="51" t="str">
        <f ca="1">IF(ISBLANK(A977)," ",INDIRECT(ADDRESS(1,5+MOD(ROW()-2,COUNTA('Form Responses 1'!$1:$1)-4),,TRUE,"Form Responses 1")))</f>
        <v>Gedung [Kamar 2]</v>
      </c>
      <c r="G977" s="51" t="e">
        <f ca="1">IF(ISBLANK(A977)," ",INDIRECT(ADDRESS(MATCH(A977,'Form Responses 1'!A:A,0),5+MOD(ROW()-2,COUNTA('Form Responses 1'!$1:$1)-4),,TRUE,"Form Responses 1")))</f>
        <v>#N/A</v>
      </c>
      <c r="H977" s="68" t="str">
        <f ca="1" t="shared" si="1"/>
        <v>Gedung</v>
      </c>
      <c r="I977" s="68" t="str">
        <f ca="1" t="shared" si="2"/>
        <v>CLEANING SERVICE</v>
      </c>
      <c r="J977" s="68" t="str">
        <f ca="1" t="array" ref="J977">IFERROR(INDEX(MASTER!B:B,MATCH(G977,MASTER!A:A,0))/100," ")</f>
        <v> </v>
      </c>
      <c r="K977" s="51">
        <f ca="1" t="shared" si="3"/>
        <v>0</v>
      </c>
      <c r="L977" s="51" t="str">
        <f ca="1" t="shared" si="4"/>
        <v>1900 - WEEK 00</v>
      </c>
      <c r="M977" s="51" t="str">
        <f ca="1" t="shared" si="5"/>
        <v>1900 - MONTH 01</v>
      </c>
      <c r="N977" s="68" t="str">
        <f ca="1" t="shared" ref="N977:O977" si="985">IFERROR(AVERAGEIF(L:L,L977,$J:$J)," ")</f>
        <v> </v>
      </c>
      <c r="O977" s="68" t="str">
        <f ca="1" t="shared" si="985"/>
        <v> </v>
      </c>
      <c r="P977" s="51" t="str">
        <f ca="1">IF(ISBLANK(A977)," ",IF(N977&gt;MASTER!$B$3/100,"SB",IF(N977&gt;MASTER!$B$4/100,"B",IF(N977&gt;MASTER!$B$5/100,"C","K"))))</f>
        <v>SB</v>
      </c>
      <c r="Q977" s="51" t="str">
        <f ca="1">IF(ISBLANK(B977)," ",IF(O977&gt;MASTER!$B$3/100,"SB",IF(O977&gt;MASTER!$B$4/100,"B",IF(O977&gt;MASTER!$B$5/100,"C","K"))))</f>
        <v>SB</v>
      </c>
    </row>
    <row r="978" customHeight="1" spans="1:17">
      <c r="A978" s="51">
        <f ca="1">INDIRECT(ADDRESS(2+QUOTIENT(ROW()-2,COUNTA('Form Responses 1'!$1:$1)-4),1,,TRUE,"Form Responses 1"))</f>
        <v>0</v>
      </c>
      <c r="B978" s="51">
        <f ca="1">INDIRECT(ADDRESS(2+QUOTIENT(ROW()-2,COUNTA('Form Responses 1'!$1:$1)-4),2,,TRUE,"Form Responses 1"))</f>
        <v>0</v>
      </c>
      <c r="C978" s="51">
        <f ca="1">INDIRECT(ADDRESS(2+QUOTIENT(ROW()-2,COUNTA('Form Responses 1'!$1:$1)-4),3,,TRUE,"Form Responses 1"))</f>
        <v>0</v>
      </c>
      <c r="D978" s="51">
        <f ca="1">INDIRECT(ADDRESS(2+QUOTIENT(ROW()-2,COUNTA('Form Responses 1'!$1:$1)-4),4,,TRUE,"Form Responses 1"))</f>
        <v>0</v>
      </c>
      <c r="E978" s="67">
        <f ca="1" t="shared" si="0"/>
        <v>6</v>
      </c>
      <c r="F978" s="51" t="str">
        <f ca="1">IF(ISBLANK(A978)," ",INDIRECT(ADDRESS(1,5+MOD(ROW()-2,COUNTA('Form Responses 1'!$1:$1)-4),,TRUE,"Form Responses 1")))</f>
        <v>Gedung [Kamar 3]</v>
      </c>
      <c r="G978" s="51" t="e">
        <f ca="1">IF(ISBLANK(A978)," ",INDIRECT(ADDRESS(MATCH(A978,'Form Responses 1'!A:A,0),5+MOD(ROW()-2,COUNTA('Form Responses 1'!$1:$1)-4),,TRUE,"Form Responses 1")))</f>
        <v>#N/A</v>
      </c>
      <c r="H978" s="68" t="str">
        <f ca="1" t="shared" si="1"/>
        <v>Gedung</v>
      </c>
      <c r="I978" s="68" t="str">
        <f ca="1" t="shared" si="2"/>
        <v>CLEANING SERVICE</v>
      </c>
      <c r="J978" s="68" t="str">
        <f ca="1" t="array" ref="J978">IFERROR(INDEX(MASTER!B:B,MATCH(G978,MASTER!A:A,0))/100," ")</f>
        <v> </v>
      </c>
      <c r="K978" s="51">
        <f ca="1" t="shared" si="3"/>
        <v>0</v>
      </c>
      <c r="L978" s="51" t="str">
        <f ca="1" t="shared" si="4"/>
        <v>1900 - WEEK 00</v>
      </c>
      <c r="M978" s="51" t="str">
        <f ca="1" t="shared" si="5"/>
        <v>1900 - MONTH 01</v>
      </c>
      <c r="N978" s="68" t="str">
        <f ca="1" t="shared" ref="N978:O978" si="986">IFERROR(AVERAGEIF(L:L,L978,$J:$J)," ")</f>
        <v> </v>
      </c>
      <c r="O978" s="68" t="str">
        <f ca="1" t="shared" si="986"/>
        <v> </v>
      </c>
      <c r="P978" s="51" t="str">
        <f ca="1">IF(ISBLANK(A978)," ",IF(N978&gt;MASTER!$B$3/100,"SB",IF(N978&gt;MASTER!$B$4/100,"B",IF(N978&gt;MASTER!$B$5/100,"C","K"))))</f>
        <v>SB</v>
      </c>
      <c r="Q978" s="51" t="str">
        <f ca="1">IF(ISBLANK(B978)," ",IF(O978&gt;MASTER!$B$3/100,"SB",IF(O978&gt;MASTER!$B$4/100,"B",IF(O978&gt;MASTER!$B$5/100,"C","K"))))</f>
        <v>SB</v>
      </c>
    </row>
    <row r="979" customHeight="1" spans="1:17">
      <c r="A979" s="51">
        <f ca="1">INDIRECT(ADDRESS(2+QUOTIENT(ROW()-2,COUNTA('Form Responses 1'!$1:$1)-4),1,,TRUE,"Form Responses 1"))</f>
        <v>0</v>
      </c>
      <c r="B979" s="51">
        <f ca="1">INDIRECT(ADDRESS(2+QUOTIENT(ROW()-2,COUNTA('Form Responses 1'!$1:$1)-4),2,,TRUE,"Form Responses 1"))</f>
        <v>0</v>
      </c>
      <c r="C979" s="51">
        <f ca="1">INDIRECT(ADDRESS(2+QUOTIENT(ROW()-2,COUNTA('Form Responses 1'!$1:$1)-4),3,,TRUE,"Form Responses 1"))</f>
        <v>0</v>
      </c>
      <c r="D979" s="51">
        <f ca="1">INDIRECT(ADDRESS(2+QUOTIENT(ROW()-2,COUNTA('Form Responses 1'!$1:$1)-4),4,,TRUE,"Form Responses 1"))</f>
        <v>0</v>
      </c>
      <c r="E979" s="67">
        <f ca="1" t="shared" si="0"/>
        <v>6</v>
      </c>
      <c r="F979" s="51" t="str">
        <f ca="1">IF(ISBLANK(A979)," ",INDIRECT(ADDRESS(1,5+MOD(ROW()-2,COUNTA('Form Responses 1'!$1:$1)-4),,TRUE,"Form Responses 1")))</f>
        <v>Gedung [Kamar 4]</v>
      </c>
      <c r="G979" s="51" t="e">
        <f ca="1">IF(ISBLANK(A979)," ",INDIRECT(ADDRESS(MATCH(A979,'Form Responses 1'!A:A,0),5+MOD(ROW()-2,COUNTA('Form Responses 1'!$1:$1)-4),,TRUE,"Form Responses 1")))</f>
        <v>#N/A</v>
      </c>
      <c r="H979" s="68" t="str">
        <f ca="1" t="shared" si="1"/>
        <v>Gedung</v>
      </c>
      <c r="I979" s="68" t="str">
        <f ca="1" t="shared" si="2"/>
        <v>CLEANING SERVICE</v>
      </c>
      <c r="J979" s="68" t="str">
        <f ca="1" t="array" ref="J979">IFERROR(INDEX(MASTER!B:B,MATCH(G979,MASTER!A:A,0))/100," ")</f>
        <v> </v>
      </c>
      <c r="K979" s="51">
        <f ca="1" t="shared" si="3"/>
        <v>0</v>
      </c>
      <c r="L979" s="51" t="str">
        <f ca="1" t="shared" si="4"/>
        <v>1900 - WEEK 00</v>
      </c>
      <c r="M979" s="51" t="str">
        <f ca="1" t="shared" si="5"/>
        <v>1900 - MONTH 01</v>
      </c>
      <c r="N979" s="68" t="str">
        <f ca="1" t="shared" ref="N979:O979" si="987">IFERROR(AVERAGEIF(L:L,L979,$J:$J)," ")</f>
        <v> </v>
      </c>
      <c r="O979" s="68" t="str">
        <f ca="1" t="shared" si="987"/>
        <v> </v>
      </c>
      <c r="P979" s="51" t="str">
        <f ca="1">IF(ISBLANK(A979)," ",IF(N979&gt;MASTER!$B$3/100,"SB",IF(N979&gt;MASTER!$B$4/100,"B",IF(N979&gt;MASTER!$B$5/100,"C","K"))))</f>
        <v>SB</v>
      </c>
      <c r="Q979" s="51" t="str">
        <f ca="1">IF(ISBLANK(B979)," ",IF(O979&gt;MASTER!$B$3/100,"SB",IF(O979&gt;MASTER!$B$4/100,"B",IF(O979&gt;MASTER!$B$5/100,"C","K"))))</f>
        <v>SB</v>
      </c>
    </row>
    <row r="980" customHeight="1" spans="1:17">
      <c r="A980" s="51">
        <f ca="1">INDIRECT(ADDRESS(2+QUOTIENT(ROW()-2,COUNTA('Form Responses 1'!$1:$1)-4),1,,TRUE,"Form Responses 1"))</f>
        <v>0</v>
      </c>
      <c r="B980" s="51">
        <f ca="1">INDIRECT(ADDRESS(2+QUOTIENT(ROW()-2,COUNTA('Form Responses 1'!$1:$1)-4),2,,TRUE,"Form Responses 1"))</f>
        <v>0</v>
      </c>
      <c r="C980" s="51">
        <f ca="1">INDIRECT(ADDRESS(2+QUOTIENT(ROW()-2,COUNTA('Form Responses 1'!$1:$1)-4),3,,TRUE,"Form Responses 1"))</f>
        <v>0</v>
      </c>
      <c r="D980" s="51">
        <f ca="1">INDIRECT(ADDRESS(2+QUOTIENT(ROW()-2,COUNTA('Form Responses 1'!$1:$1)-4),4,,TRUE,"Form Responses 1"))</f>
        <v>0</v>
      </c>
      <c r="E980" s="67">
        <f ca="1" t="shared" si="0"/>
        <v>6</v>
      </c>
      <c r="F980" s="51" t="str">
        <f ca="1">IF(ISBLANK(A980)," ",INDIRECT(ADDRESS(1,5+MOD(ROW()-2,COUNTA('Form Responses 1'!$1:$1)-4),,TRUE,"Form Responses 1")))</f>
        <v>Gedung [Kolidor]</v>
      </c>
      <c r="G980" s="51" t="e">
        <f ca="1">IF(ISBLANK(A980)," ",INDIRECT(ADDRESS(MATCH(A980,'Form Responses 1'!A:A,0),5+MOD(ROW()-2,COUNTA('Form Responses 1'!$1:$1)-4),,TRUE,"Form Responses 1")))</f>
        <v>#N/A</v>
      </c>
      <c r="H980" s="68" t="str">
        <f ca="1" t="shared" si="1"/>
        <v>Gedung</v>
      </c>
      <c r="I980" s="68" t="str">
        <f ca="1" t="shared" si="2"/>
        <v>CLEANING SERVICE</v>
      </c>
      <c r="J980" s="68" t="str">
        <f ca="1" t="array" ref="J980">IFERROR(INDEX(MASTER!B:B,MATCH(G980,MASTER!A:A,0))/100," ")</f>
        <v> </v>
      </c>
      <c r="K980" s="51">
        <f ca="1" t="shared" si="3"/>
        <v>0</v>
      </c>
      <c r="L980" s="51" t="str">
        <f ca="1" t="shared" si="4"/>
        <v>1900 - WEEK 00</v>
      </c>
      <c r="M980" s="51" t="str">
        <f ca="1" t="shared" si="5"/>
        <v>1900 - MONTH 01</v>
      </c>
      <c r="N980" s="68" t="str">
        <f ca="1" t="shared" ref="N980:O980" si="988">IFERROR(AVERAGEIF(L:L,L980,$J:$J)," ")</f>
        <v> </v>
      </c>
      <c r="O980" s="68" t="str">
        <f ca="1" t="shared" si="988"/>
        <v> </v>
      </c>
      <c r="P980" s="51" t="str">
        <f ca="1">IF(ISBLANK(A980)," ",IF(N980&gt;MASTER!$B$3/100,"SB",IF(N980&gt;MASTER!$B$4/100,"B",IF(N980&gt;MASTER!$B$5/100,"C","K"))))</f>
        <v>SB</v>
      </c>
      <c r="Q980" s="51" t="str">
        <f ca="1">IF(ISBLANK(B980)," ",IF(O980&gt;MASTER!$B$3/100,"SB",IF(O980&gt;MASTER!$B$4/100,"B",IF(O980&gt;MASTER!$B$5/100,"C","K"))))</f>
        <v>SB</v>
      </c>
    </row>
    <row r="981" customHeight="1" spans="1:17">
      <c r="A981" s="51">
        <f ca="1">INDIRECT(ADDRESS(2+QUOTIENT(ROW()-2,COUNTA('Form Responses 1'!$1:$1)-4),1,,TRUE,"Form Responses 1"))</f>
        <v>0</v>
      </c>
      <c r="B981" s="51">
        <f ca="1">INDIRECT(ADDRESS(2+QUOTIENT(ROW()-2,COUNTA('Form Responses 1'!$1:$1)-4),2,,TRUE,"Form Responses 1"))</f>
        <v>0</v>
      </c>
      <c r="C981" s="51">
        <f ca="1">INDIRECT(ADDRESS(2+QUOTIENT(ROW()-2,COUNTA('Form Responses 1'!$1:$1)-4),3,,TRUE,"Form Responses 1"))</f>
        <v>0</v>
      </c>
      <c r="D981" s="51">
        <f ca="1">INDIRECT(ADDRESS(2+QUOTIENT(ROW()-2,COUNTA('Form Responses 1'!$1:$1)-4),4,,TRUE,"Form Responses 1"))</f>
        <v>0</v>
      </c>
      <c r="E981" s="67">
        <f ca="1" t="shared" si="0"/>
        <v>6</v>
      </c>
      <c r="F981" s="51" t="str">
        <f ca="1">IF(ISBLANK(A981)," ",INDIRECT(ADDRESS(1,5+MOD(ROW()-2,COUNTA('Form Responses 1'!$1:$1)-4),,TRUE,"Form Responses 1")))</f>
        <v>Gedung [Pentri]</v>
      </c>
      <c r="G981" s="51" t="e">
        <f ca="1">IF(ISBLANK(A981)," ",INDIRECT(ADDRESS(MATCH(A981,'Form Responses 1'!A:A,0),5+MOD(ROW()-2,COUNTA('Form Responses 1'!$1:$1)-4),,TRUE,"Form Responses 1")))</f>
        <v>#N/A</v>
      </c>
      <c r="H981" s="68" t="str">
        <f ca="1" t="shared" si="1"/>
        <v>Gedung</v>
      </c>
      <c r="I981" s="68" t="str">
        <f ca="1" t="shared" si="2"/>
        <v>CLEANING SERVICE</v>
      </c>
      <c r="J981" s="68" t="str">
        <f ca="1" t="array" ref="J981">IFERROR(INDEX(MASTER!B:B,MATCH(G981,MASTER!A:A,0))/100," ")</f>
        <v> </v>
      </c>
      <c r="K981" s="51">
        <f ca="1" t="shared" si="3"/>
        <v>0</v>
      </c>
      <c r="L981" s="51" t="str">
        <f ca="1" t="shared" si="4"/>
        <v>1900 - WEEK 00</v>
      </c>
      <c r="M981" s="51" t="str">
        <f ca="1" t="shared" si="5"/>
        <v>1900 - MONTH 01</v>
      </c>
      <c r="N981" s="68" t="str">
        <f ca="1" t="shared" ref="N981:O981" si="989">IFERROR(AVERAGEIF(L:L,L981,$J:$J)," ")</f>
        <v> </v>
      </c>
      <c r="O981" s="68" t="str">
        <f ca="1" t="shared" si="989"/>
        <v> </v>
      </c>
      <c r="P981" s="51" t="str">
        <f ca="1">IF(ISBLANK(A981)," ",IF(N981&gt;MASTER!$B$3/100,"SB",IF(N981&gt;MASTER!$B$4/100,"B",IF(N981&gt;MASTER!$B$5/100,"C","K"))))</f>
        <v>SB</v>
      </c>
      <c r="Q981" s="51" t="str">
        <f ca="1">IF(ISBLANK(B981)," ",IF(O981&gt;MASTER!$B$3/100,"SB",IF(O981&gt;MASTER!$B$4/100,"B",IF(O981&gt;MASTER!$B$5/100,"C","K"))))</f>
        <v>SB</v>
      </c>
    </row>
    <row r="982" customHeight="1" spans="1:17">
      <c r="A982" s="51">
        <f ca="1">INDIRECT(ADDRESS(2+QUOTIENT(ROW()-2,COUNTA('Form Responses 1'!$1:$1)-4),1,,TRUE,"Form Responses 1"))</f>
        <v>0</v>
      </c>
      <c r="B982" s="51">
        <f ca="1">INDIRECT(ADDRESS(2+QUOTIENT(ROW()-2,COUNTA('Form Responses 1'!$1:$1)-4),2,,TRUE,"Form Responses 1"))</f>
        <v>0</v>
      </c>
      <c r="C982" s="51">
        <f ca="1">INDIRECT(ADDRESS(2+QUOTIENT(ROW()-2,COUNTA('Form Responses 1'!$1:$1)-4),3,,TRUE,"Form Responses 1"))</f>
        <v>0</v>
      </c>
      <c r="D982" s="51">
        <f ca="1">INDIRECT(ADDRESS(2+QUOTIENT(ROW()-2,COUNTA('Form Responses 1'!$1:$1)-4),4,,TRUE,"Form Responses 1"))</f>
        <v>0</v>
      </c>
      <c r="E982" s="67">
        <f ca="1" t="shared" si="0"/>
        <v>6</v>
      </c>
      <c r="F982" s="51" t="str">
        <f ca="1">IF(ISBLANK(A982)," ",INDIRECT(ADDRESS(1,5+MOD(ROW()-2,COUNTA('Form Responses 1'!$1:$1)-4),,TRUE,"Form Responses 1")))</f>
        <v>Gedung [Toilet]</v>
      </c>
      <c r="G982" s="51" t="e">
        <f ca="1">IF(ISBLANK(A982)," ",INDIRECT(ADDRESS(MATCH(A982,'Form Responses 1'!A:A,0),5+MOD(ROW()-2,COUNTA('Form Responses 1'!$1:$1)-4),,TRUE,"Form Responses 1")))</f>
        <v>#N/A</v>
      </c>
      <c r="H982" s="68" t="str">
        <f ca="1" t="shared" si="1"/>
        <v>Gedung</v>
      </c>
      <c r="I982" s="68" t="str">
        <f ca="1" t="shared" si="2"/>
        <v>CLEANING SERVICE</v>
      </c>
      <c r="J982" s="68" t="str">
        <f ca="1" t="array" ref="J982">IFERROR(INDEX(MASTER!B:B,MATCH(G982,MASTER!A:A,0))/100," ")</f>
        <v> </v>
      </c>
      <c r="K982" s="51">
        <f ca="1" t="shared" si="3"/>
        <v>0</v>
      </c>
      <c r="L982" s="51" t="str">
        <f ca="1" t="shared" si="4"/>
        <v>1900 - WEEK 00</v>
      </c>
      <c r="M982" s="51" t="str">
        <f ca="1" t="shared" si="5"/>
        <v>1900 - MONTH 01</v>
      </c>
      <c r="N982" s="68" t="str">
        <f ca="1" t="shared" ref="N982:O982" si="990">IFERROR(AVERAGEIF(L:L,L982,$J:$J)," ")</f>
        <v> </v>
      </c>
      <c r="O982" s="68" t="str">
        <f ca="1" t="shared" si="990"/>
        <v> </v>
      </c>
      <c r="P982" s="51" t="str">
        <f ca="1">IF(ISBLANK(A982)," ",IF(N982&gt;MASTER!$B$3/100,"SB",IF(N982&gt;MASTER!$B$4/100,"B",IF(N982&gt;MASTER!$B$5/100,"C","K"))))</f>
        <v>SB</v>
      </c>
      <c r="Q982" s="51" t="str">
        <f ca="1">IF(ISBLANK(B982)," ",IF(O982&gt;MASTER!$B$3/100,"SB",IF(O982&gt;MASTER!$B$4/100,"B",IF(O982&gt;MASTER!$B$5/100,"C","K"))))</f>
        <v>SB</v>
      </c>
    </row>
    <row r="983" customHeight="1" spans="1:17">
      <c r="A983" s="51">
        <f ca="1">INDIRECT(ADDRESS(2+QUOTIENT(ROW()-2,COUNTA('Form Responses 1'!$1:$1)-4),1,,TRUE,"Form Responses 1"))</f>
        <v>0</v>
      </c>
      <c r="B983" s="51">
        <f ca="1">INDIRECT(ADDRESS(2+QUOTIENT(ROW()-2,COUNTA('Form Responses 1'!$1:$1)-4),2,,TRUE,"Form Responses 1"))</f>
        <v>0</v>
      </c>
      <c r="C983" s="51">
        <f ca="1">INDIRECT(ADDRESS(2+QUOTIENT(ROW()-2,COUNTA('Form Responses 1'!$1:$1)-4),3,,TRUE,"Form Responses 1"))</f>
        <v>0</v>
      </c>
      <c r="D983" s="51">
        <f ca="1">INDIRECT(ADDRESS(2+QUOTIENT(ROW()-2,COUNTA('Form Responses 1'!$1:$1)-4),4,,TRUE,"Form Responses 1"))</f>
        <v>0</v>
      </c>
      <c r="E983" s="67">
        <f ca="1" t="shared" si="0"/>
        <v>6</v>
      </c>
      <c r="F983" s="51" t="str">
        <f ca="1">IF(ISBLANK(A983)," ",INDIRECT(ADDRESS(1,5+MOD(ROW()-2,COUNTA('Form Responses 1'!$1:$1)-4),,TRUE,"Form Responses 1")))</f>
        <v>Security [Security Functions]</v>
      </c>
      <c r="G983" s="51" t="e">
        <f ca="1">IF(ISBLANK(A983)," ",INDIRECT(ADDRESS(MATCH(A983,'Form Responses 1'!A:A,0),5+MOD(ROW()-2,COUNTA('Form Responses 1'!$1:$1)-4),,TRUE,"Form Responses 1")))</f>
        <v>#N/A</v>
      </c>
      <c r="H983" s="68" t="str">
        <f ca="1" t="shared" si="1"/>
        <v>Security</v>
      </c>
      <c r="I983" s="68" t="str">
        <f ca="1" t="shared" si="2"/>
        <v>SECURITY SERVICE</v>
      </c>
      <c r="J983" s="68" t="str">
        <f ca="1" t="array" ref="J983">IFERROR(INDEX(MASTER!B:B,MATCH(G983,MASTER!A:A,0))/100," ")</f>
        <v> </v>
      </c>
      <c r="K983" s="51">
        <f ca="1" t="shared" si="3"/>
        <v>0</v>
      </c>
      <c r="L983" s="51" t="str">
        <f ca="1" t="shared" si="4"/>
        <v>1900 - WEEK 00</v>
      </c>
      <c r="M983" s="51" t="str">
        <f ca="1" t="shared" si="5"/>
        <v>1900 - MONTH 01</v>
      </c>
      <c r="N983" s="68" t="str">
        <f ca="1" t="shared" ref="N983:O983" si="991">IFERROR(AVERAGEIF(L:L,L983,$J:$J)," ")</f>
        <v> </v>
      </c>
      <c r="O983" s="68" t="str">
        <f ca="1" t="shared" si="991"/>
        <v> </v>
      </c>
      <c r="P983" s="51" t="str">
        <f ca="1">IF(ISBLANK(A983)," ",IF(N983&gt;MASTER!$B$3/100,"SB",IF(N983&gt;MASTER!$B$4/100,"B",IF(N983&gt;MASTER!$B$5/100,"C","K"))))</f>
        <v>SB</v>
      </c>
      <c r="Q983" s="51" t="str">
        <f ca="1">IF(ISBLANK(B983)," ",IF(O983&gt;MASTER!$B$3/100,"SB",IF(O983&gt;MASTER!$B$4/100,"B",IF(O983&gt;MASTER!$B$5/100,"C","K"))))</f>
        <v>SB</v>
      </c>
    </row>
    <row r="984" customHeight="1" spans="1:17">
      <c r="A984" s="51">
        <f ca="1">INDIRECT(ADDRESS(2+QUOTIENT(ROW()-2,COUNTA('Form Responses 1'!$1:$1)-4),1,,TRUE,"Form Responses 1"))</f>
        <v>0</v>
      </c>
      <c r="B984" s="51">
        <f ca="1">INDIRECT(ADDRESS(2+QUOTIENT(ROW()-2,COUNTA('Form Responses 1'!$1:$1)-4),2,,TRUE,"Form Responses 1"))</f>
        <v>0</v>
      </c>
      <c r="C984" s="51">
        <f ca="1">INDIRECT(ADDRESS(2+QUOTIENT(ROW()-2,COUNTA('Form Responses 1'!$1:$1)-4),3,,TRUE,"Form Responses 1"))</f>
        <v>0</v>
      </c>
      <c r="D984" s="51">
        <f ca="1">INDIRECT(ADDRESS(2+QUOTIENT(ROW()-2,COUNTA('Form Responses 1'!$1:$1)-4),4,,TRUE,"Form Responses 1"))</f>
        <v>0</v>
      </c>
      <c r="E984" s="67">
        <f ca="1" t="shared" si="0"/>
        <v>6</v>
      </c>
      <c r="F984" s="51" t="str">
        <f ca="1">IF(ISBLANK(A984)," ",INDIRECT(ADDRESS(1,5+MOD(ROW()-2,COUNTA('Form Responses 1'!$1:$1)-4),,TRUE,"Form Responses 1")))</f>
        <v>Gedung [Halaman]</v>
      </c>
      <c r="G984" s="51" t="e">
        <f ca="1">IF(ISBLANK(A984)," ",INDIRECT(ADDRESS(MATCH(A984,'Form Responses 1'!A:A,0),5+MOD(ROW()-2,COUNTA('Form Responses 1'!$1:$1)-4),,TRUE,"Form Responses 1")))</f>
        <v>#N/A</v>
      </c>
      <c r="H984" s="68" t="str">
        <f ca="1" t="shared" si="1"/>
        <v>Gedung</v>
      </c>
      <c r="I984" s="68" t="str">
        <f ca="1" t="shared" si="2"/>
        <v>CLEANING SERVICE</v>
      </c>
      <c r="J984" s="68" t="str">
        <f ca="1" t="array" ref="J984">IFERROR(INDEX(MASTER!B:B,MATCH(G984,MASTER!A:A,0))/100," ")</f>
        <v> </v>
      </c>
      <c r="K984" s="51">
        <f ca="1" t="shared" si="3"/>
        <v>0</v>
      </c>
      <c r="L984" s="51" t="str">
        <f ca="1" t="shared" si="4"/>
        <v>1900 - WEEK 00</v>
      </c>
      <c r="M984" s="51" t="str">
        <f ca="1" t="shared" si="5"/>
        <v>1900 - MONTH 01</v>
      </c>
      <c r="N984" s="68" t="str">
        <f ca="1" t="shared" ref="N984:O984" si="992">IFERROR(AVERAGEIF(L:L,L984,$J:$J)," ")</f>
        <v> </v>
      </c>
      <c r="O984" s="68" t="str">
        <f ca="1" t="shared" si="992"/>
        <v> </v>
      </c>
      <c r="P984" s="51" t="str">
        <f ca="1">IF(ISBLANK(A984)," ",IF(N984&gt;MASTER!$B$3/100,"SB",IF(N984&gt;MASTER!$B$4/100,"B",IF(N984&gt;MASTER!$B$5/100,"C","K"))))</f>
        <v>SB</v>
      </c>
      <c r="Q984" s="51" t="str">
        <f ca="1">IF(ISBLANK(B984)," ",IF(O984&gt;MASTER!$B$3/100,"SB",IF(O984&gt;MASTER!$B$4/100,"B",IF(O984&gt;MASTER!$B$5/100,"C","K"))))</f>
        <v>SB</v>
      </c>
    </row>
    <row r="985" customHeight="1" spans="1:17">
      <c r="A985" s="51">
        <f ca="1">INDIRECT(ADDRESS(2+QUOTIENT(ROW()-2,COUNTA('Form Responses 1'!$1:$1)-4),1,,TRUE,"Form Responses 1"))</f>
        <v>0</v>
      </c>
      <c r="B985" s="51">
        <f ca="1">INDIRECT(ADDRESS(2+QUOTIENT(ROW()-2,COUNTA('Form Responses 1'!$1:$1)-4),2,,TRUE,"Form Responses 1"))</f>
        <v>0</v>
      </c>
      <c r="C985" s="51">
        <f ca="1">INDIRECT(ADDRESS(2+QUOTIENT(ROW()-2,COUNTA('Form Responses 1'!$1:$1)-4),3,,TRUE,"Form Responses 1"))</f>
        <v>0</v>
      </c>
      <c r="D985" s="51">
        <f ca="1">INDIRECT(ADDRESS(2+QUOTIENT(ROW()-2,COUNTA('Form Responses 1'!$1:$1)-4),4,,TRUE,"Form Responses 1"))</f>
        <v>0</v>
      </c>
      <c r="E985" s="67">
        <f ca="1" t="shared" si="0"/>
        <v>6</v>
      </c>
      <c r="F985" s="51" t="str">
        <f ca="1">IF(ISBLANK(A985)," ",INDIRECT(ADDRESS(1,5+MOD(ROW()-2,COUNTA('Form Responses 1'!$1:$1)-4),,TRUE,"Form Responses 1")))</f>
        <v>Gedung [Kamar 1]</v>
      </c>
      <c r="G985" s="51" t="e">
        <f ca="1">IF(ISBLANK(A985)," ",INDIRECT(ADDRESS(MATCH(A985,'Form Responses 1'!A:A,0),5+MOD(ROW()-2,COUNTA('Form Responses 1'!$1:$1)-4),,TRUE,"Form Responses 1")))</f>
        <v>#N/A</v>
      </c>
      <c r="H985" s="68" t="str">
        <f ca="1" t="shared" si="1"/>
        <v>Gedung</v>
      </c>
      <c r="I985" s="68" t="str">
        <f ca="1" t="shared" si="2"/>
        <v>CLEANING SERVICE</v>
      </c>
      <c r="J985" s="68" t="str">
        <f ca="1" t="array" ref="J985">IFERROR(INDEX(MASTER!B:B,MATCH(G985,MASTER!A:A,0))/100," ")</f>
        <v> </v>
      </c>
      <c r="K985" s="51">
        <f ca="1" t="shared" si="3"/>
        <v>0</v>
      </c>
      <c r="L985" s="51" t="str">
        <f ca="1" t="shared" si="4"/>
        <v>1900 - WEEK 00</v>
      </c>
      <c r="M985" s="51" t="str">
        <f ca="1" t="shared" si="5"/>
        <v>1900 - MONTH 01</v>
      </c>
      <c r="N985" s="68" t="str">
        <f ca="1" t="shared" ref="N985:O985" si="993">IFERROR(AVERAGEIF(L:L,L985,$J:$J)," ")</f>
        <v> </v>
      </c>
      <c r="O985" s="68" t="str">
        <f ca="1" t="shared" si="993"/>
        <v> </v>
      </c>
      <c r="P985" s="51" t="str">
        <f ca="1">IF(ISBLANK(A985)," ",IF(N985&gt;MASTER!$B$3/100,"SB",IF(N985&gt;MASTER!$B$4/100,"B",IF(N985&gt;MASTER!$B$5/100,"C","K"))))</f>
        <v>SB</v>
      </c>
      <c r="Q985" s="51" t="str">
        <f ca="1">IF(ISBLANK(B985)," ",IF(O985&gt;MASTER!$B$3/100,"SB",IF(O985&gt;MASTER!$B$4/100,"B",IF(O985&gt;MASTER!$B$5/100,"C","K"))))</f>
        <v>SB</v>
      </c>
    </row>
    <row r="986" customHeight="1" spans="1:17">
      <c r="A986" s="51">
        <f ca="1">INDIRECT(ADDRESS(2+QUOTIENT(ROW()-2,COUNTA('Form Responses 1'!$1:$1)-4),1,,TRUE,"Form Responses 1"))</f>
        <v>0</v>
      </c>
      <c r="B986" s="51">
        <f ca="1">INDIRECT(ADDRESS(2+QUOTIENT(ROW()-2,COUNTA('Form Responses 1'!$1:$1)-4),2,,TRUE,"Form Responses 1"))</f>
        <v>0</v>
      </c>
      <c r="C986" s="51">
        <f ca="1">INDIRECT(ADDRESS(2+QUOTIENT(ROW()-2,COUNTA('Form Responses 1'!$1:$1)-4),3,,TRUE,"Form Responses 1"))</f>
        <v>0</v>
      </c>
      <c r="D986" s="51">
        <f ca="1">INDIRECT(ADDRESS(2+QUOTIENT(ROW()-2,COUNTA('Form Responses 1'!$1:$1)-4),4,,TRUE,"Form Responses 1"))</f>
        <v>0</v>
      </c>
      <c r="E986" s="67">
        <f ca="1" t="shared" si="0"/>
        <v>6</v>
      </c>
      <c r="F986" s="51" t="str">
        <f ca="1">IF(ISBLANK(A986)," ",INDIRECT(ADDRESS(1,5+MOD(ROW()-2,COUNTA('Form Responses 1'!$1:$1)-4),,TRUE,"Form Responses 1")))</f>
        <v>Gedung [Kamar 2]</v>
      </c>
      <c r="G986" s="51" t="e">
        <f ca="1">IF(ISBLANK(A986)," ",INDIRECT(ADDRESS(MATCH(A986,'Form Responses 1'!A:A,0),5+MOD(ROW()-2,COUNTA('Form Responses 1'!$1:$1)-4),,TRUE,"Form Responses 1")))</f>
        <v>#N/A</v>
      </c>
      <c r="H986" s="68" t="str">
        <f ca="1" t="shared" si="1"/>
        <v>Gedung</v>
      </c>
      <c r="I986" s="68" t="str">
        <f ca="1" t="shared" si="2"/>
        <v>CLEANING SERVICE</v>
      </c>
      <c r="J986" s="68" t="str">
        <f ca="1" t="array" ref="J986">IFERROR(INDEX(MASTER!B:B,MATCH(G986,MASTER!A:A,0))/100," ")</f>
        <v> </v>
      </c>
      <c r="K986" s="51">
        <f ca="1" t="shared" si="3"/>
        <v>0</v>
      </c>
      <c r="L986" s="51" t="str">
        <f ca="1" t="shared" si="4"/>
        <v>1900 - WEEK 00</v>
      </c>
      <c r="M986" s="51" t="str">
        <f ca="1" t="shared" si="5"/>
        <v>1900 - MONTH 01</v>
      </c>
      <c r="N986" s="68" t="str">
        <f ca="1" t="shared" ref="N986:O986" si="994">IFERROR(AVERAGEIF(L:L,L986,$J:$J)," ")</f>
        <v> </v>
      </c>
      <c r="O986" s="68" t="str">
        <f ca="1" t="shared" si="994"/>
        <v> </v>
      </c>
      <c r="P986" s="51" t="str">
        <f ca="1">IF(ISBLANK(A986)," ",IF(N986&gt;MASTER!$B$3/100,"SB",IF(N986&gt;MASTER!$B$4/100,"B",IF(N986&gt;MASTER!$B$5/100,"C","K"))))</f>
        <v>SB</v>
      </c>
      <c r="Q986" s="51" t="str">
        <f ca="1">IF(ISBLANK(B986)," ",IF(O986&gt;MASTER!$B$3/100,"SB",IF(O986&gt;MASTER!$B$4/100,"B",IF(O986&gt;MASTER!$B$5/100,"C","K"))))</f>
        <v>SB</v>
      </c>
    </row>
    <row r="987" customHeight="1" spans="1:17">
      <c r="A987" s="51">
        <f ca="1">INDIRECT(ADDRESS(2+QUOTIENT(ROW()-2,COUNTA('Form Responses 1'!$1:$1)-4),1,,TRUE,"Form Responses 1"))</f>
        <v>0</v>
      </c>
      <c r="B987" s="51">
        <f ca="1">INDIRECT(ADDRESS(2+QUOTIENT(ROW()-2,COUNTA('Form Responses 1'!$1:$1)-4),2,,TRUE,"Form Responses 1"))</f>
        <v>0</v>
      </c>
      <c r="C987" s="51">
        <f ca="1">INDIRECT(ADDRESS(2+QUOTIENT(ROW()-2,COUNTA('Form Responses 1'!$1:$1)-4),3,,TRUE,"Form Responses 1"))</f>
        <v>0</v>
      </c>
      <c r="D987" s="51">
        <f ca="1">INDIRECT(ADDRESS(2+QUOTIENT(ROW()-2,COUNTA('Form Responses 1'!$1:$1)-4),4,,TRUE,"Form Responses 1"))</f>
        <v>0</v>
      </c>
      <c r="E987" s="67">
        <f ca="1" t="shared" si="0"/>
        <v>6</v>
      </c>
      <c r="F987" s="51" t="str">
        <f ca="1">IF(ISBLANK(A987)," ",INDIRECT(ADDRESS(1,5+MOD(ROW()-2,COUNTA('Form Responses 1'!$1:$1)-4),,TRUE,"Form Responses 1")))</f>
        <v>Gedung [Kamar 3]</v>
      </c>
      <c r="G987" s="51" t="e">
        <f ca="1">IF(ISBLANK(A987)," ",INDIRECT(ADDRESS(MATCH(A987,'Form Responses 1'!A:A,0),5+MOD(ROW()-2,COUNTA('Form Responses 1'!$1:$1)-4),,TRUE,"Form Responses 1")))</f>
        <v>#N/A</v>
      </c>
      <c r="H987" s="68" t="str">
        <f ca="1" t="shared" si="1"/>
        <v>Gedung</v>
      </c>
      <c r="I987" s="68" t="str">
        <f ca="1" t="shared" si="2"/>
        <v>CLEANING SERVICE</v>
      </c>
      <c r="J987" s="68" t="str">
        <f ca="1" t="array" ref="J987">IFERROR(INDEX(MASTER!B:B,MATCH(G987,MASTER!A:A,0))/100," ")</f>
        <v> </v>
      </c>
      <c r="K987" s="51">
        <f ca="1" t="shared" si="3"/>
        <v>0</v>
      </c>
      <c r="L987" s="51" t="str">
        <f ca="1" t="shared" si="4"/>
        <v>1900 - WEEK 00</v>
      </c>
      <c r="M987" s="51" t="str">
        <f ca="1" t="shared" si="5"/>
        <v>1900 - MONTH 01</v>
      </c>
      <c r="N987" s="68" t="str">
        <f ca="1" t="shared" ref="N987:O987" si="995">IFERROR(AVERAGEIF(L:L,L987,$J:$J)," ")</f>
        <v> </v>
      </c>
      <c r="O987" s="68" t="str">
        <f ca="1" t="shared" si="995"/>
        <v> </v>
      </c>
      <c r="P987" s="51" t="str">
        <f ca="1">IF(ISBLANK(A987)," ",IF(N987&gt;MASTER!$B$3/100,"SB",IF(N987&gt;MASTER!$B$4/100,"B",IF(N987&gt;MASTER!$B$5/100,"C","K"))))</f>
        <v>SB</v>
      </c>
      <c r="Q987" s="51" t="str">
        <f ca="1">IF(ISBLANK(B987)," ",IF(O987&gt;MASTER!$B$3/100,"SB",IF(O987&gt;MASTER!$B$4/100,"B",IF(O987&gt;MASTER!$B$5/100,"C","K"))))</f>
        <v>SB</v>
      </c>
    </row>
    <row r="988" customHeight="1" spans="1:17">
      <c r="A988" s="51">
        <f ca="1">INDIRECT(ADDRESS(2+QUOTIENT(ROW()-2,COUNTA('Form Responses 1'!$1:$1)-4),1,,TRUE,"Form Responses 1"))</f>
        <v>0</v>
      </c>
      <c r="B988" s="51">
        <f ca="1">INDIRECT(ADDRESS(2+QUOTIENT(ROW()-2,COUNTA('Form Responses 1'!$1:$1)-4),2,,TRUE,"Form Responses 1"))</f>
        <v>0</v>
      </c>
      <c r="C988" s="51">
        <f ca="1">INDIRECT(ADDRESS(2+QUOTIENT(ROW()-2,COUNTA('Form Responses 1'!$1:$1)-4),3,,TRUE,"Form Responses 1"))</f>
        <v>0</v>
      </c>
      <c r="D988" s="51">
        <f ca="1">INDIRECT(ADDRESS(2+QUOTIENT(ROW()-2,COUNTA('Form Responses 1'!$1:$1)-4),4,,TRUE,"Form Responses 1"))</f>
        <v>0</v>
      </c>
      <c r="E988" s="67">
        <f ca="1" t="shared" si="0"/>
        <v>6</v>
      </c>
      <c r="F988" s="51" t="str">
        <f ca="1">IF(ISBLANK(A988)," ",INDIRECT(ADDRESS(1,5+MOD(ROW()-2,COUNTA('Form Responses 1'!$1:$1)-4),,TRUE,"Form Responses 1")))</f>
        <v>Gedung [Kamar 4]</v>
      </c>
      <c r="G988" s="51" t="e">
        <f ca="1">IF(ISBLANK(A988)," ",INDIRECT(ADDRESS(MATCH(A988,'Form Responses 1'!A:A,0),5+MOD(ROW()-2,COUNTA('Form Responses 1'!$1:$1)-4),,TRUE,"Form Responses 1")))</f>
        <v>#N/A</v>
      </c>
      <c r="H988" s="68" t="str">
        <f ca="1" t="shared" si="1"/>
        <v>Gedung</v>
      </c>
      <c r="I988" s="68" t="str">
        <f ca="1" t="shared" si="2"/>
        <v>CLEANING SERVICE</v>
      </c>
      <c r="J988" s="68" t="str">
        <f ca="1" t="array" ref="J988">IFERROR(INDEX(MASTER!B:B,MATCH(G988,MASTER!A:A,0))/100," ")</f>
        <v> </v>
      </c>
      <c r="K988" s="51">
        <f ca="1" t="shared" si="3"/>
        <v>0</v>
      </c>
      <c r="L988" s="51" t="str">
        <f ca="1" t="shared" si="4"/>
        <v>1900 - WEEK 00</v>
      </c>
      <c r="M988" s="51" t="str">
        <f ca="1" t="shared" si="5"/>
        <v>1900 - MONTH 01</v>
      </c>
      <c r="N988" s="68" t="str">
        <f ca="1" t="shared" ref="N988:O988" si="996">IFERROR(AVERAGEIF(L:L,L988,$J:$J)," ")</f>
        <v> </v>
      </c>
      <c r="O988" s="68" t="str">
        <f ca="1" t="shared" si="996"/>
        <v> </v>
      </c>
      <c r="P988" s="51" t="str">
        <f ca="1">IF(ISBLANK(A988)," ",IF(N988&gt;MASTER!$B$3/100,"SB",IF(N988&gt;MASTER!$B$4/100,"B",IF(N988&gt;MASTER!$B$5/100,"C","K"))))</f>
        <v>SB</v>
      </c>
      <c r="Q988" s="51" t="str">
        <f ca="1">IF(ISBLANK(B988)," ",IF(O988&gt;MASTER!$B$3/100,"SB",IF(O988&gt;MASTER!$B$4/100,"B",IF(O988&gt;MASTER!$B$5/100,"C","K"))))</f>
        <v>SB</v>
      </c>
    </row>
    <row r="989" customHeight="1" spans="1:17">
      <c r="A989" s="51">
        <f ca="1">INDIRECT(ADDRESS(2+QUOTIENT(ROW()-2,COUNTA('Form Responses 1'!$1:$1)-4),1,,TRUE,"Form Responses 1"))</f>
        <v>0</v>
      </c>
      <c r="B989" s="51">
        <f ca="1">INDIRECT(ADDRESS(2+QUOTIENT(ROW()-2,COUNTA('Form Responses 1'!$1:$1)-4),2,,TRUE,"Form Responses 1"))</f>
        <v>0</v>
      </c>
      <c r="C989" s="51">
        <f ca="1">INDIRECT(ADDRESS(2+QUOTIENT(ROW()-2,COUNTA('Form Responses 1'!$1:$1)-4),3,,TRUE,"Form Responses 1"))</f>
        <v>0</v>
      </c>
      <c r="D989" s="51">
        <f ca="1">INDIRECT(ADDRESS(2+QUOTIENT(ROW()-2,COUNTA('Form Responses 1'!$1:$1)-4),4,,TRUE,"Form Responses 1"))</f>
        <v>0</v>
      </c>
      <c r="E989" s="67">
        <f ca="1" t="shared" si="0"/>
        <v>6</v>
      </c>
      <c r="F989" s="51" t="str">
        <f ca="1">IF(ISBLANK(A989)," ",INDIRECT(ADDRESS(1,5+MOD(ROW()-2,COUNTA('Form Responses 1'!$1:$1)-4),,TRUE,"Form Responses 1")))</f>
        <v>Gedung [Kolidor]</v>
      </c>
      <c r="G989" s="51" t="e">
        <f ca="1">IF(ISBLANK(A989)," ",INDIRECT(ADDRESS(MATCH(A989,'Form Responses 1'!A:A,0),5+MOD(ROW()-2,COUNTA('Form Responses 1'!$1:$1)-4),,TRUE,"Form Responses 1")))</f>
        <v>#N/A</v>
      </c>
      <c r="H989" s="68" t="str">
        <f ca="1" t="shared" si="1"/>
        <v>Gedung</v>
      </c>
      <c r="I989" s="68" t="str">
        <f ca="1" t="shared" si="2"/>
        <v>CLEANING SERVICE</v>
      </c>
      <c r="J989" s="68" t="str">
        <f ca="1" t="array" ref="J989">IFERROR(INDEX(MASTER!B:B,MATCH(G989,MASTER!A:A,0))/100," ")</f>
        <v> </v>
      </c>
      <c r="K989" s="51">
        <f ca="1" t="shared" si="3"/>
        <v>0</v>
      </c>
      <c r="L989" s="51" t="str">
        <f ca="1" t="shared" si="4"/>
        <v>1900 - WEEK 00</v>
      </c>
      <c r="M989" s="51" t="str">
        <f ca="1" t="shared" si="5"/>
        <v>1900 - MONTH 01</v>
      </c>
      <c r="N989" s="68" t="str">
        <f ca="1" t="shared" ref="N989:O989" si="997">IFERROR(AVERAGEIF(L:L,L989,$J:$J)," ")</f>
        <v> </v>
      </c>
      <c r="O989" s="68" t="str">
        <f ca="1" t="shared" si="997"/>
        <v> </v>
      </c>
      <c r="P989" s="51" t="str">
        <f ca="1">IF(ISBLANK(A989)," ",IF(N989&gt;MASTER!$B$3/100,"SB",IF(N989&gt;MASTER!$B$4/100,"B",IF(N989&gt;MASTER!$B$5/100,"C","K"))))</f>
        <v>SB</v>
      </c>
      <c r="Q989" s="51" t="str">
        <f ca="1">IF(ISBLANK(B989)," ",IF(O989&gt;MASTER!$B$3/100,"SB",IF(O989&gt;MASTER!$B$4/100,"B",IF(O989&gt;MASTER!$B$5/100,"C","K"))))</f>
        <v>SB</v>
      </c>
    </row>
    <row r="990" customHeight="1" spans="1:17">
      <c r="A990" s="51">
        <f ca="1">INDIRECT(ADDRESS(2+QUOTIENT(ROW()-2,COUNTA('Form Responses 1'!$1:$1)-4),1,,TRUE,"Form Responses 1"))</f>
        <v>0</v>
      </c>
      <c r="B990" s="51">
        <f ca="1">INDIRECT(ADDRESS(2+QUOTIENT(ROW()-2,COUNTA('Form Responses 1'!$1:$1)-4),2,,TRUE,"Form Responses 1"))</f>
        <v>0</v>
      </c>
      <c r="C990" s="51">
        <f ca="1">INDIRECT(ADDRESS(2+QUOTIENT(ROW()-2,COUNTA('Form Responses 1'!$1:$1)-4),3,,TRUE,"Form Responses 1"))</f>
        <v>0</v>
      </c>
      <c r="D990" s="51">
        <f ca="1">INDIRECT(ADDRESS(2+QUOTIENT(ROW()-2,COUNTA('Form Responses 1'!$1:$1)-4),4,,TRUE,"Form Responses 1"))</f>
        <v>0</v>
      </c>
      <c r="E990" s="67">
        <f ca="1" t="shared" si="0"/>
        <v>6</v>
      </c>
      <c r="F990" s="51" t="str">
        <f ca="1">IF(ISBLANK(A990)," ",INDIRECT(ADDRESS(1,5+MOD(ROW()-2,COUNTA('Form Responses 1'!$1:$1)-4),,TRUE,"Form Responses 1")))</f>
        <v>Gedung [Pentri]</v>
      </c>
      <c r="G990" s="51" t="e">
        <f ca="1">IF(ISBLANK(A990)," ",INDIRECT(ADDRESS(MATCH(A990,'Form Responses 1'!A:A,0),5+MOD(ROW()-2,COUNTA('Form Responses 1'!$1:$1)-4),,TRUE,"Form Responses 1")))</f>
        <v>#N/A</v>
      </c>
      <c r="H990" s="68" t="str">
        <f ca="1" t="shared" si="1"/>
        <v>Gedung</v>
      </c>
      <c r="I990" s="68" t="str">
        <f ca="1" t="shared" si="2"/>
        <v>CLEANING SERVICE</v>
      </c>
      <c r="J990" s="68" t="str">
        <f ca="1" t="array" ref="J990">IFERROR(INDEX(MASTER!B:B,MATCH(G990,MASTER!A:A,0))/100," ")</f>
        <v> </v>
      </c>
      <c r="K990" s="51">
        <f ca="1" t="shared" si="3"/>
        <v>0</v>
      </c>
      <c r="L990" s="51" t="str">
        <f ca="1" t="shared" si="4"/>
        <v>1900 - WEEK 00</v>
      </c>
      <c r="M990" s="51" t="str">
        <f ca="1" t="shared" si="5"/>
        <v>1900 - MONTH 01</v>
      </c>
      <c r="N990" s="68" t="str">
        <f ca="1" t="shared" ref="N990:O990" si="998">IFERROR(AVERAGEIF(L:L,L990,$J:$J)," ")</f>
        <v> </v>
      </c>
      <c r="O990" s="68" t="str">
        <f ca="1" t="shared" si="998"/>
        <v> </v>
      </c>
      <c r="P990" s="51" t="str">
        <f ca="1">IF(ISBLANK(A990)," ",IF(N990&gt;MASTER!$B$3/100,"SB",IF(N990&gt;MASTER!$B$4/100,"B",IF(N990&gt;MASTER!$B$5/100,"C","K"))))</f>
        <v>SB</v>
      </c>
      <c r="Q990" s="51" t="str">
        <f ca="1">IF(ISBLANK(B990)," ",IF(O990&gt;MASTER!$B$3/100,"SB",IF(O990&gt;MASTER!$B$4/100,"B",IF(O990&gt;MASTER!$B$5/100,"C","K"))))</f>
        <v>SB</v>
      </c>
    </row>
    <row r="991" customHeight="1" spans="1:17">
      <c r="A991" s="51">
        <f ca="1">INDIRECT(ADDRESS(2+QUOTIENT(ROW()-2,COUNTA('Form Responses 1'!$1:$1)-4),1,,TRUE,"Form Responses 1"))</f>
        <v>0</v>
      </c>
      <c r="B991" s="51">
        <f ca="1">INDIRECT(ADDRESS(2+QUOTIENT(ROW()-2,COUNTA('Form Responses 1'!$1:$1)-4),2,,TRUE,"Form Responses 1"))</f>
        <v>0</v>
      </c>
      <c r="C991" s="51">
        <f ca="1">INDIRECT(ADDRESS(2+QUOTIENT(ROW()-2,COUNTA('Form Responses 1'!$1:$1)-4),3,,TRUE,"Form Responses 1"))</f>
        <v>0</v>
      </c>
      <c r="D991" s="51">
        <f ca="1">INDIRECT(ADDRESS(2+QUOTIENT(ROW()-2,COUNTA('Form Responses 1'!$1:$1)-4),4,,TRUE,"Form Responses 1"))</f>
        <v>0</v>
      </c>
      <c r="E991" s="67">
        <f ca="1" t="shared" si="0"/>
        <v>6</v>
      </c>
      <c r="F991" s="51" t="str">
        <f ca="1">IF(ISBLANK(A991)," ",INDIRECT(ADDRESS(1,5+MOD(ROW()-2,COUNTA('Form Responses 1'!$1:$1)-4),,TRUE,"Form Responses 1")))</f>
        <v>Gedung [Toilet]</v>
      </c>
      <c r="G991" s="51" t="e">
        <f ca="1">IF(ISBLANK(A991)," ",INDIRECT(ADDRESS(MATCH(A991,'Form Responses 1'!A:A,0),5+MOD(ROW()-2,COUNTA('Form Responses 1'!$1:$1)-4),,TRUE,"Form Responses 1")))</f>
        <v>#N/A</v>
      </c>
      <c r="H991" s="68" t="str">
        <f ca="1" t="shared" si="1"/>
        <v>Gedung</v>
      </c>
      <c r="I991" s="68" t="str">
        <f ca="1" t="shared" si="2"/>
        <v>CLEANING SERVICE</v>
      </c>
      <c r="J991" s="68" t="str">
        <f ca="1" t="array" ref="J991">IFERROR(INDEX(MASTER!B:B,MATCH(G991,MASTER!A:A,0))/100," ")</f>
        <v> </v>
      </c>
      <c r="K991" s="51">
        <f ca="1" t="shared" si="3"/>
        <v>0</v>
      </c>
      <c r="L991" s="51" t="str">
        <f ca="1" t="shared" si="4"/>
        <v>1900 - WEEK 00</v>
      </c>
      <c r="M991" s="51" t="str">
        <f ca="1" t="shared" si="5"/>
        <v>1900 - MONTH 01</v>
      </c>
      <c r="N991" s="68" t="str">
        <f ca="1" t="shared" ref="N991:O991" si="999">IFERROR(AVERAGEIF(L:L,L991,$J:$J)," ")</f>
        <v> </v>
      </c>
      <c r="O991" s="68" t="str">
        <f ca="1" t="shared" si="999"/>
        <v> </v>
      </c>
      <c r="P991" s="51" t="str">
        <f ca="1">IF(ISBLANK(A991)," ",IF(N991&gt;MASTER!$B$3/100,"SB",IF(N991&gt;MASTER!$B$4/100,"B",IF(N991&gt;MASTER!$B$5/100,"C","K"))))</f>
        <v>SB</v>
      </c>
      <c r="Q991" s="51" t="str">
        <f ca="1">IF(ISBLANK(B991)," ",IF(O991&gt;MASTER!$B$3/100,"SB",IF(O991&gt;MASTER!$B$4/100,"B",IF(O991&gt;MASTER!$B$5/100,"C","K"))))</f>
        <v>SB</v>
      </c>
    </row>
    <row r="992" customHeight="1" spans="1:17">
      <c r="A992" s="51">
        <f ca="1">INDIRECT(ADDRESS(2+QUOTIENT(ROW()-2,COUNTA('Form Responses 1'!$1:$1)-4),1,,TRUE,"Form Responses 1"))</f>
        <v>0</v>
      </c>
      <c r="B992" s="51">
        <f ca="1">INDIRECT(ADDRESS(2+QUOTIENT(ROW()-2,COUNTA('Form Responses 1'!$1:$1)-4),2,,TRUE,"Form Responses 1"))</f>
        <v>0</v>
      </c>
      <c r="C992" s="51">
        <f ca="1">INDIRECT(ADDRESS(2+QUOTIENT(ROW()-2,COUNTA('Form Responses 1'!$1:$1)-4),3,,TRUE,"Form Responses 1"))</f>
        <v>0</v>
      </c>
      <c r="D992" s="51">
        <f ca="1">INDIRECT(ADDRESS(2+QUOTIENT(ROW()-2,COUNTA('Form Responses 1'!$1:$1)-4),4,,TRUE,"Form Responses 1"))</f>
        <v>0</v>
      </c>
      <c r="E992" s="67">
        <f ca="1" t="shared" si="0"/>
        <v>6</v>
      </c>
      <c r="F992" s="51" t="str">
        <f ca="1">IF(ISBLANK(A992)," ",INDIRECT(ADDRESS(1,5+MOD(ROW()-2,COUNTA('Form Responses 1'!$1:$1)-4),,TRUE,"Form Responses 1")))</f>
        <v>Security [Security Functions]</v>
      </c>
      <c r="G992" s="51" t="e">
        <f ca="1">IF(ISBLANK(A992)," ",INDIRECT(ADDRESS(MATCH(A992,'Form Responses 1'!A:A,0),5+MOD(ROW()-2,COUNTA('Form Responses 1'!$1:$1)-4),,TRUE,"Form Responses 1")))</f>
        <v>#N/A</v>
      </c>
      <c r="H992" s="68" t="str">
        <f ca="1" t="shared" si="1"/>
        <v>Security</v>
      </c>
      <c r="I992" s="68" t="str">
        <f ca="1" t="shared" si="2"/>
        <v>SECURITY SERVICE</v>
      </c>
      <c r="J992" s="68" t="str">
        <f ca="1" t="array" ref="J992">IFERROR(INDEX(MASTER!B:B,MATCH(G992,MASTER!A:A,0))/100," ")</f>
        <v> </v>
      </c>
      <c r="K992" s="51">
        <f ca="1" t="shared" si="3"/>
        <v>0</v>
      </c>
      <c r="L992" s="51" t="str">
        <f ca="1" t="shared" si="4"/>
        <v>1900 - WEEK 00</v>
      </c>
      <c r="M992" s="51" t="str">
        <f ca="1" t="shared" si="5"/>
        <v>1900 - MONTH 01</v>
      </c>
      <c r="N992" s="68" t="str">
        <f ca="1" t="shared" ref="N992:O992" si="1000">IFERROR(AVERAGEIF(L:L,L992,$J:$J)," ")</f>
        <v> </v>
      </c>
      <c r="O992" s="68" t="str">
        <f ca="1" t="shared" si="1000"/>
        <v> </v>
      </c>
      <c r="P992" s="51" t="str">
        <f ca="1">IF(ISBLANK(A992)," ",IF(N992&gt;MASTER!$B$3/100,"SB",IF(N992&gt;MASTER!$B$4/100,"B",IF(N992&gt;MASTER!$B$5/100,"C","K"))))</f>
        <v>SB</v>
      </c>
      <c r="Q992" s="51" t="str">
        <f ca="1">IF(ISBLANK(B992)," ",IF(O992&gt;MASTER!$B$3/100,"SB",IF(O992&gt;MASTER!$B$4/100,"B",IF(O992&gt;MASTER!$B$5/100,"C","K"))))</f>
        <v>SB</v>
      </c>
    </row>
    <row r="993" customHeight="1" spans="1:17">
      <c r="A993" s="51">
        <f ca="1">INDIRECT(ADDRESS(2+QUOTIENT(ROW()-2,COUNTA('Form Responses 1'!$1:$1)-4),1,,TRUE,"Form Responses 1"))</f>
        <v>0</v>
      </c>
      <c r="B993" s="51">
        <f ca="1">INDIRECT(ADDRESS(2+QUOTIENT(ROW()-2,COUNTA('Form Responses 1'!$1:$1)-4),2,,TRUE,"Form Responses 1"))</f>
        <v>0</v>
      </c>
      <c r="C993" s="51">
        <f ca="1">INDIRECT(ADDRESS(2+QUOTIENT(ROW()-2,COUNTA('Form Responses 1'!$1:$1)-4),3,,TRUE,"Form Responses 1"))</f>
        <v>0</v>
      </c>
      <c r="D993" s="51">
        <f ca="1">INDIRECT(ADDRESS(2+QUOTIENT(ROW()-2,COUNTA('Form Responses 1'!$1:$1)-4),4,,TRUE,"Form Responses 1"))</f>
        <v>0</v>
      </c>
      <c r="E993" s="67">
        <f ca="1" t="shared" si="0"/>
        <v>6</v>
      </c>
      <c r="F993" s="51" t="str">
        <f ca="1">IF(ISBLANK(A993)," ",INDIRECT(ADDRESS(1,5+MOD(ROW()-2,COUNTA('Form Responses 1'!$1:$1)-4),,TRUE,"Form Responses 1")))</f>
        <v>Gedung [Halaman]</v>
      </c>
      <c r="G993" s="51" t="e">
        <f ca="1">IF(ISBLANK(A993)," ",INDIRECT(ADDRESS(MATCH(A993,'Form Responses 1'!A:A,0),5+MOD(ROW()-2,COUNTA('Form Responses 1'!$1:$1)-4),,TRUE,"Form Responses 1")))</f>
        <v>#N/A</v>
      </c>
      <c r="H993" s="68" t="str">
        <f ca="1" t="shared" si="1"/>
        <v>Gedung</v>
      </c>
      <c r="I993" s="68" t="str">
        <f ca="1" t="shared" si="2"/>
        <v>CLEANING SERVICE</v>
      </c>
      <c r="J993" s="68" t="str">
        <f ca="1" t="array" ref="J993">IFERROR(INDEX(MASTER!B:B,MATCH(G993,MASTER!A:A,0))/100," ")</f>
        <v> </v>
      </c>
      <c r="K993" s="51">
        <f ca="1" t="shared" si="3"/>
        <v>0</v>
      </c>
      <c r="L993" s="51" t="str">
        <f ca="1" t="shared" si="4"/>
        <v>1900 - WEEK 00</v>
      </c>
      <c r="M993" s="51" t="str">
        <f ca="1" t="shared" si="5"/>
        <v>1900 - MONTH 01</v>
      </c>
      <c r="N993" s="68" t="str">
        <f ca="1" t="shared" ref="N993:O993" si="1001">IFERROR(AVERAGEIF(L:L,L993,$J:$J)," ")</f>
        <v> </v>
      </c>
      <c r="O993" s="68" t="str">
        <f ca="1" t="shared" si="1001"/>
        <v> </v>
      </c>
      <c r="P993" s="51" t="str">
        <f ca="1">IF(ISBLANK(A993)," ",IF(N993&gt;MASTER!$B$3/100,"SB",IF(N993&gt;MASTER!$B$4/100,"B",IF(N993&gt;MASTER!$B$5/100,"C","K"))))</f>
        <v>SB</v>
      </c>
      <c r="Q993" s="51" t="str">
        <f ca="1">IF(ISBLANK(B993)," ",IF(O993&gt;MASTER!$B$3/100,"SB",IF(O993&gt;MASTER!$B$4/100,"B",IF(O993&gt;MASTER!$B$5/100,"C","K"))))</f>
        <v>SB</v>
      </c>
    </row>
    <row r="994" customHeight="1" spans="1:17">
      <c r="A994" s="51">
        <f ca="1">INDIRECT(ADDRESS(2+QUOTIENT(ROW()-2,COUNTA('Form Responses 1'!$1:$1)-4),1,,TRUE,"Form Responses 1"))</f>
        <v>0</v>
      </c>
      <c r="B994" s="51">
        <f ca="1">INDIRECT(ADDRESS(2+QUOTIENT(ROW()-2,COUNTA('Form Responses 1'!$1:$1)-4),2,,TRUE,"Form Responses 1"))</f>
        <v>0</v>
      </c>
      <c r="C994" s="51">
        <f ca="1">INDIRECT(ADDRESS(2+QUOTIENT(ROW()-2,COUNTA('Form Responses 1'!$1:$1)-4),3,,TRUE,"Form Responses 1"))</f>
        <v>0</v>
      </c>
      <c r="D994" s="51">
        <f ca="1">INDIRECT(ADDRESS(2+QUOTIENT(ROW()-2,COUNTA('Form Responses 1'!$1:$1)-4),4,,TRUE,"Form Responses 1"))</f>
        <v>0</v>
      </c>
      <c r="E994" s="67">
        <f ca="1" t="shared" si="0"/>
        <v>6</v>
      </c>
      <c r="F994" s="51" t="str">
        <f ca="1">IF(ISBLANK(A994)," ",INDIRECT(ADDRESS(1,5+MOD(ROW()-2,COUNTA('Form Responses 1'!$1:$1)-4),,TRUE,"Form Responses 1")))</f>
        <v>Gedung [Kamar 1]</v>
      </c>
      <c r="G994" s="51" t="e">
        <f ca="1">IF(ISBLANK(A994)," ",INDIRECT(ADDRESS(MATCH(A994,'Form Responses 1'!A:A,0),5+MOD(ROW()-2,COUNTA('Form Responses 1'!$1:$1)-4),,TRUE,"Form Responses 1")))</f>
        <v>#N/A</v>
      </c>
      <c r="H994" s="68" t="str">
        <f ca="1" t="shared" si="1"/>
        <v>Gedung</v>
      </c>
      <c r="I994" s="68" t="str">
        <f ca="1" t="shared" si="2"/>
        <v>CLEANING SERVICE</v>
      </c>
      <c r="J994" s="68" t="str">
        <f ca="1" t="array" ref="J994">IFERROR(INDEX(MASTER!B:B,MATCH(G994,MASTER!A:A,0))/100," ")</f>
        <v> </v>
      </c>
      <c r="K994" s="51">
        <f ca="1" t="shared" si="3"/>
        <v>0</v>
      </c>
      <c r="L994" s="51" t="str">
        <f ca="1" t="shared" si="4"/>
        <v>1900 - WEEK 00</v>
      </c>
      <c r="M994" s="51" t="str">
        <f ca="1" t="shared" si="5"/>
        <v>1900 - MONTH 01</v>
      </c>
      <c r="N994" s="68" t="str">
        <f ca="1" t="shared" ref="N994:O994" si="1002">IFERROR(AVERAGEIF(L:L,L994,$J:$J)," ")</f>
        <v> </v>
      </c>
      <c r="O994" s="68" t="str">
        <f ca="1" t="shared" si="1002"/>
        <v> </v>
      </c>
      <c r="P994" s="51" t="str">
        <f ca="1">IF(ISBLANK(A994)," ",IF(N994&gt;MASTER!$B$3/100,"SB",IF(N994&gt;MASTER!$B$4/100,"B",IF(N994&gt;MASTER!$B$5/100,"C","K"))))</f>
        <v>SB</v>
      </c>
      <c r="Q994" s="51" t="str">
        <f ca="1">IF(ISBLANK(B994)," ",IF(O994&gt;MASTER!$B$3/100,"SB",IF(O994&gt;MASTER!$B$4/100,"B",IF(O994&gt;MASTER!$B$5/100,"C","K"))))</f>
        <v>SB</v>
      </c>
    </row>
    <row r="995" customHeight="1" spans="1:17">
      <c r="A995" s="51">
        <f ca="1">INDIRECT(ADDRESS(2+QUOTIENT(ROW()-2,COUNTA('Form Responses 1'!$1:$1)-4),1,,TRUE,"Form Responses 1"))</f>
        <v>0</v>
      </c>
      <c r="B995" s="51">
        <f ca="1">INDIRECT(ADDRESS(2+QUOTIENT(ROW()-2,COUNTA('Form Responses 1'!$1:$1)-4),2,,TRUE,"Form Responses 1"))</f>
        <v>0</v>
      </c>
      <c r="C995" s="51">
        <f ca="1">INDIRECT(ADDRESS(2+QUOTIENT(ROW()-2,COUNTA('Form Responses 1'!$1:$1)-4),3,,TRUE,"Form Responses 1"))</f>
        <v>0</v>
      </c>
      <c r="D995" s="51">
        <f ca="1">INDIRECT(ADDRESS(2+QUOTIENT(ROW()-2,COUNTA('Form Responses 1'!$1:$1)-4),4,,TRUE,"Form Responses 1"))</f>
        <v>0</v>
      </c>
      <c r="E995" s="67">
        <f ca="1" t="shared" si="0"/>
        <v>6</v>
      </c>
      <c r="F995" s="51" t="str">
        <f ca="1">IF(ISBLANK(A995)," ",INDIRECT(ADDRESS(1,5+MOD(ROW()-2,COUNTA('Form Responses 1'!$1:$1)-4),,TRUE,"Form Responses 1")))</f>
        <v>Gedung [Kamar 2]</v>
      </c>
      <c r="G995" s="51" t="e">
        <f ca="1">IF(ISBLANK(A995)," ",INDIRECT(ADDRESS(MATCH(A995,'Form Responses 1'!A:A,0),5+MOD(ROW()-2,COUNTA('Form Responses 1'!$1:$1)-4),,TRUE,"Form Responses 1")))</f>
        <v>#N/A</v>
      </c>
      <c r="H995" s="68" t="str">
        <f ca="1" t="shared" si="1"/>
        <v>Gedung</v>
      </c>
      <c r="I995" s="68" t="str">
        <f ca="1" t="shared" si="2"/>
        <v>CLEANING SERVICE</v>
      </c>
      <c r="J995" s="68" t="str">
        <f ca="1" t="array" ref="J995">IFERROR(INDEX(MASTER!B:B,MATCH(G995,MASTER!A:A,0))/100," ")</f>
        <v> </v>
      </c>
      <c r="K995" s="51">
        <f ca="1" t="shared" si="3"/>
        <v>0</v>
      </c>
      <c r="L995" s="51" t="str">
        <f ca="1" t="shared" si="4"/>
        <v>1900 - WEEK 00</v>
      </c>
      <c r="M995" s="51" t="str">
        <f ca="1" t="shared" si="5"/>
        <v>1900 - MONTH 01</v>
      </c>
      <c r="N995" s="68" t="str">
        <f ca="1" t="shared" ref="N995:O995" si="1003">IFERROR(AVERAGEIF(L:L,L995,$J:$J)," ")</f>
        <v> </v>
      </c>
      <c r="O995" s="68" t="str">
        <f ca="1" t="shared" si="1003"/>
        <v> </v>
      </c>
      <c r="P995" s="51" t="str">
        <f ca="1">IF(ISBLANK(A995)," ",IF(N995&gt;MASTER!$B$3/100,"SB",IF(N995&gt;MASTER!$B$4/100,"B",IF(N995&gt;MASTER!$B$5/100,"C","K"))))</f>
        <v>SB</v>
      </c>
      <c r="Q995" s="51" t="str">
        <f ca="1">IF(ISBLANK(B995)," ",IF(O995&gt;MASTER!$B$3/100,"SB",IF(O995&gt;MASTER!$B$4/100,"B",IF(O995&gt;MASTER!$B$5/100,"C","K"))))</f>
        <v>SB</v>
      </c>
    </row>
    <row r="996" customHeight="1" spans="1:17">
      <c r="A996" s="51">
        <f ca="1">INDIRECT(ADDRESS(2+QUOTIENT(ROW()-2,COUNTA('Form Responses 1'!$1:$1)-4),1,,TRUE,"Form Responses 1"))</f>
        <v>0</v>
      </c>
      <c r="B996" s="51">
        <f ca="1">INDIRECT(ADDRESS(2+QUOTIENT(ROW()-2,COUNTA('Form Responses 1'!$1:$1)-4),2,,TRUE,"Form Responses 1"))</f>
        <v>0</v>
      </c>
      <c r="C996" s="51">
        <f ca="1">INDIRECT(ADDRESS(2+QUOTIENT(ROW()-2,COUNTA('Form Responses 1'!$1:$1)-4),3,,TRUE,"Form Responses 1"))</f>
        <v>0</v>
      </c>
      <c r="D996" s="51">
        <f ca="1">INDIRECT(ADDRESS(2+QUOTIENT(ROW()-2,COUNTA('Form Responses 1'!$1:$1)-4),4,,TRUE,"Form Responses 1"))</f>
        <v>0</v>
      </c>
      <c r="E996" s="67">
        <f ca="1" t="shared" si="0"/>
        <v>6</v>
      </c>
      <c r="F996" s="51" t="str">
        <f ca="1">IF(ISBLANK(A996)," ",INDIRECT(ADDRESS(1,5+MOD(ROW()-2,COUNTA('Form Responses 1'!$1:$1)-4),,TRUE,"Form Responses 1")))</f>
        <v>Gedung [Kamar 3]</v>
      </c>
      <c r="G996" s="51" t="e">
        <f ca="1">IF(ISBLANK(A996)," ",INDIRECT(ADDRESS(MATCH(A996,'Form Responses 1'!A:A,0),5+MOD(ROW()-2,COUNTA('Form Responses 1'!$1:$1)-4),,TRUE,"Form Responses 1")))</f>
        <v>#N/A</v>
      </c>
      <c r="H996" s="68" t="str">
        <f ca="1" t="shared" si="1"/>
        <v>Gedung</v>
      </c>
      <c r="I996" s="68" t="str">
        <f ca="1" t="shared" si="2"/>
        <v>CLEANING SERVICE</v>
      </c>
      <c r="J996" s="68" t="str">
        <f ca="1" t="array" ref="J996">IFERROR(INDEX(MASTER!B:B,MATCH(G996,MASTER!A:A,0))/100," ")</f>
        <v> </v>
      </c>
      <c r="K996" s="51">
        <f ca="1" t="shared" si="3"/>
        <v>0</v>
      </c>
      <c r="L996" s="51" t="str">
        <f ca="1" t="shared" si="4"/>
        <v>1900 - WEEK 00</v>
      </c>
      <c r="M996" s="51" t="str">
        <f ca="1" t="shared" si="5"/>
        <v>1900 - MONTH 01</v>
      </c>
      <c r="N996" s="68" t="str">
        <f ca="1" t="shared" ref="N996:O996" si="1004">IFERROR(AVERAGEIF(L:L,L996,$J:$J)," ")</f>
        <v> </v>
      </c>
      <c r="O996" s="68" t="str">
        <f ca="1" t="shared" si="1004"/>
        <v> </v>
      </c>
      <c r="P996" s="51" t="str">
        <f ca="1">IF(ISBLANK(A996)," ",IF(N996&gt;MASTER!$B$3/100,"SB",IF(N996&gt;MASTER!$B$4/100,"B",IF(N996&gt;MASTER!$B$5/100,"C","K"))))</f>
        <v>SB</v>
      </c>
      <c r="Q996" s="51" t="str">
        <f ca="1">IF(ISBLANK(B996)," ",IF(O996&gt;MASTER!$B$3/100,"SB",IF(O996&gt;MASTER!$B$4/100,"B",IF(O996&gt;MASTER!$B$5/100,"C","K"))))</f>
        <v>SB</v>
      </c>
    </row>
    <row r="997" customHeight="1" spans="1:17">
      <c r="A997" s="51">
        <f ca="1">INDIRECT(ADDRESS(2+QUOTIENT(ROW()-2,COUNTA('Form Responses 1'!$1:$1)-4),1,,TRUE,"Form Responses 1"))</f>
        <v>0</v>
      </c>
      <c r="B997" s="51">
        <f ca="1">INDIRECT(ADDRESS(2+QUOTIENT(ROW()-2,COUNTA('Form Responses 1'!$1:$1)-4),2,,TRUE,"Form Responses 1"))</f>
        <v>0</v>
      </c>
      <c r="C997" s="51">
        <f ca="1">INDIRECT(ADDRESS(2+QUOTIENT(ROW()-2,COUNTA('Form Responses 1'!$1:$1)-4),3,,TRUE,"Form Responses 1"))</f>
        <v>0</v>
      </c>
      <c r="D997" s="51">
        <f ca="1">INDIRECT(ADDRESS(2+QUOTIENT(ROW()-2,COUNTA('Form Responses 1'!$1:$1)-4),4,,TRUE,"Form Responses 1"))</f>
        <v>0</v>
      </c>
      <c r="E997" s="67">
        <f ca="1" t="shared" si="0"/>
        <v>6</v>
      </c>
      <c r="F997" s="51" t="str">
        <f ca="1">IF(ISBLANK(A997)," ",INDIRECT(ADDRESS(1,5+MOD(ROW()-2,COUNTA('Form Responses 1'!$1:$1)-4),,TRUE,"Form Responses 1")))</f>
        <v>Gedung [Kamar 4]</v>
      </c>
      <c r="G997" s="51" t="e">
        <f ca="1">IF(ISBLANK(A997)," ",INDIRECT(ADDRESS(MATCH(A997,'Form Responses 1'!A:A,0),5+MOD(ROW()-2,COUNTA('Form Responses 1'!$1:$1)-4),,TRUE,"Form Responses 1")))</f>
        <v>#N/A</v>
      </c>
      <c r="H997" s="68" t="str">
        <f ca="1" t="shared" si="1"/>
        <v>Gedung</v>
      </c>
      <c r="I997" s="68" t="str">
        <f ca="1" t="shared" si="2"/>
        <v>CLEANING SERVICE</v>
      </c>
      <c r="J997" s="68" t="str">
        <f ca="1" t="array" ref="J997">IFERROR(INDEX(MASTER!B:B,MATCH(G997,MASTER!A:A,0))/100," ")</f>
        <v> </v>
      </c>
      <c r="K997" s="51">
        <f ca="1" t="shared" si="3"/>
        <v>0</v>
      </c>
      <c r="L997" s="51" t="str">
        <f ca="1" t="shared" si="4"/>
        <v>1900 - WEEK 00</v>
      </c>
      <c r="M997" s="51" t="str">
        <f ca="1" t="shared" si="5"/>
        <v>1900 - MONTH 01</v>
      </c>
      <c r="N997" s="68" t="str">
        <f ca="1" t="shared" ref="N997:O997" si="1005">IFERROR(AVERAGEIF(L:L,L997,$J:$J)," ")</f>
        <v> </v>
      </c>
      <c r="O997" s="68" t="str">
        <f ca="1" t="shared" si="1005"/>
        <v> </v>
      </c>
      <c r="P997" s="51" t="str">
        <f ca="1">IF(ISBLANK(A997)," ",IF(N997&gt;MASTER!$B$3/100,"SB",IF(N997&gt;MASTER!$B$4/100,"B",IF(N997&gt;MASTER!$B$5/100,"C","K"))))</f>
        <v>SB</v>
      </c>
      <c r="Q997" s="51" t="str">
        <f ca="1">IF(ISBLANK(B997)," ",IF(O997&gt;MASTER!$B$3/100,"SB",IF(O997&gt;MASTER!$B$4/100,"B",IF(O997&gt;MASTER!$B$5/100,"C","K"))))</f>
        <v>SB</v>
      </c>
    </row>
    <row r="998" customHeight="1" spans="1:17">
      <c r="A998" s="51">
        <f ca="1">INDIRECT(ADDRESS(2+QUOTIENT(ROW()-2,COUNTA('Form Responses 1'!$1:$1)-4),1,,TRUE,"Form Responses 1"))</f>
        <v>0</v>
      </c>
      <c r="B998" s="51">
        <f ca="1">INDIRECT(ADDRESS(2+QUOTIENT(ROW()-2,COUNTA('Form Responses 1'!$1:$1)-4),2,,TRUE,"Form Responses 1"))</f>
        <v>0</v>
      </c>
      <c r="C998" s="51">
        <f ca="1">INDIRECT(ADDRESS(2+QUOTIENT(ROW()-2,COUNTA('Form Responses 1'!$1:$1)-4),3,,TRUE,"Form Responses 1"))</f>
        <v>0</v>
      </c>
      <c r="D998" s="51">
        <f ca="1">INDIRECT(ADDRESS(2+QUOTIENT(ROW()-2,COUNTA('Form Responses 1'!$1:$1)-4),4,,TRUE,"Form Responses 1"))</f>
        <v>0</v>
      </c>
      <c r="E998" s="67">
        <f ca="1" t="shared" si="0"/>
        <v>6</v>
      </c>
      <c r="F998" s="51" t="str">
        <f ca="1">IF(ISBLANK(A998)," ",INDIRECT(ADDRESS(1,5+MOD(ROW()-2,COUNTA('Form Responses 1'!$1:$1)-4),,TRUE,"Form Responses 1")))</f>
        <v>Gedung [Kolidor]</v>
      </c>
      <c r="G998" s="51" t="e">
        <f ca="1">IF(ISBLANK(A998)," ",INDIRECT(ADDRESS(MATCH(A998,'Form Responses 1'!A:A,0),5+MOD(ROW()-2,COUNTA('Form Responses 1'!$1:$1)-4),,TRUE,"Form Responses 1")))</f>
        <v>#N/A</v>
      </c>
      <c r="H998" s="68" t="str">
        <f ca="1" t="shared" si="1"/>
        <v>Gedung</v>
      </c>
      <c r="I998" s="68" t="str">
        <f ca="1" t="shared" si="2"/>
        <v>CLEANING SERVICE</v>
      </c>
      <c r="J998" s="68" t="str">
        <f ca="1" t="array" ref="J998">IFERROR(INDEX(MASTER!B:B,MATCH(G998,MASTER!A:A,0))/100," ")</f>
        <v> </v>
      </c>
      <c r="K998" s="51">
        <f ca="1" t="shared" si="3"/>
        <v>0</v>
      </c>
      <c r="L998" s="51" t="str">
        <f ca="1" t="shared" si="4"/>
        <v>1900 - WEEK 00</v>
      </c>
      <c r="M998" s="51" t="str">
        <f ca="1" t="shared" si="5"/>
        <v>1900 - MONTH 01</v>
      </c>
      <c r="N998" s="68" t="str">
        <f ca="1" t="shared" ref="N998:O998" si="1006">IFERROR(AVERAGEIF(L:L,L998,$J:$J)," ")</f>
        <v> </v>
      </c>
      <c r="O998" s="68" t="str">
        <f ca="1" t="shared" si="1006"/>
        <v> </v>
      </c>
      <c r="P998" s="51" t="str">
        <f ca="1">IF(ISBLANK(A998)," ",IF(N998&gt;MASTER!$B$3/100,"SB",IF(N998&gt;MASTER!$B$4/100,"B",IF(N998&gt;MASTER!$B$5/100,"C","K"))))</f>
        <v>SB</v>
      </c>
      <c r="Q998" s="51" t="str">
        <f ca="1">IF(ISBLANK(B998)," ",IF(O998&gt;MASTER!$B$3/100,"SB",IF(O998&gt;MASTER!$B$4/100,"B",IF(O998&gt;MASTER!$B$5/100,"C","K"))))</f>
        <v>SB</v>
      </c>
    </row>
    <row r="999" customHeight="1" spans="1:17">
      <c r="A999" s="51">
        <f ca="1">INDIRECT(ADDRESS(2+QUOTIENT(ROW()-2,COUNTA('Form Responses 1'!$1:$1)-4),1,,TRUE,"Form Responses 1"))</f>
        <v>0</v>
      </c>
      <c r="B999" s="51">
        <f ca="1">INDIRECT(ADDRESS(2+QUOTIENT(ROW()-2,COUNTA('Form Responses 1'!$1:$1)-4),2,,TRUE,"Form Responses 1"))</f>
        <v>0</v>
      </c>
      <c r="C999" s="51">
        <f ca="1">INDIRECT(ADDRESS(2+QUOTIENT(ROW()-2,COUNTA('Form Responses 1'!$1:$1)-4),3,,TRUE,"Form Responses 1"))</f>
        <v>0</v>
      </c>
      <c r="D999" s="51">
        <f ca="1">INDIRECT(ADDRESS(2+QUOTIENT(ROW()-2,COUNTA('Form Responses 1'!$1:$1)-4),4,,TRUE,"Form Responses 1"))</f>
        <v>0</v>
      </c>
      <c r="E999" s="67">
        <f ca="1" t="shared" si="0"/>
        <v>6</v>
      </c>
      <c r="F999" s="51" t="str">
        <f ca="1">IF(ISBLANK(A999)," ",INDIRECT(ADDRESS(1,5+MOD(ROW()-2,COUNTA('Form Responses 1'!$1:$1)-4),,TRUE,"Form Responses 1")))</f>
        <v>Gedung [Pentri]</v>
      </c>
      <c r="G999" s="51" t="e">
        <f ca="1">IF(ISBLANK(A999)," ",INDIRECT(ADDRESS(MATCH(A999,'Form Responses 1'!A:A,0),5+MOD(ROW()-2,COUNTA('Form Responses 1'!$1:$1)-4),,TRUE,"Form Responses 1")))</f>
        <v>#N/A</v>
      </c>
      <c r="H999" s="68" t="str">
        <f ca="1" t="shared" si="1"/>
        <v>Gedung</v>
      </c>
      <c r="I999" s="68" t="str">
        <f ca="1" t="shared" si="2"/>
        <v>CLEANING SERVICE</v>
      </c>
      <c r="J999" s="68" t="str">
        <f ca="1" t="array" ref="J999">IFERROR(INDEX(MASTER!B:B,MATCH(G999,MASTER!A:A,0))/100," ")</f>
        <v> </v>
      </c>
      <c r="K999" s="51">
        <f ca="1" t="shared" si="3"/>
        <v>0</v>
      </c>
      <c r="L999" s="51" t="str">
        <f ca="1" t="shared" si="4"/>
        <v>1900 - WEEK 00</v>
      </c>
      <c r="M999" s="51" t="str">
        <f ca="1" t="shared" si="5"/>
        <v>1900 - MONTH 01</v>
      </c>
      <c r="N999" s="68" t="str">
        <f ca="1" t="shared" ref="N999:O999" si="1007">IFERROR(AVERAGEIF(L:L,L999,$J:$J)," ")</f>
        <v> </v>
      </c>
      <c r="O999" s="68" t="str">
        <f ca="1" t="shared" si="1007"/>
        <v> </v>
      </c>
      <c r="P999" s="51" t="str">
        <f ca="1">IF(ISBLANK(A999)," ",IF(N999&gt;MASTER!$B$3/100,"SB",IF(N999&gt;MASTER!$B$4/100,"B",IF(N999&gt;MASTER!$B$5/100,"C","K"))))</f>
        <v>SB</v>
      </c>
      <c r="Q999" s="51" t="str">
        <f ca="1">IF(ISBLANK(B999)," ",IF(O999&gt;MASTER!$B$3/100,"SB",IF(O999&gt;MASTER!$B$4/100,"B",IF(O999&gt;MASTER!$B$5/100,"C","K"))))</f>
        <v>SB</v>
      </c>
    </row>
    <row r="1000" customHeight="1" spans="1:17">
      <c r="A1000" s="51">
        <f ca="1">INDIRECT(ADDRESS(2+QUOTIENT(ROW()-2,COUNTA('Form Responses 1'!$1:$1)-4),1,,TRUE,"Form Responses 1"))</f>
        <v>0</v>
      </c>
      <c r="B1000" s="51">
        <f ca="1">INDIRECT(ADDRESS(2+QUOTIENT(ROW()-2,COUNTA('Form Responses 1'!$1:$1)-4),2,,TRUE,"Form Responses 1"))</f>
        <v>0</v>
      </c>
      <c r="C1000" s="51">
        <f ca="1">INDIRECT(ADDRESS(2+QUOTIENT(ROW()-2,COUNTA('Form Responses 1'!$1:$1)-4),3,,TRUE,"Form Responses 1"))</f>
        <v>0</v>
      </c>
      <c r="D1000" s="51">
        <f ca="1">INDIRECT(ADDRESS(2+QUOTIENT(ROW()-2,COUNTA('Form Responses 1'!$1:$1)-4),4,,TRUE,"Form Responses 1"))</f>
        <v>0</v>
      </c>
      <c r="E1000" s="67">
        <f ca="1" t="shared" si="0"/>
        <v>6</v>
      </c>
      <c r="F1000" s="51" t="str">
        <f ca="1">IF(ISBLANK(A1000)," ",INDIRECT(ADDRESS(1,5+MOD(ROW()-2,COUNTA('Form Responses 1'!$1:$1)-4),,TRUE,"Form Responses 1")))</f>
        <v>Gedung [Toilet]</v>
      </c>
      <c r="G1000" s="51" t="e">
        <f ca="1">IF(ISBLANK(A1000)," ",INDIRECT(ADDRESS(MATCH(A1000,'Form Responses 1'!A:A,0),5+MOD(ROW()-2,COUNTA('Form Responses 1'!$1:$1)-4),,TRUE,"Form Responses 1")))</f>
        <v>#N/A</v>
      </c>
      <c r="H1000" s="68" t="str">
        <f ca="1" t="shared" si="1"/>
        <v>Gedung</v>
      </c>
      <c r="I1000" s="68" t="str">
        <f ca="1" t="shared" si="2"/>
        <v>CLEANING SERVICE</v>
      </c>
      <c r="J1000" s="68" t="str">
        <f ca="1" t="array" ref="J1000">IFERROR(INDEX(MASTER!B:B,MATCH(G1000,MASTER!A:A,0))/100," ")</f>
        <v> </v>
      </c>
      <c r="K1000" s="51">
        <f ca="1" t="shared" si="3"/>
        <v>0</v>
      </c>
      <c r="L1000" s="51" t="str">
        <f ca="1" t="shared" si="4"/>
        <v>1900 - WEEK 00</v>
      </c>
      <c r="M1000" s="51" t="str">
        <f ca="1" t="shared" si="5"/>
        <v>1900 - MONTH 01</v>
      </c>
      <c r="N1000" s="68" t="str">
        <f ca="1" t="shared" ref="N1000:O1000" si="1008">IFERROR(AVERAGEIF(L:L,L1000,$J:$J)," ")</f>
        <v> </v>
      </c>
      <c r="O1000" s="68" t="str">
        <f ca="1" t="shared" si="1008"/>
        <v> </v>
      </c>
      <c r="P1000" s="51" t="str">
        <f ca="1">IF(ISBLANK(A1000)," ",IF(N1000&gt;MASTER!$B$3/100,"SB",IF(N1000&gt;MASTER!$B$4/100,"B",IF(N1000&gt;MASTER!$B$5/100,"C","K"))))</f>
        <v>SB</v>
      </c>
      <c r="Q1000" s="51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1" t="s">
        <v>117</v>
      </c>
      <c r="B1" s="41" t="s">
        <v>122</v>
      </c>
    </row>
    <row r="3" customHeight="1" spans="1:14">
      <c r="A3" s="36" t="s">
        <v>123</v>
      </c>
      <c r="B3" s="52"/>
      <c r="C3" s="52"/>
      <c r="D3" s="52"/>
      <c r="E3" s="36" t="s">
        <v>110</v>
      </c>
      <c r="F3" s="36"/>
      <c r="G3" s="52"/>
      <c r="H3" s="52"/>
      <c r="I3" s="52"/>
      <c r="J3" s="52"/>
      <c r="K3" s="52"/>
      <c r="L3" s="52"/>
      <c r="M3" s="52"/>
      <c r="N3" s="53"/>
    </row>
    <row r="4" customHeight="1" spans="1:14">
      <c r="A4" s="36" t="s">
        <v>0</v>
      </c>
      <c r="B4" s="36" t="s">
        <v>1</v>
      </c>
      <c r="C4" s="36" t="s">
        <v>2</v>
      </c>
      <c r="D4" s="36" t="s">
        <v>3</v>
      </c>
      <c r="E4" s="36" t="s">
        <v>5</v>
      </c>
      <c r="F4" s="54" t="s">
        <v>6</v>
      </c>
      <c r="G4" s="54" t="s">
        <v>7</v>
      </c>
      <c r="H4" s="54" t="s">
        <v>8</v>
      </c>
      <c r="I4" s="54" t="s">
        <v>9</v>
      </c>
      <c r="J4" s="54" t="s">
        <v>10</v>
      </c>
      <c r="K4" s="54" t="s">
        <v>11</v>
      </c>
      <c r="L4" s="54" t="s">
        <v>12</v>
      </c>
      <c r="M4" s="54" t="s">
        <v>4</v>
      </c>
      <c r="N4" s="37" t="s">
        <v>124</v>
      </c>
    </row>
    <row r="5" customHeight="1" spans="1:14">
      <c r="A5" s="61">
        <v>0</v>
      </c>
      <c r="B5" s="36">
        <v>0</v>
      </c>
      <c r="C5" s="36">
        <v>0</v>
      </c>
      <c r="D5" s="38">
        <v>0</v>
      </c>
      <c r="E5" s="36" t="e">
        <v>#DIV/0!</v>
      </c>
      <c r="F5" s="54" t="e">
        <v>#DIV/0!</v>
      </c>
      <c r="G5" s="54" t="e">
        <v>#DIV/0!</v>
      </c>
      <c r="H5" s="54" t="e">
        <v>#DIV/0!</v>
      </c>
      <c r="I5" s="54" t="e">
        <v>#DIV/0!</v>
      </c>
      <c r="J5" s="54" t="e">
        <v>#DIV/0!</v>
      </c>
      <c r="K5" s="54" t="e">
        <v>#DIV/0!</v>
      </c>
      <c r="L5" s="54" t="e">
        <v>#DIV/0!</v>
      </c>
      <c r="M5" s="54" t="e">
        <v>#DIV/0!</v>
      </c>
      <c r="N5" s="37" t="e">
        <v>#DIV/0!</v>
      </c>
    </row>
    <row r="6" customHeight="1" spans="1:14">
      <c r="A6" s="61">
        <v>44989.2378819444</v>
      </c>
      <c r="B6" s="36" t="s">
        <v>13</v>
      </c>
      <c r="C6" s="36" t="s">
        <v>14</v>
      </c>
      <c r="D6" s="38">
        <v>44988</v>
      </c>
      <c r="E6" s="36">
        <v>0.95</v>
      </c>
      <c r="F6" s="54">
        <v>0.95</v>
      </c>
      <c r="G6" s="54">
        <v>0.95</v>
      </c>
      <c r="H6" s="54">
        <v>0.95</v>
      </c>
      <c r="I6" s="54">
        <v>0.95</v>
      </c>
      <c r="J6" s="54">
        <v>0.95</v>
      </c>
      <c r="K6" s="54">
        <v>0.95</v>
      </c>
      <c r="L6" s="54">
        <v>0.95</v>
      </c>
      <c r="M6" s="54">
        <v>0.95</v>
      </c>
      <c r="N6" s="37">
        <v>0.95</v>
      </c>
    </row>
    <row r="7" customHeight="1" spans="1:14">
      <c r="A7" s="61">
        <v>44989.2385532407</v>
      </c>
      <c r="B7" s="36" t="s">
        <v>13</v>
      </c>
      <c r="C7" s="36" t="s">
        <v>14</v>
      </c>
      <c r="D7" s="38">
        <v>44987</v>
      </c>
      <c r="E7" s="36">
        <v>0.95</v>
      </c>
      <c r="F7" s="54">
        <v>0.95</v>
      </c>
      <c r="G7" s="54">
        <v>0.95</v>
      </c>
      <c r="H7" s="54">
        <v>0.95</v>
      </c>
      <c r="I7" s="54">
        <v>0.95</v>
      </c>
      <c r="J7" s="54">
        <v>0.95</v>
      </c>
      <c r="K7" s="54">
        <v>0.95</v>
      </c>
      <c r="L7" s="54">
        <v>0.95</v>
      </c>
      <c r="M7" s="54">
        <v>0.95</v>
      </c>
      <c r="N7" s="37">
        <v>0.95</v>
      </c>
    </row>
    <row r="8" customHeight="1" spans="1:14">
      <c r="A8" s="61">
        <v>44989.2391550926</v>
      </c>
      <c r="B8" s="36" t="s">
        <v>13</v>
      </c>
      <c r="C8" s="36" t="s">
        <v>14</v>
      </c>
      <c r="D8" s="38">
        <v>44986</v>
      </c>
      <c r="E8" s="36">
        <v>0.95</v>
      </c>
      <c r="F8" s="54">
        <v>0.95</v>
      </c>
      <c r="G8" s="54">
        <v>0.95</v>
      </c>
      <c r="H8" s="54">
        <v>0.95</v>
      </c>
      <c r="I8" s="54">
        <v>0.95</v>
      </c>
      <c r="J8" s="54">
        <v>0.95</v>
      </c>
      <c r="K8" s="54">
        <v>0.95</v>
      </c>
      <c r="L8" s="54">
        <v>0.95</v>
      </c>
      <c r="M8" s="54">
        <v>0.95</v>
      </c>
      <c r="N8" s="37">
        <v>0.95</v>
      </c>
    </row>
    <row r="9" customHeight="1" spans="1:14">
      <c r="A9" s="61">
        <v>44989.2399652778</v>
      </c>
      <c r="B9" s="36" t="s">
        <v>13</v>
      </c>
      <c r="C9" s="36" t="s">
        <v>14</v>
      </c>
      <c r="D9" s="38">
        <v>44985</v>
      </c>
      <c r="E9" s="36">
        <v>0.95</v>
      </c>
      <c r="F9" s="54">
        <v>0.95</v>
      </c>
      <c r="G9" s="54">
        <v>0.95</v>
      </c>
      <c r="H9" s="54">
        <v>0.95</v>
      </c>
      <c r="I9" s="54">
        <v>0.95</v>
      </c>
      <c r="J9" s="54">
        <v>0.95</v>
      </c>
      <c r="K9" s="54">
        <v>0.95</v>
      </c>
      <c r="L9" s="54">
        <v>0.95</v>
      </c>
      <c r="M9" s="54">
        <v>0.95</v>
      </c>
      <c r="N9" s="37">
        <v>0.95</v>
      </c>
    </row>
    <row r="10" customHeight="1" spans="1:14">
      <c r="A10" s="61">
        <v>44989.2416550926</v>
      </c>
      <c r="B10" s="36" t="s">
        <v>13</v>
      </c>
      <c r="C10" s="36" t="s">
        <v>14</v>
      </c>
      <c r="D10" s="38">
        <v>44984</v>
      </c>
      <c r="E10" s="36">
        <v>0.95</v>
      </c>
      <c r="F10" s="54">
        <v>0.95</v>
      </c>
      <c r="G10" s="54">
        <v>0.95</v>
      </c>
      <c r="H10" s="54">
        <v>0.95</v>
      </c>
      <c r="I10" s="54">
        <v>0.95</v>
      </c>
      <c r="J10" s="54">
        <v>0.95</v>
      </c>
      <c r="K10" s="54">
        <v>0.95</v>
      </c>
      <c r="L10" s="54">
        <v>0.95</v>
      </c>
      <c r="M10" s="54">
        <v>0.95</v>
      </c>
      <c r="N10" s="37">
        <v>0.95</v>
      </c>
    </row>
    <row r="11" customHeight="1" spans="1:14">
      <c r="A11" s="61">
        <v>45026.4430439815</v>
      </c>
      <c r="B11" s="36" t="s">
        <v>16</v>
      </c>
      <c r="C11" s="36" t="s">
        <v>17</v>
      </c>
      <c r="D11" s="38">
        <v>44957</v>
      </c>
      <c r="E11" s="36">
        <v>0.89</v>
      </c>
      <c r="F11" s="54">
        <v>0.89</v>
      </c>
      <c r="G11" s="54">
        <v>0.89</v>
      </c>
      <c r="H11" s="54">
        <v>0.89</v>
      </c>
      <c r="I11" s="54">
        <v>0.89</v>
      </c>
      <c r="J11" s="54">
        <v>0.89</v>
      </c>
      <c r="K11" s="54">
        <v>0.89</v>
      </c>
      <c r="L11" s="54">
        <v>0.89</v>
      </c>
      <c r="M11" s="54">
        <v>0.89</v>
      </c>
      <c r="N11" s="37">
        <v>0.89</v>
      </c>
    </row>
    <row r="12" customHeight="1" spans="1:14">
      <c r="A12" s="61">
        <v>45026.4438541667</v>
      </c>
      <c r="B12" s="36" t="s">
        <v>16</v>
      </c>
      <c r="C12" s="36" t="s">
        <v>17</v>
      </c>
      <c r="D12" s="38">
        <v>44985</v>
      </c>
      <c r="E12" s="36">
        <v>0.95</v>
      </c>
      <c r="F12" s="54">
        <v>0.95</v>
      </c>
      <c r="G12" s="54">
        <v>0.95</v>
      </c>
      <c r="H12" s="54">
        <v>0.95</v>
      </c>
      <c r="I12" s="54">
        <v>0.95</v>
      </c>
      <c r="J12" s="54">
        <v>0.95</v>
      </c>
      <c r="K12" s="54">
        <v>0.95</v>
      </c>
      <c r="L12" s="54">
        <v>0.95</v>
      </c>
      <c r="M12" s="54">
        <v>0.95</v>
      </c>
      <c r="N12" s="37">
        <v>0.95</v>
      </c>
    </row>
    <row r="13" customHeight="1" spans="1:14">
      <c r="A13" s="62">
        <v>45026.4446875</v>
      </c>
      <c r="B13" s="40" t="s">
        <v>16</v>
      </c>
      <c r="C13" s="40" t="s">
        <v>17</v>
      </c>
      <c r="D13" s="39">
        <v>45016</v>
      </c>
      <c r="E13" s="40">
        <v>0.95</v>
      </c>
      <c r="F13" s="60">
        <v>0.95</v>
      </c>
      <c r="G13" s="60">
        <v>0.95</v>
      </c>
      <c r="H13" s="60">
        <v>0.95</v>
      </c>
      <c r="I13" s="60">
        <v>0.95</v>
      </c>
      <c r="J13" s="60">
        <v>0.95</v>
      </c>
      <c r="K13" s="60">
        <v>0.95</v>
      </c>
      <c r="L13" s="60">
        <v>0.95</v>
      </c>
      <c r="M13" s="60">
        <v>0.95</v>
      </c>
      <c r="N13" s="41">
        <v>0.95</v>
      </c>
    </row>
    <row r="14" customHeight="1" spans="1:11">
      <c r="A14" s="57"/>
      <c r="B14" s="63"/>
      <c r="C14" s="63"/>
      <c r="D14" s="51"/>
      <c r="E14" s="51"/>
      <c r="F14" s="51"/>
      <c r="G14" s="51"/>
      <c r="H14" s="51"/>
      <c r="I14" s="51"/>
      <c r="J14" s="51"/>
      <c r="K14" s="51"/>
    </row>
    <row r="15" customHeight="1" spans="2:11">
      <c r="B15" s="51"/>
      <c r="C15" s="51"/>
      <c r="D15" s="51"/>
      <c r="E15" s="51"/>
      <c r="F15" s="51"/>
      <c r="G15" s="51"/>
      <c r="H15" s="51"/>
      <c r="I15" s="51"/>
      <c r="J15" s="51"/>
      <c r="K15" s="51"/>
    </row>
    <row r="16" customHeight="1" spans="2:11">
      <c r="B16" s="51"/>
      <c r="C16" s="51"/>
      <c r="D16" s="51"/>
      <c r="E16" s="51"/>
      <c r="F16" s="51"/>
      <c r="G16" s="51"/>
      <c r="H16" s="51"/>
      <c r="I16" s="51"/>
      <c r="J16" s="51"/>
      <c r="K16" s="51"/>
    </row>
    <row r="17" customHeight="1" spans="2:11">
      <c r="B17" s="51"/>
      <c r="C17" s="51"/>
      <c r="D17" s="51"/>
      <c r="E17" s="51"/>
      <c r="F17" s="51"/>
      <c r="G17" s="51"/>
      <c r="H17" s="51"/>
      <c r="I17" s="51"/>
      <c r="J17" s="51"/>
      <c r="K17" s="51"/>
    </row>
    <row r="18" customHeight="1" spans="2:11">
      <c r="B18" s="51"/>
      <c r="C18" s="51"/>
      <c r="D18" s="51"/>
      <c r="E18" s="51"/>
      <c r="F18" s="51"/>
      <c r="G18" s="51"/>
      <c r="H18" s="51"/>
      <c r="I18" s="51"/>
      <c r="J18" s="51"/>
      <c r="K18" s="51"/>
    </row>
    <row r="19" customHeight="1" spans="2:11"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customHeight="1" spans="2:11">
      <c r="B20" s="51"/>
      <c r="C20" s="51"/>
      <c r="E20" s="51"/>
      <c r="F20" s="51"/>
      <c r="G20" s="51"/>
      <c r="H20" s="51"/>
      <c r="I20" s="51"/>
      <c r="J20" s="51"/>
      <c r="K20" s="51"/>
    </row>
    <row r="21" customHeight="1" spans="2:11"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customHeight="1" spans="2:11"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customHeight="1" spans="2:11"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customHeight="1" spans="2:11"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customHeight="1" spans="2:11"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customHeight="1" spans="2:11"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customHeight="1" spans="2:11"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customHeight="1" spans="2:11"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customHeight="1" spans="2:11"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customHeight="1" spans="2:11"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customHeight="1" spans="2:11"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customHeight="1" spans="2:11"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customHeight="1" spans="2:11">
      <c r="B33" s="51"/>
      <c r="C33" s="51"/>
      <c r="D33" s="51"/>
      <c r="E33" s="51"/>
      <c r="F33" s="51"/>
      <c r="G33" s="51"/>
      <c r="H33" s="51"/>
      <c r="I33" s="51"/>
      <c r="J33" s="51"/>
      <c r="K33" s="51"/>
    </row>
    <row r="34" customHeight="1" spans="2:11">
      <c r="B34" s="51"/>
      <c r="C34" s="51"/>
      <c r="D34" s="51"/>
      <c r="E34" s="51"/>
      <c r="F34" s="51"/>
      <c r="G34" s="51"/>
      <c r="H34" s="51"/>
      <c r="I34" s="51"/>
      <c r="J34" s="51"/>
      <c r="K34" s="51"/>
    </row>
    <row r="35" customHeight="1" spans="2:11">
      <c r="B35" s="51"/>
      <c r="C35" s="51"/>
      <c r="D35" s="51"/>
      <c r="E35" s="51"/>
      <c r="F35" s="51"/>
      <c r="G35" s="51"/>
      <c r="H35" s="51"/>
      <c r="I35" s="51"/>
      <c r="J35" s="51"/>
      <c r="K35" s="51"/>
    </row>
    <row r="36" customHeight="1" spans="2:11"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customHeight="1" spans="2:11"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customHeight="1" spans="2:11"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customHeight="1" spans="2:11"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customHeight="1" spans="2:11">
      <c r="B40" s="51"/>
      <c r="C40" s="51"/>
      <c r="D40" s="51"/>
      <c r="E40" s="51"/>
      <c r="F40" s="51"/>
      <c r="G40" s="51"/>
      <c r="H40" s="51"/>
      <c r="I40" s="51"/>
      <c r="J40" s="51"/>
      <c r="K40" s="51"/>
    </row>
    <row r="41" customHeight="1" spans="2:11">
      <c r="B41" s="51"/>
      <c r="C41" s="51"/>
      <c r="D41" s="51"/>
      <c r="E41" s="51"/>
      <c r="F41" s="51"/>
      <c r="G41" s="51"/>
      <c r="H41" s="51"/>
      <c r="I41" s="51"/>
      <c r="J41" s="51"/>
      <c r="K41" s="51"/>
    </row>
    <row r="42" customHeight="1" spans="2:11"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customHeight="1" spans="2:11">
      <c r="B43" s="51"/>
      <c r="C43" s="51"/>
      <c r="D43" s="51"/>
      <c r="E43" s="51"/>
      <c r="F43" s="51"/>
      <c r="G43" s="51"/>
      <c r="H43" s="51"/>
      <c r="I43" s="51"/>
      <c r="J43" s="51"/>
      <c r="K43" s="51"/>
    </row>
    <row r="44" customHeight="1" spans="2:11">
      <c r="B44" s="51"/>
      <c r="C44" s="51"/>
      <c r="D44" s="51"/>
      <c r="E44" s="51"/>
      <c r="F44" s="51"/>
      <c r="G44" s="51"/>
      <c r="H44" s="51"/>
      <c r="I44" s="51"/>
      <c r="J44" s="51"/>
      <c r="K44" s="51"/>
    </row>
    <row r="45" customHeight="1" spans="2:11">
      <c r="B45" s="51"/>
      <c r="C45" s="51"/>
      <c r="D45" s="51"/>
      <c r="E45" s="51"/>
      <c r="F45" s="51"/>
      <c r="G45" s="51"/>
      <c r="H45" s="51"/>
      <c r="I45" s="51"/>
      <c r="J45" s="51"/>
      <c r="K45" s="51"/>
    </row>
    <row r="46" customHeight="1" spans="2:11">
      <c r="B46" s="51"/>
      <c r="C46" s="51"/>
      <c r="D46" s="51"/>
      <c r="E46" s="51"/>
      <c r="F46" s="51"/>
      <c r="G46" s="51"/>
      <c r="H46" s="51"/>
      <c r="I46" s="51"/>
      <c r="J46" s="51"/>
      <c r="K46" s="51"/>
    </row>
    <row r="47" customHeight="1" spans="2:11">
      <c r="B47" s="51"/>
      <c r="C47" s="51"/>
      <c r="D47" s="51"/>
      <c r="E47" s="51"/>
      <c r="F47" s="51"/>
      <c r="G47" s="51"/>
      <c r="H47" s="51"/>
      <c r="I47" s="51"/>
      <c r="J47" s="51"/>
      <c r="K47" s="51"/>
    </row>
    <row r="48" customHeight="1" spans="2:11">
      <c r="B48" s="51"/>
      <c r="C48" s="51"/>
      <c r="D48" s="51"/>
      <c r="E48" s="51"/>
      <c r="F48" s="51"/>
      <c r="G48" s="51"/>
      <c r="H48" s="51"/>
      <c r="I48" s="51"/>
      <c r="J48" s="51"/>
      <c r="K48" s="51"/>
    </row>
    <row r="49" customHeight="1" spans="2:11">
      <c r="B49" s="51"/>
      <c r="C49" s="51"/>
      <c r="D49" s="51"/>
      <c r="E49" s="51"/>
      <c r="F49" s="51"/>
      <c r="G49" s="51"/>
      <c r="H49" s="51"/>
      <c r="I49" s="51"/>
      <c r="J49" s="51"/>
      <c r="K49" s="51"/>
    </row>
    <row r="50" customHeight="1" spans="2:11">
      <c r="B50" s="51"/>
      <c r="C50" s="51"/>
      <c r="D50" s="51"/>
      <c r="E50" s="51"/>
      <c r="F50" s="51"/>
      <c r="G50" s="51"/>
      <c r="H50" s="51"/>
      <c r="I50" s="51"/>
      <c r="J50" s="51"/>
      <c r="K50" s="51"/>
    </row>
    <row r="51" customHeight="1" spans="2:11">
      <c r="B51" s="51"/>
      <c r="C51" s="51"/>
      <c r="D51" s="51"/>
      <c r="E51" s="51"/>
      <c r="F51" s="51"/>
      <c r="G51" s="51"/>
      <c r="H51" s="51"/>
      <c r="I51" s="51"/>
      <c r="J51" s="51"/>
      <c r="K51" s="51"/>
    </row>
    <row r="52" customHeight="1" spans="2:11">
      <c r="B52" s="51"/>
      <c r="C52" s="51"/>
      <c r="D52" s="51"/>
      <c r="E52" s="51"/>
      <c r="F52" s="51"/>
      <c r="G52" s="51"/>
      <c r="H52" s="51"/>
      <c r="I52" s="51"/>
      <c r="J52" s="51"/>
      <c r="K52" s="51"/>
    </row>
    <row r="53" customHeight="1" spans="2:11">
      <c r="B53" s="51"/>
      <c r="C53" s="51"/>
      <c r="D53" s="51"/>
      <c r="E53" s="51"/>
      <c r="F53" s="51"/>
      <c r="G53" s="51"/>
      <c r="H53" s="51"/>
      <c r="I53" s="51"/>
      <c r="J53" s="51"/>
      <c r="K53" s="51"/>
    </row>
    <row r="54" customHeight="1" spans="2:11">
      <c r="B54" s="51"/>
      <c r="C54" s="51"/>
      <c r="D54" s="51"/>
      <c r="E54" s="51"/>
      <c r="F54" s="51"/>
      <c r="G54" s="51"/>
      <c r="H54" s="51"/>
      <c r="I54" s="51"/>
      <c r="J54" s="51"/>
      <c r="K54" s="51"/>
    </row>
    <row r="55" customHeight="1" spans="2:11">
      <c r="B55" s="51"/>
      <c r="C55" s="51"/>
      <c r="D55" s="51"/>
      <c r="E55" s="51"/>
      <c r="F55" s="51"/>
      <c r="G55" s="51"/>
      <c r="H55" s="51"/>
      <c r="I55" s="51"/>
      <c r="J55" s="51"/>
      <c r="K55" s="51"/>
    </row>
    <row r="56" customHeight="1" spans="2:11">
      <c r="B56" s="51"/>
      <c r="C56" s="51"/>
      <c r="D56" s="51"/>
      <c r="E56" s="51"/>
      <c r="F56" s="51"/>
      <c r="G56" s="51"/>
      <c r="H56" s="51"/>
      <c r="I56" s="51"/>
      <c r="J56" s="51"/>
      <c r="K56" s="51"/>
    </row>
    <row r="57" customHeight="1" spans="2:11">
      <c r="B57" s="51"/>
      <c r="C57" s="51"/>
      <c r="D57" s="51"/>
      <c r="E57" s="51"/>
      <c r="F57" s="51"/>
      <c r="G57" s="51"/>
      <c r="H57" s="51"/>
      <c r="I57" s="51"/>
      <c r="J57" s="51"/>
      <c r="K57" s="51"/>
    </row>
    <row r="58" customHeight="1" spans="2:11">
      <c r="B58" s="51"/>
      <c r="C58" s="51"/>
      <c r="D58" s="51"/>
      <c r="E58" s="51"/>
      <c r="F58" s="51"/>
      <c r="G58" s="51"/>
      <c r="H58" s="51"/>
      <c r="I58" s="51"/>
      <c r="J58" s="51"/>
      <c r="K58" s="51"/>
    </row>
    <row r="59" customHeight="1" spans="2:11">
      <c r="B59" s="51"/>
      <c r="C59" s="51"/>
      <c r="D59" s="51"/>
      <c r="E59" s="51"/>
      <c r="F59" s="51"/>
      <c r="G59" s="51"/>
      <c r="H59" s="51"/>
      <c r="I59" s="51"/>
      <c r="J59" s="51"/>
      <c r="K59" s="51"/>
    </row>
    <row r="60" customHeight="1" spans="2:11"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r="61" customHeight="1" spans="2:11"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customHeight="1" spans="2:11"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customHeight="1" spans="2:11">
      <c r="B63" s="51"/>
      <c r="C63" s="51"/>
      <c r="D63" s="51"/>
      <c r="E63" s="51"/>
      <c r="F63" s="51"/>
      <c r="G63" s="51"/>
      <c r="H63" s="51"/>
      <c r="I63" s="51"/>
      <c r="J63" s="51"/>
      <c r="K63" s="51"/>
    </row>
    <row r="64" customHeight="1" spans="2:11">
      <c r="B64" s="51"/>
      <c r="C64" s="51"/>
      <c r="D64" s="51"/>
      <c r="E64" s="51"/>
      <c r="F64" s="51"/>
      <c r="G64" s="51"/>
      <c r="H64" s="51"/>
      <c r="I64" s="51"/>
      <c r="J64" s="51"/>
      <c r="K64" s="51"/>
    </row>
    <row r="65" customHeight="1" spans="2:11"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customHeight="1" spans="2:11"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customHeight="1" spans="2:11">
      <c r="B67" s="51"/>
      <c r="C67" s="51"/>
      <c r="D67" s="51"/>
      <c r="E67" s="51"/>
      <c r="F67" s="51"/>
      <c r="G67" s="51"/>
      <c r="H67" s="51"/>
      <c r="I67" s="51"/>
      <c r="J67" s="51"/>
      <c r="K67" s="51"/>
    </row>
    <row r="68" customHeight="1" spans="2:11">
      <c r="B68" s="51"/>
      <c r="C68" s="51"/>
      <c r="D68" s="51"/>
      <c r="E68" s="51"/>
      <c r="F68" s="51"/>
      <c r="G68" s="51"/>
      <c r="H68" s="51"/>
      <c r="I68" s="51"/>
      <c r="J68" s="51"/>
      <c r="K68" s="51"/>
    </row>
    <row r="69" customHeight="1" spans="2:11">
      <c r="B69" s="51"/>
      <c r="C69" s="51"/>
      <c r="D69" s="51"/>
      <c r="E69" s="51"/>
      <c r="F69" s="51"/>
      <c r="G69" s="51"/>
      <c r="H69" s="51"/>
      <c r="I69" s="51"/>
      <c r="J69" s="51"/>
      <c r="K69" s="51"/>
    </row>
    <row r="70" customHeight="1" spans="2:11">
      <c r="B70" s="51"/>
      <c r="C70" s="51"/>
      <c r="D70" s="51"/>
      <c r="E70" s="51"/>
      <c r="F70" s="51"/>
      <c r="G70" s="51"/>
      <c r="H70" s="51"/>
      <c r="I70" s="51"/>
      <c r="J70" s="51"/>
      <c r="K70" s="51"/>
    </row>
    <row r="71" customHeight="1" spans="2:11"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customHeight="1" spans="2:11">
      <c r="B72" s="51"/>
      <c r="C72" s="51"/>
      <c r="D72" s="51"/>
      <c r="E72" s="51"/>
      <c r="F72" s="51"/>
      <c r="G72" s="51"/>
      <c r="H72" s="51"/>
      <c r="I72" s="51"/>
      <c r="J72" s="51"/>
      <c r="K72" s="51"/>
    </row>
    <row r="73" customHeight="1" spans="2:11"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customHeight="1" spans="2:11">
      <c r="B74" s="51"/>
      <c r="C74" s="51"/>
      <c r="D74" s="51"/>
      <c r="E74" s="51"/>
      <c r="F74" s="51"/>
      <c r="G74" s="51"/>
      <c r="H74" s="51"/>
      <c r="I74" s="51"/>
      <c r="J74" s="51"/>
      <c r="K74" s="51"/>
    </row>
    <row r="75" customHeight="1" spans="2:11"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customHeight="1" spans="2:11"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customHeight="1" spans="2:11"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customHeight="1" spans="2:11"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customHeight="1" spans="2:11">
      <c r="B79" s="51"/>
      <c r="C79" s="51"/>
      <c r="D79" s="51"/>
      <c r="E79" s="51"/>
      <c r="F79" s="51"/>
      <c r="G79" s="51"/>
      <c r="H79" s="51"/>
      <c r="I79" s="51"/>
      <c r="J79" s="51"/>
      <c r="K79" s="51"/>
    </row>
    <row r="80" customHeight="1" spans="2:11"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customHeight="1" spans="2:11"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customHeight="1" spans="2:11"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customHeight="1" spans="2:11"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 customHeight="1" spans="2:11">
      <c r="B84" s="51"/>
      <c r="C84" s="51"/>
      <c r="D84" s="51"/>
      <c r="E84" s="51"/>
      <c r="F84" s="51"/>
      <c r="G84" s="51"/>
      <c r="H84" s="51"/>
      <c r="I84" s="51"/>
      <c r="J84" s="51"/>
      <c r="K84" s="51"/>
    </row>
    <row r="85" customHeight="1" spans="2:11"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customHeight="1" spans="2:11">
      <c r="B86" s="51"/>
      <c r="C86" s="51"/>
      <c r="D86" s="51"/>
      <c r="E86" s="51"/>
      <c r="F86" s="51"/>
      <c r="G86" s="51"/>
      <c r="H86" s="51"/>
      <c r="I86" s="51"/>
      <c r="J86" s="51"/>
      <c r="K86" s="51"/>
    </row>
    <row r="87" customHeight="1" spans="2:11"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customHeight="1" spans="2:11"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customHeight="1" spans="2:11"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customHeight="1" spans="2:11"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customHeight="1" spans="2:11"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customHeight="1" spans="2:11"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customHeight="1" spans="2:11"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customHeight="1" spans="2:11"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customHeight="1" spans="2:11"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customHeight="1" spans="2:11"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customHeight="1" spans="2:11"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customHeight="1" spans="2:11"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customHeight="1" spans="2:11"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customHeight="1" spans="2:11"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  <row r="101" customHeight="1" spans="2:11">
      <c r="B101" s="51"/>
      <c r="C101" s="51"/>
      <c r="D101" s="51"/>
      <c r="E101" s="51"/>
      <c r="F101" s="51"/>
      <c r="G101" s="51"/>
      <c r="H101" s="51"/>
      <c r="I101" s="51"/>
      <c r="J101" s="51"/>
      <c r="K101" s="51"/>
    </row>
    <row r="102" customHeight="1" spans="2:11">
      <c r="B102" s="51"/>
      <c r="C102" s="51"/>
      <c r="D102" s="51"/>
      <c r="E102" s="51"/>
      <c r="F102" s="51"/>
      <c r="G102" s="51"/>
      <c r="H102" s="51"/>
      <c r="I102" s="51"/>
      <c r="J102" s="51"/>
      <c r="K102" s="51"/>
    </row>
    <row r="103" customHeight="1" spans="2:11">
      <c r="B103" s="51"/>
      <c r="C103" s="51"/>
      <c r="D103" s="51"/>
      <c r="E103" s="51"/>
      <c r="F103" s="51"/>
      <c r="G103" s="51"/>
      <c r="H103" s="51"/>
      <c r="I103" s="51"/>
      <c r="J103" s="51"/>
      <c r="K103" s="51"/>
    </row>
    <row r="104" customHeight="1" spans="2:11">
      <c r="B104" s="51"/>
      <c r="C104" s="51"/>
      <c r="D104" s="51"/>
      <c r="E104" s="51"/>
      <c r="F104" s="51"/>
      <c r="G104" s="51"/>
      <c r="H104" s="51"/>
      <c r="I104" s="51"/>
      <c r="J104" s="51"/>
      <c r="K104" s="51"/>
    </row>
    <row r="105" customHeight="1" spans="2:11">
      <c r="B105" s="51"/>
      <c r="C105" s="51"/>
      <c r="D105" s="51"/>
      <c r="E105" s="51"/>
      <c r="F105" s="51"/>
      <c r="G105" s="51"/>
      <c r="H105" s="51"/>
      <c r="I105" s="51"/>
      <c r="J105" s="51"/>
      <c r="K105" s="51"/>
    </row>
    <row r="106" customHeight="1" spans="2:11">
      <c r="B106" s="51"/>
      <c r="C106" s="51"/>
      <c r="D106" s="51"/>
      <c r="E106" s="51"/>
      <c r="F106" s="51"/>
      <c r="G106" s="51"/>
      <c r="H106" s="51"/>
      <c r="I106" s="51"/>
      <c r="J106" s="51"/>
      <c r="K106" s="51"/>
    </row>
    <row r="107" customHeight="1" spans="2:11">
      <c r="B107" s="51"/>
      <c r="C107" s="51"/>
      <c r="D107" s="51"/>
      <c r="E107" s="51"/>
      <c r="F107" s="51"/>
      <c r="G107" s="51"/>
      <c r="H107" s="51"/>
      <c r="I107" s="51"/>
      <c r="J107" s="51"/>
      <c r="K107" s="51"/>
    </row>
    <row r="108" customHeight="1" spans="2:11">
      <c r="B108" s="51"/>
      <c r="C108" s="51"/>
      <c r="D108" s="51"/>
      <c r="E108" s="51"/>
      <c r="F108" s="51"/>
      <c r="G108" s="51"/>
      <c r="H108" s="51"/>
      <c r="I108" s="51"/>
      <c r="J108" s="51"/>
      <c r="K108" s="51"/>
    </row>
    <row r="109" customHeight="1" spans="2:11">
      <c r="B109" s="51"/>
      <c r="C109" s="51"/>
      <c r="D109" s="51"/>
      <c r="E109" s="51"/>
      <c r="F109" s="51"/>
      <c r="G109" s="51"/>
      <c r="H109" s="51"/>
      <c r="I109" s="51"/>
      <c r="J109" s="51"/>
      <c r="K109" s="51"/>
    </row>
    <row r="110" customHeight="1" spans="2:11">
      <c r="B110" s="51"/>
      <c r="C110" s="51"/>
      <c r="D110" s="51"/>
      <c r="E110" s="51"/>
      <c r="F110" s="51"/>
      <c r="G110" s="51"/>
      <c r="H110" s="51"/>
      <c r="I110" s="51"/>
      <c r="J110" s="51"/>
      <c r="K110" s="51"/>
    </row>
    <row r="111" customHeight="1" spans="2:11">
      <c r="B111" s="51"/>
      <c r="C111" s="51"/>
      <c r="D111" s="51"/>
      <c r="E111" s="51"/>
      <c r="F111" s="51"/>
      <c r="G111" s="51"/>
      <c r="H111" s="51"/>
      <c r="I111" s="51"/>
      <c r="J111" s="51"/>
      <c r="K111" s="51"/>
    </row>
    <row r="112" customHeight="1" spans="2:11">
      <c r="B112" s="51"/>
      <c r="C112" s="51"/>
      <c r="D112" s="51"/>
      <c r="E112" s="51"/>
      <c r="F112" s="51"/>
      <c r="G112" s="51"/>
      <c r="H112" s="51"/>
      <c r="I112" s="51"/>
      <c r="J112" s="51"/>
      <c r="K112" s="51"/>
    </row>
    <row r="113" customHeight="1" spans="2:11">
      <c r="B113" s="51"/>
      <c r="C113" s="51"/>
      <c r="D113" s="51"/>
      <c r="E113" s="51"/>
      <c r="F113" s="51"/>
      <c r="G113" s="51"/>
      <c r="H113" s="51"/>
      <c r="I113" s="51"/>
      <c r="J113" s="51"/>
      <c r="K113" s="51"/>
    </row>
    <row r="114" customHeight="1" spans="2:11"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 customHeight="1" spans="2:11">
      <c r="B115" s="51"/>
      <c r="C115" s="51"/>
      <c r="D115" s="51"/>
      <c r="E115" s="51"/>
      <c r="F115" s="51"/>
      <c r="G115" s="51"/>
      <c r="H115" s="51"/>
      <c r="I115" s="51"/>
      <c r="J115" s="51"/>
      <c r="K115" s="51"/>
    </row>
    <row r="116" customHeight="1" spans="2:11">
      <c r="B116" s="51"/>
      <c r="C116" s="51"/>
      <c r="D116" s="51"/>
      <c r="E116" s="51"/>
      <c r="F116" s="51"/>
      <c r="G116" s="51"/>
      <c r="H116" s="51"/>
      <c r="I116" s="51"/>
      <c r="J116" s="51"/>
      <c r="K116" s="51"/>
    </row>
    <row r="117" customHeight="1" spans="2:11">
      <c r="B117" s="51"/>
      <c r="C117" s="51"/>
      <c r="D117" s="51"/>
      <c r="E117" s="51"/>
      <c r="F117" s="51"/>
      <c r="G117" s="51"/>
      <c r="H117" s="51"/>
      <c r="I117" s="51"/>
      <c r="J117" s="51"/>
      <c r="K117" s="51"/>
    </row>
    <row r="118" customHeight="1" spans="2:11">
      <c r="B118" s="51"/>
      <c r="C118" s="51"/>
      <c r="D118" s="51"/>
      <c r="E118" s="51"/>
      <c r="F118" s="51"/>
      <c r="G118" s="51"/>
      <c r="H118" s="51"/>
      <c r="I118" s="51"/>
      <c r="J118" s="51"/>
      <c r="K118" s="51"/>
    </row>
    <row r="119" customHeight="1" spans="2:11">
      <c r="B119" s="51"/>
      <c r="C119" s="51"/>
      <c r="D119" s="51"/>
      <c r="E119" s="51"/>
      <c r="F119" s="51"/>
      <c r="G119" s="51"/>
      <c r="H119" s="51"/>
      <c r="I119" s="51"/>
      <c r="J119" s="51"/>
      <c r="K119" s="51"/>
    </row>
    <row r="120" customHeight="1" spans="2:11">
      <c r="B120" s="51"/>
      <c r="C120" s="51"/>
      <c r="D120" s="51"/>
      <c r="E120" s="51"/>
      <c r="F120" s="51"/>
      <c r="G120" s="51"/>
      <c r="H120" s="51"/>
      <c r="I120" s="51"/>
      <c r="J120" s="51"/>
      <c r="K120" s="51"/>
    </row>
    <row r="121" customHeight="1" spans="2:11">
      <c r="B121" s="51"/>
      <c r="C121" s="51"/>
      <c r="D121" s="51"/>
      <c r="E121" s="51"/>
      <c r="F121" s="51"/>
      <c r="G121" s="51"/>
      <c r="H121" s="51"/>
      <c r="I121" s="51"/>
      <c r="J121" s="51"/>
      <c r="K121" s="51"/>
    </row>
    <row r="122" customHeight="1" spans="2:11">
      <c r="B122" s="51"/>
      <c r="C122" s="51"/>
      <c r="D122" s="51"/>
      <c r="E122" s="51"/>
      <c r="F122" s="51"/>
      <c r="G122" s="51"/>
      <c r="H122" s="51"/>
      <c r="I122" s="51"/>
      <c r="J122" s="51"/>
      <c r="K122" s="51"/>
    </row>
    <row r="123" customHeight="1" spans="2:11">
      <c r="B123" s="51"/>
      <c r="C123" s="51"/>
      <c r="D123" s="51"/>
      <c r="E123" s="51"/>
      <c r="F123" s="51"/>
      <c r="G123" s="51"/>
      <c r="H123" s="51"/>
      <c r="I123" s="51"/>
      <c r="J123" s="51"/>
      <c r="K123" s="51"/>
    </row>
    <row r="124" customHeight="1" spans="2:11">
      <c r="B124" s="51"/>
      <c r="C124" s="51"/>
      <c r="D124" s="51"/>
      <c r="E124" s="51"/>
      <c r="F124" s="51"/>
      <c r="G124" s="51"/>
      <c r="H124" s="51"/>
      <c r="I124" s="51"/>
      <c r="J124" s="51"/>
      <c r="K124" s="51"/>
    </row>
    <row r="125" customHeight="1" spans="2:11">
      <c r="B125" s="51"/>
      <c r="C125" s="51"/>
      <c r="D125" s="51"/>
      <c r="E125" s="51"/>
      <c r="F125" s="51"/>
      <c r="G125" s="51"/>
      <c r="H125" s="51"/>
      <c r="I125" s="51"/>
      <c r="J125" s="51"/>
      <c r="K125" s="51"/>
    </row>
    <row r="126" customHeight="1" spans="2:11">
      <c r="B126" s="51"/>
      <c r="C126" s="51"/>
      <c r="D126" s="51"/>
      <c r="E126" s="51"/>
      <c r="F126" s="51"/>
      <c r="G126" s="51"/>
      <c r="H126" s="51"/>
      <c r="I126" s="51"/>
      <c r="J126" s="51"/>
      <c r="K126" s="51"/>
    </row>
    <row r="127" customHeight="1" spans="2:11">
      <c r="B127" s="51"/>
      <c r="C127" s="51"/>
      <c r="D127" s="51"/>
      <c r="E127" s="51"/>
      <c r="F127" s="51"/>
      <c r="G127" s="51"/>
      <c r="H127" s="51"/>
      <c r="I127" s="51"/>
      <c r="J127" s="51"/>
      <c r="K127" s="51"/>
    </row>
    <row r="128" customHeight="1" spans="2:11">
      <c r="B128" s="51"/>
      <c r="C128" s="51"/>
      <c r="D128" s="51"/>
      <c r="E128" s="51"/>
      <c r="F128" s="51"/>
      <c r="G128" s="51"/>
      <c r="H128" s="51"/>
      <c r="I128" s="51"/>
      <c r="J128" s="51"/>
      <c r="K128" s="51"/>
    </row>
    <row r="129" customHeight="1" spans="2:11">
      <c r="B129" s="51"/>
      <c r="C129" s="51"/>
      <c r="D129" s="51"/>
      <c r="E129" s="51"/>
      <c r="F129" s="51"/>
      <c r="G129" s="51"/>
      <c r="H129" s="51"/>
      <c r="I129" s="51"/>
      <c r="J129" s="51"/>
      <c r="K129" s="51"/>
    </row>
    <row r="130" customHeight="1" spans="2:11">
      <c r="B130" s="51"/>
      <c r="C130" s="51"/>
      <c r="D130" s="51"/>
      <c r="E130" s="51"/>
      <c r="F130" s="51"/>
      <c r="G130" s="51"/>
      <c r="H130" s="51"/>
      <c r="I130" s="51"/>
      <c r="J130" s="51"/>
      <c r="K130" s="51"/>
    </row>
    <row r="131" customHeight="1" spans="2:11">
      <c r="B131" s="51"/>
      <c r="C131" s="51"/>
      <c r="D131" s="51"/>
      <c r="E131" s="51"/>
      <c r="F131" s="51"/>
      <c r="G131" s="51"/>
      <c r="H131" s="51"/>
      <c r="I131" s="51"/>
      <c r="J131" s="51"/>
      <c r="K131" s="51"/>
    </row>
    <row r="132" customHeight="1" spans="2:11">
      <c r="B132" s="51"/>
      <c r="C132" s="51"/>
      <c r="D132" s="51"/>
      <c r="E132" s="51"/>
      <c r="F132" s="51"/>
      <c r="G132" s="51"/>
      <c r="H132" s="51"/>
      <c r="I132" s="51"/>
      <c r="J132" s="51"/>
      <c r="K132" s="51"/>
    </row>
    <row r="133" customHeight="1" spans="2:11">
      <c r="B133" s="51"/>
      <c r="C133" s="51"/>
      <c r="D133" s="51"/>
      <c r="E133" s="51"/>
      <c r="F133" s="51"/>
      <c r="G133" s="51"/>
      <c r="H133" s="51"/>
      <c r="I133" s="51"/>
      <c r="J133" s="51"/>
      <c r="K133" s="51"/>
    </row>
    <row r="134" customHeight="1" spans="2:11">
      <c r="B134" s="51"/>
      <c r="C134" s="51"/>
      <c r="D134" s="51"/>
      <c r="E134" s="51"/>
      <c r="F134" s="51"/>
      <c r="G134" s="51"/>
      <c r="H134" s="51"/>
      <c r="I134" s="51"/>
      <c r="J134" s="51"/>
      <c r="K134" s="51"/>
    </row>
    <row r="135" customHeight="1" spans="2:11">
      <c r="B135" s="51"/>
      <c r="C135" s="51"/>
      <c r="D135" s="51"/>
      <c r="E135" s="51"/>
      <c r="F135" s="51"/>
      <c r="G135" s="51"/>
      <c r="H135" s="51"/>
      <c r="I135" s="51"/>
      <c r="J135" s="51"/>
      <c r="K135" s="51"/>
    </row>
    <row r="136" customHeight="1" spans="2:11">
      <c r="B136" s="51"/>
      <c r="C136" s="51"/>
      <c r="D136" s="51"/>
      <c r="E136" s="51"/>
      <c r="F136" s="51"/>
      <c r="G136" s="51"/>
      <c r="H136" s="51"/>
      <c r="I136" s="51"/>
      <c r="J136" s="51"/>
      <c r="K136" s="51"/>
    </row>
    <row r="137" customHeight="1" spans="2:11">
      <c r="B137" s="51"/>
      <c r="C137" s="51"/>
      <c r="D137" s="51"/>
      <c r="E137" s="51"/>
      <c r="F137" s="51"/>
      <c r="G137" s="51"/>
      <c r="H137" s="51"/>
      <c r="I137" s="51"/>
      <c r="J137" s="51"/>
      <c r="K137" s="51"/>
    </row>
    <row r="138" customHeight="1" spans="2:11">
      <c r="B138" s="51"/>
      <c r="C138" s="51"/>
      <c r="D138" s="51"/>
      <c r="E138" s="51"/>
      <c r="F138" s="51"/>
      <c r="G138" s="51"/>
      <c r="H138" s="51"/>
      <c r="I138" s="51"/>
      <c r="J138" s="51"/>
      <c r="K138" s="51"/>
    </row>
    <row r="139" customHeight="1" spans="2:11">
      <c r="B139" s="51"/>
      <c r="C139" s="51"/>
      <c r="D139" s="51"/>
      <c r="E139" s="51"/>
      <c r="F139" s="51"/>
      <c r="G139" s="51"/>
      <c r="H139" s="51"/>
      <c r="I139" s="51"/>
      <c r="J139" s="51"/>
      <c r="K139" s="51"/>
    </row>
    <row r="140" customHeight="1" spans="2:11">
      <c r="B140" s="51"/>
      <c r="C140" s="51"/>
      <c r="D140" s="51"/>
      <c r="E140" s="51"/>
      <c r="F140" s="51"/>
      <c r="G140" s="51"/>
      <c r="H140" s="51"/>
      <c r="I140" s="51"/>
      <c r="J140" s="51"/>
      <c r="K140" s="51"/>
    </row>
    <row r="141" customHeight="1" spans="2:11">
      <c r="B141" s="51"/>
      <c r="C141" s="51"/>
      <c r="D141" s="51"/>
      <c r="E141" s="51"/>
      <c r="F141" s="51"/>
      <c r="G141" s="51"/>
      <c r="H141" s="51"/>
      <c r="I141" s="51"/>
      <c r="J141" s="51"/>
      <c r="K141" s="51"/>
    </row>
    <row r="142" customHeight="1" spans="2:11">
      <c r="B142" s="51"/>
      <c r="C142" s="51"/>
      <c r="D142" s="51"/>
      <c r="E142" s="51"/>
      <c r="F142" s="51"/>
      <c r="G142" s="51"/>
      <c r="H142" s="51"/>
      <c r="I142" s="51"/>
      <c r="J142" s="51"/>
      <c r="K142" s="51"/>
    </row>
    <row r="143" customHeight="1" spans="2:11">
      <c r="B143" s="51"/>
      <c r="C143" s="51"/>
      <c r="D143" s="51"/>
      <c r="E143" s="51"/>
      <c r="F143" s="51"/>
      <c r="G143" s="51"/>
      <c r="H143" s="51"/>
      <c r="I143" s="51"/>
      <c r="J143" s="51"/>
      <c r="K143" s="51"/>
    </row>
    <row r="144" customHeight="1" spans="2:11">
      <c r="B144" s="51"/>
      <c r="C144" s="51"/>
      <c r="D144" s="51"/>
      <c r="E144" s="51"/>
      <c r="F144" s="51"/>
      <c r="G144" s="51"/>
      <c r="H144" s="51"/>
      <c r="I144" s="51"/>
      <c r="J144" s="51"/>
      <c r="K144" s="51"/>
    </row>
    <row r="145" customHeight="1" spans="2:11">
      <c r="B145" s="51"/>
      <c r="C145" s="51"/>
      <c r="D145" s="51"/>
      <c r="E145" s="51"/>
      <c r="F145" s="51"/>
      <c r="G145" s="51"/>
      <c r="H145" s="51"/>
      <c r="I145" s="51"/>
      <c r="J145" s="51"/>
      <c r="K145" s="51"/>
    </row>
    <row r="146" customHeight="1" spans="2:11">
      <c r="B146" s="51"/>
      <c r="C146" s="51"/>
      <c r="D146" s="51"/>
      <c r="E146" s="51"/>
      <c r="F146" s="51"/>
      <c r="G146" s="51"/>
      <c r="H146" s="51"/>
      <c r="I146" s="51"/>
      <c r="J146" s="51"/>
      <c r="K146" s="51"/>
    </row>
    <row r="147" customHeight="1" spans="2:11">
      <c r="B147" s="51"/>
      <c r="C147" s="51"/>
      <c r="D147" s="51"/>
      <c r="E147" s="51"/>
      <c r="F147" s="51"/>
      <c r="G147" s="51"/>
      <c r="H147" s="51"/>
      <c r="I147" s="51"/>
      <c r="J147" s="51"/>
      <c r="K147" s="51"/>
    </row>
    <row r="148" customHeight="1" spans="2:11">
      <c r="B148" s="51"/>
      <c r="C148" s="51"/>
      <c r="D148" s="51"/>
      <c r="E148" s="51"/>
      <c r="F148" s="51"/>
      <c r="G148" s="51"/>
      <c r="H148" s="51"/>
      <c r="I148" s="51"/>
      <c r="J148" s="51"/>
      <c r="K148" s="51"/>
    </row>
    <row r="149" customHeight="1" spans="2:11">
      <c r="B149" s="51"/>
      <c r="C149" s="51"/>
      <c r="D149" s="51"/>
      <c r="E149" s="51"/>
      <c r="F149" s="51"/>
      <c r="G149" s="51"/>
      <c r="H149" s="51"/>
      <c r="I149" s="51"/>
      <c r="J149" s="51"/>
      <c r="K149" s="51"/>
    </row>
    <row r="150" customHeight="1" spans="2:11">
      <c r="B150" s="51"/>
      <c r="C150" s="51"/>
      <c r="D150" s="51"/>
      <c r="E150" s="51"/>
      <c r="F150" s="51"/>
      <c r="G150" s="51"/>
      <c r="H150" s="51"/>
      <c r="I150" s="51"/>
      <c r="J150" s="51"/>
      <c r="K150" s="51"/>
    </row>
    <row r="151" customHeight="1" spans="2:11">
      <c r="B151" s="51"/>
      <c r="C151" s="51"/>
      <c r="D151" s="51"/>
      <c r="E151" s="51"/>
      <c r="F151" s="51"/>
      <c r="G151" s="51"/>
      <c r="H151" s="51"/>
      <c r="I151" s="51"/>
      <c r="J151" s="51"/>
      <c r="K151" s="51"/>
    </row>
    <row r="152" customHeight="1" spans="2:11">
      <c r="B152" s="51"/>
      <c r="C152" s="51"/>
      <c r="D152" s="51"/>
      <c r="E152" s="51"/>
      <c r="F152" s="51"/>
      <c r="G152" s="51"/>
      <c r="H152" s="51"/>
      <c r="I152" s="51"/>
      <c r="J152" s="51"/>
      <c r="K152" s="51"/>
    </row>
    <row r="153" customHeight="1" spans="2:11">
      <c r="B153" s="51"/>
      <c r="C153" s="51"/>
      <c r="D153" s="51"/>
      <c r="E153" s="51"/>
      <c r="F153" s="51"/>
      <c r="G153" s="51"/>
      <c r="H153" s="51"/>
      <c r="I153" s="51"/>
      <c r="J153" s="51"/>
      <c r="K153" s="51"/>
    </row>
    <row r="154" customHeight="1" spans="2:11">
      <c r="B154" s="51"/>
      <c r="C154" s="51"/>
      <c r="D154" s="51"/>
      <c r="E154" s="51"/>
      <c r="F154" s="51"/>
      <c r="G154" s="51"/>
      <c r="H154" s="51"/>
      <c r="I154" s="51"/>
      <c r="J154" s="51"/>
      <c r="K154" s="51"/>
    </row>
    <row r="155" customHeight="1" spans="2:11">
      <c r="B155" s="51"/>
      <c r="C155" s="51"/>
      <c r="D155" s="51"/>
      <c r="E155" s="51"/>
      <c r="F155" s="51"/>
      <c r="G155" s="51"/>
      <c r="H155" s="51"/>
      <c r="I155" s="51"/>
      <c r="J155" s="51"/>
      <c r="K155" s="51"/>
    </row>
    <row r="156" customHeight="1" spans="2:11">
      <c r="B156" s="51"/>
      <c r="C156" s="51"/>
      <c r="D156" s="51"/>
      <c r="E156" s="51"/>
      <c r="F156" s="51"/>
      <c r="G156" s="51"/>
      <c r="H156" s="51"/>
      <c r="I156" s="51"/>
      <c r="J156" s="51"/>
      <c r="K156" s="51"/>
    </row>
    <row r="157" customHeight="1" spans="2:11">
      <c r="B157" s="51"/>
      <c r="C157" s="51"/>
      <c r="D157" s="51"/>
      <c r="E157" s="51"/>
      <c r="F157" s="51"/>
      <c r="G157" s="51"/>
      <c r="H157" s="51"/>
      <c r="I157" s="51"/>
      <c r="J157" s="51"/>
      <c r="K157" s="51"/>
    </row>
    <row r="158" customHeight="1" spans="2:11">
      <c r="B158" s="51"/>
      <c r="C158" s="51"/>
      <c r="D158" s="51"/>
      <c r="E158" s="51"/>
      <c r="F158" s="51"/>
      <c r="G158" s="51"/>
      <c r="H158" s="51"/>
      <c r="I158" s="51"/>
      <c r="J158" s="51"/>
      <c r="K158" s="51"/>
    </row>
    <row r="159" customHeight="1" spans="2:11">
      <c r="B159" s="51"/>
      <c r="C159" s="51"/>
      <c r="D159" s="51"/>
      <c r="E159" s="51"/>
      <c r="F159" s="51"/>
      <c r="G159" s="51"/>
      <c r="H159" s="51"/>
      <c r="I159" s="51"/>
      <c r="J159" s="51"/>
      <c r="K159" s="51"/>
    </row>
    <row r="160" customHeight="1" spans="2:11">
      <c r="B160" s="51"/>
      <c r="C160" s="51"/>
      <c r="D160" s="51"/>
      <c r="E160" s="51"/>
      <c r="F160" s="51"/>
      <c r="G160" s="51"/>
      <c r="H160" s="51"/>
      <c r="I160" s="51"/>
      <c r="J160" s="51"/>
      <c r="K160" s="51"/>
    </row>
    <row r="161" customHeight="1" spans="2:11">
      <c r="B161" s="51"/>
      <c r="C161" s="51"/>
      <c r="D161" s="51"/>
      <c r="E161" s="51"/>
      <c r="F161" s="51"/>
      <c r="G161" s="51"/>
      <c r="H161" s="51"/>
      <c r="I161" s="51"/>
      <c r="J161" s="51"/>
      <c r="K161" s="51"/>
    </row>
    <row r="162" customHeight="1" spans="2:11">
      <c r="B162" s="51"/>
      <c r="C162" s="51"/>
      <c r="D162" s="51"/>
      <c r="E162" s="51"/>
      <c r="F162" s="51"/>
      <c r="G162" s="51"/>
      <c r="H162" s="51"/>
      <c r="I162" s="51"/>
      <c r="J162" s="51"/>
      <c r="K162" s="51"/>
    </row>
    <row r="163" customHeight="1" spans="2:11">
      <c r="B163" s="51"/>
      <c r="C163" s="51"/>
      <c r="D163" s="51"/>
      <c r="E163" s="51"/>
      <c r="F163" s="51"/>
      <c r="G163" s="51"/>
      <c r="H163" s="51"/>
      <c r="I163" s="51"/>
      <c r="J163" s="51"/>
      <c r="K163" s="51"/>
    </row>
    <row r="164" customHeight="1" spans="2:11">
      <c r="B164" s="51"/>
      <c r="C164" s="51"/>
      <c r="D164" s="51"/>
      <c r="E164" s="51"/>
      <c r="F164" s="51"/>
      <c r="G164" s="51"/>
      <c r="H164" s="51"/>
      <c r="I164" s="51"/>
      <c r="J164" s="51"/>
      <c r="K164" s="51"/>
    </row>
    <row r="165" customHeight="1" spans="2:11">
      <c r="B165" s="51"/>
      <c r="C165" s="51"/>
      <c r="D165" s="51"/>
      <c r="E165" s="51"/>
      <c r="F165" s="51"/>
      <c r="G165" s="51"/>
      <c r="H165" s="51"/>
      <c r="I165" s="51"/>
      <c r="J165" s="51"/>
      <c r="K165" s="51"/>
    </row>
    <row r="166" customHeight="1" spans="2:11">
      <c r="B166" s="51"/>
      <c r="C166" s="51"/>
      <c r="D166" s="51"/>
      <c r="E166" s="51"/>
      <c r="F166" s="51"/>
      <c r="G166" s="51"/>
      <c r="H166" s="51"/>
      <c r="I166" s="51"/>
      <c r="J166" s="51"/>
      <c r="K166" s="51"/>
    </row>
    <row r="167" customHeight="1" spans="2:11">
      <c r="B167" s="51"/>
      <c r="C167" s="51"/>
      <c r="D167" s="51"/>
      <c r="E167" s="51"/>
      <c r="F167" s="51"/>
      <c r="G167" s="51"/>
      <c r="H167" s="51"/>
      <c r="I167" s="51"/>
      <c r="J167" s="51"/>
      <c r="K167" s="51"/>
    </row>
    <row r="168" customHeight="1" spans="2:11">
      <c r="B168" s="51"/>
      <c r="C168" s="51"/>
      <c r="D168" s="51"/>
      <c r="E168" s="51"/>
      <c r="F168" s="51"/>
      <c r="G168" s="51"/>
      <c r="H168" s="51"/>
      <c r="I168" s="51"/>
      <c r="J168" s="51"/>
      <c r="K168" s="51"/>
    </row>
    <row r="169" customHeight="1" spans="2:11">
      <c r="B169" s="51"/>
      <c r="C169" s="51"/>
      <c r="D169" s="51"/>
      <c r="E169" s="51"/>
      <c r="F169" s="51"/>
      <c r="G169" s="51"/>
      <c r="H169" s="51"/>
      <c r="I169" s="51"/>
      <c r="J169" s="51"/>
      <c r="K169" s="51"/>
    </row>
    <row r="170" customHeight="1" spans="2:11">
      <c r="B170" s="51"/>
      <c r="C170" s="51"/>
      <c r="D170" s="51"/>
      <c r="E170" s="51"/>
      <c r="F170" s="51"/>
      <c r="G170" s="51"/>
      <c r="H170" s="51"/>
      <c r="I170" s="51"/>
      <c r="J170" s="51"/>
      <c r="K170" s="51"/>
    </row>
    <row r="171" customHeight="1" spans="2:11">
      <c r="B171" s="51"/>
      <c r="C171" s="51"/>
      <c r="D171" s="51"/>
      <c r="E171" s="51"/>
      <c r="F171" s="51"/>
      <c r="G171" s="51"/>
      <c r="H171" s="51"/>
      <c r="I171" s="51"/>
      <c r="J171" s="51"/>
      <c r="K171" s="51"/>
    </row>
    <row r="172" customHeight="1" spans="2:11">
      <c r="B172" s="51"/>
      <c r="C172" s="51"/>
      <c r="D172" s="51"/>
      <c r="E172" s="51"/>
      <c r="F172" s="51"/>
      <c r="G172" s="51"/>
      <c r="H172" s="51"/>
      <c r="I172" s="51"/>
      <c r="J172" s="51"/>
      <c r="K172" s="51"/>
    </row>
    <row r="173" customHeight="1" spans="2:11">
      <c r="B173" s="51"/>
      <c r="C173" s="51"/>
      <c r="D173" s="51"/>
      <c r="E173" s="51"/>
      <c r="F173" s="51"/>
      <c r="G173" s="51"/>
      <c r="H173" s="51"/>
      <c r="I173" s="51"/>
      <c r="J173" s="51"/>
      <c r="K173" s="51"/>
    </row>
    <row r="174" customHeight="1" spans="2:11">
      <c r="B174" s="51"/>
      <c r="C174" s="51"/>
      <c r="D174" s="51"/>
      <c r="E174" s="51"/>
      <c r="F174" s="51"/>
      <c r="G174" s="51"/>
      <c r="H174" s="51"/>
      <c r="I174" s="51"/>
      <c r="J174" s="51"/>
      <c r="K174" s="51"/>
    </row>
    <row r="175" customHeight="1" spans="2:11">
      <c r="B175" s="51"/>
      <c r="C175" s="51"/>
      <c r="D175" s="51"/>
      <c r="E175" s="51"/>
      <c r="F175" s="51"/>
      <c r="G175" s="51"/>
      <c r="H175" s="51"/>
      <c r="I175" s="51"/>
      <c r="J175" s="51"/>
      <c r="K175" s="51"/>
    </row>
    <row r="176" customHeight="1" spans="2:11">
      <c r="B176" s="51"/>
      <c r="C176" s="51"/>
      <c r="D176" s="51"/>
      <c r="E176" s="51"/>
      <c r="F176" s="51"/>
      <c r="G176" s="51"/>
      <c r="H176" s="51"/>
      <c r="I176" s="51"/>
      <c r="J176" s="51"/>
      <c r="K176" s="51"/>
    </row>
    <row r="177" customHeight="1" spans="2:11">
      <c r="B177" s="51"/>
      <c r="C177" s="51"/>
      <c r="D177" s="51"/>
      <c r="E177" s="51"/>
      <c r="F177" s="51"/>
      <c r="G177" s="51"/>
      <c r="H177" s="51"/>
      <c r="I177" s="51"/>
      <c r="J177" s="51"/>
      <c r="K177" s="51"/>
    </row>
    <row r="178" customHeight="1" spans="2:11">
      <c r="B178" s="51"/>
      <c r="C178" s="51"/>
      <c r="D178" s="51"/>
      <c r="E178" s="51"/>
      <c r="F178" s="51"/>
      <c r="G178" s="51"/>
      <c r="H178" s="51"/>
      <c r="I178" s="51"/>
      <c r="J178" s="51"/>
      <c r="K178" s="51"/>
    </row>
    <row r="179" customHeight="1" spans="2:11">
      <c r="B179" s="51"/>
      <c r="C179" s="51"/>
      <c r="D179" s="51"/>
      <c r="E179" s="51"/>
      <c r="F179" s="51"/>
      <c r="G179" s="51"/>
      <c r="H179" s="51"/>
      <c r="I179" s="51"/>
      <c r="J179" s="51"/>
      <c r="K179" s="51"/>
    </row>
    <row r="180" customHeight="1" spans="2:11">
      <c r="B180" s="51"/>
      <c r="C180" s="51"/>
      <c r="D180" s="51"/>
      <c r="E180" s="51"/>
      <c r="F180" s="51"/>
      <c r="G180" s="51"/>
      <c r="H180" s="51"/>
      <c r="I180" s="51"/>
      <c r="J180" s="51"/>
      <c r="K180" s="51"/>
    </row>
    <row r="181" customHeight="1" spans="2:11">
      <c r="B181" s="51"/>
      <c r="C181" s="51"/>
      <c r="D181" s="51"/>
      <c r="E181" s="51"/>
      <c r="F181" s="51"/>
      <c r="G181" s="51"/>
      <c r="H181" s="51"/>
      <c r="I181" s="51"/>
      <c r="J181" s="51"/>
      <c r="K181" s="51"/>
    </row>
    <row r="182" customHeight="1" spans="2:11">
      <c r="B182" s="51"/>
      <c r="C182" s="51"/>
      <c r="D182" s="51"/>
      <c r="E182" s="51"/>
      <c r="F182" s="51"/>
      <c r="G182" s="51"/>
      <c r="H182" s="51"/>
      <c r="I182" s="51"/>
      <c r="J182" s="51"/>
      <c r="K182" s="51"/>
    </row>
    <row r="183" customHeight="1" spans="2:11">
      <c r="B183" s="51"/>
      <c r="C183" s="51"/>
      <c r="D183" s="51"/>
      <c r="E183" s="51"/>
      <c r="F183" s="51"/>
      <c r="G183" s="51"/>
      <c r="H183" s="51"/>
      <c r="I183" s="51"/>
      <c r="J183" s="51"/>
      <c r="K183" s="51"/>
    </row>
    <row r="184" customHeight="1" spans="2:11">
      <c r="B184" s="51"/>
      <c r="C184" s="51"/>
      <c r="D184" s="51"/>
      <c r="E184" s="51"/>
      <c r="F184" s="51"/>
      <c r="G184" s="51"/>
      <c r="H184" s="51"/>
      <c r="I184" s="51"/>
      <c r="J184" s="51"/>
      <c r="K184" s="51"/>
    </row>
    <row r="185" customHeight="1" spans="2:11">
      <c r="B185" s="51"/>
      <c r="C185" s="51"/>
      <c r="D185" s="51"/>
      <c r="E185" s="51"/>
      <c r="F185" s="51"/>
      <c r="G185" s="51"/>
      <c r="H185" s="51"/>
      <c r="I185" s="51"/>
      <c r="J185" s="51"/>
      <c r="K185" s="51"/>
    </row>
    <row r="186" customHeight="1" spans="2:11">
      <c r="B186" s="51"/>
      <c r="C186" s="51"/>
      <c r="D186" s="51"/>
      <c r="E186" s="51"/>
      <c r="F186" s="51"/>
      <c r="G186" s="51"/>
      <c r="H186" s="51"/>
      <c r="I186" s="51"/>
      <c r="J186" s="51"/>
      <c r="K186" s="51"/>
    </row>
    <row r="187" customHeight="1" spans="2:11">
      <c r="B187" s="51"/>
      <c r="C187" s="51"/>
      <c r="D187" s="51"/>
      <c r="E187" s="51"/>
      <c r="F187" s="51"/>
      <c r="G187" s="51"/>
      <c r="H187" s="51"/>
      <c r="I187" s="51"/>
      <c r="J187" s="51"/>
      <c r="K187" s="51"/>
    </row>
    <row r="188" customHeight="1" spans="2:11">
      <c r="B188" s="51"/>
      <c r="C188" s="51"/>
      <c r="D188" s="51"/>
      <c r="E188" s="51"/>
      <c r="F188" s="51"/>
      <c r="G188" s="51"/>
      <c r="H188" s="51"/>
      <c r="I188" s="51"/>
      <c r="J188" s="51"/>
      <c r="K188" s="51"/>
    </row>
    <row r="189" customHeight="1" spans="2:11">
      <c r="B189" s="51"/>
      <c r="C189" s="51"/>
      <c r="D189" s="51"/>
      <c r="E189" s="51"/>
      <c r="F189" s="51"/>
      <c r="G189" s="51"/>
      <c r="H189" s="51"/>
      <c r="I189" s="51"/>
      <c r="J189" s="51"/>
      <c r="K189" s="51"/>
    </row>
    <row r="190" customHeight="1" spans="2:11">
      <c r="B190" s="51"/>
      <c r="C190" s="51"/>
      <c r="D190" s="51"/>
      <c r="E190" s="51"/>
      <c r="F190" s="51"/>
      <c r="G190" s="51"/>
      <c r="H190" s="51"/>
      <c r="I190" s="51"/>
      <c r="J190" s="51"/>
      <c r="K190" s="51"/>
    </row>
    <row r="191" customHeight="1" spans="2:11">
      <c r="B191" s="51"/>
      <c r="C191" s="51"/>
      <c r="D191" s="51"/>
      <c r="E191" s="51"/>
      <c r="F191" s="51"/>
      <c r="G191" s="51"/>
      <c r="H191" s="51"/>
      <c r="I191" s="51"/>
      <c r="J191" s="51"/>
      <c r="K191" s="51"/>
    </row>
    <row r="192" customHeight="1" spans="2:11">
      <c r="B192" s="51"/>
      <c r="C192" s="51"/>
      <c r="D192" s="51"/>
      <c r="E192" s="51"/>
      <c r="F192" s="51"/>
      <c r="G192" s="51"/>
      <c r="H192" s="51"/>
      <c r="I192" s="51"/>
      <c r="J192" s="51"/>
      <c r="K192" s="51"/>
    </row>
    <row r="193" customHeight="1" spans="2:11">
      <c r="B193" s="51"/>
      <c r="C193" s="51"/>
      <c r="D193" s="51"/>
      <c r="E193" s="51"/>
      <c r="F193" s="51"/>
      <c r="G193" s="51"/>
      <c r="H193" s="51"/>
      <c r="I193" s="51"/>
      <c r="J193" s="51"/>
      <c r="K193" s="51"/>
    </row>
    <row r="194" customHeight="1" spans="2:11">
      <c r="B194" s="51"/>
      <c r="C194" s="51"/>
      <c r="D194" s="51"/>
      <c r="E194" s="51"/>
      <c r="F194" s="51"/>
      <c r="G194" s="51"/>
      <c r="H194" s="51"/>
      <c r="I194" s="51"/>
      <c r="J194" s="51"/>
      <c r="K194" s="51"/>
    </row>
    <row r="195" customHeight="1" spans="2:11">
      <c r="B195" s="51"/>
      <c r="C195" s="51"/>
      <c r="D195" s="51"/>
      <c r="E195" s="51"/>
      <c r="F195" s="51"/>
      <c r="G195" s="51"/>
      <c r="H195" s="51"/>
      <c r="I195" s="51"/>
      <c r="J195" s="51"/>
      <c r="K195" s="51"/>
    </row>
    <row r="196" customHeight="1" spans="2:11">
      <c r="B196" s="51"/>
      <c r="C196" s="51"/>
      <c r="D196" s="51"/>
      <c r="E196" s="51"/>
      <c r="F196" s="51"/>
      <c r="G196" s="51"/>
      <c r="H196" s="51"/>
      <c r="I196" s="51"/>
      <c r="J196" s="51"/>
      <c r="K196" s="51"/>
    </row>
    <row r="197" customHeight="1" spans="2:11">
      <c r="B197" s="51"/>
      <c r="C197" s="51"/>
      <c r="D197" s="51"/>
      <c r="E197" s="51"/>
      <c r="F197" s="51"/>
      <c r="G197" s="51"/>
      <c r="H197" s="51"/>
      <c r="I197" s="51"/>
      <c r="J197" s="51"/>
      <c r="K197" s="51"/>
    </row>
    <row r="198" customHeight="1" spans="2:11">
      <c r="B198" s="51"/>
      <c r="C198" s="51"/>
      <c r="D198" s="51"/>
      <c r="E198" s="51"/>
      <c r="F198" s="51"/>
      <c r="G198" s="51"/>
      <c r="H198" s="51"/>
      <c r="I198" s="51"/>
      <c r="J198" s="51"/>
      <c r="K198" s="51"/>
    </row>
    <row r="199" customHeight="1" spans="2:11">
      <c r="B199" s="51"/>
      <c r="C199" s="51"/>
      <c r="D199" s="51"/>
      <c r="E199" s="51"/>
      <c r="F199" s="51"/>
      <c r="G199" s="51"/>
      <c r="H199" s="51"/>
      <c r="I199" s="51"/>
      <c r="J199" s="51"/>
      <c r="K199" s="51"/>
    </row>
    <row r="200" customHeight="1" spans="2:11">
      <c r="B200" s="51"/>
      <c r="C200" s="51"/>
      <c r="D200" s="51"/>
      <c r="E200" s="51"/>
      <c r="F200" s="51"/>
      <c r="G200" s="51"/>
      <c r="H200" s="51"/>
      <c r="I200" s="51"/>
      <c r="J200" s="51"/>
      <c r="K200" s="51"/>
    </row>
    <row r="201" customHeight="1" spans="2:11">
      <c r="B201" s="51"/>
      <c r="C201" s="51"/>
      <c r="D201" s="51"/>
      <c r="E201" s="51"/>
      <c r="F201" s="51"/>
      <c r="G201" s="51"/>
      <c r="H201" s="51"/>
      <c r="I201" s="51"/>
      <c r="J201" s="51"/>
      <c r="K201" s="51"/>
    </row>
    <row r="202" customHeight="1" spans="2:11">
      <c r="B202" s="51"/>
      <c r="C202" s="51"/>
      <c r="D202" s="51"/>
      <c r="E202" s="51"/>
      <c r="F202" s="51"/>
      <c r="G202" s="51"/>
      <c r="H202" s="51"/>
      <c r="I202" s="51"/>
      <c r="J202" s="51"/>
      <c r="K202" s="51"/>
    </row>
    <row r="203" customHeight="1" spans="2:11">
      <c r="B203" s="51"/>
      <c r="C203" s="51"/>
      <c r="D203" s="51"/>
      <c r="E203" s="51"/>
      <c r="F203" s="51"/>
      <c r="G203" s="51"/>
      <c r="H203" s="51"/>
      <c r="I203" s="51"/>
      <c r="J203" s="51"/>
      <c r="K203" s="51"/>
    </row>
    <row r="204" customHeight="1" spans="2:11">
      <c r="B204" s="51"/>
      <c r="C204" s="51"/>
      <c r="D204" s="51"/>
      <c r="E204" s="51"/>
      <c r="F204" s="51"/>
      <c r="G204" s="51"/>
      <c r="H204" s="51"/>
      <c r="I204" s="51"/>
      <c r="J204" s="51"/>
      <c r="K204" s="51"/>
    </row>
    <row r="205" customHeight="1" spans="2:11">
      <c r="B205" s="51"/>
      <c r="C205" s="51"/>
      <c r="D205" s="51"/>
      <c r="E205" s="51"/>
      <c r="F205" s="51"/>
      <c r="G205" s="51"/>
      <c r="H205" s="51"/>
      <c r="I205" s="51"/>
      <c r="J205" s="51"/>
      <c r="K205" s="51"/>
    </row>
    <row r="206" customHeight="1" spans="2:11">
      <c r="B206" s="51"/>
      <c r="C206" s="51"/>
      <c r="D206" s="51"/>
      <c r="E206" s="51"/>
      <c r="F206" s="51"/>
      <c r="G206" s="51"/>
      <c r="H206" s="51"/>
      <c r="I206" s="51"/>
      <c r="J206" s="51"/>
      <c r="K206" s="51"/>
    </row>
    <row r="207" customHeight="1" spans="2:11">
      <c r="B207" s="51"/>
      <c r="C207" s="51"/>
      <c r="D207" s="51"/>
      <c r="E207" s="51"/>
      <c r="F207" s="51"/>
      <c r="G207" s="51"/>
      <c r="H207" s="51"/>
      <c r="I207" s="51"/>
      <c r="J207" s="51"/>
      <c r="K207" s="51"/>
    </row>
    <row r="208" customHeight="1" spans="2:11">
      <c r="B208" s="51"/>
      <c r="C208" s="51"/>
      <c r="D208" s="51"/>
      <c r="E208" s="51"/>
      <c r="F208" s="51"/>
      <c r="G208" s="51"/>
      <c r="H208" s="51"/>
      <c r="I208" s="51"/>
      <c r="J208" s="51"/>
      <c r="K208" s="51"/>
    </row>
    <row r="209" customHeight="1" spans="2:11">
      <c r="B209" s="51"/>
      <c r="C209" s="51"/>
      <c r="D209" s="51"/>
      <c r="E209" s="51"/>
      <c r="F209" s="51"/>
      <c r="G209" s="51"/>
      <c r="H209" s="51"/>
      <c r="I209" s="51"/>
      <c r="J209" s="51"/>
      <c r="K209" s="51"/>
    </row>
    <row r="210" customHeight="1" spans="2:11">
      <c r="B210" s="51"/>
      <c r="C210" s="51"/>
      <c r="D210" s="51"/>
      <c r="E210" s="51"/>
      <c r="F210" s="51"/>
      <c r="G210" s="51"/>
      <c r="H210" s="51"/>
      <c r="I210" s="51"/>
      <c r="J210" s="51"/>
      <c r="K210" s="51"/>
    </row>
    <row r="211" customHeight="1" spans="2:11">
      <c r="B211" s="51"/>
      <c r="C211" s="51"/>
      <c r="D211" s="51"/>
      <c r="E211" s="51"/>
      <c r="F211" s="51"/>
      <c r="G211" s="51"/>
      <c r="H211" s="51"/>
      <c r="I211" s="51"/>
      <c r="J211" s="51"/>
      <c r="K211" s="51"/>
    </row>
    <row r="212" customHeight="1" spans="2:11">
      <c r="B212" s="51"/>
      <c r="C212" s="51"/>
      <c r="D212" s="51"/>
      <c r="E212" s="51"/>
      <c r="F212" s="51"/>
      <c r="G212" s="51"/>
      <c r="H212" s="51"/>
      <c r="I212" s="51"/>
      <c r="J212" s="51"/>
      <c r="K212" s="51"/>
    </row>
    <row r="213" customHeight="1" spans="2:11">
      <c r="B213" s="51"/>
      <c r="C213" s="51"/>
      <c r="D213" s="51"/>
      <c r="E213" s="51"/>
      <c r="F213" s="51"/>
      <c r="G213" s="51"/>
      <c r="H213" s="51"/>
      <c r="I213" s="51"/>
      <c r="J213" s="51"/>
      <c r="K213" s="51"/>
    </row>
    <row r="214" customHeight="1" spans="2:11">
      <c r="B214" s="51"/>
      <c r="C214" s="51"/>
      <c r="D214" s="51"/>
      <c r="E214" s="51"/>
      <c r="F214" s="51"/>
      <c r="G214" s="51"/>
      <c r="H214" s="51"/>
      <c r="I214" s="51"/>
      <c r="J214" s="51"/>
      <c r="K214" s="51"/>
    </row>
    <row r="215" customHeight="1" spans="2:11">
      <c r="B215" s="51"/>
      <c r="C215" s="51"/>
      <c r="D215" s="51"/>
      <c r="E215" s="51"/>
      <c r="F215" s="51"/>
      <c r="G215" s="51"/>
      <c r="H215" s="51"/>
      <c r="I215" s="51"/>
      <c r="J215" s="51"/>
      <c r="K215" s="51"/>
    </row>
    <row r="216" customHeight="1" spans="2:11">
      <c r="B216" s="51"/>
      <c r="C216" s="51"/>
      <c r="D216" s="51"/>
      <c r="E216" s="51"/>
      <c r="F216" s="51"/>
      <c r="G216" s="51"/>
      <c r="H216" s="51"/>
      <c r="I216" s="51"/>
      <c r="J216" s="51"/>
      <c r="K216" s="51"/>
    </row>
    <row r="217" customHeight="1" spans="2:11">
      <c r="B217" s="51"/>
      <c r="C217" s="51"/>
      <c r="D217" s="51"/>
      <c r="E217" s="51"/>
      <c r="F217" s="51"/>
      <c r="G217" s="51"/>
      <c r="H217" s="51"/>
      <c r="I217" s="51"/>
      <c r="J217" s="51"/>
      <c r="K217" s="51"/>
    </row>
    <row r="218" customHeight="1" spans="2:11">
      <c r="B218" s="51"/>
      <c r="C218" s="51"/>
      <c r="D218" s="51"/>
      <c r="E218" s="51"/>
      <c r="F218" s="51"/>
      <c r="G218" s="51"/>
      <c r="H218" s="51"/>
      <c r="I218" s="51"/>
      <c r="J218" s="51"/>
      <c r="K218" s="51"/>
    </row>
    <row r="219" customHeight="1" spans="2:11">
      <c r="B219" s="51"/>
      <c r="C219" s="51"/>
      <c r="D219" s="51"/>
      <c r="E219" s="51"/>
      <c r="F219" s="51"/>
      <c r="G219" s="51"/>
      <c r="H219" s="51"/>
      <c r="I219" s="51"/>
      <c r="J219" s="51"/>
      <c r="K219" s="51"/>
    </row>
    <row r="220" customHeight="1" spans="2:11">
      <c r="B220" s="51"/>
      <c r="C220" s="51"/>
      <c r="D220" s="51"/>
      <c r="E220" s="51"/>
      <c r="F220" s="51"/>
      <c r="G220" s="51"/>
      <c r="H220" s="51"/>
      <c r="I220" s="51"/>
      <c r="J220" s="51"/>
      <c r="K220" s="51"/>
    </row>
    <row r="221" customHeight="1" spans="2:11">
      <c r="B221" s="51"/>
      <c r="C221" s="51"/>
      <c r="D221" s="51"/>
      <c r="E221" s="51"/>
      <c r="F221" s="51"/>
      <c r="G221" s="51"/>
      <c r="H221" s="51"/>
      <c r="I221" s="51"/>
      <c r="J221" s="51"/>
      <c r="K221" s="51"/>
    </row>
    <row r="222" customHeight="1" spans="2:11">
      <c r="B222" s="51"/>
      <c r="C222" s="51"/>
      <c r="D222" s="51"/>
      <c r="E222" s="51"/>
      <c r="F222" s="51"/>
      <c r="G222" s="51"/>
      <c r="H222" s="51"/>
      <c r="I222" s="51"/>
      <c r="J222" s="51"/>
      <c r="K222" s="51"/>
    </row>
    <row r="223" customHeight="1" spans="2:11">
      <c r="B223" s="51"/>
      <c r="C223" s="51"/>
      <c r="D223" s="51"/>
      <c r="E223" s="51"/>
      <c r="F223" s="51"/>
      <c r="G223" s="51"/>
      <c r="H223" s="51"/>
      <c r="I223" s="51"/>
      <c r="J223" s="51"/>
      <c r="K223" s="51"/>
    </row>
    <row r="224" customHeight="1" spans="2:11">
      <c r="B224" s="51"/>
      <c r="C224" s="51"/>
      <c r="D224" s="51"/>
      <c r="E224" s="51"/>
      <c r="F224" s="51"/>
      <c r="G224" s="51"/>
      <c r="H224" s="51"/>
      <c r="I224" s="51"/>
      <c r="J224" s="51"/>
      <c r="K224" s="51"/>
    </row>
    <row r="225" customHeight="1" spans="2:11">
      <c r="B225" s="51"/>
      <c r="C225" s="51"/>
      <c r="D225" s="51"/>
      <c r="E225" s="51"/>
      <c r="F225" s="51"/>
      <c r="G225" s="51"/>
      <c r="H225" s="51"/>
      <c r="I225" s="51"/>
      <c r="J225" s="51"/>
      <c r="K225" s="51"/>
    </row>
    <row r="226" customHeight="1" spans="2:11">
      <c r="B226" s="51"/>
      <c r="C226" s="51"/>
      <c r="D226" s="51"/>
      <c r="E226" s="51"/>
      <c r="F226" s="51"/>
      <c r="G226" s="51"/>
      <c r="H226" s="51"/>
      <c r="I226" s="51"/>
      <c r="J226" s="51"/>
      <c r="K226" s="51"/>
    </row>
    <row r="227" customHeight="1" spans="2:11">
      <c r="B227" s="51"/>
      <c r="C227" s="51"/>
      <c r="D227" s="51"/>
      <c r="E227" s="51"/>
      <c r="F227" s="51"/>
      <c r="G227" s="51"/>
      <c r="H227" s="51"/>
      <c r="I227" s="51"/>
      <c r="J227" s="51"/>
      <c r="K227" s="51"/>
    </row>
    <row r="228" customHeight="1" spans="2:11">
      <c r="B228" s="51"/>
      <c r="C228" s="51"/>
      <c r="D228" s="51"/>
      <c r="E228" s="51"/>
      <c r="F228" s="51"/>
      <c r="G228" s="51"/>
      <c r="H228" s="51"/>
      <c r="I228" s="51"/>
      <c r="J228" s="51"/>
      <c r="K228" s="51"/>
    </row>
    <row r="229" customHeight="1" spans="2:11">
      <c r="B229" s="51"/>
      <c r="C229" s="51"/>
      <c r="D229" s="51"/>
      <c r="E229" s="51"/>
      <c r="F229" s="51"/>
      <c r="G229" s="51"/>
      <c r="H229" s="51"/>
      <c r="I229" s="51"/>
      <c r="J229" s="51"/>
      <c r="K229" s="51"/>
    </row>
    <row r="230" customHeight="1" spans="2:11">
      <c r="B230" s="51"/>
      <c r="C230" s="51"/>
      <c r="D230" s="51"/>
      <c r="E230" s="51"/>
      <c r="F230" s="51"/>
      <c r="G230" s="51"/>
      <c r="H230" s="51"/>
      <c r="I230" s="51"/>
      <c r="J230" s="51"/>
      <c r="K230" s="51"/>
    </row>
    <row r="231" customHeight="1" spans="2:11">
      <c r="B231" s="51"/>
      <c r="C231" s="51"/>
      <c r="D231" s="51"/>
      <c r="E231" s="51"/>
      <c r="F231" s="51"/>
      <c r="G231" s="51"/>
      <c r="H231" s="51"/>
      <c r="I231" s="51"/>
      <c r="J231" s="51"/>
      <c r="K231" s="51"/>
    </row>
    <row r="232" customHeight="1" spans="2:11">
      <c r="B232" s="51"/>
      <c r="C232" s="51"/>
      <c r="D232" s="51"/>
      <c r="E232" s="51"/>
      <c r="F232" s="51"/>
      <c r="G232" s="51"/>
      <c r="H232" s="51"/>
      <c r="I232" s="51"/>
      <c r="J232" s="51"/>
      <c r="K232" s="51"/>
    </row>
    <row r="233" customHeight="1" spans="2:11">
      <c r="B233" s="51"/>
      <c r="C233" s="51"/>
      <c r="D233" s="51"/>
      <c r="E233" s="51"/>
      <c r="F233" s="51"/>
      <c r="G233" s="51"/>
      <c r="H233" s="51"/>
      <c r="I233" s="51"/>
      <c r="J233" s="51"/>
      <c r="K233" s="51"/>
    </row>
    <row r="234" customHeight="1" spans="2:11">
      <c r="B234" s="51"/>
      <c r="C234" s="51"/>
      <c r="D234" s="51"/>
      <c r="E234" s="51"/>
      <c r="F234" s="51"/>
      <c r="G234" s="51"/>
      <c r="H234" s="51"/>
      <c r="I234" s="51"/>
      <c r="J234" s="51"/>
      <c r="K234" s="51"/>
    </row>
    <row r="235" customHeight="1" spans="2:11">
      <c r="B235" s="51"/>
      <c r="C235" s="51"/>
      <c r="D235" s="51"/>
      <c r="E235" s="51"/>
      <c r="F235" s="51"/>
      <c r="G235" s="51"/>
      <c r="H235" s="51"/>
      <c r="I235" s="51"/>
      <c r="J235" s="51"/>
      <c r="K235" s="51"/>
    </row>
    <row r="236" customHeight="1" spans="2:11">
      <c r="B236" s="51"/>
      <c r="C236" s="51"/>
      <c r="D236" s="51"/>
      <c r="E236" s="51"/>
      <c r="F236" s="51"/>
      <c r="G236" s="51"/>
      <c r="H236" s="51"/>
      <c r="I236" s="51"/>
      <c r="J236" s="51"/>
      <c r="K236" s="51"/>
    </row>
    <row r="237" customHeight="1" spans="2:11">
      <c r="B237" s="51"/>
      <c r="C237" s="51"/>
      <c r="D237" s="51"/>
      <c r="E237" s="51"/>
      <c r="F237" s="51"/>
      <c r="G237" s="51"/>
      <c r="H237" s="51"/>
      <c r="I237" s="51"/>
      <c r="J237" s="51"/>
      <c r="K237" s="51"/>
    </row>
    <row r="238" customHeight="1" spans="2:11">
      <c r="B238" s="51"/>
      <c r="C238" s="51"/>
      <c r="D238" s="51"/>
      <c r="E238" s="51"/>
      <c r="F238" s="51"/>
      <c r="G238" s="51"/>
      <c r="H238" s="51"/>
      <c r="I238" s="51"/>
      <c r="J238" s="51"/>
      <c r="K238" s="51"/>
    </row>
    <row r="239" customHeight="1" spans="2:11">
      <c r="B239" s="51"/>
      <c r="C239" s="51"/>
      <c r="D239" s="51"/>
      <c r="E239" s="51"/>
      <c r="F239" s="51"/>
      <c r="G239" s="51"/>
      <c r="H239" s="51"/>
      <c r="I239" s="51"/>
      <c r="J239" s="51"/>
      <c r="K239" s="51"/>
    </row>
    <row r="240" customHeight="1" spans="2:11">
      <c r="B240" s="51"/>
      <c r="C240" s="51"/>
      <c r="D240" s="51"/>
      <c r="E240" s="51"/>
      <c r="F240" s="51"/>
      <c r="G240" s="51"/>
      <c r="H240" s="51"/>
      <c r="I240" s="51"/>
      <c r="J240" s="51"/>
      <c r="K240" s="51"/>
    </row>
    <row r="241" customHeight="1" spans="2:11">
      <c r="B241" s="51"/>
      <c r="C241" s="51"/>
      <c r="D241" s="51"/>
      <c r="E241" s="51"/>
      <c r="F241" s="51"/>
      <c r="G241" s="51"/>
      <c r="H241" s="51"/>
      <c r="I241" s="51"/>
      <c r="J241" s="51"/>
      <c r="K241" s="51"/>
    </row>
    <row r="242" customHeight="1" spans="2:11">
      <c r="B242" s="51"/>
      <c r="C242" s="51"/>
      <c r="D242" s="51"/>
      <c r="E242" s="51"/>
      <c r="F242" s="51"/>
      <c r="G242" s="51"/>
      <c r="H242" s="51"/>
      <c r="I242" s="51"/>
      <c r="J242" s="51"/>
      <c r="K242" s="51"/>
    </row>
    <row r="243" customHeight="1" spans="2:11">
      <c r="B243" s="51"/>
      <c r="C243" s="51"/>
      <c r="D243" s="51"/>
      <c r="E243" s="51"/>
      <c r="F243" s="51"/>
      <c r="G243" s="51"/>
      <c r="H243" s="51"/>
      <c r="I243" s="51"/>
      <c r="J243" s="51"/>
      <c r="K243" s="51"/>
    </row>
    <row r="244" customHeight="1" spans="2:11">
      <c r="B244" s="51"/>
      <c r="C244" s="51"/>
      <c r="D244" s="51"/>
      <c r="E244" s="51"/>
      <c r="F244" s="51"/>
      <c r="G244" s="51"/>
      <c r="H244" s="51"/>
      <c r="I244" s="51"/>
      <c r="J244" s="51"/>
      <c r="K244" s="51"/>
    </row>
    <row r="245" customHeight="1" spans="2:11">
      <c r="B245" s="51"/>
      <c r="C245" s="51"/>
      <c r="D245" s="51"/>
      <c r="E245" s="51"/>
      <c r="F245" s="51"/>
      <c r="G245" s="51"/>
      <c r="H245" s="51"/>
      <c r="I245" s="51"/>
      <c r="J245" s="51"/>
      <c r="K245" s="51"/>
    </row>
    <row r="246" customHeight="1" spans="2:11">
      <c r="B246" s="51"/>
      <c r="C246" s="51"/>
      <c r="D246" s="51"/>
      <c r="E246" s="51"/>
      <c r="F246" s="51"/>
      <c r="G246" s="51"/>
      <c r="H246" s="51"/>
      <c r="I246" s="51"/>
      <c r="J246" s="51"/>
      <c r="K246" s="51"/>
    </row>
    <row r="247" customHeight="1" spans="2:11">
      <c r="B247" s="51"/>
      <c r="C247" s="51"/>
      <c r="D247" s="51"/>
      <c r="E247" s="51"/>
      <c r="F247" s="51"/>
      <c r="G247" s="51"/>
      <c r="H247" s="51"/>
      <c r="I247" s="51"/>
      <c r="J247" s="51"/>
      <c r="K247" s="51"/>
    </row>
    <row r="248" customHeight="1" spans="2:11">
      <c r="B248" s="51"/>
      <c r="C248" s="51"/>
      <c r="D248" s="51"/>
      <c r="E248" s="51"/>
      <c r="F248" s="51"/>
      <c r="G248" s="51"/>
      <c r="H248" s="51"/>
      <c r="I248" s="51"/>
      <c r="J248" s="51"/>
      <c r="K248" s="51"/>
    </row>
    <row r="249" customHeight="1" spans="2:11">
      <c r="B249" s="51"/>
      <c r="C249" s="51"/>
      <c r="D249" s="51"/>
      <c r="E249" s="51"/>
      <c r="F249" s="51"/>
      <c r="G249" s="51"/>
      <c r="H249" s="51"/>
      <c r="I249" s="51"/>
      <c r="J249" s="51"/>
      <c r="K249" s="51"/>
    </row>
    <row r="250" customHeight="1" spans="2:11">
      <c r="B250" s="51"/>
      <c r="C250" s="51"/>
      <c r="D250" s="51"/>
      <c r="E250" s="51"/>
      <c r="F250" s="51"/>
      <c r="G250" s="51"/>
      <c r="H250" s="51"/>
      <c r="I250" s="51"/>
      <c r="J250" s="51"/>
      <c r="K250" s="51"/>
    </row>
    <row r="251" customHeight="1" spans="2:11">
      <c r="B251" s="51"/>
      <c r="C251" s="51"/>
      <c r="D251" s="51"/>
      <c r="E251" s="51"/>
      <c r="F251" s="51"/>
      <c r="G251" s="51"/>
      <c r="H251" s="51"/>
      <c r="I251" s="51"/>
      <c r="J251" s="51"/>
      <c r="K251" s="51"/>
    </row>
    <row r="252" customHeight="1" spans="2:11">
      <c r="B252" s="51"/>
      <c r="C252" s="51"/>
      <c r="D252" s="51"/>
      <c r="E252" s="51"/>
      <c r="F252" s="51"/>
      <c r="G252" s="51"/>
      <c r="H252" s="51"/>
      <c r="I252" s="51"/>
      <c r="J252" s="51"/>
      <c r="K252" s="51"/>
    </row>
    <row r="253" customHeight="1" spans="2:11">
      <c r="B253" s="51"/>
      <c r="C253" s="51"/>
      <c r="D253" s="51"/>
      <c r="E253" s="51"/>
      <c r="F253" s="51"/>
      <c r="G253" s="51"/>
      <c r="H253" s="51"/>
      <c r="I253" s="51"/>
      <c r="J253" s="51"/>
      <c r="K253" s="51"/>
    </row>
    <row r="254" customHeight="1" spans="2:11">
      <c r="B254" s="51"/>
      <c r="C254" s="51"/>
      <c r="D254" s="51"/>
      <c r="E254" s="51"/>
      <c r="F254" s="51"/>
      <c r="G254" s="51"/>
      <c r="H254" s="51"/>
      <c r="I254" s="51"/>
      <c r="J254" s="51"/>
      <c r="K254" s="51"/>
    </row>
    <row r="255" customHeight="1" spans="2:11">
      <c r="B255" s="51"/>
      <c r="C255" s="51"/>
      <c r="D255" s="51"/>
      <c r="E255" s="51"/>
      <c r="F255" s="51"/>
      <c r="G255" s="51"/>
      <c r="H255" s="51"/>
      <c r="I255" s="51"/>
      <c r="J255" s="51"/>
      <c r="K255" s="51"/>
    </row>
    <row r="256" customHeight="1" spans="2:11">
      <c r="B256" s="51"/>
      <c r="C256" s="51"/>
      <c r="D256" s="51"/>
      <c r="E256" s="51"/>
      <c r="F256" s="51"/>
      <c r="G256" s="51"/>
      <c r="H256" s="51"/>
      <c r="I256" s="51"/>
      <c r="J256" s="51"/>
      <c r="K256" s="51"/>
    </row>
    <row r="257" customHeight="1" spans="2:11">
      <c r="B257" s="51"/>
      <c r="C257" s="51"/>
      <c r="D257" s="51"/>
      <c r="E257" s="51"/>
      <c r="F257" s="51"/>
      <c r="G257" s="51"/>
      <c r="H257" s="51"/>
      <c r="I257" s="51"/>
      <c r="J257" s="51"/>
      <c r="K257" s="51"/>
    </row>
    <row r="258" customHeight="1" spans="2:11">
      <c r="B258" s="51"/>
      <c r="C258" s="51"/>
      <c r="D258" s="51"/>
      <c r="E258" s="51"/>
      <c r="F258" s="51"/>
      <c r="G258" s="51"/>
      <c r="H258" s="51"/>
      <c r="I258" s="51"/>
      <c r="J258" s="51"/>
      <c r="K258" s="51"/>
    </row>
    <row r="259" customHeight="1" spans="2:11">
      <c r="B259" s="51"/>
      <c r="C259" s="51"/>
      <c r="D259" s="51"/>
      <c r="E259" s="51"/>
      <c r="F259" s="51"/>
      <c r="G259" s="51"/>
      <c r="H259" s="51"/>
      <c r="I259" s="51"/>
      <c r="J259" s="51"/>
      <c r="K259" s="51"/>
    </row>
    <row r="260" customHeight="1" spans="2:11">
      <c r="B260" s="51"/>
      <c r="C260" s="51"/>
      <c r="D260" s="51"/>
      <c r="E260" s="51"/>
      <c r="F260" s="51"/>
      <c r="G260" s="51"/>
      <c r="H260" s="51"/>
      <c r="I260" s="51"/>
      <c r="J260" s="51"/>
      <c r="K260" s="51"/>
    </row>
    <row r="261" customHeight="1" spans="2:11">
      <c r="B261" s="51"/>
      <c r="C261" s="51"/>
      <c r="D261" s="51"/>
      <c r="E261" s="51"/>
      <c r="F261" s="51"/>
      <c r="G261" s="51"/>
      <c r="H261" s="51"/>
      <c r="I261" s="51"/>
      <c r="J261" s="51"/>
      <c r="K261" s="51"/>
    </row>
    <row r="262" customHeight="1" spans="2:11">
      <c r="B262" s="51"/>
      <c r="C262" s="51"/>
      <c r="D262" s="51"/>
      <c r="E262" s="51"/>
      <c r="F262" s="51"/>
      <c r="G262" s="51"/>
      <c r="H262" s="51"/>
      <c r="I262" s="51"/>
      <c r="J262" s="51"/>
      <c r="K262" s="51"/>
    </row>
    <row r="263" customHeight="1" spans="2:11">
      <c r="B263" s="51"/>
      <c r="C263" s="51"/>
      <c r="D263" s="51"/>
      <c r="E263" s="51"/>
      <c r="F263" s="51"/>
      <c r="G263" s="51"/>
      <c r="H263" s="51"/>
      <c r="I263" s="51"/>
      <c r="J263" s="51"/>
      <c r="K263" s="51"/>
    </row>
    <row r="264" customHeight="1" spans="2:11">
      <c r="B264" s="51"/>
      <c r="C264" s="51"/>
      <c r="D264" s="51"/>
      <c r="E264" s="51"/>
      <c r="F264" s="51"/>
      <c r="G264" s="51"/>
      <c r="H264" s="51"/>
      <c r="I264" s="51"/>
      <c r="J264" s="51"/>
      <c r="K264" s="51"/>
    </row>
    <row r="265" customHeight="1" spans="2:11">
      <c r="B265" s="51"/>
      <c r="C265" s="51"/>
      <c r="D265" s="51"/>
      <c r="E265" s="51"/>
      <c r="F265" s="51"/>
      <c r="G265" s="51"/>
      <c r="H265" s="51"/>
      <c r="I265" s="51"/>
      <c r="J265" s="51"/>
      <c r="K265" s="51"/>
    </row>
    <row r="266" customHeight="1" spans="2:11">
      <c r="B266" s="51"/>
      <c r="C266" s="51"/>
      <c r="D266" s="51"/>
      <c r="E266" s="51"/>
      <c r="F266" s="51"/>
      <c r="G266" s="51"/>
      <c r="H266" s="51"/>
      <c r="I266" s="51"/>
      <c r="J266" s="51"/>
      <c r="K266" s="51"/>
    </row>
    <row r="267" customHeight="1" spans="2:11">
      <c r="B267" s="51"/>
      <c r="C267" s="51"/>
      <c r="D267" s="51"/>
      <c r="E267" s="51"/>
      <c r="F267" s="51"/>
      <c r="G267" s="51"/>
      <c r="H267" s="51"/>
      <c r="I267" s="51"/>
      <c r="J267" s="51"/>
      <c r="K267" s="51"/>
    </row>
    <row r="268" customHeight="1" spans="2:11">
      <c r="B268" s="51"/>
      <c r="C268" s="51"/>
      <c r="D268" s="51"/>
      <c r="E268" s="51"/>
      <c r="F268" s="51"/>
      <c r="G268" s="51"/>
      <c r="H268" s="51"/>
      <c r="I268" s="51"/>
      <c r="J268" s="51"/>
      <c r="K268" s="51"/>
    </row>
    <row r="269" customHeight="1" spans="2:11">
      <c r="B269" s="51"/>
      <c r="C269" s="51"/>
      <c r="D269" s="51"/>
      <c r="E269" s="51"/>
      <c r="F269" s="51"/>
      <c r="G269" s="51"/>
      <c r="H269" s="51"/>
      <c r="I269" s="51"/>
      <c r="J269" s="51"/>
      <c r="K269" s="51"/>
    </row>
    <row r="270" customHeight="1" spans="2:11">
      <c r="B270" s="51"/>
      <c r="C270" s="51"/>
      <c r="D270" s="51"/>
      <c r="E270" s="51"/>
      <c r="F270" s="51"/>
      <c r="G270" s="51"/>
      <c r="H270" s="51"/>
      <c r="I270" s="51"/>
      <c r="J270" s="51"/>
      <c r="K270" s="51"/>
    </row>
    <row r="271" customHeight="1" spans="2:11">
      <c r="B271" s="51"/>
      <c r="C271" s="51"/>
      <c r="D271" s="51"/>
      <c r="E271" s="51"/>
      <c r="F271" s="51"/>
      <c r="G271" s="51"/>
      <c r="H271" s="51"/>
      <c r="I271" s="51"/>
      <c r="J271" s="51"/>
      <c r="K271" s="51"/>
    </row>
    <row r="272" customHeight="1" spans="2:11">
      <c r="B272" s="51"/>
      <c r="C272" s="51"/>
      <c r="D272" s="51"/>
      <c r="E272" s="51"/>
      <c r="F272" s="51"/>
      <c r="G272" s="51"/>
      <c r="H272" s="51"/>
      <c r="I272" s="51"/>
      <c r="J272" s="51"/>
      <c r="K272" s="51"/>
    </row>
    <row r="273" customHeight="1" spans="2:11">
      <c r="B273" s="51"/>
      <c r="C273" s="51"/>
      <c r="D273" s="51"/>
      <c r="E273" s="51"/>
      <c r="F273" s="51"/>
      <c r="G273" s="51"/>
      <c r="H273" s="51"/>
      <c r="I273" s="51"/>
      <c r="J273" s="51"/>
      <c r="K273" s="51"/>
    </row>
    <row r="274" customHeight="1" spans="2:11">
      <c r="B274" s="51"/>
      <c r="C274" s="51"/>
      <c r="D274" s="51"/>
      <c r="E274" s="51"/>
      <c r="F274" s="51"/>
      <c r="G274" s="51"/>
      <c r="H274" s="51"/>
      <c r="I274" s="51"/>
      <c r="J274" s="51"/>
      <c r="K274" s="51"/>
    </row>
    <row r="275" customHeight="1" spans="2:11">
      <c r="B275" s="51"/>
      <c r="C275" s="51"/>
      <c r="D275" s="51"/>
      <c r="E275" s="51"/>
      <c r="F275" s="51"/>
      <c r="G275" s="51"/>
      <c r="H275" s="51"/>
      <c r="I275" s="51"/>
      <c r="J275" s="51"/>
      <c r="K275" s="51"/>
    </row>
    <row r="276" customHeight="1" spans="2:11">
      <c r="B276" s="51"/>
      <c r="C276" s="51"/>
      <c r="D276" s="51"/>
      <c r="E276" s="51"/>
      <c r="F276" s="51"/>
      <c r="G276" s="51"/>
      <c r="H276" s="51"/>
      <c r="I276" s="51"/>
      <c r="J276" s="51"/>
      <c r="K276" s="51"/>
    </row>
    <row r="277" customHeight="1" spans="2:11">
      <c r="B277" s="51"/>
      <c r="C277" s="51"/>
      <c r="D277" s="51"/>
      <c r="E277" s="51"/>
      <c r="F277" s="51"/>
      <c r="G277" s="51"/>
      <c r="H277" s="51"/>
      <c r="I277" s="51"/>
      <c r="J277" s="51"/>
      <c r="K277" s="51"/>
    </row>
    <row r="278" customHeight="1" spans="2:11">
      <c r="B278" s="51"/>
      <c r="C278" s="51"/>
      <c r="D278" s="51"/>
      <c r="E278" s="51"/>
      <c r="F278" s="51"/>
      <c r="G278" s="51"/>
      <c r="H278" s="51"/>
      <c r="I278" s="51"/>
      <c r="J278" s="51"/>
      <c r="K278" s="51"/>
    </row>
    <row r="279" customHeight="1" spans="2:11">
      <c r="B279" s="51"/>
      <c r="C279" s="51"/>
      <c r="D279" s="51"/>
      <c r="E279" s="51"/>
      <c r="F279" s="51"/>
      <c r="G279" s="51"/>
      <c r="H279" s="51"/>
      <c r="I279" s="51"/>
      <c r="J279" s="51"/>
      <c r="K279" s="51"/>
    </row>
    <row r="280" customHeight="1" spans="2:11">
      <c r="B280" s="51"/>
      <c r="C280" s="51"/>
      <c r="D280" s="51"/>
      <c r="E280" s="51"/>
      <c r="F280" s="51"/>
      <c r="G280" s="51"/>
      <c r="H280" s="51"/>
      <c r="I280" s="51"/>
      <c r="J280" s="51"/>
      <c r="K280" s="51"/>
    </row>
    <row r="281" customHeight="1" spans="2:11">
      <c r="B281" s="51"/>
      <c r="C281" s="51"/>
      <c r="D281" s="51"/>
      <c r="E281" s="51"/>
      <c r="F281" s="51"/>
      <c r="G281" s="51"/>
      <c r="H281" s="51"/>
      <c r="I281" s="51"/>
      <c r="J281" s="51"/>
      <c r="K281" s="51"/>
    </row>
    <row r="282" customHeight="1" spans="2:11">
      <c r="B282" s="51"/>
      <c r="C282" s="51"/>
      <c r="D282" s="51"/>
      <c r="E282" s="51"/>
      <c r="F282" s="51"/>
      <c r="G282" s="51"/>
      <c r="H282" s="51"/>
      <c r="I282" s="51"/>
      <c r="J282" s="51"/>
      <c r="K282" s="51"/>
    </row>
    <row r="283" customHeight="1" spans="2:11">
      <c r="B283" s="51"/>
      <c r="C283" s="51"/>
      <c r="D283" s="51"/>
      <c r="E283" s="51"/>
      <c r="F283" s="51"/>
      <c r="G283" s="51"/>
      <c r="H283" s="51"/>
      <c r="I283" s="51"/>
      <c r="J283" s="51"/>
      <c r="K283" s="51"/>
    </row>
    <row r="284" customHeight="1" spans="2:11">
      <c r="B284" s="51"/>
      <c r="C284" s="51"/>
      <c r="D284" s="51"/>
      <c r="E284" s="51"/>
      <c r="F284" s="51"/>
      <c r="G284" s="51"/>
      <c r="H284" s="51"/>
      <c r="I284" s="51"/>
      <c r="J284" s="51"/>
      <c r="K284" s="51"/>
    </row>
    <row r="285" customHeight="1" spans="2:11">
      <c r="B285" s="51"/>
      <c r="C285" s="51"/>
      <c r="D285" s="51"/>
      <c r="E285" s="51"/>
      <c r="F285" s="51"/>
      <c r="G285" s="51"/>
      <c r="H285" s="51"/>
      <c r="I285" s="51"/>
      <c r="J285" s="51"/>
      <c r="K285" s="51"/>
    </row>
    <row r="286" customHeight="1" spans="2:11">
      <c r="B286" s="51"/>
      <c r="C286" s="51"/>
      <c r="D286" s="51"/>
      <c r="E286" s="51"/>
      <c r="F286" s="51"/>
      <c r="G286" s="51"/>
      <c r="H286" s="51"/>
      <c r="I286" s="51"/>
      <c r="J286" s="51"/>
      <c r="K286" s="51"/>
    </row>
    <row r="287" customHeight="1" spans="2:11">
      <c r="B287" s="51"/>
      <c r="C287" s="51"/>
      <c r="D287" s="51"/>
      <c r="E287" s="51"/>
      <c r="F287" s="51"/>
      <c r="G287" s="51"/>
      <c r="H287" s="51"/>
      <c r="I287" s="51"/>
      <c r="J287" s="51"/>
      <c r="K287" s="51"/>
    </row>
    <row r="288" customHeight="1" spans="2:11">
      <c r="B288" s="51"/>
      <c r="C288" s="51"/>
      <c r="D288" s="51"/>
      <c r="E288" s="51"/>
      <c r="F288" s="51"/>
      <c r="G288" s="51"/>
      <c r="H288" s="51"/>
      <c r="I288" s="51"/>
      <c r="J288" s="51"/>
      <c r="K288" s="51"/>
    </row>
    <row r="289" customHeight="1" spans="2:11">
      <c r="B289" s="51"/>
      <c r="C289" s="51"/>
      <c r="D289" s="51"/>
      <c r="E289" s="51"/>
      <c r="F289" s="51"/>
      <c r="G289" s="51"/>
      <c r="H289" s="51"/>
      <c r="I289" s="51"/>
      <c r="J289" s="51"/>
      <c r="K289" s="51"/>
    </row>
    <row r="290" customHeight="1" spans="2:11">
      <c r="B290" s="51"/>
      <c r="C290" s="51"/>
      <c r="D290" s="51"/>
      <c r="E290" s="51"/>
      <c r="F290" s="51"/>
      <c r="G290" s="51"/>
      <c r="H290" s="51"/>
      <c r="I290" s="51"/>
      <c r="J290" s="51"/>
      <c r="K290" s="51"/>
    </row>
    <row r="291" customHeight="1" spans="2:11">
      <c r="B291" s="51"/>
      <c r="C291" s="51"/>
      <c r="D291" s="51"/>
      <c r="E291" s="51"/>
      <c r="F291" s="51"/>
      <c r="G291" s="51"/>
      <c r="H291" s="51"/>
      <c r="I291" s="51"/>
      <c r="J291" s="51"/>
      <c r="K291" s="51"/>
    </row>
    <row r="292" customHeight="1" spans="2:11">
      <c r="B292" s="51"/>
      <c r="C292" s="51"/>
      <c r="D292" s="51"/>
      <c r="E292" s="51"/>
      <c r="F292" s="51"/>
      <c r="G292" s="51"/>
      <c r="H292" s="51"/>
      <c r="I292" s="51"/>
      <c r="J292" s="51"/>
      <c r="K292" s="51"/>
    </row>
    <row r="293" customHeight="1" spans="2:11">
      <c r="B293" s="51"/>
      <c r="C293" s="51"/>
      <c r="D293" s="51"/>
      <c r="E293" s="51"/>
      <c r="F293" s="51"/>
      <c r="G293" s="51"/>
      <c r="H293" s="51"/>
      <c r="I293" s="51"/>
      <c r="J293" s="51"/>
      <c r="K293" s="51"/>
    </row>
    <row r="294" customHeight="1" spans="2:11">
      <c r="B294" s="51"/>
      <c r="C294" s="51"/>
      <c r="D294" s="51"/>
      <c r="E294" s="51"/>
      <c r="F294" s="51"/>
      <c r="G294" s="51"/>
      <c r="H294" s="51"/>
      <c r="I294" s="51"/>
      <c r="J294" s="51"/>
      <c r="K294" s="51"/>
    </row>
    <row r="295" customHeight="1" spans="2:11">
      <c r="B295" s="51"/>
      <c r="C295" s="51"/>
      <c r="D295" s="51"/>
      <c r="E295" s="51"/>
      <c r="F295" s="51"/>
      <c r="G295" s="51"/>
      <c r="H295" s="51"/>
      <c r="I295" s="51"/>
      <c r="J295" s="51"/>
      <c r="K295" s="51"/>
    </row>
    <row r="296" customHeight="1" spans="2:11">
      <c r="B296" s="51"/>
      <c r="C296" s="51"/>
      <c r="D296" s="51"/>
      <c r="E296" s="51"/>
      <c r="F296" s="51"/>
      <c r="G296" s="51"/>
      <c r="H296" s="51"/>
      <c r="I296" s="51"/>
      <c r="J296" s="51"/>
      <c r="K296" s="51"/>
    </row>
    <row r="297" customHeight="1" spans="2:11">
      <c r="B297" s="51"/>
      <c r="C297" s="51"/>
      <c r="D297" s="51"/>
      <c r="E297" s="51"/>
      <c r="F297" s="51"/>
      <c r="G297" s="51"/>
      <c r="H297" s="51"/>
      <c r="I297" s="51"/>
      <c r="J297" s="51"/>
      <c r="K297" s="51"/>
    </row>
    <row r="298" customHeight="1" spans="2:11">
      <c r="B298" s="51"/>
      <c r="C298" s="51"/>
      <c r="D298" s="51"/>
      <c r="E298" s="51"/>
      <c r="F298" s="51"/>
      <c r="G298" s="51"/>
      <c r="H298" s="51"/>
      <c r="I298" s="51"/>
      <c r="J298" s="51"/>
      <c r="K298" s="51"/>
    </row>
    <row r="299" customHeight="1" spans="2:11">
      <c r="B299" s="51"/>
      <c r="C299" s="51"/>
      <c r="D299" s="51"/>
      <c r="E299" s="51"/>
      <c r="F299" s="51"/>
      <c r="G299" s="51"/>
      <c r="H299" s="51"/>
      <c r="I299" s="51"/>
      <c r="J299" s="51"/>
      <c r="K299" s="51"/>
    </row>
    <row r="300" customHeight="1" spans="2:11">
      <c r="B300" s="51"/>
      <c r="C300" s="51"/>
      <c r="D300" s="51"/>
      <c r="E300" s="51"/>
      <c r="F300" s="51"/>
      <c r="G300" s="51"/>
      <c r="H300" s="51"/>
      <c r="I300" s="51"/>
      <c r="J300" s="51"/>
      <c r="K300" s="51"/>
    </row>
    <row r="301" customHeight="1" spans="2:11">
      <c r="B301" s="51"/>
      <c r="C301" s="51"/>
      <c r="D301" s="51"/>
      <c r="E301" s="51"/>
      <c r="F301" s="51"/>
      <c r="G301" s="51"/>
      <c r="H301" s="51"/>
      <c r="I301" s="51"/>
      <c r="J301" s="51"/>
      <c r="K301" s="51"/>
    </row>
    <row r="302" customHeight="1" spans="2:11">
      <c r="B302" s="51"/>
      <c r="C302" s="51"/>
      <c r="D302" s="51"/>
      <c r="E302" s="51"/>
      <c r="F302" s="51"/>
      <c r="G302" s="51"/>
      <c r="H302" s="51"/>
      <c r="I302" s="51"/>
      <c r="J302" s="51"/>
      <c r="K302" s="51"/>
    </row>
    <row r="303" customHeight="1" spans="2:11">
      <c r="B303" s="51"/>
      <c r="C303" s="51"/>
      <c r="D303" s="51"/>
      <c r="E303" s="51"/>
      <c r="F303" s="51"/>
      <c r="G303" s="51"/>
      <c r="H303" s="51"/>
      <c r="I303" s="51"/>
      <c r="J303" s="51"/>
      <c r="K303" s="51"/>
    </row>
    <row r="304" customHeight="1" spans="2:11">
      <c r="B304" s="51"/>
      <c r="C304" s="51"/>
      <c r="D304" s="51"/>
      <c r="E304" s="51"/>
      <c r="F304" s="51"/>
      <c r="G304" s="51"/>
      <c r="H304" s="51"/>
      <c r="I304" s="51"/>
      <c r="J304" s="51"/>
      <c r="K304" s="51"/>
    </row>
    <row r="305" customHeight="1" spans="2:11">
      <c r="B305" s="51"/>
      <c r="C305" s="51"/>
      <c r="D305" s="51"/>
      <c r="E305" s="51"/>
      <c r="F305" s="51"/>
      <c r="G305" s="51"/>
      <c r="H305" s="51"/>
      <c r="I305" s="51"/>
      <c r="J305" s="51"/>
      <c r="K305" s="51"/>
    </row>
    <row r="306" customHeight="1" spans="2:11">
      <c r="B306" s="51"/>
      <c r="C306" s="51"/>
      <c r="D306" s="51"/>
      <c r="E306" s="51"/>
      <c r="F306" s="51"/>
      <c r="G306" s="51"/>
      <c r="H306" s="51"/>
      <c r="I306" s="51"/>
      <c r="J306" s="51"/>
      <c r="K306" s="51"/>
    </row>
    <row r="307" customHeight="1" spans="2:11">
      <c r="B307" s="51"/>
      <c r="C307" s="51"/>
      <c r="D307" s="51"/>
      <c r="E307" s="51"/>
      <c r="F307" s="51"/>
      <c r="G307" s="51"/>
      <c r="H307" s="51"/>
      <c r="I307" s="51"/>
      <c r="J307" s="51"/>
      <c r="K307" s="51"/>
    </row>
    <row r="308" customHeight="1" spans="2:11">
      <c r="B308" s="51"/>
      <c r="C308" s="51"/>
      <c r="D308" s="51"/>
      <c r="E308" s="51"/>
      <c r="F308" s="51"/>
      <c r="G308" s="51"/>
      <c r="H308" s="51"/>
      <c r="I308" s="51"/>
      <c r="J308" s="51"/>
      <c r="K308" s="51"/>
    </row>
    <row r="309" customHeight="1" spans="2:11">
      <c r="B309" s="51"/>
      <c r="C309" s="51"/>
      <c r="D309" s="51"/>
      <c r="E309" s="51"/>
      <c r="F309" s="51"/>
      <c r="G309" s="51"/>
      <c r="H309" s="51"/>
      <c r="I309" s="51"/>
      <c r="J309" s="51"/>
      <c r="K309" s="51"/>
    </row>
    <row r="310" customHeight="1" spans="2:11">
      <c r="B310" s="51"/>
      <c r="C310" s="51"/>
      <c r="D310" s="51"/>
      <c r="E310" s="51"/>
      <c r="F310" s="51"/>
      <c r="G310" s="51"/>
      <c r="H310" s="51"/>
      <c r="I310" s="51"/>
      <c r="J310" s="51"/>
      <c r="K310" s="51"/>
    </row>
    <row r="311" customHeight="1" spans="2:11">
      <c r="B311" s="51"/>
      <c r="C311" s="51"/>
      <c r="D311" s="51"/>
      <c r="E311" s="51"/>
      <c r="F311" s="51"/>
      <c r="G311" s="51"/>
      <c r="H311" s="51"/>
      <c r="I311" s="51"/>
      <c r="J311" s="51"/>
      <c r="K311" s="51"/>
    </row>
    <row r="312" customHeight="1" spans="2:11">
      <c r="B312" s="51"/>
      <c r="C312" s="51"/>
      <c r="D312" s="51"/>
      <c r="E312" s="51"/>
      <c r="F312" s="51"/>
      <c r="G312" s="51"/>
      <c r="H312" s="51"/>
      <c r="I312" s="51"/>
      <c r="J312" s="51"/>
      <c r="K312" s="51"/>
    </row>
    <row r="313" customHeight="1" spans="2:11">
      <c r="B313" s="51"/>
      <c r="C313" s="51"/>
      <c r="D313" s="51"/>
      <c r="E313" s="51"/>
      <c r="F313" s="51"/>
      <c r="G313" s="51"/>
      <c r="H313" s="51"/>
      <c r="I313" s="51"/>
      <c r="J313" s="51"/>
      <c r="K313" s="51"/>
    </row>
    <row r="314" customHeight="1" spans="2:11">
      <c r="B314" s="51"/>
      <c r="C314" s="51"/>
      <c r="D314" s="51"/>
      <c r="E314" s="51"/>
      <c r="F314" s="51"/>
      <c r="G314" s="51"/>
      <c r="H314" s="51"/>
      <c r="I314" s="51"/>
      <c r="J314" s="51"/>
      <c r="K314" s="51"/>
    </row>
    <row r="315" customHeight="1" spans="2:11">
      <c r="B315" s="51"/>
      <c r="C315" s="51"/>
      <c r="D315" s="51"/>
      <c r="E315" s="51"/>
      <c r="F315" s="51"/>
      <c r="G315" s="51"/>
      <c r="H315" s="51"/>
      <c r="I315" s="51"/>
      <c r="J315" s="51"/>
      <c r="K315" s="51"/>
    </row>
    <row r="316" customHeight="1" spans="2:11">
      <c r="B316" s="51"/>
      <c r="C316" s="51"/>
      <c r="D316" s="51"/>
      <c r="E316" s="51"/>
      <c r="F316" s="51"/>
      <c r="G316" s="51"/>
      <c r="H316" s="51"/>
      <c r="I316" s="51"/>
      <c r="J316" s="51"/>
      <c r="K316" s="51"/>
    </row>
    <row r="317" customHeight="1" spans="2:11">
      <c r="B317" s="51"/>
      <c r="C317" s="51"/>
      <c r="D317" s="51"/>
      <c r="E317" s="51"/>
      <c r="F317" s="51"/>
      <c r="G317" s="51"/>
      <c r="H317" s="51"/>
      <c r="I317" s="51"/>
      <c r="J317" s="51"/>
      <c r="K317" s="51"/>
    </row>
    <row r="318" customHeight="1" spans="2:11">
      <c r="B318" s="51"/>
      <c r="C318" s="51"/>
      <c r="D318" s="51"/>
      <c r="E318" s="51"/>
      <c r="F318" s="51"/>
      <c r="G318" s="51"/>
      <c r="H318" s="51"/>
      <c r="I318" s="51"/>
      <c r="J318" s="51"/>
      <c r="K318" s="51"/>
    </row>
    <row r="319" customHeight="1" spans="2:11">
      <c r="B319" s="51"/>
      <c r="C319" s="51"/>
      <c r="D319" s="51"/>
      <c r="E319" s="51"/>
      <c r="F319" s="51"/>
      <c r="G319" s="51"/>
      <c r="H319" s="51"/>
      <c r="I319" s="51"/>
      <c r="J319" s="51"/>
      <c r="K319" s="51"/>
    </row>
    <row r="320" customHeight="1" spans="2:11">
      <c r="B320" s="51"/>
      <c r="C320" s="51"/>
      <c r="D320" s="51"/>
      <c r="E320" s="51"/>
      <c r="F320" s="51"/>
      <c r="G320" s="51"/>
      <c r="H320" s="51"/>
      <c r="I320" s="51"/>
      <c r="J320" s="51"/>
      <c r="K320" s="51"/>
    </row>
    <row r="321" customHeight="1" spans="2:11">
      <c r="B321" s="51"/>
      <c r="C321" s="51"/>
      <c r="D321" s="51"/>
      <c r="E321" s="51"/>
      <c r="F321" s="51"/>
      <c r="G321" s="51"/>
      <c r="H321" s="51"/>
      <c r="I321" s="51"/>
      <c r="J321" s="51"/>
      <c r="K321" s="51"/>
    </row>
    <row r="322" customHeight="1" spans="2:11">
      <c r="B322" s="51"/>
      <c r="C322" s="51"/>
      <c r="D322" s="51"/>
      <c r="E322" s="51"/>
      <c r="F322" s="51"/>
      <c r="G322" s="51"/>
      <c r="H322" s="51"/>
      <c r="I322" s="51"/>
      <c r="J322" s="51"/>
      <c r="K322" s="51"/>
    </row>
    <row r="323" customHeight="1" spans="2:11">
      <c r="B323" s="51"/>
      <c r="C323" s="51"/>
      <c r="D323" s="51"/>
      <c r="E323" s="51"/>
      <c r="F323" s="51"/>
      <c r="G323" s="51"/>
      <c r="H323" s="51"/>
      <c r="I323" s="51"/>
      <c r="J323" s="51"/>
      <c r="K323" s="51"/>
    </row>
    <row r="324" customHeight="1" spans="2:11">
      <c r="B324" s="51"/>
      <c r="C324" s="51"/>
      <c r="D324" s="51"/>
      <c r="E324" s="51"/>
      <c r="F324" s="51"/>
      <c r="G324" s="51"/>
      <c r="H324" s="51"/>
      <c r="I324" s="51"/>
      <c r="J324" s="51"/>
      <c r="K324" s="51"/>
    </row>
    <row r="325" customHeight="1" spans="2:11">
      <c r="B325" s="51"/>
      <c r="C325" s="51"/>
      <c r="D325" s="51"/>
      <c r="E325" s="51"/>
      <c r="F325" s="51"/>
      <c r="G325" s="51"/>
      <c r="H325" s="51"/>
      <c r="I325" s="51"/>
      <c r="J325" s="51"/>
      <c r="K325" s="51"/>
    </row>
    <row r="326" customHeight="1" spans="2:11">
      <c r="B326" s="51"/>
      <c r="C326" s="51"/>
      <c r="D326" s="51"/>
      <c r="E326" s="51"/>
      <c r="F326" s="51"/>
      <c r="G326" s="51"/>
      <c r="H326" s="51"/>
      <c r="I326" s="51"/>
      <c r="J326" s="51"/>
      <c r="K326" s="51"/>
    </row>
    <row r="327" customHeight="1" spans="2:11">
      <c r="B327" s="51"/>
      <c r="C327" s="51"/>
      <c r="D327" s="51"/>
      <c r="E327" s="51"/>
      <c r="F327" s="51"/>
      <c r="G327" s="51"/>
      <c r="H327" s="51"/>
      <c r="I327" s="51"/>
      <c r="J327" s="51"/>
      <c r="K327" s="51"/>
    </row>
    <row r="328" customHeight="1" spans="2:11">
      <c r="B328" s="51"/>
      <c r="C328" s="51"/>
      <c r="D328" s="51"/>
      <c r="E328" s="51"/>
      <c r="F328" s="51"/>
      <c r="G328" s="51"/>
      <c r="H328" s="51"/>
      <c r="I328" s="51"/>
      <c r="J328" s="51"/>
      <c r="K328" s="51"/>
    </row>
    <row r="329" customHeight="1" spans="2:11">
      <c r="B329" s="51"/>
      <c r="C329" s="51"/>
      <c r="D329" s="51"/>
      <c r="E329" s="51"/>
      <c r="F329" s="51"/>
      <c r="G329" s="51"/>
      <c r="H329" s="51"/>
      <c r="I329" s="51"/>
      <c r="J329" s="51"/>
      <c r="K329" s="51"/>
    </row>
    <row r="330" customHeight="1" spans="2:11">
      <c r="B330" s="51"/>
      <c r="C330" s="51"/>
      <c r="D330" s="51"/>
      <c r="E330" s="51"/>
      <c r="F330" s="51"/>
      <c r="G330" s="51"/>
      <c r="H330" s="51"/>
      <c r="I330" s="51"/>
      <c r="J330" s="51"/>
      <c r="K330" s="51"/>
    </row>
    <row r="331" customHeight="1" spans="2:11">
      <c r="B331" s="51"/>
      <c r="C331" s="51"/>
      <c r="D331" s="51"/>
      <c r="E331" s="51"/>
      <c r="F331" s="51"/>
      <c r="G331" s="51"/>
      <c r="H331" s="51"/>
      <c r="I331" s="51"/>
      <c r="J331" s="51"/>
      <c r="K331" s="51"/>
    </row>
    <row r="332" customHeight="1" spans="2:11">
      <c r="B332" s="51"/>
      <c r="C332" s="51"/>
      <c r="D332" s="51"/>
      <c r="E332" s="51"/>
      <c r="F332" s="51"/>
      <c r="G332" s="51"/>
      <c r="H332" s="51"/>
      <c r="I332" s="51"/>
      <c r="J332" s="51"/>
      <c r="K332" s="51"/>
    </row>
    <row r="333" customHeight="1" spans="2:11">
      <c r="B333" s="51"/>
      <c r="C333" s="51"/>
      <c r="D333" s="51"/>
      <c r="E333" s="51"/>
      <c r="F333" s="51"/>
      <c r="G333" s="51"/>
      <c r="H333" s="51"/>
      <c r="I333" s="51"/>
      <c r="J333" s="51"/>
      <c r="K333" s="51"/>
    </row>
    <row r="334" customHeight="1" spans="2:11">
      <c r="B334" s="51"/>
      <c r="C334" s="51"/>
      <c r="D334" s="51"/>
      <c r="E334" s="51"/>
      <c r="F334" s="51"/>
      <c r="G334" s="51"/>
      <c r="H334" s="51"/>
      <c r="I334" s="51"/>
      <c r="J334" s="51"/>
      <c r="K334" s="51"/>
    </row>
    <row r="335" customHeight="1" spans="2:11">
      <c r="B335" s="51"/>
      <c r="C335" s="51"/>
      <c r="D335" s="51"/>
      <c r="E335" s="51"/>
      <c r="F335" s="51"/>
      <c r="G335" s="51"/>
      <c r="H335" s="51"/>
      <c r="I335" s="51"/>
      <c r="J335" s="51"/>
      <c r="K335" s="51"/>
    </row>
    <row r="336" customHeight="1" spans="2:11">
      <c r="B336" s="51"/>
      <c r="C336" s="51"/>
      <c r="D336" s="51"/>
      <c r="E336" s="51"/>
      <c r="F336" s="51"/>
      <c r="G336" s="51"/>
      <c r="H336" s="51"/>
      <c r="I336" s="51"/>
      <c r="J336" s="51"/>
      <c r="K336" s="51"/>
    </row>
    <row r="337" customHeight="1" spans="2:11">
      <c r="B337" s="51"/>
      <c r="C337" s="51"/>
      <c r="D337" s="51"/>
      <c r="E337" s="51"/>
      <c r="F337" s="51"/>
      <c r="G337" s="51"/>
      <c r="H337" s="51"/>
      <c r="I337" s="51"/>
      <c r="J337" s="51"/>
      <c r="K337" s="51"/>
    </row>
    <row r="338" customHeight="1" spans="2:11">
      <c r="B338" s="51"/>
      <c r="C338" s="51"/>
      <c r="D338" s="51"/>
      <c r="E338" s="51"/>
      <c r="F338" s="51"/>
      <c r="G338" s="51"/>
      <c r="H338" s="51"/>
      <c r="I338" s="51"/>
      <c r="J338" s="51"/>
      <c r="K338" s="51"/>
    </row>
    <row r="339" customHeight="1" spans="2:11">
      <c r="B339" s="51"/>
      <c r="C339" s="51"/>
      <c r="D339" s="51"/>
      <c r="E339" s="51"/>
      <c r="F339" s="51"/>
      <c r="G339" s="51"/>
      <c r="H339" s="51"/>
      <c r="I339" s="51"/>
      <c r="J339" s="51"/>
      <c r="K339" s="51"/>
    </row>
    <row r="340" customHeight="1" spans="2:11">
      <c r="B340" s="51"/>
      <c r="C340" s="51"/>
      <c r="D340" s="51"/>
      <c r="E340" s="51"/>
      <c r="F340" s="51"/>
      <c r="G340" s="51"/>
      <c r="H340" s="51"/>
      <c r="I340" s="51"/>
      <c r="J340" s="51"/>
      <c r="K340" s="51"/>
    </row>
    <row r="341" customHeight="1" spans="2:11">
      <c r="B341" s="51"/>
      <c r="C341" s="51"/>
      <c r="D341" s="51"/>
      <c r="E341" s="51"/>
      <c r="F341" s="51"/>
      <c r="G341" s="51"/>
      <c r="H341" s="51"/>
      <c r="I341" s="51"/>
      <c r="J341" s="51"/>
      <c r="K341" s="51"/>
    </row>
    <row r="342" customHeight="1" spans="2:11">
      <c r="B342" s="51"/>
      <c r="C342" s="51"/>
      <c r="D342" s="51"/>
      <c r="E342" s="51"/>
      <c r="F342" s="51"/>
      <c r="G342" s="51"/>
      <c r="H342" s="51"/>
      <c r="I342" s="51"/>
      <c r="J342" s="51"/>
      <c r="K342" s="51"/>
    </row>
    <row r="343" customHeight="1" spans="2:11">
      <c r="B343" s="51"/>
      <c r="C343" s="51"/>
      <c r="D343" s="51"/>
      <c r="E343" s="51"/>
      <c r="F343" s="51"/>
      <c r="G343" s="51"/>
      <c r="H343" s="51"/>
      <c r="I343" s="51"/>
      <c r="J343" s="51"/>
      <c r="K343" s="51"/>
    </row>
    <row r="344" customHeight="1" spans="2:11">
      <c r="B344" s="51"/>
      <c r="C344" s="51"/>
      <c r="D344" s="51"/>
      <c r="E344" s="51"/>
      <c r="F344" s="51"/>
      <c r="G344" s="51"/>
      <c r="H344" s="51"/>
      <c r="I344" s="51"/>
      <c r="J344" s="51"/>
      <c r="K344" s="51"/>
    </row>
    <row r="345" customHeight="1" spans="2:11">
      <c r="B345" s="51"/>
      <c r="C345" s="51"/>
      <c r="D345" s="51"/>
      <c r="E345" s="51"/>
      <c r="F345" s="51"/>
      <c r="G345" s="51"/>
      <c r="H345" s="51"/>
      <c r="I345" s="51"/>
      <c r="J345" s="51"/>
      <c r="K345" s="51"/>
    </row>
    <row r="346" customHeight="1" spans="2:11">
      <c r="B346" s="51"/>
      <c r="C346" s="51"/>
      <c r="D346" s="51"/>
      <c r="E346" s="51"/>
      <c r="F346" s="51"/>
      <c r="G346" s="51"/>
      <c r="H346" s="51"/>
      <c r="I346" s="51"/>
      <c r="J346" s="51"/>
      <c r="K346" s="51"/>
    </row>
    <row r="347" customHeight="1" spans="2:11">
      <c r="B347" s="51"/>
      <c r="C347" s="51"/>
      <c r="D347" s="51"/>
      <c r="E347" s="51"/>
      <c r="F347" s="51"/>
      <c r="G347" s="51"/>
      <c r="H347" s="51"/>
      <c r="I347" s="51"/>
      <c r="J347" s="51"/>
      <c r="K347" s="51"/>
    </row>
    <row r="348" customHeight="1" spans="2:11">
      <c r="B348" s="51"/>
      <c r="C348" s="51"/>
      <c r="D348" s="51"/>
      <c r="E348" s="51"/>
      <c r="F348" s="51"/>
      <c r="G348" s="51"/>
      <c r="H348" s="51"/>
      <c r="I348" s="51"/>
      <c r="J348" s="51"/>
      <c r="K348" s="51"/>
    </row>
    <row r="349" customHeight="1" spans="2:11">
      <c r="B349" s="51"/>
      <c r="C349" s="51"/>
      <c r="D349" s="51"/>
      <c r="E349" s="51"/>
      <c r="F349" s="51"/>
      <c r="G349" s="51"/>
      <c r="H349" s="51"/>
      <c r="I349" s="51"/>
      <c r="J349" s="51"/>
      <c r="K349" s="51"/>
    </row>
    <row r="350" customHeight="1" spans="2:11">
      <c r="B350" s="51"/>
      <c r="C350" s="51"/>
      <c r="D350" s="51"/>
      <c r="E350" s="51"/>
      <c r="F350" s="51"/>
      <c r="G350" s="51"/>
      <c r="H350" s="51"/>
      <c r="I350" s="51"/>
      <c r="J350" s="51"/>
      <c r="K350" s="51"/>
    </row>
    <row r="351" customHeight="1" spans="2:11">
      <c r="B351" s="51"/>
      <c r="C351" s="51"/>
      <c r="D351" s="51"/>
      <c r="E351" s="51"/>
      <c r="F351" s="51"/>
      <c r="G351" s="51"/>
      <c r="H351" s="51"/>
      <c r="I351" s="51"/>
      <c r="J351" s="51"/>
      <c r="K351" s="51"/>
    </row>
    <row r="352" customHeight="1" spans="2:11">
      <c r="B352" s="51"/>
      <c r="C352" s="51"/>
      <c r="D352" s="51"/>
      <c r="E352" s="51"/>
      <c r="F352" s="51"/>
      <c r="G352" s="51"/>
      <c r="H352" s="51"/>
      <c r="I352" s="51"/>
      <c r="J352" s="51"/>
      <c r="K352" s="51"/>
    </row>
    <row r="353" customHeight="1" spans="2:11">
      <c r="B353" s="51"/>
      <c r="C353" s="51"/>
      <c r="D353" s="51"/>
      <c r="E353" s="51"/>
      <c r="F353" s="51"/>
      <c r="G353" s="51"/>
      <c r="H353" s="51"/>
      <c r="I353" s="51"/>
      <c r="J353" s="51"/>
      <c r="K353" s="51"/>
    </row>
    <row r="354" customHeight="1" spans="2:11">
      <c r="B354" s="51"/>
      <c r="C354" s="51"/>
      <c r="D354" s="51"/>
      <c r="E354" s="51"/>
      <c r="F354" s="51"/>
      <c r="G354" s="51"/>
      <c r="H354" s="51"/>
      <c r="I354" s="51"/>
      <c r="J354" s="51"/>
      <c r="K354" s="51"/>
    </row>
    <row r="355" customHeight="1" spans="2:11">
      <c r="B355" s="51"/>
      <c r="C355" s="51"/>
      <c r="D355" s="51"/>
      <c r="E355" s="51"/>
      <c r="F355" s="51"/>
      <c r="G355" s="51"/>
      <c r="H355" s="51"/>
      <c r="I355" s="51"/>
      <c r="J355" s="51"/>
      <c r="K355" s="51"/>
    </row>
    <row r="356" customHeight="1" spans="2:11">
      <c r="B356" s="51"/>
      <c r="C356" s="51"/>
      <c r="D356" s="51"/>
      <c r="E356" s="51"/>
      <c r="F356" s="51"/>
      <c r="G356" s="51"/>
      <c r="H356" s="51"/>
      <c r="I356" s="51"/>
      <c r="J356" s="51"/>
      <c r="K356" s="51"/>
    </row>
    <row r="357" customHeight="1" spans="2:11">
      <c r="B357" s="51"/>
      <c r="C357" s="51"/>
      <c r="D357" s="51"/>
      <c r="E357" s="51"/>
      <c r="F357" s="51"/>
      <c r="G357" s="51"/>
      <c r="H357" s="51"/>
      <c r="I357" s="51"/>
      <c r="J357" s="51"/>
      <c r="K357" s="51"/>
    </row>
    <row r="358" customHeight="1" spans="2:11">
      <c r="B358" s="51"/>
      <c r="C358" s="51"/>
      <c r="D358" s="51"/>
      <c r="E358" s="51"/>
      <c r="F358" s="51"/>
      <c r="G358" s="51"/>
      <c r="H358" s="51"/>
      <c r="I358" s="51"/>
      <c r="J358" s="51"/>
      <c r="K358" s="51"/>
    </row>
    <row r="359" customHeight="1" spans="2:11">
      <c r="B359" s="51"/>
      <c r="C359" s="51"/>
      <c r="D359" s="51"/>
      <c r="E359" s="51"/>
      <c r="F359" s="51"/>
      <c r="G359" s="51"/>
      <c r="H359" s="51"/>
      <c r="I359" s="51"/>
      <c r="J359" s="51"/>
      <c r="K359" s="51"/>
    </row>
    <row r="360" customHeight="1" spans="2:11">
      <c r="B360" s="51"/>
      <c r="C360" s="51"/>
      <c r="D360" s="51"/>
      <c r="E360" s="51"/>
      <c r="F360" s="51"/>
      <c r="G360" s="51"/>
      <c r="H360" s="51"/>
      <c r="I360" s="51"/>
      <c r="J360" s="51"/>
      <c r="K360" s="51"/>
    </row>
    <row r="361" customHeight="1" spans="2:11">
      <c r="B361" s="51"/>
      <c r="C361" s="51"/>
      <c r="D361" s="51"/>
      <c r="E361" s="51"/>
      <c r="F361" s="51"/>
      <c r="G361" s="51"/>
      <c r="H361" s="51"/>
      <c r="I361" s="51"/>
      <c r="J361" s="51"/>
      <c r="K361" s="51"/>
    </row>
    <row r="362" customHeight="1" spans="2:11">
      <c r="B362" s="51"/>
      <c r="C362" s="51"/>
      <c r="D362" s="51"/>
      <c r="E362" s="51"/>
      <c r="F362" s="51"/>
      <c r="G362" s="51"/>
      <c r="H362" s="51"/>
      <c r="I362" s="51"/>
      <c r="J362" s="51"/>
      <c r="K362" s="51"/>
    </row>
    <row r="363" customHeight="1" spans="2:11">
      <c r="B363" s="51"/>
      <c r="C363" s="51"/>
      <c r="D363" s="51"/>
      <c r="E363" s="51"/>
      <c r="F363" s="51"/>
      <c r="G363" s="51"/>
      <c r="H363" s="51"/>
      <c r="I363" s="51"/>
      <c r="J363" s="51"/>
      <c r="K363" s="51"/>
    </row>
    <row r="364" customHeight="1" spans="2:11">
      <c r="B364" s="51"/>
      <c r="C364" s="51"/>
      <c r="D364" s="51"/>
      <c r="E364" s="51"/>
      <c r="F364" s="51"/>
      <c r="G364" s="51"/>
      <c r="H364" s="51"/>
      <c r="I364" s="51"/>
      <c r="J364" s="51"/>
      <c r="K364" s="51"/>
    </row>
    <row r="365" customHeight="1" spans="2:11">
      <c r="B365" s="51"/>
      <c r="C365" s="51"/>
      <c r="D365" s="51"/>
      <c r="E365" s="51"/>
      <c r="F365" s="51"/>
      <c r="G365" s="51"/>
      <c r="H365" s="51"/>
      <c r="I365" s="51"/>
      <c r="J365" s="51"/>
      <c r="K365" s="51"/>
    </row>
    <row r="366" customHeight="1" spans="2:11">
      <c r="B366" s="51"/>
      <c r="C366" s="51"/>
      <c r="D366" s="51"/>
      <c r="E366" s="51"/>
      <c r="F366" s="51"/>
      <c r="G366" s="51"/>
      <c r="H366" s="51"/>
      <c r="I366" s="51"/>
      <c r="J366" s="51"/>
      <c r="K366" s="51"/>
    </row>
    <row r="367" customHeight="1" spans="2:11">
      <c r="B367" s="51"/>
      <c r="C367" s="51"/>
      <c r="D367" s="51"/>
      <c r="E367" s="51"/>
      <c r="F367" s="51"/>
      <c r="G367" s="51"/>
      <c r="H367" s="51"/>
      <c r="I367" s="51"/>
      <c r="J367" s="51"/>
      <c r="K367" s="51"/>
    </row>
    <row r="368" customHeight="1" spans="2:11">
      <c r="B368" s="51"/>
      <c r="C368" s="51"/>
      <c r="D368" s="51"/>
      <c r="E368" s="51"/>
      <c r="F368" s="51"/>
      <c r="G368" s="51"/>
      <c r="H368" s="51"/>
      <c r="I368" s="51"/>
      <c r="J368" s="51"/>
      <c r="K368" s="51"/>
    </row>
    <row r="369" customHeight="1" spans="2:11">
      <c r="B369" s="51"/>
      <c r="C369" s="51"/>
      <c r="D369" s="51"/>
      <c r="E369" s="51"/>
      <c r="F369" s="51"/>
      <c r="G369" s="51"/>
      <c r="H369" s="51"/>
      <c r="I369" s="51"/>
      <c r="J369" s="51"/>
      <c r="K369" s="51"/>
    </row>
    <row r="370" customHeight="1" spans="2:11">
      <c r="B370" s="51"/>
      <c r="C370" s="51"/>
      <c r="D370" s="51"/>
      <c r="E370" s="51"/>
      <c r="F370" s="51"/>
      <c r="G370" s="51"/>
      <c r="H370" s="51"/>
      <c r="I370" s="51"/>
      <c r="J370" s="51"/>
      <c r="K370" s="51"/>
    </row>
    <row r="371" customHeight="1" spans="2:11">
      <c r="B371" s="51"/>
      <c r="C371" s="51"/>
      <c r="D371" s="51"/>
      <c r="E371" s="51"/>
      <c r="F371" s="51"/>
      <c r="G371" s="51"/>
      <c r="H371" s="51"/>
      <c r="I371" s="51"/>
      <c r="J371" s="51"/>
      <c r="K371" s="51"/>
    </row>
    <row r="372" customHeight="1" spans="2:11">
      <c r="B372" s="51"/>
      <c r="C372" s="51"/>
      <c r="D372" s="51"/>
      <c r="E372" s="51"/>
      <c r="F372" s="51"/>
      <c r="G372" s="51"/>
      <c r="H372" s="51"/>
      <c r="I372" s="51"/>
      <c r="J372" s="51"/>
      <c r="K372" s="51"/>
    </row>
    <row r="373" customHeight="1" spans="2:11">
      <c r="B373" s="51"/>
      <c r="C373" s="51"/>
      <c r="D373" s="51"/>
      <c r="E373" s="51"/>
      <c r="F373" s="51"/>
      <c r="G373" s="51"/>
      <c r="H373" s="51"/>
      <c r="I373" s="51"/>
      <c r="J373" s="51"/>
      <c r="K373" s="51"/>
    </row>
    <row r="374" customHeight="1" spans="2:11">
      <c r="B374" s="51"/>
      <c r="C374" s="51"/>
      <c r="D374" s="51"/>
      <c r="E374" s="51"/>
      <c r="F374" s="51"/>
      <c r="G374" s="51"/>
      <c r="H374" s="51"/>
      <c r="I374" s="51"/>
      <c r="J374" s="51"/>
      <c r="K374" s="51"/>
    </row>
    <row r="375" customHeight="1" spans="2:11">
      <c r="B375" s="51"/>
      <c r="C375" s="51"/>
      <c r="D375" s="51"/>
      <c r="E375" s="51"/>
      <c r="F375" s="51"/>
      <c r="G375" s="51"/>
      <c r="H375" s="51"/>
      <c r="I375" s="51"/>
      <c r="J375" s="51"/>
      <c r="K375" s="51"/>
    </row>
    <row r="376" customHeight="1" spans="2:11">
      <c r="B376" s="51"/>
      <c r="C376" s="51"/>
      <c r="D376" s="51"/>
      <c r="E376" s="51"/>
      <c r="F376" s="51"/>
      <c r="G376" s="51"/>
      <c r="H376" s="51"/>
      <c r="I376" s="51"/>
      <c r="J376" s="51"/>
      <c r="K376" s="51"/>
    </row>
    <row r="377" customHeight="1" spans="2:11">
      <c r="B377" s="51"/>
      <c r="C377" s="51"/>
      <c r="D377" s="51"/>
      <c r="E377" s="51"/>
      <c r="F377" s="51"/>
      <c r="G377" s="51"/>
      <c r="H377" s="51"/>
      <c r="I377" s="51"/>
      <c r="J377" s="51"/>
      <c r="K377" s="51"/>
    </row>
    <row r="378" customHeight="1" spans="2:11">
      <c r="B378" s="51"/>
      <c r="C378" s="51"/>
      <c r="D378" s="51"/>
      <c r="E378" s="51"/>
      <c r="F378" s="51"/>
      <c r="G378" s="51"/>
      <c r="H378" s="51"/>
      <c r="I378" s="51"/>
      <c r="J378" s="51"/>
      <c r="K378" s="51"/>
    </row>
    <row r="379" customHeight="1" spans="2:11">
      <c r="B379" s="51"/>
      <c r="C379" s="51"/>
      <c r="D379" s="51"/>
      <c r="E379" s="51"/>
      <c r="F379" s="51"/>
      <c r="G379" s="51"/>
      <c r="H379" s="51"/>
      <c r="I379" s="51"/>
      <c r="J379" s="51"/>
      <c r="K379" s="51"/>
    </row>
    <row r="380" customHeight="1" spans="2:11">
      <c r="B380" s="51"/>
      <c r="C380" s="51"/>
      <c r="D380" s="51"/>
      <c r="E380" s="51"/>
      <c r="F380" s="51"/>
      <c r="G380" s="51"/>
      <c r="H380" s="51"/>
      <c r="I380" s="51"/>
      <c r="J380" s="51"/>
      <c r="K380" s="51"/>
    </row>
    <row r="381" customHeight="1" spans="2:11">
      <c r="B381" s="51"/>
      <c r="C381" s="51"/>
      <c r="D381" s="51"/>
      <c r="E381" s="51"/>
      <c r="F381" s="51"/>
      <c r="G381" s="51"/>
      <c r="H381" s="51"/>
      <c r="I381" s="51"/>
      <c r="J381" s="51"/>
      <c r="K381" s="51"/>
    </row>
    <row r="382" customHeight="1" spans="2:11">
      <c r="B382" s="51"/>
      <c r="C382" s="51"/>
      <c r="D382" s="51"/>
      <c r="E382" s="51"/>
      <c r="F382" s="51"/>
      <c r="G382" s="51"/>
      <c r="H382" s="51"/>
      <c r="I382" s="51"/>
      <c r="J382" s="51"/>
      <c r="K382" s="51"/>
    </row>
    <row r="383" customHeight="1" spans="2:11">
      <c r="B383" s="51"/>
      <c r="C383" s="51"/>
      <c r="D383" s="51"/>
      <c r="E383" s="51"/>
      <c r="F383" s="51"/>
      <c r="G383" s="51"/>
      <c r="H383" s="51"/>
      <c r="I383" s="51"/>
      <c r="J383" s="51"/>
      <c r="K383" s="51"/>
    </row>
    <row r="384" customHeight="1" spans="2:11">
      <c r="B384" s="51"/>
      <c r="C384" s="51"/>
      <c r="D384" s="51"/>
      <c r="E384" s="51"/>
      <c r="F384" s="51"/>
      <c r="G384" s="51"/>
      <c r="H384" s="51"/>
      <c r="I384" s="51"/>
      <c r="J384" s="51"/>
      <c r="K384" s="51"/>
    </row>
    <row r="385" customHeight="1" spans="2:11">
      <c r="B385" s="51"/>
      <c r="C385" s="51"/>
      <c r="D385" s="51"/>
      <c r="E385" s="51"/>
      <c r="F385" s="51"/>
      <c r="G385" s="51"/>
      <c r="H385" s="51"/>
      <c r="I385" s="51"/>
      <c r="J385" s="51"/>
      <c r="K385" s="51"/>
    </row>
    <row r="386" customHeight="1" spans="2:11">
      <c r="B386" s="51"/>
      <c r="C386" s="51"/>
      <c r="D386" s="51"/>
      <c r="E386" s="51"/>
      <c r="F386" s="51"/>
      <c r="G386" s="51"/>
      <c r="H386" s="51"/>
      <c r="I386" s="51"/>
      <c r="J386" s="51"/>
      <c r="K386" s="51"/>
    </row>
    <row r="387" customHeight="1" spans="2:11">
      <c r="B387" s="51"/>
      <c r="C387" s="51"/>
      <c r="D387" s="51"/>
      <c r="E387" s="51"/>
      <c r="F387" s="51"/>
      <c r="G387" s="51"/>
      <c r="H387" s="51"/>
      <c r="I387" s="51"/>
      <c r="J387" s="51"/>
      <c r="K387" s="51"/>
    </row>
    <row r="388" customHeight="1" spans="2:11">
      <c r="B388" s="51"/>
      <c r="C388" s="51"/>
      <c r="D388" s="51"/>
      <c r="E388" s="51"/>
      <c r="F388" s="51"/>
      <c r="G388" s="51"/>
      <c r="H388" s="51"/>
      <c r="I388" s="51"/>
      <c r="J388" s="51"/>
      <c r="K388" s="51"/>
    </row>
    <row r="389" customHeight="1" spans="2:11">
      <c r="B389" s="51"/>
      <c r="C389" s="51"/>
      <c r="D389" s="51"/>
      <c r="E389" s="51"/>
      <c r="F389" s="51"/>
      <c r="G389" s="51"/>
      <c r="H389" s="51"/>
      <c r="I389" s="51"/>
      <c r="J389" s="51"/>
      <c r="K389" s="51"/>
    </row>
    <row r="390" customHeight="1" spans="2:11">
      <c r="B390" s="51"/>
      <c r="C390" s="51"/>
      <c r="D390" s="51"/>
      <c r="E390" s="51"/>
      <c r="F390" s="51"/>
      <c r="G390" s="51"/>
      <c r="H390" s="51"/>
      <c r="I390" s="51"/>
      <c r="J390" s="51"/>
      <c r="K390" s="51"/>
    </row>
    <row r="391" customHeight="1" spans="2:11">
      <c r="B391" s="51"/>
      <c r="C391" s="51"/>
      <c r="D391" s="51"/>
      <c r="E391" s="51"/>
      <c r="F391" s="51"/>
      <c r="G391" s="51"/>
      <c r="H391" s="51"/>
      <c r="I391" s="51"/>
      <c r="J391" s="51"/>
      <c r="K391" s="51"/>
    </row>
    <row r="392" customHeight="1" spans="2:11">
      <c r="B392" s="51"/>
      <c r="C392" s="51"/>
      <c r="D392" s="51"/>
      <c r="E392" s="51"/>
      <c r="F392" s="51"/>
      <c r="G392" s="51"/>
      <c r="H392" s="51"/>
      <c r="I392" s="51"/>
      <c r="J392" s="51"/>
      <c r="K392" s="51"/>
    </row>
    <row r="393" customHeight="1" spans="2:11">
      <c r="B393" s="51"/>
      <c r="C393" s="51"/>
      <c r="D393" s="51"/>
      <c r="E393" s="51"/>
      <c r="F393" s="51"/>
      <c r="G393" s="51"/>
      <c r="H393" s="51"/>
      <c r="I393" s="51"/>
      <c r="J393" s="51"/>
      <c r="K393" s="51"/>
    </row>
    <row r="394" customHeight="1" spans="2:11">
      <c r="B394" s="51"/>
      <c r="C394" s="51"/>
      <c r="D394" s="51"/>
      <c r="E394" s="51"/>
      <c r="F394" s="51"/>
      <c r="G394" s="51"/>
      <c r="H394" s="51"/>
      <c r="I394" s="51"/>
      <c r="J394" s="51"/>
      <c r="K394" s="51"/>
    </row>
    <row r="395" customHeight="1" spans="2:11">
      <c r="B395" s="51"/>
      <c r="C395" s="51"/>
      <c r="D395" s="51"/>
      <c r="E395" s="51"/>
      <c r="F395" s="51"/>
      <c r="G395" s="51"/>
      <c r="H395" s="51"/>
      <c r="I395" s="51"/>
      <c r="J395" s="51"/>
      <c r="K395" s="51"/>
    </row>
    <row r="396" customHeight="1" spans="2:11">
      <c r="B396" s="51"/>
      <c r="C396" s="51"/>
      <c r="D396" s="51"/>
      <c r="E396" s="51"/>
      <c r="F396" s="51"/>
      <c r="G396" s="51"/>
      <c r="H396" s="51"/>
      <c r="I396" s="51"/>
      <c r="J396" s="51"/>
      <c r="K396" s="51"/>
    </row>
    <row r="397" customHeight="1" spans="2:11">
      <c r="B397" s="51"/>
      <c r="C397" s="51"/>
      <c r="D397" s="51"/>
      <c r="E397" s="51"/>
      <c r="F397" s="51"/>
      <c r="G397" s="51"/>
      <c r="H397" s="51"/>
      <c r="I397" s="51"/>
      <c r="J397" s="51"/>
      <c r="K397" s="51"/>
    </row>
    <row r="398" customHeight="1" spans="2:11">
      <c r="B398" s="51"/>
      <c r="C398" s="51"/>
      <c r="D398" s="51"/>
      <c r="E398" s="51"/>
      <c r="F398" s="51"/>
      <c r="G398" s="51"/>
      <c r="H398" s="51"/>
      <c r="I398" s="51"/>
      <c r="J398" s="51"/>
      <c r="K398" s="51"/>
    </row>
    <row r="399" customHeight="1" spans="2:11">
      <c r="B399" s="51"/>
      <c r="C399" s="51"/>
      <c r="D399" s="51"/>
      <c r="E399" s="51"/>
      <c r="F399" s="51"/>
      <c r="G399" s="51"/>
      <c r="H399" s="51"/>
      <c r="I399" s="51"/>
      <c r="J399" s="51"/>
      <c r="K399" s="51"/>
    </row>
    <row r="400" customHeight="1" spans="2:11">
      <c r="B400" s="51"/>
      <c r="C400" s="51"/>
      <c r="D400" s="51"/>
      <c r="E400" s="51"/>
      <c r="F400" s="51"/>
      <c r="G400" s="51"/>
      <c r="H400" s="51"/>
      <c r="I400" s="51"/>
      <c r="J400" s="51"/>
      <c r="K400" s="51"/>
    </row>
    <row r="401" customHeight="1" spans="2:11">
      <c r="B401" s="51"/>
      <c r="C401" s="51"/>
      <c r="D401" s="51"/>
      <c r="E401" s="51"/>
      <c r="F401" s="51"/>
      <c r="G401" s="51"/>
      <c r="H401" s="51"/>
      <c r="I401" s="51"/>
      <c r="J401" s="51"/>
      <c r="K401" s="51"/>
    </row>
    <row r="402" customHeight="1" spans="2:11">
      <c r="B402" s="51"/>
      <c r="C402" s="51"/>
      <c r="D402" s="51"/>
      <c r="E402" s="51"/>
      <c r="F402" s="51"/>
      <c r="G402" s="51"/>
      <c r="H402" s="51"/>
      <c r="I402" s="51"/>
      <c r="J402" s="51"/>
      <c r="K402" s="51"/>
    </row>
    <row r="403" customHeight="1" spans="2:11">
      <c r="B403" s="51"/>
      <c r="C403" s="51"/>
      <c r="D403" s="51"/>
      <c r="E403" s="51"/>
      <c r="F403" s="51"/>
      <c r="G403" s="51"/>
      <c r="H403" s="51"/>
      <c r="I403" s="51"/>
      <c r="J403" s="51"/>
      <c r="K403" s="51"/>
    </row>
    <row r="404" customHeight="1" spans="2:11">
      <c r="B404" s="51"/>
      <c r="C404" s="51"/>
      <c r="D404" s="51"/>
      <c r="E404" s="51"/>
      <c r="F404" s="51"/>
      <c r="G404" s="51"/>
      <c r="H404" s="51"/>
      <c r="I404" s="51"/>
      <c r="J404" s="51"/>
      <c r="K404" s="51"/>
    </row>
    <row r="405" customHeight="1" spans="2:11">
      <c r="B405" s="51"/>
      <c r="C405" s="51"/>
      <c r="D405" s="51"/>
      <c r="E405" s="51"/>
      <c r="F405" s="51"/>
      <c r="G405" s="51"/>
      <c r="H405" s="51"/>
      <c r="I405" s="51"/>
      <c r="J405" s="51"/>
      <c r="K405" s="51"/>
    </row>
    <row r="406" customHeight="1" spans="2:11">
      <c r="B406" s="51"/>
      <c r="C406" s="51"/>
      <c r="D406" s="51"/>
      <c r="E406" s="51"/>
      <c r="F406" s="51"/>
      <c r="G406" s="51"/>
      <c r="H406" s="51"/>
      <c r="I406" s="51"/>
      <c r="J406" s="51"/>
      <c r="K406" s="51"/>
    </row>
    <row r="407" customHeight="1" spans="2:11">
      <c r="B407" s="51"/>
      <c r="C407" s="51"/>
      <c r="D407" s="51"/>
      <c r="E407" s="51"/>
      <c r="F407" s="51"/>
      <c r="G407" s="51"/>
      <c r="H407" s="51"/>
      <c r="I407" s="51"/>
      <c r="J407" s="51"/>
      <c r="K407" s="51"/>
    </row>
    <row r="408" customHeight="1" spans="2:11">
      <c r="B408" s="51"/>
      <c r="C408" s="51"/>
      <c r="D408" s="51"/>
      <c r="E408" s="51"/>
      <c r="F408" s="51"/>
      <c r="G408" s="51"/>
      <c r="H408" s="51"/>
      <c r="I408" s="51"/>
      <c r="J408" s="51"/>
      <c r="K408" s="51"/>
    </row>
    <row r="409" customHeight="1" spans="2:11">
      <c r="B409" s="51"/>
      <c r="C409" s="51"/>
      <c r="D409" s="51"/>
      <c r="E409" s="51"/>
      <c r="F409" s="51"/>
      <c r="G409" s="51"/>
      <c r="H409" s="51"/>
      <c r="I409" s="51"/>
      <c r="J409" s="51"/>
      <c r="K409" s="51"/>
    </row>
    <row r="410" customHeight="1" spans="2:11">
      <c r="B410" s="51"/>
      <c r="C410" s="51"/>
      <c r="D410" s="51"/>
      <c r="E410" s="51"/>
      <c r="F410" s="51"/>
      <c r="G410" s="51"/>
      <c r="H410" s="51"/>
      <c r="I410" s="51"/>
      <c r="J410" s="51"/>
      <c r="K410" s="51"/>
    </row>
    <row r="411" customHeight="1" spans="2:11">
      <c r="B411" s="51"/>
      <c r="C411" s="51"/>
      <c r="D411" s="51"/>
      <c r="E411" s="51"/>
      <c r="F411" s="51"/>
      <c r="G411" s="51"/>
      <c r="H411" s="51"/>
      <c r="I411" s="51"/>
      <c r="J411" s="51"/>
      <c r="K411" s="51"/>
    </row>
    <row r="412" customHeight="1" spans="2:11">
      <c r="B412" s="51"/>
      <c r="C412" s="51"/>
      <c r="D412" s="51"/>
      <c r="E412" s="51"/>
      <c r="F412" s="51"/>
      <c r="G412" s="51"/>
      <c r="H412" s="51"/>
      <c r="I412" s="51"/>
      <c r="J412" s="51"/>
      <c r="K412" s="51"/>
    </row>
    <row r="413" customHeight="1" spans="2:11">
      <c r="B413" s="51"/>
      <c r="C413" s="51"/>
      <c r="D413" s="51"/>
      <c r="E413" s="51"/>
      <c r="F413" s="51"/>
      <c r="G413" s="51"/>
      <c r="H413" s="51"/>
      <c r="I413" s="51"/>
      <c r="J413" s="51"/>
      <c r="K413" s="51"/>
    </row>
    <row r="414" customHeight="1" spans="2:11">
      <c r="B414" s="51"/>
      <c r="C414" s="51"/>
      <c r="D414" s="51"/>
      <c r="E414" s="51"/>
      <c r="F414" s="51"/>
      <c r="G414" s="51"/>
      <c r="H414" s="51"/>
      <c r="I414" s="51"/>
      <c r="J414" s="51"/>
      <c r="K414" s="51"/>
    </row>
    <row r="415" customHeight="1" spans="2:11">
      <c r="B415" s="51"/>
      <c r="C415" s="51"/>
      <c r="D415" s="51"/>
      <c r="E415" s="51"/>
      <c r="F415" s="51"/>
      <c r="G415" s="51"/>
      <c r="H415" s="51"/>
      <c r="I415" s="51"/>
      <c r="J415" s="51"/>
      <c r="K415" s="51"/>
    </row>
    <row r="416" customHeight="1" spans="2:11">
      <c r="B416" s="51"/>
      <c r="C416" s="51"/>
      <c r="D416" s="51"/>
      <c r="E416" s="51"/>
      <c r="F416" s="51"/>
      <c r="G416" s="51"/>
      <c r="H416" s="51"/>
      <c r="I416" s="51"/>
      <c r="J416" s="51"/>
      <c r="K416" s="51"/>
    </row>
    <row r="417" customHeight="1" spans="2:11">
      <c r="B417" s="51"/>
      <c r="C417" s="51"/>
      <c r="D417" s="51"/>
      <c r="E417" s="51"/>
      <c r="F417" s="51"/>
      <c r="G417" s="51"/>
      <c r="H417" s="51"/>
      <c r="I417" s="51"/>
      <c r="J417" s="51"/>
      <c r="K417" s="51"/>
    </row>
    <row r="418" customHeight="1" spans="2:11">
      <c r="B418" s="51"/>
      <c r="C418" s="51"/>
      <c r="D418" s="51"/>
      <c r="E418" s="51"/>
      <c r="F418" s="51"/>
      <c r="G418" s="51"/>
      <c r="H418" s="51"/>
      <c r="I418" s="51"/>
      <c r="J418" s="51"/>
      <c r="K418" s="51"/>
    </row>
    <row r="419" customHeight="1" spans="2:11">
      <c r="B419" s="51"/>
      <c r="C419" s="51"/>
      <c r="D419" s="51"/>
      <c r="E419" s="51"/>
      <c r="F419" s="51"/>
      <c r="G419" s="51"/>
      <c r="H419" s="51"/>
      <c r="I419" s="51"/>
      <c r="J419" s="51"/>
      <c r="K419" s="51"/>
    </row>
    <row r="420" customHeight="1" spans="2:11">
      <c r="B420" s="51"/>
      <c r="C420" s="51"/>
      <c r="D420" s="51"/>
      <c r="E420" s="51"/>
      <c r="F420" s="51"/>
      <c r="G420" s="51"/>
      <c r="H420" s="51"/>
      <c r="I420" s="51"/>
      <c r="J420" s="51"/>
      <c r="K420" s="51"/>
    </row>
    <row r="421" customHeight="1" spans="2:11">
      <c r="B421" s="51"/>
      <c r="C421" s="51"/>
      <c r="D421" s="51"/>
      <c r="E421" s="51"/>
      <c r="F421" s="51"/>
      <c r="G421" s="51"/>
      <c r="H421" s="51"/>
      <c r="I421" s="51"/>
      <c r="J421" s="51"/>
      <c r="K421" s="51"/>
    </row>
    <row r="422" customHeight="1" spans="2:11">
      <c r="B422" s="51"/>
      <c r="C422" s="51"/>
      <c r="D422" s="51"/>
      <c r="E422" s="51"/>
      <c r="F422" s="51"/>
      <c r="G422" s="51"/>
      <c r="H422" s="51"/>
      <c r="I422" s="51"/>
      <c r="J422" s="51"/>
      <c r="K422" s="51"/>
    </row>
    <row r="423" customHeight="1" spans="2:11">
      <c r="B423" s="51"/>
      <c r="C423" s="51"/>
      <c r="D423" s="51"/>
      <c r="E423" s="51"/>
      <c r="F423" s="51"/>
      <c r="G423" s="51"/>
      <c r="H423" s="51"/>
      <c r="I423" s="51"/>
      <c r="J423" s="51"/>
      <c r="K423" s="51"/>
    </row>
    <row r="424" customHeight="1" spans="2:11">
      <c r="B424" s="51"/>
      <c r="C424" s="51"/>
      <c r="D424" s="51"/>
      <c r="E424" s="51"/>
      <c r="F424" s="51"/>
      <c r="G424" s="51"/>
      <c r="H424" s="51"/>
      <c r="I424" s="51"/>
      <c r="J424" s="51"/>
      <c r="K424" s="51"/>
    </row>
    <row r="425" customHeight="1" spans="2:11">
      <c r="B425" s="51"/>
      <c r="C425" s="51"/>
      <c r="D425" s="51"/>
      <c r="E425" s="51"/>
      <c r="F425" s="51"/>
      <c r="G425" s="51"/>
      <c r="H425" s="51"/>
      <c r="I425" s="51"/>
      <c r="J425" s="51"/>
      <c r="K425" s="51"/>
    </row>
    <row r="426" customHeight="1" spans="2:11">
      <c r="B426" s="51"/>
      <c r="C426" s="51"/>
      <c r="D426" s="51"/>
      <c r="E426" s="51"/>
      <c r="F426" s="51"/>
      <c r="G426" s="51"/>
      <c r="H426" s="51"/>
      <c r="I426" s="51"/>
      <c r="J426" s="51"/>
      <c r="K426" s="51"/>
    </row>
    <row r="427" customHeight="1" spans="2:11">
      <c r="B427" s="51"/>
      <c r="C427" s="51"/>
      <c r="D427" s="51"/>
      <c r="E427" s="51"/>
      <c r="F427" s="51"/>
      <c r="G427" s="51"/>
      <c r="H427" s="51"/>
      <c r="I427" s="51"/>
      <c r="J427" s="51"/>
      <c r="K427" s="51"/>
    </row>
    <row r="428" customHeight="1" spans="2:11">
      <c r="B428" s="51"/>
      <c r="C428" s="51"/>
      <c r="D428" s="51"/>
      <c r="E428" s="51"/>
      <c r="F428" s="51"/>
      <c r="G428" s="51"/>
      <c r="H428" s="51"/>
      <c r="I428" s="51"/>
      <c r="J428" s="51"/>
      <c r="K428" s="51"/>
    </row>
    <row r="429" customHeight="1" spans="2:11">
      <c r="B429" s="51"/>
      <c r="C429" s="51"/>
      <c r="D429" s="51"/>
      <c r="E429" s="51"/>
      <c r="F429" s="51"/>
      <c r="G429" s="51"/>
      <c r="H429" s="51"/>
      <c r="I429" s="51"/>
      <c r="J429" s="51"/>
      <c r="K429" s="51"/>
    </row>
    <row r="430" customHeight="1" spans="2:11">
      <c r="B430" s="51"/>
      <c r="C430" s="51"/>
      <c r="D430" s="51"/>
      <c r="E430" s="51"/>
      <c r="F430" s="51"/>
      <c r="G430" s="51"/>
      <c r="H430" s="51"/>
      <c r="I430" s="51"/>
      <c r="J430" s="51"/>
      <c r="K430" s="51"/>
    </row>
    <row r="431" customHeight="1" spans="2:11">
      <c r="B431" s="51"/>
      <c r="C431" s="51"/>
      <c r="D431" s="51"/>
      <c r="E431" s="51"/>
      <c r="F431" s="51"/>
      <c r="G431" s="51"/>
      <c r="H431" s="51"/>
      <c r="I431" s="51"/>
      <c r="J431" s="51"/>
      <c r="K431" s="51"/>
    </row>
    <row r="432" customHeight="1" spans="2:11">
      <c r="B432" s="51"/>
      <c r="C432" s="51"/>
      <c r="D432" s="51"/>
      <c r="E432" s="51"/>
      <c r="F432" s="51"/>
      <c r="G432" s="51"/>
      <c r="H432" s="51"/>
      <c r="I432" s="51"/>
      <c r="J432" s="51"/>
      <c r="K432" s="51"/>
    </row>
    <row r="433" customHeight="1" spans="2:11">
      <c r="B433" s="51"/>
      <c r="C433" s="51"/>
      <c r="D433" s="51"/>
      <c r="E433" s="51"/>
      <c r="F433" s="51"/>
      <c r="G433" s="51"/>
      <c r="H433" s="51"/>
      <c r="I433" s="51"/>
      <c r="J433" s="51"/>
      <c r="K433" s="51"/>
    </row>
    <row r="434" customHeight="1" spans="2:11">
      <c r="B434" s="51"/>
      <c r="C434" s="51"/>
      <c r="D434" s="51"/>
      <c r="E434" s="51"/>
      <c r="F434" s="51"/>
      <c r="G434" s="51"/>
      <c r="H434" s="51"/>
      <c r="I434" s="51"/>
      <c r="J434" s="51"/>
      <c r="K434" s="51"/>
    </row>
    <row r="435" customHeight="1" spans="2:11">
      <c r="B435" s="51"/>
      <c r="C435" s="51"/>
      <c r="D435" s="51"/>
      <c r="E435" s="51"/>
      <c r="F435" s="51"/>
      <c r="G435" s="51"/>
      <c r="H435" s="51"/>
      <c r="I435" s="51"/>
      <c r="J435" s="51"/>
      <c r="K435" s="51"/>
    </row>
    <row r="436" customHeight="1" spans="2:11">
      <c r="B436" s="51"/>
      <c r="C436" s="51"/>
      <c r="D436" s="51"/>
      <c r="E436" s="51"/>
      <c r="F436" s="51"/>
      <c r="G436" s="51"/>
      <c r="H436" s="51"/>
      <c r="I436" s="51"/>
      <c r="J436" s="51"/>
      <c r="K436" s="51"/>
    </row>
    <row r="437" customHeight="1" spans="2:11">
      <c r="B437" s="51"/>
      <c r="C437" s="51"/>
      <c r="D437" s="51"/>
      <c r="E437" s="51"/>
      <c r="F437" s="51"/>
      <c r="G437" s="51"/>
      <c r="H437" s="51"/>
      <c r="I437" s="51"/>
      <c r="J437" s="51"/>
      <c r="K437" s="51"/>
    </row>
    <row r="438" customHeight="1" spans="2:11">
      <c r="B438" s="51"/>
      <c r="C438" s="51"/>
      <c r="D438" s="51"/>
      <c r="E438" s="51"/>
      <c r="F438" s="51"/>
      <c r="G438" s="51"/>
      <c r="H438" s="51"/>
      <c r="I438" s="51"/>
      <c r="J438" s="51"/>
      <c r="K438" s="51"/>
    </row>
    <row r="439" customHeight="1" spans="2:11">
      <c r="B439" s="51"/>
      <c r="C439" s="51"/>
      <c r="D439" s="51"/>
      <c r="E439" s="51"/>
      <c r="F439" s="51"/>
      <c r="G439" s="51"/>
      <c r="H439" s="51"/>
      <c r="I439" s="51"/>
      <c r="J439" s="51"/>
      <c r="K439" s="51"/>
    </row>
    <row r="440" customHeight="1" spans="2:11">
      <c r="B440" s="51"/>
      <c r="C440" s="51"/>
      <c r="D440" s="51"/>
      <c r="E440" s="51"/>
      <c r="F440" s="51"/>
      <c r="G440" s="51"/>
      <c r="H440" s="51"/>
      <c r="I440" s="51"/>
      <c r="J440" s="51"/>
      <c r="K440" s="51"/>
    </row>
    <row r="441" customHeight="1" spans="2:11">
      <c r="B441" s="51"/>
      <c r="C441" s="51"/>
      <c r="D441" s="51"/>
      <c r="E441" s="51"/>
      <c r="F441" s="51"/>
      <c r="G441" s="51"/>
      <c r="H441" s="51"/>
      <c r="I441" s="51"/>
      <c r="J441" s="51"/>
      <c r="K441" s="51"/>
    </row>
    <row r="442" customHeight="1" spans="2:11">
      <c r="B442" s="51"/>
      <c r="C442" s="51"/>
      <c r="D442" s="51"/>
      <c r="E442" s="51"/>
      <c r="F442" s="51"/>
      <c r="G442" s="51"/>
      <c r="H442" s="51"/>
      <c r="I442" s="51"/>
      <c r="J442" s="51"/>
      <c r="K442" s="51"/>
    </row>
    <row r="443" customHeight="1" spans="2:11">
      <c r="B443" s="51"/>
      <c r="C443" s="51"/>
      <c r="D443" s="51"/>
      <c r="E443" s="51"/>
      <c r="F443" s="51"/>
      <c r="G443" s="51"/>
      <c r="H443" s="51"/>
      <c r="I443" s="51"/>
      <c r="J443" s="51"/>
      <c r="K443" s="51"/>
    </row>
    <row r="444" customHeight="1" spans="2:11">
      <c r="B444" s="51"/>
      <c r="C444" s="51"/>
      <c r="D444" s="51"/>
      <c r="E444" s="51"/>
      <c r="F444" s="51"/>
      <c r="G444" s="51"/>
      <c r="H444" s="51"/>
      <c r="I444" s="51"/>
      <c r="J444" s="51"/>
      <c r="K444" s="51"/>
    </row>
    <row r="445" customHeight="1" spans="2:11">
      <c r="B445" s="51"/>
      <c r="C445" s="51"/>
      <c r="D445" s="51"/>
      <c r="E445" s="51"/>
      <c r="F445" s="51"/>
      <c r="G445" s="51"/>
      <c r="H445" s="51"/>
      <c r="I445" s="51"/>
      <c r="J445" s="51"/>
      <c r="K445" s="51"/>
    </row>
    <row r="446" customHeight="1" spans="2:11">
      <c r="B446" s="51"/>
      <c r="C446" s="51"/>
      <c r="D446" s="51"/>
      <c r="E446" s="51"/>
      <c r="F446" s="51"/>
      <c r="G446" s="51"/>
      <c r="H446" s="51"/>
      <c r="I446" s="51"/>
      <c r="J446" s="51"/>
      <c r="K446" s="51"/>
    </row>
    <row r="447" customHeight="1" spans="2:11">
      <c r="B447" s="51"/>
      <c r="C447" s="51"/>
      <c r="D447" s="51"/>
      <c r="E447" s="51"/>
      <c r="F447" s="51"/>
      <c r="G447" s="51"/>
      <c r="H447" s="51"/>
      <c r="I447" s="51"/>
      <c r="J447" s="51"/>
      <c r="K447" s="51"/>
    </row>
    <row r="448" customHeight="1" spans="2:11">
      <c r="B448" s="51"/>
      <c r="C448" s="51"/>
      <c r="D448" s="51"/>
      <c r="E448" s="51"/>
      <c r="F448" s="51"/>
      <c r="G448" s="51"/>
      <c r="H448" s="51"/>
      <c r="I448" s="51"/>
      <c r="J448" s="51"/>
      <c r="K448" s="51"/>
    </row>
    <row r="449" customHeight="1" spans="2:11">
      <c r="B449" s="51"/>
      <c r="C449" s="51"/>
      <c r="D449" s="51"/>
      <c r="E449" s="51"/>
      <c r="F449" s="51"/>
      <c r="G449" s="51"/>
      <c r="H449" s="51"/>
      <c r="I449" s="51"/>
      <c r="J449" s="51"/>
      <c r="K449" s="51"/>
    </row>
    <row r="450" customHeight="1" spans="2:11">
      <c r="B450" s="51"/>
      <c r="C450" s="51"/>
      <c r="D450" s="51"/>
      <c r="E450" s="51"/>
      <c r="F450" s="51"/>
      <c r="G450" s="51"/>
      <c r="H450" s="51"/>
      <c r="I450" s="51"/>
      <c r="J450" s="51"/>
      <c r="K450" s="51"/>
    </row>
    <row r="451" customHeight="1" spans="2:11">
      <c r="B451" s="51"/>
      <c r="C451" s="51"/>
      <c r="D451" s="51"/>
      <c r="E451" s="51"/>
      <c r="F451" s="51"/>
      <c r="G451" s="51"/>
      <c r="H451" s="51"/>
      <c r="I451" s="51"/>
      <c r="J451" s="51"/>
      <c r="K451" s="51"/>
    </row>
    <row r="452" customHeight="1" spans="2:11">
      <c r="B452" s="51"/>
      <c r="C452" s="51"/>
      <c r="D452" s="51"/>
      <c r="E452" s="51"/>
      <c r="F452" s="51"/>
      <c r="G452" s="51"/>
      <c r="H452" s="51"/>
      <c r="I452" s="51"/>
      <c r="J452" s="51"/>
      <c r="K452" s="51"/>
    </row>
    <row r="453" customHeight="1" spans="2:11">
      <c r="B453" s="51"/>
      <c r="C453" s="51"/>
      <c r="D453" s="51"/>
      <c r="E453" s="51"/>
      <c r="F453" s="51"/>
      <c r="G453" s="51"/>
      <c r="H453" s="51"/>
      <c r="I453" s="51"/>
      <c r="J453" s="51"/>
      <c r="K453" s="51"/>
    </row>
    <row r="454" customHeight="1" spans="2:11">
      <c r="B454" s="51"/>
      <c r="C454" s="51"/>
      <c r="D454" s="51"/>
      <c r="E454" s="51"/>
      <c r="F454" s="51"/>
      <c r="G454" s="51"/>
      <c r="H454" s="51"/>
      <c r="I454" s="51"/>
      <c r="J454" s="51"/>
      <c r="K454" s="51"/>
    </row>
    <row r="455" customHeight="1" spans="2:11">
      <c r="B455" s="51"/>
      <c r="C455" s="51"/>
      <c r="D455" s="51"/>
      <c r="E455" s="51"/>
      <c r="F455" s="51"/>
      <c r="G455" s="51"/>
      <c r="H455" s="51"/>
      <c r="I455" s="51"/>
      <c r="J455" s="51"/>
      <c r="K455" s="51"/>
    </row>
    <row r="456" customHeight="1" spans="2:11">
      <c r="B456" s="51"/>
      <c r="C456" s="51"/>
      <c r="D456" s="51"/>
      <c r="E456" s="51"/>
      <c r="F456" s="51"/>
      <c r="G456" s="51"/>
      <c r="H456" s="51"/>
      <c r="I456" s="51"/>
      <c r="J456" s="51"/>
      <c r="K456" s="51"/>
    </row>
    <row r="457" customHeight="1" spans="2:11">
      <c r="B457" s="51"/>
      <c r="C457" s="51"/>
      <c r="D457" s="51"/>
      <c r="E457" s="51"/>
      <c r="F457" s="51"/>
      <c r="G457" s="51"/>
      <c r="H457" s="51"/>
      <c r="I457" s="51"/>
      <c r="J457" s="51"/>
      <c r="K457" s="51"/>
    </row>
    <row r="458" customHeight="1" spans="2:11">
      <c r="B458" s="51"/>
      <c r="C458" s="51"/>
      <c r="D458" s="51"/>
      <c r="E458" s="51"/>
      <c r="F458" s="51"/>
      <c r="G458" s="51"/>
      <c r="H458" s="51"/>
      <c r="I458" s="51"/>
      <c r="J458" s="51"/>
      <c r="K458" s="51"/>
    </row>
    <row r="459" customHeight="1" spans="2:11">
      <c r="B459" s="51"/>
      <c r="C459" s="51"/>
      <c r="D459" s="51"/>
      <c r="E459" s="51"/>
      <c r="F459" s="51"/>
      <c r="G459" s="51"/>
      <c r="H459" s="51"/>
      <c r="I459" s="51"/>
      <c r="J459" s="51"/>
      <c r="K459" s="51"/>
    </row>
    <row r="460" customHeight="1" spans="2:11">
      <c r="B460" s="51"/>
      <c r="C460" s="51"/>
      <c r="D460" s="51"/>
      <c r="E460" s="51"/>
      <c r="F460" s="51"/>
      <c r="G460" s="51"/>
      <c r="H460" s="51"/>
      <c r="I460" s="51"/>
      <c r="J460" s="51"/>
      <c r="K460" s="51"/>
    </row>
    <row r="461" customHeight="1" spans="2:11">
      <c r="B461" s="51"/>
      <c r="C461" s="51"/>
      <c r="D461" s="51"/>
      <c r="E461" s="51"/>
      <c r="F461" s="51"/>
      <c r="G461" s="51"/>
      <c r="H461" s="51"/>
      <c r="I461" s="51"/>
      <c r="J461" s="51"/>
      <c r="K461" s="51"/>
    </row>
    <row r="462" customHeight="1" spans="2:11">
      <c r="B462" s="51"/>
      <c r="C462" s="51"/>
      <c r="D462" s="51"/>
      <c r="E462" s="51"/>
      <c r="F462" s="51"/>
      <c r="G462" s="51"/>
      <c r="H462" s="51"/>
      <c r="I462" s="51"/>
      <c r="J462" s="51"/>
      <c r="K462" s="51"/>
    </row>
    <row r="463" customHeight="1" spans="2:11">
      <c r="B463" s="51"/>
      <c r="C463" s="51"/>
      <c r="D463" s="51"/>
      <c r="E463" s="51"/>
      <c r="F463" s="51"/>
      <c r="G463" s="51"/>
      <c r="H463" s="51"/>
      <c r="I463" s="51"/>
      <c r="J463" s="51"/>
      <c r="K463" s="51"/>
    </row>
    <row r="464" customHeight="1" spans="2:11">
      <c r="B464" s="51"/>
      <c r="C464" s="51"/>
      <c r="D464" s="51"/>
      <c r="E464" s="51"/>
      <c r="F464" s="51"/>
      <c r="G464" s="51"/>
      <c r="H464" s="51"/>
      <c r="I464" s="51"/>
      <c r="J464" s="51"/>
      <c r="K464" s="51"/>
    </row>
    <row r="465" customHeight="1" spans="2:11">
      <c r="B465" s="51"/>
      <c r="C465" s="51"/>
      <c r="D465" s="51"/>
      <c r="E465" s="51"/>
      <c r="F465" s="51"/>
      <c r="G465" s="51"/>
      <c r="H465" s="51"/>
      <c r="I465" s="51"/>
      <c r="J465" s="51"/>
      <c r="K465" s="51"/>
    </row>
    <row r="466" customHeight="1" spans="2:11">
      <c r="B466" s="51"/>
      <c r="C466" s="51"/>
      <c r="D466" s="51"/>
      <c r="E466" s="51"/>
      <c r="F466" s="51"/>
      <c r="G466" s="51"/>
      <c r="H466" s="51"/>
      <c r="I466" s="51"/>
      <c r="J466" s="51"/>
      <c r="K466" s="51"/>
    </row>
    <row r="467" customHeight="1" spans="2:11">
      <c r="B467" s="51"/>
      <c r="C467" s="51"/>
      <c r="D467" s="51"/>
      <c r="E467" s="51"/>
      <c r="F467" s="51"/>
      <c r="G467" s="51"/>
      <c r="H467" s="51"/>
      <c r="I467" s="51"/>
      <c r="J467" s="51"/>
      <c r="K467" s="51"/>
    </row>
    <row r="468" customHeight="1" spans="2:11">
      <c r="B468" s="51"/>
      <c r="C468" s="51"/>
      <c r="D468" s="51"/>
      <c r="E468" s="51"/>
      <c r="F468" s="51"/>
      <c r="G468" s="51"/>
      <c r="H468" s="51"/>
      <c r="I468" s="51"/>
      <c r="J468" s="51"/>
      <c r="K468" s="51"/>
    </row>
    <row r="469" customHeight="1" spans="2:11">
      <c r="B469" s="51"/>
      <c r="C469" s="51"/>
      <c r="D469" s="51"/>
      <c r="E469" s="51"/>
      <c r="F469" s="51"/>
      <c r="G469" s="51"/>
      <c r="H469" s="51"/>
      <c r="I469" s="51"/>
      <c r="J469" s="51"/>
      <c r="K469" s="51"/>
    </row>
    <row r="470" customHeight="1" spans="2:11">
      <c r="B470" s="51"/>
      <c r="C470" s="51"/>
      <c r="D470" s="51"/>
      <c r="E470" s="51"/>
      <c r="F470" s="51"/>
      <c r="G470" s="51"/>
      <c r="H470" s="51"/>
      <c r="I470" s="51"/>
      <c r="J470" s="51"/>
      <c r="K470" s="51"/>
    </row>
    <row r="471" customHeight="1" spans="2:11">
      <c r="B471" s="51"/>
      <c r="C471" s="51"/>
      <c r="D471" s="51"/>
      <c r="E471" s="51"/>
      <c r="F471" s="51"/>
      <c r="G471" s="51"/>
      <c r="H471" s="51"/>
      <c r="I471" s="51"/>
      <c r="J471" s="51"/>
      <c r="K471" s="51"/>
    </row>
    <row r="472" customHeight="1" spans="2:11">
      <c r="B472" s="51"/>
      <c r="C472" s="51"/>
      <c r="D472" s="51"/>
      <c r="E472" s="51"/>
      <c r="F472" s="51"/>
      <c r="G472" s="51"/>
      <c r="H472" s="51"/>
      <c r="I472" s="51"/>
      <c r="J472" s="51"/>
      <c r="K472" s="51"/>
    </row>
    <row r="473" customHeight="1" spans="2:11">
      <c r="B473" s="51"/>
      <c r="C473" s="51"/>
      <c r="D473" s="51"/>
      <c r="E473" s="51"/>
      <c r="F473" s="51"/>
      <c r="G473" s="51"/>
      <c r="H473" s="51"/>
      <c r="I473" s="51"/>
      <c r="J473" s="51"/>
      <c r="K473" s="51"/>
    </row>
    <row r="474" customHeight="1" spans="2:11">
      <c r="B474" s="51"/>
      <c r="C474" s="51"/>
      <c r="D474" s="51"/>
      <c r="E474" s="51"/>
      <c r="F474" s="51"/>
      <c r="G474" s="51"/>
      <c r="H474" s="51"/>
      <c r="I474" s="51"/>
      <c r="J474" s="51"/>
      <c r="K474" s="51"/>
    </row>
    <row r="475" customHeight="1" spans="2:11">
      <c r="B475" s="51"/>
      <c r="C475" s="51"/>
      <c r="D475" s="51"/>
      <c r="E475" s="51"/>
      <c r="F475" s="51"/>
      <c r="G475" s="51"/>
      <c r="H475" s="51"/>
      <c r="I475" s="51"/>
      <c r="J475" s="51"/>
      <c r="K475" s="51"/>
    </row>
    <row r="476" customHeight="1" spans="2:11">
      <c r="B476" s="51"/>
      <c r="C476" s="51"/>
      <c r="D476" s="51"/>
      <c r="E476" s="51"/>
      <c r="F476" s="51"/>
      <c r="G476" s="51"/>
      <c r="H476" s="51"/>
      <c r="I476" s="51"/>
      <c r="J476" s="51"/>
      <c r="K476" s="51"/>
    </row>
    <row r="477" customHeight="1" spans="2:11">
      <c r="B477" s="51"/>
      <c r="C477" s="51"/>
      <c r="D477" s="51"/>
      <c r="E477" s="51"/>
      <c r="F477" s="51"/>
      <c r="G477" s="51"/>
      <c r="H477" s="51"/>
      <c r="I477" s="51"/>
      <c r="J477" s="51"/>
      <c r="K477" s="51"/>
    </row>
    <row r="478" customHeight="1" spans="2:11">
      <c r="B478" s="51"/>
      <c r="C478" s="51"/>
      <c r="D478" s="51"/>
      <c r="E478" s="51"/>
      <c r="F478" s="51"/>
      <c r="G478" s="51"/>
      <c r="H478" s="51"/>
      <c r="I478" s="51"/>
      <c r="J478" s="51"/>
      <c r="K478" s="51"/>
    </row>
    <row r="479" customHeight="1" spans="2:11">
      <c r="B479" s="51"/>
      <c r="C479" s="51"/>
      <c r="D479" s="51"/>
      <c r="E479" s="51"/>
      <c r="F479" s="51"/>
      <c r="G479" s="51"/>
      <c r="H479" s="51"/>
      <c r="I479" s="51"/>
      <c r="J479" s="51"/>
      <c r="K479" s="51"/>
    </row>
    <row r="480" customHeight="1" spans="2:11">
      <c r="B480" s="51"/>
      <c r="C480" s="51"/>
      <c r="D480" s="51"/>
      <c r="E480" s="51"/>
      <c r="F480" s="51"/>
      <c r="G480" s="51"/>
      <c r="H480" s="51"/>
      <c r="I480" s="51"/>
      <c r="J480" s="51"/>
      <c r="K480" s="51"/>
    </row>
    <row r="481" customHeight="1" spans="2:11">
      <c r="B481" s="51"/>
      <c r="C481" s="51"/>
      <c r="D481" s="51"/>
      <c r="E481" s="51"/>
      <c r="F481" s="51"/>
      <c r="G481" s="51"/>
      <c r="H481" s="51"/>
      <c r="I481" s="51"/>
      <c r="J481" s="51"/>
      <c r="K481" s="51"/>
    </row>
    <row r="482" customHeight="1" spans="2:11">
      <c r="B482" s="51"/>
      <c r="C482" s="51"/>
      <c r="D482" s="51"/>
      <c r="E482" s="51"/>
      <c r="F482" s="51"/>
      <c r="G482" s="51"/>
      <c r="H482" s="51"/>
      <c r="I482" s="51"/>
      <c r="J482" s="51"/>
      <c r="K482" s="51"/>
    </row>
    <row r="483" customHeight="1" spans="2:11">
      <c r="B483" s="51"/>
      <c r="C483" s="51"/>
      <c r="D483" s="51"/>
      <c r="E483" s="51"/>
      <c r="F483" s="51"/>
      <c r="G483" s="51"/>
      <c r="H483" s="51"/>
      <c r="I483" s="51"/>
      <c r="J483" s="51"/>
      <c r="K483" s="51"/>
    </row>
    <row r="484" customHeight="1" spans="2:11">
      <c r="B484" s="51"/>
      <c r="C484" s="51"/>
      <c r="D484" s="51"/>
      <c r="E484" s="51"/>
      <c r="F484" s="51"/>
      <c r="G484" s="51"/>
      <c r="H484" s="51"/>
      <c r="I484" s="51"/>
      <c r="J484" s="51"/>
      <c r="K484" s="51"/>
    </row>
    <row r="485" customHeight="1" spans="2:11">
      <c r="B485" s="51"/>
      <c r="C485" s="51"/>
      <c r="D485" s="51"/>
      <c r="E485" s="51"/>
      <c r="F485" s="51"/>
      <c r="G485" s="51"/>
      <c r="H485" s="51"/>
      <c r="I485" s="51"/>
      <c r="J485" s="51"/>
      <c r="K485" s="51"/>
    </row>
    <row r="486" customHeight="1" spans="2:11">
      <c r="B486" s="51"/>
      <c r="C486" s="51"/>
      <c r="D486" s="51"/>
      <c r="E486" s="51"/>
      <c r="F486" s="51"/>
      <c r="G486" s="51"/>
      <c r="H486" s="51"/>
      <c r="I486" s="51"/>
      <c r="J486" s="51"/>
      <c r="K486" s="51"/>
    </row>
    <row r="487" customHeight="1" spans="2:11">
      <c r="B487" s="51"/>
      <c r="C487" s="51"/>
      <c r="D487" s="51"/>
      <c r="E487" s="51"/>
      <c r="F487" s="51"/>
      <c r="G487" s="51"/>
      <c r="H487" s="51"/>
      <c r="I487" s="51"/>
      <c r="J487" s="51"/>
      <c r="K487" s="51"/>
    </row>
    <row r="488" customHeight="1" spans="2:11">
      <c r="B488" s="51"/>
      <c r="C488" s="51"/>
      <c r="D488" s="51"/>
      <c r="E488" s="51"/>
      <c r="F488" s="51"/>
      <c r="G488" s="51"/>
      <c r="H488" s="51"/>
      <c r="I488" s="51"/>
      <c r="J488" s="51"/>
      <c r="K488" s="51"/>
    </row>
    <row r="489" customHeight="1" spans="2:11">
      <c r="B489" s="51"/>
      <c r="C489" s="51"/>
      <c r="D489" s="51"/>
      <c r="E489" s="51"/>
      <c r="F489" s="51"/>
      <c r="G489" s="51"/>
      <c r="H489" s="51"/>
      <c r="I489" s="51"/>
      <c r="J489" s="51"/>
      <c r="K489" s="51"/>
    </row>
    <row r="490" customHeight="1" spans="2:11">
      <c r="B490" s="51"/>
      <c r="C490" s="51"/>
      <c r="D490" s="51"/>
      <c r="E490" s="51"/>
      <c r="F490" s="51"/>
      <c r="G490" s="51"/>
      <c r="H490" s="51"/>
      <c r="I490" s="51"/>
      <c r="J490" s="51"/>
      <c r="K490" s="51"/>
    </row>
    <row r="491" customHeight="1" spans="2:11">
      <c r="B491" s="51"/>
      <c r="C491" s="51"/>
      <c r="D491" s="51"/>
      <c r="E491" s="51"/>
      <c r="F491" s="51"/>
      <c r="G491" s="51"/>
      <c r="H491" s="51"/>
      <c r="I491" s="51"/>
      <c r="J491" s="51"/>
      <c r="K491" s="51"/>
    </row>
    <row r="492" customHeight="1" spans="2:11">
      <c r="B492" s="51"/>
      <c r="C492" s="51"/>
      <c r="D492" s="51"/>
      <c r="E492" s="51"/>
      <c r="F492" s="51"/>
      <c r="G492" s="51"/>
      <c r="H492" s="51"/>
      <c r="I492" s="51"/>
      <c r="J492" s="51"/>
      <c r="K492" s="51"/>
    </row>
    <row r="493" customHeight="1" spans="2:11">
      <c r="B493" s="51"/>
      <c r="C493" s="51"/>
      <c r="D493" s="51"/>
      <c r="E493" s="51"/>
      <c r="F493" s="51"/>
      <c r="G493" s="51"/>
      <c r="H493" s="51"/>
      <c r="I493" s="51"/>
      <c r="J493" s="51"/>
      <c r="K493" s="51"/>
    </row>
    <row r="494" customHeight="1" spans="2:11">
      <c r="B494" s="51"/>
      <c r="C494" s="51"/>
      <c r="D494" s="51"/>
      <c r="E494" s="51"/>
      <c r="F494" s="51"/>
      <c r="G494" s="51"/>
      <c r="H494" s="51"/>
      <c r="I494" s="51"/>
      <c r="J494" s="51"/>
      <c r="K494" s="51"/>
    </row>
    <row r="495" customHeight="1" spans="2:11">
      <c r="B495" s="51"/>
      <c r="C495" s="51"/>
      <c r="D495" s="51"/>
      <c r="E495" s="51"/>
      <c r="F495" s="51"/>
      <c r="G495" s="51"/>
      <c r="H495" s="51"/>
      <c r="I495" s="51"/>
      <c r="J495" s="51"/>
      <c r="K495" s="51"/>
    </row>
    <row r="496" customHeight="1" spans="2:11">
      <c r="B496" s="51"/>
      <c r="C496" s="51"/>
      <c r="D496" s="51"/>
      <c r="E496" s="51"/>
      <c r="F496" s="51"/>
      <c r="G496" s="51"/>
      <c r="H496" s="51"/>
      <c r="I496" s="51"/>
      <c r="J496" s="51"/>
      <c r="K496" s="51"/>
    </row>
    <row r="497" customHeight="1" spans="2:11">
      <c r="B497" s="51"/>
      <c r="C497" s="51"/>
      <c r="D497" s="51"/>
      <c r="E497" s="51"/>
      <c r="F497" s="51"/>
      <c r="G497" s="51"/>
      <c r="H497" s="51"/>
      <c r="I497" s="51"/>
      <c r="J497" s="51"/>
      <c r="K497" s="51"/>
    </row>
    <row r="498" customHeight="1" spans="2:11">
      <c r="B498" s="51"/>
      <c r="C498" s="51"/>
      <c r="D498" s="51"/>
      <c r="E498" s="51"/>
      <c r="F498" s="51"/>
      <c r="G498" s="51"/>
      <c r="H498" s="51"/>
      <c r="I498" s="51"/>
      <c r="J498" s="51"/>
      <c r="K498" s="51"/>
    </row>
    <row r="499" customHeight="1" spans="2:11">
      <c r="B499" s="51"/>
      <c r="C499" s="51"/>
      <c r="D499" s="51"/>
      <c r="E499" s="51"/>
      <c r="F499" s="51"/>
      <c r="G499" s="51"/>
      <c r="H499" s="51"/>
      <c r="I499" s="51"/>
      <c r="J499" s="51"/>
      <c r="K499" s="51"/>
    </row>
    <row r="500" customHeight="1" spans="2:11">
      <c r="B500" s="51"/>
      <c r="C500" s="51"/>
      <c r="D500" s="51"/>
      <c r="E500" s="51"/>
      <c r="F500" s="51"/>
      <c r="G500" s="51"/>
      <c r="H500" s="51"/>
      <c r="I500" s="51"/>
      <c r="J500" s="51"/>
      <c r="K500" s="51"/>
    </row>
    <row r="501" customHeight="1" spans="2:11">
      <c r="B501" s="51"/>
      <c r="C501" s="51"/>
      <c r="D501" s="51"/>
      <c r="E501" s="51"/>
      <c r="F501" s="51"/>
      <c r="G501" s="51"/>
      <c r="H501" s="51"/>
      <c r="I501" s="51"/>
      <c r="J501" s="51"/>
      <c r="K501" s="51"/>
    </row>
    <row r="502" customHeight="1" spans="2:11">
      <c r="B502" s="51"/>
      <c r="C502" s="51"/>
      <c r="D502" s="51"/>
      <c r="E502" s="51"/>
      <c r="F502" s="51"/>
      <c r="G502" s="51"/>
      <c r="H502" s="51"/>
      <c r="I502" s="51"/>
      <c r="J502" s="51"/>
      <c r="K502" s="51"/>
    </row>
    <row r="503" customHeight="1" spans="2:11">
      <c r="B503" s="51"/>
      <c r="C503" s="51"/>
      <c r="D503" s="51"/>
      <c r="E503" s="51"/>
      <c r="F503" s="51"/>
      <c r="G503" s="51"/>
      <c r="H503" s="51"/>
      <c r="I503" s="51"/>
      <c r="J503" s="51"/>
      <c r="K503" s="51"/>
    </row>
    <row r="504" customHeight="1" spans="2:11">
      <c r="B504" s="51"/>
      <c r="C504" s="51"/>
      <c r="D504" s="51"/>
      <c r="E504" s="51"/>
      <c r="F504" s="51"/>
      <c r="G504" s="51"/>
      <c r="H504" s="51"/>
      <c r="I504" s="51"/>
      <c r="J504" s="51"/>
      <c r="K504" s="51"/>
    </row>
    <row r="505" customHeight="1" spans="2:11">
      <c r="B505" s="51"/>
      <c r="C505" s="51"/>
      <c r="D505" s="51"/>
      <c r="E505" s="51"/>
      <c r="F505" s="51"/>
      <c r="G505" s="51"/>
      <c r="H505" s="51"/>
      <c r="I505" s="51"/>
      <c r="J505" s="51"/>
      <c r="K505" s="51"/>
    </row>
    <row r="506" customHeight="1" spans="2:11">
      <c r="B506" s="51"/>
      <c r="C506" s="51"/>
      <c r="D506" s="51"/>
      <c r="E506" s="51"/>
      <c r="F506" s="51"/>
      <c r="G506" s="51"/>
      <c r="H506" s="51"/>
      <c r="I506" s="51"/>
      <c r="J506" s="51"/>
      <c r="K506" s="51"/>
    </row>
    <row r="507" customHeight="1" spans="2:11">
      <c r="B507" s="51"/>
      <c r="C507" s="51"/>
      <c r="D507" s="51"/>
      <c r="E507" s="51"/>
      <c r="F507" s="51"/>
      <c r="G507" s="51"/>
      <c r="H507" s="51"/>
      <c r="I507" s="51"/>
      <c r="J507" s="51"/>
      <c r="K507" s="51"/>
    </row>
    <row r="508" customHeight="1" spans="2:11">
      <c r="B508" s="51"/>
      <c r="C508" s="51"/>
      <c r="D508" s="51"/>
      <c r="E508" s="51"/>
      <c r="F508" s="51"/>
      <c r="G508" s="51"/>
      <c r="H508" s="51"/>
      <c r="I508" s="51"/>
      <c r="J508" s="51"/>
      <c r="K508" s="51"/>
    </row>
    <row r="509" customHeight="1" spans="2:11">
      <c r="B509" s="51"/>
      <c r="C509" s="51"/>
      <c r="D509" s="51"/>
      <c r="E509" s="51"/>
      <c r="F509" s="51"/>
      <c r="G509" s="51"/>
      <c r="H509" s="51"/>
      <c r="I509" s="51"/>
      <c r="J509" s="51"/>
      <c r="K509" s="51"/>
    </row>
    <row r="510" customHeight="1" spans="2:11">
      <c r="B510" s="51"/>
      <c r="C510" s="51"/>
      <c r="D510" s="51"/>
      <c r="E510" s="51"/>
      <c r="F510" s="51"/>
      <c r="G510" s="51"/>
      <c r="H510" s="51"/>
      <c r="I510" s="51"/>
      <c r="J510" s="51"/>
      <c r="K510" s="51"/>
    </row>
    <row r="511" customHeight="1" spans="2:11">
      <c r="B511" s="51"/>
      <c r="C511" s="51"/>
      <c r="D511" s="51"/>
      <c r="E511" s="51"/>
      <c r="F511" s="51"/>
      <c r="G511" s="51"/>
      <c r="H511" s="51"/>
      <c r="I511" s="51"/>
      <c r="J511" s="51"/>
      <c r="K511" s="51"/>
    </row>
    <row r="512" customHeight="1" spans="2:11">
      <c r="B512" s="51"/>
      <c r="C512" s="51"/>
      <c r="D512" s="51"/>
      <c r="E512" s="51"/>
      <c r="F512" s="51"/>
      <c r="G512" s="51"/>
      <c r="H512" s="51"/>
      <c r="I512" s="51"/>
      <c r="J512" s="51"/>
      <c r="K512" s="51"/>
    </row>
    <row r="513" customHeight="1" spans="2:11">
      <c r="B513" s="51"/>
      <c r="C513" s="51"/>
      <c r="D513" s="51"/>
      <c r="E513" s="51"/>
      <c r="F513" s="51"/>
      <c r="G513" s="51"/>
      <c r="H513" s="51"/>
      <c r="I513" s="51"/>
      <c r="J513" s="51"/>
      <c r="K513" s="51"/>
    </row>
    <row r="514" customHeight="1" spans="2:11">
      <c r="B514" s="51"/>
      <c r="C514" s="51"/>
      <c r="D514" s="51"/>
      <c r="E514" s="51"/>
      <c r="F514" s="51"/>
      <c r="G514" s="51"/>
      <c r="H514" s="51"/>
      <c r="I514" s="51"/>
      <c r="J514" s="51"/>
      <c r="K514" s="51"/>
    </row>
    <row r="515" customHeight="1" spans="2:11">
      <c r="B515" s="51"/>
      <c r="C515" s="51"/>
      <c r="D515" s="51"/>
      <c r="E515" s="51"/>
      <c r="F515" s="51"/>
      <c r="G515" s="51"/>
      <c r="H515" s="51"/>
      <c r="I515" s="51"/>
      <c r="J515" s="51"/>
      <c r="K515" s="51"/>
    </row>
    <row r="516" customHeight="1" spans="2:11">
      <c r="B516" s="51"/>
      <c r="C516" s="51"/>
      <c r="D516" s="51"/>
      <c r="E516" s="51"/>
      <c r="F516" s="51"/>
      <c r="G516" s="51"/>
      <c r="H516" s="51"/>
      <c r="I516" s="51"/>
      <c r="J516" s="51"/>
      <c r="K516" s="51"/>
    </row>
    <row r="517" customHeight="1" spans="2:11">
      <c r="B517" s="51"/>
      <c r="C517" s="51"/>
      <c r="D517" s="51"/>
      <c r="E517" s="51"/>
      <c r="F517" s="51"/>
      <c r="G517" s="51"/>
      <c r="H517" s="51"/>
      <c r="I517" s="51"/>
      <c r="J517" s="51"/>
      <c r="K517" s="51"/>
    </row>
    <row r="518" customHeight="1" spans="2:11">
      <c r="B518" s="51"/>
      <c r="C518" s="51"/>
      <c r="D518" s="51"/>
      <c r="E518" s="51"/>
      <c r="F518" s="51"/>
      <c r="G518" s="51"/>
      <c r="H518" s="51"/>
      <c r="I518" s="51"/>
      <c r="J518" s="51"/>
      <c r="K518" s="51"/>
    </row>
    <row r="519" customHeight="1" spans="2:11">
      <c r="B519" s="51"/>
      <c r="C519" s="51"/>
      <c r="D519" s="51"/>
      <c r="E519" s="51"/>
      <c r="F519" s="51"/>
      <c r="G519" s="51"/>
      <c r="H519" s="51"/>
      <c r="I519" s="51"/>
      <c r="J519" s="51"/>
      <c r="K519" s="51"/>
    </row>
    <row r="520" customHeight="1" spans="2:11">
      <c r="B520" s="51"/>
      <c r="C520" s="51"/>
      <c r="D520" s="51"/>
      <c r="E520" s="51"/>
      <c r="F520" s="51"/>
      <c r="G520" s="51"/>
      <c r="H520" s="51"/>
      <c r="I520" s="51"/>
      <c r="J520" s="51"/>
      <c r="K520" s="51"/>
    </row>
    <row r="521" customHeight="1" spans="2:11">
      <c r="B521" s="51"/>
      <c r="C521" s="51"/>
      <c r="D521" s="51"/>
      <c r="E521" s="51"/>
      <c r="F521" s="51"/>
      <c r="G521" s="51"/>
      <c r="H521" s="51"/>
      <c r="I521" s="51"/>
      <c r="J521" s="51"/>
      <c r="K521" s="51"/>
    </row>
    <row r="522" customHeight="1" spans="2:11">
      <c r="B522" s="51"/>
      <c r="C522" s="51"/>
      <c r="D522" s="51"/>
      <c r="E522" s="51"/>
      <c r="F522" s="51"/>
      <c r="G522" s="51"/>
      <c r="H522" s="51"/>
      <c r="I522" s="51"/>
      <c r="J522" s="51"/>
      <c r="K522" s="51"/>
    </row>
    <row r="523" customHeight="1" spans="2:11">
      <c r="B523" s="51"/>
      <c r="C523" s="51"/>
      <c r="D523" s="51"/>
      <c r="E523" s="51"/>
      <c r="F523" s="51"/>
      <c r="G523" s="51"/>
      <c r="H523" s="51"/>
      <c r="I523" s="51"/>
      <c r="J523" s="51"/>
      <c r="K523" s="51"/>
    </row>
    <row r="524" customHeight="1" spans="2:11">
      <c r="B524" s="51"/>
      <c r="C524" s="51"/>
      <c r="D524" s="51"/>
      <c r="E524" s="51"/>
      <c r="F524" s="51"/>
      <c r="G524" s="51"/>
      <c r="H524" s="51"/>
      <c r="I524" s="51"/>
      <c r="J524" s="51"/>
      <c r="K524" s="51"/>
    </row>
    <row r="525" customHeight="1" spans="2:11">
      <c r="B525" s="51"/>
      <c r="C525" s="51"/>
      <c r="D525" s="51"/>
      <c r="E525" s="51"/>
      <c r="F525" s="51"/>
      <c r="G525" s="51"/>
      <c r="H525" s="51"/>
      <c r="I525" s="51"/>
      <c r="J525" s="51"/>
      <c r="K525" s="51"/>
    </row>
    <row r="526" customHeight="1" spans="2:11">
      <c r="B526" s="51"/>
      <c r="C526" s="51"/>
      <c r="D526" s="51"/>
      <c r="E526" s="51"/>
      <c r="F526" s="51"/>
      <c r="G526" s="51"/>
      <c r="H526" s="51"/>
      <c r="I526" s="51"/>
      <c r="J526" s="51"/>
      <c r="K526" s="51"/>
    </row>
    <row r="527" customHeight="1" spans="2:11">
      <c r="B527" s="51"/>
      <c r="C527" s="51"/>
      <c r="D527" s="51"/>
      <c r="E527" s="51"/>
      <c r="F527" s="51"/>
      <c r="G527" s="51"/>
      <c r="H527" s="51"/>
      <c r="I527" s="51"/>
      <c r="J527" s="51"/>
      <c r="K527" s="51"/>
    </row>
    <row r="528" customHeight="1" spans="2:11">
      <c r="B528" s="51"/>
      <c r="C528" s="51"/>
      <c r="D528" s="51"/>
      <c r="E528" s="51"/>
      <c r="F528" s="51"/>
      <c r="G528" s="51"/>
      <c r="H528" s="51"/>
      <c r="I528" s="51"/>
      <c r="J528" s="51"/>
      <c r="K528" s="51"/>
    </row>
    <row r="529" customHeight="1" spans="2:11">
      <c r="B529" s="51"/>
      <c r="C529" s="51"/>
      <c r="D529" s="51"/>
      <c r="E529" s="51"/>
      <c r="F529" s="51"/>
      <c r="G529" s="51"/>
      <c r="H529" s="51"/>
      <c r="I529" s="51"/>
      <c r="J529" s="51"/>
      <c r="K529" s="51"/>
    </row>
    <row r="530" customHeight="1" spans="2:11">
      <c r="B530" s="51"/>
      <c r="C530" s="51"/>
      <c r="D530" s="51"/>
      <c r="E530" s="51"/>
      <c r="F530" s="51"/>
      <c r="G530" s="51"/>
      <c r="H530" s="51"/>
      <c r="I530" s="51"/>
      <c r="J530" s="51"/>
      <c r="K530" s="51"/>
    </row>
    <row r="531" customHeight="1" spans="2:11">
      <c r="B531" s="51"/>
      <c r="C531" s="51"/>
      <c r="D531" s="51"/>
      <c r="E531" s="51"/>
      <c r="F531" s="51"/>
      <c r="G531" s="51"/>
      <c r="H531" s="51"/>
      <c r="I531" s="51"/>
      <c r="J531" s="51"/>
      <c r="K531" s="51"/>
    </row>
    <row r="532" customHeight="1" spans="2:11">
      <c r="B532" s="51"/>
      <c r="C532" s="51"/>
      <c r="D532" s="51"/>
      <c r="E532" s="51"/>
      <c r="F532" s="51"/>
      <c r="G532" s="51"/>
      <c r="H532" s="51"/>
      <c r="I532" s="51"/>
      <c r="J532" s="51"/>
      <c r="K532" s="51"/>
    </row>
    <row r="533" customHeight="1" spans="2:11">
      <c r="B533" s="51"/>
      <c r="C533" s="51"/>
      <c r="D533" s="51"/>
      <c r="E533" s="51"/>
      <c r="F533" s="51"/>
      <c r="G533" s="51"/>
      <c r="H533" s="51"/>
      <c r="I533" s="51"/>
      <c r="J533" s="51"/>
      <c r="K533" s="51"/>
    </row>
    <row r="534" customHeight="1" spans="2:11">
      <c r="B534" s="51"/>
      <c r="C534" s="51"/>
      <c r="D534" s="51"/>
      <c r="E534" s="51"/>
      <c r="F534" s="51"/>
      <c r="G534" s="51"/>
      <c r="H534" s="51"/>
      <c r="I534" s="51"/>
      <c r="J534" s="51"/>
      <c r="K534" s="51"/>
    </row>
    <row r="535" customHeight="1" spans="2:11">
      <c r="B535" s="51"/>
      <c r="C535" s="51"/>
      <c r="D535" s="51"/>
      <c r="E535" s="51"/>
      <c r="F535" s="51"/>
      <c r="G535" s="51"/>
      <c r="H535" s="51"/>
      <c r="I535" s="51"/>
      <c r="J535" s="51"/>
      <c r="K535" s="51"/>
    </row>
    <row r="536" customHeight="1" spans="2:11">
      <c r="B536" s="51"/>
      <c r="C536" s="51"/>
      <c r="D536" s="51"/>
      <c r="E536" s="51"/>
      <c r="F536" s="51"/>
      <c r="G536" s="51"/>
      <c r="H536" s="51"/>
      <c r="I536" s="51"/>
      <c r="J536" s="51"/>
      <c r="K536" s="51"/>
    </row>
    <row r="537" customHeight="1" spans="2:11">
      <c r="B537" s="51"/>
      <c r="C537" s="51"/>
      <c r="D537" s="51"/>
      <c r="E537" s="51"/>
      <c r="F537" s="51"/>
      <c r="G537" s="51"/>
      <c r="H537" s="51"/>
      <c r="I537" s="51"/>
      <c r="J537" s="51"/>
      <c r="K537" s="51"/>
    </row>
    <row r="538" customHeight="1" spans="2:11">
      <c r="B538" s="51"/>
      <c r="C538" s="51"/>
      <c r="D538" s="51"/>
      <c r="E538" s="51"/>
      <c r="F538" s="51"/>
      <c r="G538" s="51"/>
      <c r="H538" s="51"/>
      <c r="I538" s="51"/>
      <c r="J538" s="51"/>
      <c r="K538" s="51"/>
    </row>
    <row r="539" customHeight="1" spans="2:11">
      <c r="B539" s="51"/>
      <c r="C539" s="51"/>
      <c r="D539" s="51"/>
      <c r="E539" s="51"/>
      <c r="F539" s="51"/>
      <c r="G539" s="51"/>
      <c r="H539" s="51"/>
      <c r="I539" s="51"/>
      <c r="J539" s="51"/>
      <c r="K539" s="51"/>
    </row>
    <row r="540" customHeight="1" spans="2:11">
      <c r="B540" s="51"/>
      <c r="C540" s="51"/>
      <c r="D540" s="51"/>
      <c r="E540" s="51"/>
      <c r="F540" s="51"/>
      <c r="G540" s="51"/>
      <c r="H540" s="51"/>
      <c r="I540" s="51"/>
      <c r="J540" s="51"/>
      <c r="K540" s="51"/>
    </row>
    <row r="541" customHeight="1" spans="2:11">
      <c r="B541" s="51"/>
      <c r="C541" s="51"/>
      <c r="D541" s="51"/>
      <c r="E541" s="51"/>
      <c r="F541" s="51"/>
      <c r="G541" s="51"/>
      <c r="H541" s="51"/>
      <c r="I541" s="51"/>
      <c r="J541" s="51"/>
      <c r="K541" s="51"/>
    </row>
    <row r="542" customHeight="1" spans="2:11">
      <c r="B542" s="51"/>
      <c r="C542" s="51"/>
      <c r="D542" s="51"/>
      <c r="E542" s="51"/>
      <c r="F542" s="51"/>
      <c r="G542" s="51"/>
      <c r="H542" s="51"/>
      <c r="I542" s="51"/>
      <c r="J542" s="51"/>
      <c r="K542" s="51"/>
    </row>
    <row r="543" customHeight="1" spans="2:11">
      <c r="B543" s="51"/>
      <c r="C543" s="51"/>
      <c r="D543" s="51"/>
      <c r="E543" s="51"/>
      <c r="F543" s="51"/>
      <c r="G543" s="51"/>
      <c r="H543" s="51"/>
      <c r="I543" s="51"/>
      <c r="J543" s="51"/>
      <c r="K543" s="51"/>
    </row>
    <row r="544" customHeight="1" spans="2:11">
      <c r="B544" s="51"/>
      <c r="C544" s="51"/>
      <c r="D544" s="51"/>
      <c r="E544" s="51"/>
      <c r="F544" s="51"/>
      <c r="G544" s="51"/>
      <c r="H544" s="51"/>
      <c r="I544" s="51"/>
      <c r="J544" s="51"/>
      <c r="K544" s="51"/>
    </row>
    <row r="545" customHeight="1" spans="2:11">
      <c r="B545" s="51"/>
      <c r="C545" s="51"/>
      <c r="D545" s="51"/>
      <c r="E545" s="51"/>
      <c r="F545" s="51"/>
      <c r="G545" s="51"/>
      <c r="H545" s="51"/>
      <c r="I545" s="51"/>
      <c r="J545" s="51"/>
      <c r="K545" s="51"/>
    </row>
    <row r="546" customHeight="1" spans="2:11">
      <c r="B546" s="51"/>
      <c r="C546" s="51"/>
      <c r="D546" s="51"/>
      <c r="E546" s="51"/>
      <c r="F546" s="51"/>
      <c r="G546" s="51"/>
      <c r="H546" s="51"/>
      <c r="I546" s="51"/>
      <c r="J546" s="51"/>
      <c r="K546" s="51"/>
    </row>
    <row r="547" customHeight="1" spans="2:11">
      <c r="B547" s="51"/>
      <c r="C547" s="51"/>
      <c r="D547" s="51"/>
      <c r="E547" s="51"/>
      <c r="F547" s="51"/>
      <c r="G547" s="51"/>
      <c r="H547" s="51"/>
      <c r="I547" s="51"/>
      <c r="J547" s="51"/>
      <c r="K547" s="51"/>
    </row>
    <row r="548" customHeight="1" spans="2:11">
      <c r="B548" s="51"/>
      <c r="C548" s="51"/>
      <c r="D548" s="51"/>
      <c r="E548" s="51"/>
      <c r="F548" s="51"/>
      <c r="G548" s="51"/>
      <c r="H548" s="51"/>
      <c r="I548" s="51"/>
      <c r="J548" s="51"/>
      <c r="K548" s="51"/>
    </row>
    <row r="549" customHeight="1" spans="2:11">
      <c r="B549" s="51"/>
      <c r="C549" s="51"/>
      <c r="D549" s="51"/>
      <c r="E549" s="51"/>
      <c r="F549" s="51"/>
      <c r="G549" s="51"/>
      <c r="H549" s="51"/>
      <c r="I549" s="51"/>
      <c r="J549" s="51"/>
      <c r="K549" s="51"/>
    </row>
    <row r="550" customHeight="1" spans="2:11">
      <c r="B550" s="51"/>
      <c r="C550" s="51"/>
      <c r="D550" s="51"/>
      <c r="E550" s="51"/>
      <c r="F550" s="51"/>
      <c r="G550" s="51"/>
      <c r="H550" s="51"/>
      <c r="I550" s="51"/>
      <c r="J550" s="51"/>
      <c r="K550" s="51"/>
    </row>
    <row r="551" customHeight="1" spans="2:11">
      <c r="B551" s="51"/>
      <c r="C551" s="51"/>
      <c r="D551" s="51"/>
      <c r="E551" s="51"/>
      <c r="F551" s="51"/>
      <c r="G551" s="51"/>
      <c r="H551" s="51"/>
      <c r="I551" s="51"/>
      <c r="J551" s="51"/>
      <c r="K551" s="51"/>
    </row>
    <row r="552" customHeight="1" spans="2:11">
      <c r="B552" s="51"/>
      <c r="C552" s="51"/>
      <c r="D552" s="51"/>
      <c r="E552" s="51"/>
      <c r="F552" s="51"/>
      <c r="G552" s="51"/>
      <c r="H552" s="51"/>
      <c r="I552" s="51"/>
      <c r="J552" s="51"/>
      <c r="K552" s="51"/>
    </row>
    <row r="553" customHeight="1" spans="2:11">
      <c r="B553" s="51"/>
      <c r="C553" s="51"/>
      <c r="D553" s="51"/>
      <c r="E553" s="51"/>
      <c r="F553" s="51"/>
      <c r="G553" s="51"/>
      <c r="H553" s="51"/>
      <c r="I553" s="51"/>
      <c r="J553" s="51"/>
      <c r="K553" s="51"/>
    </row>
    <row r="554" customHeight="1" spans="2:11">
      <c r="B554" s="51"/>
      <c r="C554" s="51"/>
      <c r="D554" s="51"/>
      <c r="E554" s="51"/>
      <c r="F554" s="51"/>
      <c r="G554" s="51"/>
      <c r="H554" s="51"/>
      <c r="I554" s="51"/>
      <c r="J554" s="51"/>
      <c r="K554" s="51"/>
    </row>
    <row r="555" customHeight="1" spans="2:11">
      <c r="B555" s="51"/>
      <c r="C555" s="51"/>
      <c r="D555" s="51"/>
      <c r="E555" s="51"/>
      <c r="F555" s="51"/>
      <c r="G555" s="51"/>
      <c r="H555" s="51"/>
      <c r="I555" s="51"/>
      <c r="J555" s="51"/>
      <c r="K555" s="51"/>
    </row>
    <row r="556" customHeight="1" spans="2:11">
      <c r="B556" s="51"/>
      <c r="C556" s="51"/>
      <c r="D556" s="51"/>
      <c r="E556" s="51"/>
      <c r="F556" s="51"/>
      <c r="G556" s="51"/>
      <c r="H556" s="51"/>
      <c r="I556" s="51"/>
      <c r="J556" s="51"/>
      <c r="K556" s="51"/>
    </row>
    <row r="557" customHeight="1" spans="2:11">
      <c r="B557" s="51"/>
      <c r="C557" s="51"/>
      <c r="D557" s="51"/>
      <c r="E557" s="51"/>
      <c r="F557" s="51"/>
      <c r="G557" s="51"/>
      <c r="H557" s="51"/>
      <c r="I557" s="51"/>
      <c r="J557" s="51"/>
      <c r="K557" s="51"/>
    </row>
    <row r="558" customHeight="1" spans="2:11">
      <c r="B558" s="51"/>
      <c r="C558" s="51"/>
      <c r="D558" s="51"/>
      <c r="E558" s="51"/>
      <c r="F558" s="51"/>
      <c r="G558" s="51"/>
      <c r="H558" s="51"/>
      <c r="I558" s="51"/>
      <c r="J558" s="51"/>
      <c r="K558" s="51"/>
    </row>
    <row r="559" customHeight="1" spans="2:11">
      <c r="B559" s="51"/>
      <c r="C559" s="51"/>
      <c r="D559" s="51"/>
      <c r="E559" s="51"/>
      <c r="F559" s="51"/>
      <c r="G559" s="51"/>
      <c r="H559" s="51"/>
      <c r="I559" s="51"/>
      <c r="J559" s="51"/>
      <c r="K559" s="51"/>
    </row>
    <row r="560" customHeight="1" spans="2:11">
      <c r="B560" s="51"/>
      <c r="C560" s="51"/>
      <c r="D560" s="51"/>
      <c r="E560" s="51"/>
      <c r="F560" s="51"/>
      <c r="G560" s="51"/>
      <c r="H560" s="51"/>
      <c r="I560" s="51"/>
      <c r="J560" s="51"/>
      <c r="K560" s="51"/>
    </row>
    <row r="561" customHeight="1" spans="2:11">
      <c r="B561" s="51"/>
      <c r="C561" s="51"/>
      <c r="D561" s="51"/>
      <c r="E561" s="51"/>
      <c r="F561" s="51"/>
      <c r="G561" s="51"/>
      <c r="H561" s="51"/>
      <c r="I561" s="51"/>
      <c r="J561" s="51"/>
      <c r="K561" s="51"/>
    </row>
    <row r="562" customHeight="1" spans="2:11">
      <c r="B562" s="51"/>
      <c r="C562" s="51"/>
      <c r="D562" s="51"/>
      <c r="E562" s="51"/>
      <c r="F562" s="51"/>
      <c r="G562" s="51"/>
      <c r="H562" s="51"/>
      <c r="I562" s="51"/>
      <c r="J562" s="51"/>
      <c r="K562" s="51"/>
    </row>
    <row r="563" customHeight="1" spans="2:11">
      <c r="B563" s="51"/>
      <c r="C563" s="51"/>
      <c r="D563" s="51"/>
      <c r="E563" s="51"/>
      <c r="F563" s="51"/>
      <c r="G563" s="51"/>
      <c r="H563" s="51"/>
      <c r="I563" s="51"/>
      <c r="J563" s="51"/>
      <c r="K563" s="51"/>
    </row>
    <row r="564" customHeight="1" spans="2:11">
      <c r="B564" s="51"/>
      <c r="C564" s="51"/>
      <c r="D564" s="51"/>
      <c r="E564" s="51"/>
      <c r="F564" s="51"/>
      <c r="G564" s="51"/>
      <c r="H564" s="51"/>
      <c r="I564" s="51"/>
      <c r="J564" s="51"/>
      <c r="K564" s="51"/>
    </row>
    <row r="565" customHeight="1" spans="2:11">
      <c r="B565" s="51"/>
      <c r="C565" s="51"/>
      <c r="D565" s="51"/>
      <c r="E565" s="51"/>
      <c r="F565" s="51"/>
      <c r="G565" s="51"/>
      <c r="H565" s="51"/>
      <c r="I565" s="51"/>
      <c r="J565" s="51"/>
      <c r="K565" s="51"/>
    </row>
    <row r="566" customHeight="1" spans="2:11">
      <c r="B566" s="51"/>
      <c r="C566" s="51"/>
      <c r="D566" s="51"/>
      <c r="E566" s="51"/>
      <c r="F566" s="51"/>
      <c r="G566" s="51"/>
      <c r="H566" s="51"/>
      <c r="I566" s="51"/>
      <c r="J566" s="51"/>
      <c r="K566" s="51"/>
    </row>
    <row r="567" customHeight="1" spans="2:11">
      <c r="B567" s="51"/>
      <c r="C567" s="51"/>
      <c r="D567" s="51"/>
      <c r="E567" s="51"/>
      <c r="F567" s="51"/>
      <c r="G567" s="51"/>
      <c r="H567" s="51"/>
      <c r="I567" s="51"/>
      <c r="J567" s="51"/>
      <c r="K567" s="51"/>
    </row>
    <row r="568" customHeight="1" spans="2:11">
      <c r="B568" s="51"/>
      <c r="C568" s="51"/>
      <c r="D568" s="51"/>
      <c r="E568" s="51"/>
      <c r="F568" s="51"/>
      <c r="G568" s="51"/>
      <c r="H568" s="51"/>
      <c r="I568" s="51"/>
      <c r="J568" s="51"/>
      <c r="K568" s="51"/>
    </row>
    <row r="569" customHeight="1" spans="2:11">
      <c r="B569" s="51"/>
      <c r="C569" s="51"/>
      <c r="D569" s="51"/>
      <c r="E569" s="51"/>
      <c r="F569" s="51"/>
      <c r="G569" s="51"/>
      <c r="H569" s="51"/>
      <c r="I569" s="51"/>
      <c r="J569" s="51"/>
      <c r="K569" s="51"/>
    </row>
    <row r="570" customHeight="1" spans="2:11">
      <c r="B570" s="51"/>
      <c r="C570" s="51"/>
      <c r="D570" s="51"/>
      <c r="E570" s="51"/>
      <c r="F570" s="51"/>
      <c r="G570" s="51"/>
      <c r="H570" s="51"/>
      <c r="I570" s="51"/>
      <c r="J570" s="51"/>
      <c r="K570" s="51"/>
    </row>
    <row r="571" customHeight="1" spans="2:11">
      <c r="B571" s="51"/>
      <c r="C571" s="51"/>
      <c r="D571" s="51"/>
      <c r="E571" s="51"/>
      <c r="F571" s="51"/>
      <c r="G571" s="51"/>
      <c r="H571" s="51"/>
      <c r="I571" s="51"/>
      <c r="J571" s="51"/>
      <c r="K571" s="51"/>
    </row>
    <row r="572" customHeight="1" spans="2:11">
      <c r="B572" s="51"/>
      <c r="C572" s="51"/>
      <c r="D572" s="51"/>
      <c r="E572" s="51"/>
      <c r="F572" s="51"/>
      <c r="G572" s="51"/>
      <c r="H572" s="51"/>
      <c r="I572" s="51"/>
      <c r="J572" s="51"/>
      <c r="K572" s="51"/>
    </row>
    <row r="573" customHeight="1" spans="2:11">
      <c r="B573" s="51"/>
      <c r="C573" s="51"/>
      <c r="D573" s="51"/>
      <c r="E573" s="51"/>
      <c r="F573" s="51"/>
      <c r="G573" s="51"/>
      <c r="H573" s="51"/>
      <c r="I573" s="51"/>
      <c r="J573" s="51"/>
      <c r="K573" s="51"/>
    </row>
    <row r="574" customHeight="1" spans="2:11">
      <c r="B574" s="51"/>
      <c r="C574" s="51"/>
      <c r="D574" s="51"/>
      <c r="E574" s="51"/>
      <c r="F574" s="51"/>
      <c r="G574" s="51"/>
      <c r="H574" s="51"/>
      <c r="I574" s="51"/>
      <c r="J574" s="51"/>
      <c r="K574" s="51"/>
    </row>
    <row r="575" customHeight="1" spans="2:11">
      <c r="B575" s="51"/>
      <c r="C575" s="51"/>
      <c r="D575" s="51"/>
      <c r="E575" s="51"/>
      <c r="F575" s="51"/>
      <c r="G575" s="51"/>
      <c r="H575" s="51"/>
      <c r="I575" s="51"/>
      <c r="J575" s="51"/>
      <c r="K575" s="51"/>
    </row>
    <row r="576" customHeight="1" spans="2:11">
      <c r="B576" s="51"/>
      <c r="C576" s="51"/>
      <c r="D576" s="51"/>
      <c r="E576" s="51"/>
      <c r="F576" s="51"/>
      <c r="G576" s="51"/>
      <c r="H576" s="51"/>
      <c r="I576" s="51"/>
      <c r="J576" s="51"/>
      <c r="K576" s="51"/>
    </row>
    <row r="577" customHeight="1" spans="2:11">
      <c r="B577" s="51"/>
      <c r="C577" s="51"/>
      <c r="D577" s="51"/>
      <c r="E577" s="51"/>
      <c r="F577" s="51"/>
      <c r="G577" s="51"/>
      <c r="H577" s="51"/>
      <c r="I577" s="51"/>
      <c r="J577" s="51"/>
      <c r="K577" s="51"/>
    </row>
    <row r="578" customHeight="1" spans="2:11">
      <c r="B578" s="51"/>
      <c r="C578" s="51"/>
      <c r="D578" s="51"/>
      <c r="E578" s="51"/>
      <c r="F578" s="51"/>
      <c r="G578" s="51"/>
      <c r="H578" s="51"/>
      <c r="I578" s="51"/>
      <c r="J578" s="51"/>
      <c r="K578" s="51"/>
    </row>
    <row r="579" customHeight="1" spans="2:11">
      <c r="B579" s="51"/>
      <c r="C579" s="51"/>
      <c r="D579" s="51"/>
      <c r="E579" s="51"/>
      <c r="F579" s="51"/>
      <c r="G579" s="51"/>
      <c r="H579" s="51"/>
      <c r="I579" s="51"/>
      <c r="J579" s="51"/>
      <c r="K579" s="51"/>
    </row>
    <row r="580" customHeight="1" spans="2:11">
      <c r="B580" s="51"/>
      <c r="C580" s="51"/>
      <c r="D580" s="51"/>
      <c r="E580" s="51"/>
      <c r="F580" s="51"/>
      <c r="G580" s="51"/>
      <c r="H580" s="51"/>
      <c r="I580" s="51"/>
      <c r="J580" s="51"/>
      <c r="K580" s="51"/>
    </row>
    <row r="581" customHeight="1" spans="2:11">
      <c r="B581" s="51"/>
      <c r="C581" s="51"/>
      <c r="D581" s="51"/>
      <c r="E581" s="51"/>
      <c r="F581" s="51"/>
      <c r="G581" s="51"/>
      <c r="H581" s="51"/>
      <c r="I581" s="51"/>
      <c r="J581" s="51"/>
      <c r="K581" s="51"/>
    </row>
    <row r="582" customHeight="1" spans="2:11">
      <c r="B582" s="51"/>
      <c r="C582" s="51"/>
      <c r="D582" s="51"/>
      <c r="E582" s="51"/>
      <c r="F582" s="51"/>
      <c r="G582" s="51"/>
      <c r="H582" s="51"/>
      <c r="I582" s="51"/>
      <c r="J582" s="51"/>
      <c r="K582" s="51"/>
    </row>
    <row r="583" customHeight="1" spans="2:11">
      <c r="B583" s="51"/>
      <c r="C583" s="51"/>
      <c r="D583" s="51"/>
      <c r="E583" s="51"/>
      <c r="F583" s="51"/>
      <c r="G583" s="51"/>
      <c r="H583" s="51"/>
      <c r="I583" s="51"/>
      <c r="J583" s="51"/>
      <c r="K583" s="51"/>
    </row>
    <row r="584" customHeight="1" spans="2:11">
      <c r="B584" s="51"/>
      <c r="C584" s="51"/>
      <c r="D584" s="51"/>
      <c r="E584" s="51"/>
      <c r="F584" s="51"/>
      <c r="G584" s="51"/>
      <c r="H584" s="51"/>
      <c r="I584" s="51"/>
      <c r="J584" s="51"/>
      <c r="K584" s="51"/>
    </row>
    <row r="585" customHeight="1" spans="2:11">
      <c r="B585" s="51"/>
      <c r="C585" s="51"/>
      <c r="D585" s="51"/>
      <c r="E585" s="51"/>
      <c r="F585" s="51"/>
      <c r="G585" s="51"/>
      <c r="H585" s="51"/>
      <c r="I585" s="51"/>
      <c r="J585" s="51"/>
      <c r="K585" s="51"/>
    </row>
    <row r="586" customHeight="1" spans="2:11">
      <c r="B586" s="51"/>
      <c r="C586" s="51"/>
      <c r="D586" s="51"/>
      <c r="E586" s="51"/>
      <c r="F586" s="51"/>
      <c r="G586" s="51"/>
      <c r="H586" s="51"/>
      <c r="I586" s="51"/>
      <c r="J586" s="51"/>
      <c r="K586" s="51"/>
    </row>
    <row r="587" customHeight="1" spans="2:11">
      <c r="B587" s="51"/>
      <c r="C587" s="51"/>
      <c r="D587" s="51"/>
      <c r="E587" s="51"/>
      <c r="F587" s="51"/>
      <c r="G587" s="51"/>
      <c r="H587" s="51"/>
      <c r="I587" s="51"/>
      <c r="J587" s="51"/>
      <c r="K587" s="51"/>
    </row>
    <row r="588" customHeight="1" spans="2:11">
      <c r="B588" s="51"/>
      <c r="C588" s="51"/>
      <c r="D588" s="51"/>
      <c r="E588" s="51"/>
      <c r="F588" s="51"/>
      <c r="G588" s="51"/>
      <c r="H588" s="51"/>
      <c r="I588" s="51"/>
      <c r="J588" s="51"/>
      <c r="K588" s="51"/>
    </row>
    <row r="589" customHeight="1" spans="2:11">
      <c r="B589" s="51"/>
      <c r="C589" s="51"/>
      <c r="D589" s="51"/>
      <c r="E589" s="51"/>
      <c r="F589" s="51"/>
      <c r="G589" s="51"/>
      <c r="H589" s="51"/>
      <c r="I589" s="51"/>
      <c r="J589" s="51"/>
      <c r="K589" s="51"/>
    </row>
    <row r="590" customHeight="1" spans="2:11">
      <c r="B590" s="51"/>
      <c r="C590" s="51"/>
      <c r="D590" s="51"/>
      <c r="E590" s="51"/>
      <c r="F590" s="51"/>
      <c r="G590" s="51"/>
      <c r="H590" s="51"/>
      <c r="I590" s="51"/>
      <c r="J590" s="51"/>
      <c r="K590" s="51"/>
    </row>
    <row r="591" customHeight="1" spans="2:11">
      <c r="B591" s="51"/>
      <c r="C591" s="51"/>
      <c r="D591" s="51"/>
      <c r="E591" s="51"/>
      <c r="F591" s="51"/>
      <c r="G591" s="51"/>
      <c r="H591" s="51"/>
      <c r="I591" s="51"/>
      <c r="J591" s="51"/>
      <c r="K591" s="51"/>
    </row>
    <row r="592" customHeight="1" spans="2:11">
      <c r="B592" s="51"/>
      <c r="C592" s="51"/>
      <c r="D592" s="51"/>
      <c r="E592" s="51"/>
      <c r="F592" s="51"/>
      <c r="G592" s="51"/>
      <c r="H592" s="51"/>
      <c r="I592" s="51"/>
      <c r="J592" s="51"/>
      <c r="K592" s="51"/>
    </row>
    <row r="593" customHeight="1" spans="2:11">
      <c r="B593" s="51"/>
      <c r="C593" s="51"/>
      <c r="D593" s="51"/>
      <c r="E593" s="51"/>
      <c r="F593" s="51"/>
      <c r="G593" s="51"/>
      <c r="H593" s="51"/>
      <c r="I593" s="51"/>
      <c r="J593" s="51"/>
      <c r="K593" s="51"/>
    </row>
    <row r="594" customHeight="1" spans="2:11">
      <c r="B594" s="51"/>
      <c r="C594" s="51"/>
      <c r="D594" s="51"/>
      <c r="E594" s="51"/>
      <c r="F594" s="51"/>
      <c r="G594" s="51"/>
      <c r="H594" s="51"/>
      <c r="I594" s="51"/>
      <c r="J594" s="51"/>
      <c r="K594" s="51"/>
    </row>
    <row r="595" customHeight="1" spans="2:11">
      <c r="B595" s="51"/>
      <c r="C595" s="51"/>
      <c r="D595" s="51"/>
      <c r="E595" s="51"/>
      <c r="F595" s="51"/>
      <c r="G595" s="51"/>
      <c r="H595" s="51"/>
      <c r="I595" s="51"/>
      <c r="J595" s="51"/>
      <c r="K595" s="51"/>
    </row>
    <row r="596" customHeight="1" spans="2:11">
      <c r="B596" s="51"/>
      <c r="C596" s="51"/>
      <c r="D596" s="51"/>
      <c r="E596" s="51"/>
      <c r="F596" s="51"/>
      <c r="G596" s="51"/>
      <c r="H596" s="51"/>
      <c r="I596" s="51"/>
      <c r="J596" s="51"/>
      <c r="K596" s="51"/>
    </row>
    <row r="597" customHeight="1" spans="2:11">
      <c r="B597" s="51"/>
      <c r="C597" s="51"/>
      <c r="D597" s="51"/>
      <c r="E597" s="51"/>
      <c r="F597" s="51"/>
      <c r="G597" s="51"/>
      <c r="H597" s="51"/>
      <c r="I597" s="51"/>
      <c r="J597" s="51"/>
      <c r="K597" s="51"/>
    </row>
    <row r="598" customHeight="1" spans="2:11">
      <c r="B598" s="51"/>
      <c r="C598" s="51"/>
      <c r="D598" s="51"/>
      <c r="E598" s="51"/>
      <c r="F598" s="51"/>
      <c r="G598" s="51"/>
      <c r="H598" s="51"/>
      <c r="I598" s="51"/>
      <c r="J598" s="51"/>
      <c r="K598" s="51"/>
    </row>
    <row r="599" customHeight="1" spans="2:11">
      <c r="B599" s="51"/>
      <c r="C599" s="51"/>
      <c r="D599" s="51"/>
      <c r="E599" s="51"/>
      <c r="F599" s="51"/>
      <c r="G599" s="51"/>
      <c r="H599" s="51"/>
      <c r="I599" s="51"/>
      <c r="J599" s="51"/>
      <c r="K599" s="51"/>
    </row>
    <row r="600" customHeight="1" spans="2:11">
      <c r="B600" s="51"/>
      <c r="C600" s="51"/>
      <c r="D600" s="51"/>
      <c r="E600" s="51"/>
      <c r="F600" s="51"/>
      <c r="G600" s="51"/>
      <c r="H600" s="51"/>
      <c r="I600" s="51"/>
      <c r="J600" s="51"/>
      <c r="K600" s="51"/>
    </row>
    <row r="601" customHeight="1" spans="2:11">
      <c r="B601" s="51"/>
      <c r="C601" s="51"/>
      <c r="D601" s="51"/>
      <c r="E601" s="51"/>
      <c r="F601" s="51"/>
      <c r="G601" s="51"/>
      <c r="H601" s="51"/>
      <c r="I601" s="51"/>
      <c r="J601" s="51"/>
      <c r="K601" s="51"/>
    </row>
    <row r="602" customHeight="1" spans="2:11">
      <c r="B602" s="51"/>
      <c r="C602" s="51"/>
      <c r="D602" s="51"/>
      <c r="E602" s="51"/>
      <c r="F602" s="51"/>
      <c r="G602" s="51"/>
      <c r="H602" s="51"/>
      <c r="I602" s="51"/>
      <c r="J602" s="51"/>
      <c r="K602" s="51"/>
    </row>
    <row r="603" customHeight="1" spans="2:11">
      <c r="B603" s="51"/>
      <c r="C603" s="51"/>
      <c r="D603" s="51"/>
      <c r="E603" s="51"/>
      <c r="F603" s="51"/>
      <c r="G603" s="51"/>
      <c r="H603" s="51"/>
      <c r="I603" s="51"/>
      <c r="J603" s="51"/>
      <c r="K603" s="51"/>
    </row>
    <row r="604" customHeight="1" spans="2:11">
      <c r="B604" s="51"/>
      <c r="C604" s="51"/>
      <c r="D604" s="51"/>
      <c r="E604" s="51"/>
      <c r="F604" s="51"/>
      <c r="G604" s="51"/>
      <c r="H604" s="51"/>
      <c r="I604" s="51"/>
      <c r="J604" s="51"/>
      <c r="K604" s="51"/>
    </row>
    <row r="605" customHeight="1" spans="2:11">
      <c r="B605" s="51"/>
      <c r="C605" s="51"/>
      <c r="D605" s="51"/>
      <c r="E605" s="51"/>
      <c r="F605" s="51"/>
      <c r="G605" s="51"/>
      <c r="H605" s="51"/>
      <c r="I605" s="51"/>
      <c r="J605" s="51"/>
      <c r="K605" s="51"/>
    </row>
    <row r="606" customHeight="1" spans="2:11">
      <c r="B606" s="51"/>
      <c r="C606" s="51"/>
      <c r="D606" s="51"/>
      <c r="E606" s="51"/>
      <c r="F606" s="51"/>
      <c r="G606" s="51"/>
      <c r="H606" s="51"/>
      <c r="I606" s="51"/>
      <c r="J606" s="51"/>
      <c r="K606" s="51"/>
    </row>
    <row r="607" customHeight="1" spans="2:11">
      <c r="B607" s="51"/>
      <c r="C607" s="51"/>
      <c r="D607" s="51"/>
      <c r="E607" s="51"/>
      <c r="F607" s="51"/>
      <c r="G607" s="51"/>
      <c r="H607" s="51"/>
      <c r="I607" s="51"/>
      <c r="J607" s="51"/>
      <c r="K607" s="51"/>
    </row>
    <row r="608" customHeight="1" spans="2:11">
      <c r="B608" s="51"/>
      <c r="C608" s="51"/>
      <c r="D608" s="51"/>
      <c r="E608" s="51"/>
      <c r="F608" s="51"/>
      <c r="G608" s="51"/>
      <c r="H608" s="51"/>
      <c r="I608" s="51"/>
      <c r="J608" s="51"/>
      <c r="K608" s="51"/>
    </row>
    <row r="609" customHeight="1" spans="2:11">
      <c r="B609" s="51"/>
      <c r="C609" s="51"/>
      <c r="D609" s="51"/>
      <c r="E609" s="51"/>
      <c r="F609" s="51"/>
      <c r="G609" s="51"/>
      <c r="H609" s="51"/>
      <c r="I609" s="51"/>
      <c r="J609" s="51"/>
      <c r="K609" s="51"/>
    </row>
    <row r="610" customHeight="1" spans="2:11">
      <c r="B610" s="51"/>
      <c r="C610" s="51"/>
      <c r="D610" s="51"/>
      <c r="E610" s="51"/>
      <c r="F610" s="51"/>
      <c r="G610" s="51"/>
      <c r="H610" s="51"/>
      <c r="I610" s="51"/>
      <c r="J610" s="51"/>
      <c r="K610" s="51"/>
    </row>
    <row r="611" customHeight="1" spans="2:11">
      <c r="B611" s="51"/>
      <c r="C611" s="51"/>
      <c r="D611" s="51"/>
      <c r="E611" s="51"/>
      <c r="F611" s="51"/>
      <c r="G611" s="51"/>
      <c r="H611" s="51"/>
      <c r="I611" s="51"/>
      <c r="J611" s="51"/>
      <c r="K611" s="51"/>
    </row>
    <row r="612" customHeight="1" spans="2:11">
      <c r="B612" s="51"/>
      <c r="C612" s="51"/>
      <c r="D612" s="51"/>
      <c r="E612" s="51"/>
      <c r="F612" s="51"/>
      <c r="G612" s="51"/>
      <c r="H612" s="51"/>
      <c r="I612" s="51"/>
      <c r="J612" s="51"/>
      <c r="K612" s="51"/>
    </row>
    <row r="613" customHeight="1" spans="2:11">
      <c r="B613" s="51"/>
      <c r="C613" s="51"/>
      <c r="D613" s="51"/>
      <c r="E613" s="51"/>
      <c r="F613" s="51"/>
      <c r="G613" s="51"/>
      <c r="H613" s="51"/>
      <c r="I613" s="51"/>
      <c r="J613" s="51"/>
      <c r="K613" s="51"/>
    </row>
    <row r="614" customHeight="1" spans="2:11">
      <c r="B614" s="51"/>
      <c r="C614" s="51"/>
      <c r="D614" s="51"/>
      <c r="E614" s="51"/>
      <c r="F614" s="51"/>
      <c r="G614" s="51"/>
      <c r="H614" s="51"/>
      <c r="I614" s="51"/>
      <c r="J614" s="51"/>
      <c r="K614" s="51"/>
    </row>
    <row r="615" customHeight="1" spans="2:11">
      <c r="B615" s="51"/>
      <c r="C615" s="51"/>
      <c r="D615" s="51"/>
      <c r="E615" s="51"/>
      <c r="F615" s="51"/>
      <c r="G615" s="51"/>
      <c r="H615" s="51"/>
      <c r="I615" s="51"/>
      <c r="J615" s="51"/>
      <c r="K615" s="51"/>
    </row>
    <row r="616" customHeight="1" spans="2:11">
      <c r="B616" s="51"/>
      <c r="C616" s="51"/>
      <c r="D616" s="51"/>
      <c r="E616" s="51"/>
      <c r="F616" s="51"/>
      <c r="G616" s="51"/>
      <c r="H616" s="51"/>
      <c r="I616" s="51"/>
      <c r="J616" s="51"/>
      <c r="K616" s="51"/>
    </row>
    <row r="617" customHeight="1" spans="2:11">
      <c r="B617" s="51"/>
      <c r="C617" s="51"/>
      <c r="D617" s="51"/>
      <c r="E617" s="51"/>
      <c r="F617" s="51"/>
      <c r="G617" s="51"/>
      <c r="H617" s="51"/>
      <c r="I617" s="51"/>
      <c r="J617" s="51"/>
      <c r="K617" s="51"/>
    </row>
    <row r="618" customHeight="1" spans="2:11">
      <c r="B618" s="51"/>
      <c r="C618" s="51"/>
      <c r="D618" s="51"/>
      <c r="E618" s="51"/>
      <c r="F618" s="51"/>
      <c r="G618" s="51"/>
      <c r="H618" s="51"/>
      <c r="I618" s="51"/>
      <c r="J618" s="51"/>
      <c r="K618" s="51"/>
    </row>
    <row r="619" customHeight="1" spans="2:11">
      <c r="B619" s="51"/>
      <c r="C619" s="51"/>
      <c r="D619" s="51"/>
      <c r="E619" s="51"/>
      <c r="F619" s="51"/>
      <c r="G619" s="51"/>
      <c r="H619" s="51"/>
      <c r="I619" s="51"/>
      <c r="J619" s="51"/>
      <c r="K619" s="51"/>
    </row>
    <row r="620" customHeight="1" spans="2:11">
      <c r="B620" s="51"/>
      <c r="C620" s="51"/>
      <c r="D620" s="51"/>
      <c r="E620" s="51"/>
      <c r="F620" s="51"/>
      <c r="G620" s="51"/>
      <c r="H620" s="51"/>
      <c r="I620" s="51"/>
      <c r="J620" s="51"/>
      <c r="K620" s="51"/>
    </row>
    <row r="621" customHeight="1" spans="2:11">
      <c r="B621" s="51"/>
      <c r="C621" s="51"/>
      <c r="D621" s="51"/>
      <c r="E621" s="51"/>
      <c r="F621" s="51"/>
      <c r="G621" s="51"/>
      <c r="H621" s="51"/>
      <c r="I621" s="51"/>
      <c r="J621" s="51"/>
      <c r="K621" s="51"/>
    </row>
    <row r="622" customHeight="1" spans="2:11">
      <c r="B622" s="51"/>
      <c r="C622" s="51"/>
      <c r="D622" s="51"/>
      <c r="E622" s="51"/>
      <c r="F622" s="51"/>
      <c r="G622" s="51"/>
      <c r="H622" s="51"/>
      <c r="I622" s="51"/>
      <c r="J622" s="51"/>
      <c r="K622" s="51"/>
    </row>
    <row r="623" customHeight="1" spans="2:11">
      <c r="B623" s="51"/>
      <c r="C623" s="51"/>
      <c r="D623" s="51"/>
      <c r="E623" s="51"/>
      <c r="F623" s="51"/>
      <c r="G623" s="51"/>
      <c r="H623" s="51"/>
      <c r="I623" s="51"/>
      <c r="J623" s="51"/>
      <c r="K623" s="51"/>
    </row>
    <row r="624" customHeight="1" spans="2:11">
      <c r="B624" s="51"/>
      <c r="C624" s="51"/>
      <c r="D624" s="51"/>
      <c r="E624" s="51"/>
      <c r="F624" s="51"/>
      <c r="G624" s="51"/>
      <c r="H624" s="51"/>
      <c r="I624" s="51"/>
      <c r="J624" s="51"/>
      <c r="K624" s="51"/>
    </row>
    <row r="625" customHeight="1" spans="2:11">
      <c r="B625" s="51"/>
      <c r="C625" s="51"/>
      <c r="D625" s="51"/>
      <c r="E625" s="51"/>
      <c r="F625" s="51"/>
      <c r="G625" s="51"/>
      <c r="H625" s="51"/>
      <c r="I625" s="51"/>
      <c r="J625" s="51"/>
      <c r="K625" s="51"/>
    </row>
    <row r="626" customHeight="1" spans="2:11">
      <c r="B626" s="51"/>
      <c r="C626" s="51"/>
      <c r="D626" s="51"/>
      <c r="E626" s="51"/>
      <c r="F626" s="51"/>
      <c r="G626" s="51"/>
      <c r="H626" s="51"/>
      <c r="I626" s="51"/>
      <c r="J626" s="51"/>
      <c r="K626" s="51"/>
    </row>
    <row r="627" customHeight="1" spans="2:11">
      <c r="B627" s="51"/>
      <c r="C627" s="51"/>
      <c r="D627" s="51"/>
      <c r="E627" s="51"/>
      <c r="F627" s="51"/>
      <c r="G627" s="51"/>
      <c r="H627" s="51"/>
      <c r="I627" s="51"/>
      <c r="J627" s="51"/>
      <c r="K627" s="51"/>
    </row>
    <row r="628" customHeight="1" spans="2:11">
      <c r="B628" s="51"/>
      <c r="C628" s="51"/>
      <c r="D628" s="51"/>
      <c r="E628" s="51"/>
      <c r="F628" s="51"/>
      <c r="G628" s="51"/>
      <c r="H628" s="51"/>
      <c r="I628" s="51"/>
      <c r="J628" s="51"/>
      <c r="K628" s="51"/>
    </row>
    <row r="629" customHeight="1" spans="2:11">
      <c r="B629" s="51"/>
      <c r="C629" s="51"/>
      <c r="D629" s="51"/>
      <c r="E629" s="51"/>
      <c r="F629" s="51"/>
      <c r="G629" s="51"/>
      <c r="H629" s="51"/>
      <c r="I629" s="51"/>
      <c r="J629" s="51"/>
      <c r="K629" s="51"/>
    </row>
    <row r="630" customHeight="1" spans="2:11">
      <c r="B630" s="51"/>
      <c r="C630" s="51"/>
      <c r="D630" s="51"/>
      <c r="E630" s="51"/>
      <c r="F630" s="51"/>
      <c r="G630" s="51"/>
      <c r="H630" s="51"/>
      <c r="I630" s="51"/>
      <c r="J630" s="51"/>
      <c r="K630" s="51"/>
    </row>
    <row r="631" customHeight="1" spans="2:11">
      <c r="B631" s="51"/>
      <c r="C631" s="51"/>
      <c r="D631" s="51"/>
      <c r="E631" s="51"/>
      <c r="F631" s="51"/>
      <c r="G631" s="51"/>
      <c r="H631" s="51"/>
      <c r="I631" s="51"/>
      <c r="J631" s="51"/>
      <c r="K631" s="51"/>
    </row>
    <row r="632" customHeight="1" spans="2:11">
      <c r="B632" s="51"/>
      <c r="C632" s="51"/>
      <c r="D632" s="51"/>
      <c r="E632" s="51"/>
      <c r="F632" s="51"/>
      <c r="G632" s="51"/>
      <c r="H632" s="51"/>
      <c r="I632" s="51"/>
      <c r="J632" s="51"/>
      <c r="K632" s="51"/>
    </row>
    <row r="633" customHeight="1" spans="2:11">
      <c r="B633" s="51"/>
      <c r="C633" s="51"/>
      <c r="D633" s="51"/>
      <c r="E633" s="51"/>
      <c r="F633" s="51"/>
      <c r="G633" s="51"/>
      <c r="H633" s="51"/>
      <c r="I633" s="51"/>
      <c r="J633" s="51"/>
      <c r="K633" s="51"/>
    </row>
    <row r="634" customHeight="1" spans="2:11">
      <c r="B634" s="51"/>
      <c r="C634" s="51"/>
      <c r="D634" s="51"/>
      <c r="E634" s="51"/>
      <c r="F634" s="51"/>
      <c r="G634" s="51"/>
      <c r="H634" s="51"/>
      <c r="I634" s="51"/>
      <c r="J634" s="51"/>
      <c r="K634" s="51"/>
    </row>
    <row r="635" customHeight="1" spans="2:11">
      <c r="B635" s="51"/>
      <c r="C635" s="51"/>
      <c r="D635" s="51"/>
      <c r="E635" s="51"/>
      <c r="F635" s="51"/>
      <c r="G635" s="51"/>
      <c r="H635" s="51"/>
      <c r="I635" s="51"/>
      <c r="J635" s="51"/>
      <c r="K635" s="51"/>
    </row>
    <row r="636" customHeight="1" spans="2:11">
      <c r="B636" s="51"/>
      <c r="C636" s="51"/>
      <c r="D636" s="51"/>
      <c r="E636" s="51"/>
      <c r="F636" s="51"/>
      <c r="G636" s="51"/>
      <c r="H636" s="51"/>
      <c r="I636" s="51"/>
      <c r="J636" s="51"/>
      <c r="K636" s="51"/>
    </row>
    <row r="637" customHeight="1" spans="2:11">
      <c r="B637" s="51"/>
      <c r="C637" s="51"/>
      <c r="D637" s="51"/>
      <c r="E637" s="51"/>
      <c r="F637" s="51"/>
      <c r="G637" s="51"/>
      <c r="H637" s="51"/>
      <c r="I637" s="51"/>
      <c r="J637" s="51"/>
      <c r="K637" s="51"/>
    </row>
    <row r="638" customHeight="1" spans="2:11">
      <c r="B638" s="51"/>
      <c r="C638" s="51"/>
      <c r="D638" s="51"/>
      <c r="E638" s="51"/>
      <c r="F638" s="51"/>
      <c r="G638" s="51"/>
      <c r="H638" s="51"/>
      <c r="I638" s="51"/>
      <c r="J638" s="51"/>
      <c r="K638" s="51"/>
    </row>
    <row r="639" customHeight="1" spans="2:11">
      <c r="B639" s="51"/>
      <c r="C639" s="51"/>
      <c r="D639" s="51"/>
      <c r="E639" s="51"/>
      <c r="F639" s="51"/>
      <c r="G639" s="51"/>
      <c r="H639" s="51"/>
      <c r="I639" s="51"/>
      <c r="J639" s="51"/>
      <c r="K639" s="51"/>
    </row>
    <row r="640" customHeight="1" spans="2:11">
      <c r="B640" s="51"/>
      <c r="C640" s="51"/>
      <c r="D640" s="51"/>
      <c r="E640" s="51"/>
      <c r="F640" s="51"/>
      <c r="G640" s="51"/>
      <c r="H640" s="51"/>
      <c r="I640" s="51"/>
      <c r="J640" s="51"/>
      <c r="K640" s="51"/>
    </row>
    <row r="641" customHeight="1" spans="2:11">
      <c r="B641" s="51"/>
      <c r="C641" s="51"/>
      <c r="D641" s="51"/>
      <c r="E641" s="51"/>
      <c r="F641" s="51"/>
      <c r="G641" s="51"/>
      <c r="H641" s="51"/>
      <c r="I641" s="51"/>
      <c r="J641" s="51"/>
      <c r="K641" s="51"/>
    </row>
    <row r="642" customHeight="1" spans="2:11">
      <c r="B642" s="51"/>
      <c r="C642" s="51"/>
      <c r="D642" s="51"/>
      <c r="E642" s="51"/>
      <c r="F642" s="51"/>
      <c r="G642" s="51"/>
      <c r="H642" s="51"/>
      <c r="I642" s="51"/>
      <c r="J642" s="51"/>
      <c r="K642" s="51"/>
    </row>
    <row r="643" customHeight="1" spans="2:11">
      <c r="B643" s="51"/>
      <c r="C643" s="51"/>
      <c r="D643" s="51"/>
      <c r="E643" s="51"/>
      <c r="F643" s="51"/>
      <c r="G643" s="51"/>
      <c r="H643" s="51"/>
      <c r="I643" s="51"/>
      <c r="J643" s="51"/>
      <c r="K643" s="51"/>
    </row>
    <row r="644" customHeight="1" spans="2:11">
      <c r="B644" s="51"/>
      <c r="C644" s="51"/>
      <c r="D644" s="51"/>
      <c r="E644" s="51"/>
      <c r="F644" s="51"/>
      <c r="G644" s="51"/>
      <c r="H644" s="51"/>
      <c r="I644" s="51"/>
      <c r="J644" s="51"/>
      <c r="K644" s="51"/>
    </row>
    <row r="645" customHeight="1" spans="2:11">
      <c r="B645" s="51"/>
      <c r="C645" s="51"/>
      <c r="D645" s="51"/>
      <c r="E645" s="51"/>
      <c r="F645" s="51"/>
      <c r="G645" s="51"/>
      <c r="H645" s="51"/>
      <c r="I645" s="51"/>
      <c r="J645" s="51"/>
      <c r="K645" s="51"/>
    </row>
    <row r="646" customHeight="1" spans="2:11">
      <c r="B646" s="51"/>
      <c r="C646" s="51"/>
      <c r="D646" s="51"/>
      <c r="E646" s="51"/>
      <c r="F646" s="51"/>
      <c r="G646" s="51"/>
      <c r="H646" s="51"/>
      <c r="I646" s="51"/>
      <c r="J646" s="51"/>
      <c r="K646" s="51"/>
    </row>
    <row r="647" customHeight="1" spans="2:11">
      <c r="B647" s="51"/>
      <c r="C647" s="51"/>
      <c r="D647" s="51"/>
      <c r="E647" s="51"/>
      <c r="F647" s="51"/>
      <c r="G647" s="51"/>
      <c r="H647" s="51"/>
      <c r="I647" s="51"/>
      <c r="J647" s="51"/>
      <c r="K647" s="51"/>
    </row>
    <row r="648" customHeight="1" spans="2:11">
      <c r="B648" s="51"/>
      <c r="C648" s="51"/>
      <c r="D648" s="51"/>
      <c r="E648" s="51"/>
      <c r="F648" s="51"/>
      <c r="G648" s="51"/>
      <c r="H648" s="51"/>
      <c r="I648" s="51"/>
      <c r="J648" s="51"/>
      <c r="K648" s="51"/>
    </row>
    <row r="649" customHeight="1" spans="2:11">
      <c r="B649" s="51"/>
      <c r="C649" s="51"/>
      <c r="D649" s="51"/>
      <c r="E649" s="51"/>
      <c r="F649" s="51"/>
      <c r="G649" s="51"/>
      <c r="H649" s="51"/>
      <c r="I649" s="51"/>
      <c r="J649" s="51"/>
      <c r="K649" s="51"/>
    </row>
    <row r="650" customHeight="1" spans="2:11">
      <c r="B650" s="51"/>
      <c r="C650" s="51"/>
      <c r="D650" s="51"/>
      <c r="E650" s="51"/>
      <c r="F650" s="51"/>
      <c r="G650" s="51"/>
      <c r="H650" s="51"/>
      <c r="I650" s="51"/>
      <c r="J650" s="51"/>
      <c r="K650" s="51"/>
    </row>
    <row r="651" customHeight="1" spans="2:11">
      <c r="B651" s="51"/>
      <c r="C651" s="51"/>
      <c r="D651" s="51"/>
      <c r="E651" s="51"/>
      <c r="F651" s="51"/>
      <c r="G651" s="51"/>
      <c r="H651" s="51"/>
      <c r="I651" s="51"/>
      <c r="J651" s="51"/>
      <c r="K651" s="51"/>
    </row>
    <row r="652" customHeight="1" spans="2:11">
      <c r="B652" s="51"/>
      <c r="C652" s="51"/>
      <c r="D652" s="51"/>
      <c r="E652" s="51"/>
      <c r="F652" s="51"/>
      <c r="G652" s="51"/>
      <c r="H652" s="51"/>
      <c r="I652" s="51"/>
      <c r="J652" s="51"/>
      <c r="K652" s="51"/>
    </row>
    <row r="653" customHeight="1" spans="2:11">
      <c r="B653" s="51"/>
      <c r="C653" s="51"/>
      <c r="D653" s="51"/>
      <c r="E653" s="51"/>
      <c r="F653" s="51"/>
      <c r="G653" s="51"/>
      <c r="H653" s="51"/>
      <c r="I653" s="51"/>
      <c r="J653" s="51"/>
      <c r="K653" s="51"/>
    </row>
    <row r="654" customHeight="1" spans="2:11">
      <c r="B654" s="51"/>
      <c r="C654" s="51"/>
      <c r="D654" s="51"/>
      <c r="E654" s="51"/>
      <c r="F654" s="51"/>
      <c r="G654" s="51"/>
      <c r="H654" s="51"/>
      <c r="I654" s="51"/>
      <c r="J654" s="51"/>
      <c r="K654" s="51"/>
    </row>
    <row r="655" customHeight="1" spans="2:11">
      <c r="B655" s="51"/>
      <c r="C655" s="51"/>
      <c r="D655" s="51"/>
      <c r="E655" s="51"/>
      <c r="F655" s="51"/>
      <c r="G655" s="51"/>
      <c r="H655" s="51"/>
      <c r="I655" s="51"/>
      <c r="J655" s="51"/>
      <c r="K655" s="51"/>
    </row>
    <row r="656" customHeight="1" spans="2:11">
      <c r="B656" s="51"/>
      <c r="C656" s="51"/>
      <c r="D656" s="51"/>
      <c r="E656" s="51"/>
      <c r="F656" s="51"/>
      <c r="G656" s="51"/>
      <c r="H656" s="51"/>
      <c r="I656" s="51"/>
      <c r="J656" s="51"/>
      <c r="K656" s="51"/>
    </row>
    <row r="657" customHeight="1" spans="2:11">
      <c r="B657" s="51"/>
      <c r="C657" s="51"/>
      <c r="D657" s="51"/>
      <c r="E657" s="51"/>
      <c r="F657" s="51"/>
      <c r="G657" s="51"/>
      <c r="H657" s="51"/>
      <c r="I657" s="51"/>
      <c r="J657" s="51"/>
      <c r="K657" s="51"/>
    </row>
    <row r="658" customHeight="1" spans="2:11">
      <c r="B658" s="51"/>
      <c r="C658" s="51"/>
      <c r="D658" s="51"/>
      <c r="E658" s="51"/>
      <c r="F658" s="51"/>
      <c r="G658" s="51"/>
      <c r="H658" s="51"/>
      <c r="I658" s="51"/>
      <c r="J658" s="51"/>
      <c r="K658" s="51"/>
    </row>
    <row r="659" customHeight="1" spans="2:11">
      <c r="B659" s="51"/>
      <c r="C659" s="51"/>
      <c r="D659" s="51"/>
      <c r="E659" s="51"/>
      <c r="F659" s="51"/>
      <c r="G659" s="51"/>
      <c r="H659" s="51"/>
      <c r="I659" s="51"/>
      <c r="J659" s="51"/>
      <c r="K659" s="51"/>
    </row>
    <row r="660" customHeight="1" spans="2:11">
      <c r="B660" s="51"/>
      <c r="C660" s="51"/>
      <c r="D660" s="51"/>
      <c r="E660" s="51"/>
      <c r="F660" s="51"/>
      <c r="G660" s="51"/>
      <c r="H660" s="51"/>
      <c r="I660" s="51"/>
      <c r="J660" s="51"/>
      <c r="K660" s="51"/>
    </row>
    <row r="661" customHeight="1" spans="2:11">
      <c r="B661" s="51"/>
      <c r="C661" s="51"/>
      <c r="D661" s="51"/>
      <c r="E661" s="51"/>
      <c r="F661" s="51"/>
      <c r="G661" s="51"/>
      <c r="H661" s="51"/>
      <c r="I661" s="51"/>
      <c r="J661" s="51"/>
      <c r="K661" s="51"/>
    </row>
    <row r="662" customHeight="1" spans="2:11">
      <c r="B662" s="51"/>
      <c r="C662" s="51"/>
      <c r="D662" s="51"/>
      <c r="E662" s="51"/>
      <c r="F662" s="51"/>
      <c r="G662" s="51"/>
      <c r="H662" s="51"/>
      <c r="I662" s="51"/>
      <c r="J662" s="51"/>
      <c r="K662" s="51"/>
    </row>
    <row r="663" customHeight="1" spans="2:11">
      <c r="B663" s="51"/>
      <c r="C663" s="51"/>
      <c r="D663" s="51"/>
      <c r="E663" s="51"/>
      <c r="F663" s="51"/>
      <c r="G663" s="51"/>
      <c r="H663" s="51"/>
      <c r="I663" s="51"/>
      <c r="J663" s="51"/>
      <c r="K663" s="51"/>
    </row>
    <row r="664" customHeight="1" spans="2:11">
      <c r="B664" s="51"/>
      <c r="C664" s="51"/>
      <c r="D664" s="51"/>
      <c r="E664" s="51"/>
      <c r="F664" s="51"/>
      <c r="G664" s="51"/>
      <c r="H664" s="51"/>
      <c r="I664" s="51"/>
      <c r="J664" s="51"/>
      <c r="K664" s="51"/>
    </row>
    <row r="665" customHeight="1" spans="2:11">
      <c r="B665" s="51"/>
      <c r="C665" s="51"/>
      <c r="D665" s="51"/>
      <c r="E665" s="51"/>
      <c r="F665" s="51"/>
      <c r="G665" s="51"/>
      <c r="H665" s="51"/>
      <c r="I665" s="51"/>
      <c r="J665" s="51"/>
      <c r="K665" s="51"/>
    </row>
    <row r="666" customHeight="1" spans="2:11">
      <c r="B666" s="51"/>
      <c r="C666" s="51"/>
      <c r="D666" s="51"/>
      <c r="E666" s="51"/>
      <c r="F666" s="51"/>
      <c r="G666" s="51"/>
      <c r="H666" s="51"/>
      <c r="I666" s="51"/>
      <c r="J666" s="51"/>
      <c r="K666" s="51"/>
    </row>
    <row r="667" customHeight="1" spans="2:11">
      <c r="B667" s="51"/>
      <c r="C667" s="51"/>
      <c r="D667" s="51"/>
      <c r="E667" s="51"/>
      <c r="F667" s="51"/>
      <c r="G667" s="51"/>
      <c r="H667" s="51"/>
      <c r="I667" s="51"/>
      <c r="J667" s="51"/>
      <c r="K667" s="51"/>
    </row>
    <row r="668" customHeight="1" spans="2:11">
      <c r="B668" s="51"/>
      <c r="C668" s="51"/>
      <c r="D668" s="51"/>
      <c r="E668" s="51"/>
      <c r="F668" s="51"/>
      <c r="G668" s="51"/>
      <c r="H668" s="51"/>
      <c r="I668" s="51"/>
      <c r="J668" s="51"/>
      <c r="K668" s="51"/>
    </row>
    <row r="669" customHeight="1" spans="2:11">
      <c r="B669" s="51"/>
      <c r="C669" s="51"/>
      <c r="D669" s="51"/>
      <c r="E669" s="51"/>
      <c r="F669" s="51"/>
      <c r="G669" s="51"/>
      <c r="H669" s="51"/>
      <c r="I669" s="51"/>
      <c r="J669" s="51"/>
      <c r="K669" s="51"/>
    </row>
    <row r="670" customHeight="1" spans="2:11">
      <c r="B670" s="51"/>
      <c r="C670" s="51"/>
      <c r="D670" s="51"/>
      <c r="E670" s="51"/>
      <c r="F670" s="51"/>
      <c r="G670" s="51"/>
      <c r="H670" s="51"/>
      <c r="I670" s="51"/>
      <c r="J670" s="51"/>
      <c r="K670" s="51"/>
    </row>
    <row r="671" customHeight="1" spans="2:11">
      <c r="B671" s="51"/>
      <c r="C671" s="51"/>
      <c r="D671" s="51"/>
      <c r="E671" s="51"/>
      <c r="F671" s="51"/>
      <c r="G671" s="51"/>
      <c r="H671" s="51"/>
      <c r="I671" s="51"/>
      <c r="J671" s="51"/>
      <c r="K671" s="51"/>
    </row>
    <row r="672" customHeight="1" spans="2:11">
      <c r="B672" s="51"/>
      <c r="C672" s="51"/>
      <c r="D672" s="51"/>
      <c r="E672" s="51"/>
      <c r="F672" s="51"/>
      <c r="G672" s="51"/>
      <c r="H672" s="51"/>
      <c r="I672" s="51"/>
      <c r="J672" s="51"/>
      <c r="K672" s="51"/>
    </row>
    <row r="673" customHeight="1" spans="2:11">
      <c r="B673" s="51"/>
      <c r="C673" s="51"/>
      <c r="D673" s="51"/>
      <c r="E673" s="51"/>
      <c r="F673" s="51"/>
      <c r="G673" s="51"/>
      <c r="H673" s="51"/>
      <c r="I673" s="51"/>
      <c r="J673" s="51"/>
      <c r="K673" s="51"/>
    </row>
    <row r="674" customHeight="1" spans="2:11">
      <c r="B674" s="51"/>
      <c r="C674" s="51"/>
      <c r="D674" s="51"/>
      <c r="E674" s="51"/>
      <c r="F674" s="51"/>
      <c r="G674" s="51"/>
      <c r="H674" s="51"/>
      <c r="I674" s="51"/>
      <c r="J674" s="51"/>
      <c r="K674" s="51"/>
    </row>
    <row r="675" customHeight="1" spans="2:11">
      <c r="B675" s="51"/>
      <c r="C675" s="51"/>
      <c r="D675" s="51"/>
      <c r="E675" s="51"/>
      <c r="F675" s="51"/>
      <c r="G675" s="51"/>
      <c r="H675" s="51"/>
      <c r="I675" s="51"/>
      <c r="J675" s="51"/>
      <c r="K675" s="51"/>
    </row>
    <row r="676" customHeight="1" spans="2:11">
      <c r="B676" s="51"/>
      <c r="C676" s="51"/>
      <c r="D676" s="51"/>
      <c r="E676" s="51"/>
      <c r="F676" s="51"/>
      <c r="G676" s="51"/>
      <c r="H676" s="51"/>
      <c r="I676" s="51"/>
      <c r="J676" s="51"/>
      <c r="K676" s="51"/>
    </row>
    <row r="677" customHeight="1" spans="2:11">
      <c r="B677" s="51"/>
      <c r="C677" s="51"/>
      <c r="D677" s="51"/>
      <c r="E677" s="51"/>
      <c r="F677" s="51"/>
      <c r="G677" s="51"/>
      <c r="H677" s="51"/>
      <c r="I677" s="51"/>
      <c r="J677" s="51"/>
      <c r="K677" s="51"/>
    </row>
    <row r="678" customHeight="1" spans="2:11">
      <c r="B678" s="51"/>
      <c r="C678" s="51"/>
      <c r="D678" s="51"/>
      <c r="E678" s="51"/>
      <c r="F678" s="51"/>
      <c r="G678" s="51"/>
      <c r="H678" s="51"/>
      <c r="I678" s="51"/>
      <c r="J678" s="51"/>
      <c r="K678" s="51"/>
    </row>
    <row r="679" customHeight="1" spans="2:11">
      <c r="B679" s="51"/>
      <c r="C679" s="51"/>
      <c r="D679" s="51"/>
      <c r="E679" s="51"/>
      <c r="F679" s="51"/>
      <c r="G679" s="51"/>
      <c r="H679" s="51"/>
      <c r="I679" s="51"/>
      <c r="J679" s="51"/>
      <c r="K679" s="51"/>
    </row>
    <row r="680" customHeight="1" spans="2:11">
      <c r="B680" s="51"/>
      <c r="C680" s="51"/>
      <c r="D680" s="51"/>
      <c r="E680" s="51"/>
      <c r="F680" s="51"/>
      <c r="G680" s="51"/>
      <c r="H680" s="51"/>
      <c r="I680" s="51"/>
      <c r="J680" s="51"/>
      <c r="K680" s="51"/>
    </row>
    <row r="681" customHeight="1" spans="2:11">
      <c r="B681" s="51"/>
      <c r="C681" s="51"/>
      <c r="D681" s="51"/>
      <c r="E681" s="51"/>
      <c r="F681" s="51"/>
      <c r="G681" s="51"/>
      <c r="H681" s="51"/>
      <c r="I681" s="51"/>
      <c r="J681" s="51"/>
      <c r="K681" s="51"/>
    </row>
    <row r="682" customHeight="1" spans="2:11">
      <c r="B682" s="51"/>
      <c r="C682" s="51"/>
      <c r="D682" s="51"/>
      <c r="E682" s="51"/>
      <c r="F682" s="51"/>
      <c r="G682" s="51"/>
      <c r="H682" s="51"/>
      <c r="I682" s="51"/>
      <c r="J682" s="51"/>
      <c r="K682" s="51"/>
    </row>
    <row r="683" customHeight="1" spans="2:11">
      <c r="B683" s="51"/>
      <c r="C683" s="51"/>
      <c r="D683" s="51"/>
      <c r="E683" s="51"/>
      <c r="F683" s="51"/>
      <c r="G683" s="51"/>
      <c r="H683" s="51"/>
      <c r="I683" s="51"/>
      <c r="J683" s="51"/>
      <c r="K683" s="51"/>
    </row>
    <row r="684" customHeight="1" spans="2:11">
      <c r="B684" s="51"/>
      <c r="C684" s="51"/>
      <c r="D684" s="51"/>
      <c r="E684" s="51"/>
      <c r="F684" s="51"/>
      <c r="G684" s="51"/>
      <c r="H684" s="51"/>
      <c r="I684" s="51"/>
      <c r="J684" s="51"/>
      <c r="K684" s="51"/>
    </row>
    <row r="685" customHeight="1" spans="2:11">
      <c r="B685" s="51"/>
      <c r="C685" s="51"/>
      <c r="D685" s="51"/>
      <c r="E685" s="51"/>
      <c r="F685" s="51"/>
      <c r="G685" s="51"/>
      <c r="H685" s="51"/>
      <c r="I685" s="51"/>
      <c r="J685" s="51"/>
      <c r="K685" s="51"/>
    </row>
    <row r="686" customHeight="1" spans="2:11">
      <c r="B686" s="51"/>
      <c r="C686" s="51"/>
      <c r="D686" s="51"/>
      <c r="E686" s="51"/>
      <c r="F686" s="51"/>
      <c r="G686" s="51"/>
      <c r="H686" s="51"/>
      <c r="I686" s="51"/>
      <c r="J686" s="51"/>
      <c r="K686" s="51"/>
    </row>
    <row r="687" customHeight="1" spans="2:11">
      <c r="B687" s="51"/>
      <c r="C687" s="51"/>
      <c r="D687" s="51"/>
      <c r="E687" s="51"/>
      <c r="F687" s="51"/>
      <c r="G687" s="51"/>
      <c r="H687" s="51"/>
      <c r="I687" s="51"/>
      <c r="J687" s="51"/>
      <c r="K687" s="51"/>
    </row>
    <row r="688" customHeight="1" spans="2:11">
      <c r="B688" s="51"/>
      <c r="C688" s="51"/>
      <c r="D688" s="51"/>
      <c r="E688" s="51"/>
      <c r="F688" s="51"/>
      <c r="G688" s="51"/>
      <c r="H688" s="51"/>
      <c r="I688" s="51"/>
      <c r="J688" s="51"/>
      <c r="K688" s="51"/>
    </row>
    <row r="689" customHeight="1" spans="2:11">
      <c r="B689" s="51"/>
      <c r="C689" s="51"/>
      <c r="D689" s="51"/>
      <c r="E689" s="51"/>
      <c r="F689" s="51"/>
      <c r="G689" s="51"/>
      <c r="H689" s="51"/>
      <c r="I689" s="51"/>
      <c r="J689" s="51"/>
      <c r="K689" s="51"/>
    </row>
    <row r="690" customHeight="1" spans="2:11">
      <c r="B690" s="51"/>
      <c r="C690" s="51"/>
      <c r="D690" s="51"/>
      <c r="E690" s="51"/>
      <c r="F690" s="51"/>
      <c r="G690" s="51"/>
      <c r="H690" s="51"/>
      <c r="I690" s="51"/>
      <c r="J690" s="51"/>
      <c r="K690" s="51"/>
    </row>
    <row r="691" customHeight="1" spans="2:11">
      <c r="B691" s="51"/>
      <c r="C691" s="51"/>
      <c r="D691" s="51"/>
      <c r="E691" s="51"/>
      <c r="F691" s="51"/>
      <c r="G691" s="51"/>
      <c r="H691" s="51"/>
      <c r="I691" s="51"/>
      <c r="J691" s="51"/>
      <c r="K691" s="51"/>
    </row>
    <row r="692" customHeight="1" spans="2:11">
      <c r="B692" s="51"/>
      <c r="C692" s="51"/>
      <c r="D692" s="51"/>
      <c r="E692" s="51"/>
      <c r="F692" s="51"/>
      <c r="G692" s="51"/>
      <c r="H692" s="51"/>
      <c r="I692" s="51"/>
      <c r="J692" s="51"/>
      <c r="K692" s="51"/>
    </row>
    <row r="693" customHeight="1" spans="2:11">
      <c r="B693" s="51"/>
      <c r="C693" s="51"/>
      <c r="D693" s="51"/>
      <c r="E693" s="51"/>
      <c r="F693" s="51"/>
      <c r="G693" s="51"/>
      <c r="H693" s="51"/>
      <c r="I693" s="51"/>
      <c r="J693" s="51"/>
      <c r="K693" s="51"/>
    </row>
    <row r="694" customHeight="1" spans="2:11">
      <c r="B694" s="51"/>
      <c r="C694" s="51"/>
      <c r="D694" s="51"/>
      <c r="E694" s="51"/>
      <c r="F694" s="51"/>
      <c r="G694" s="51"/>
      <c r="H694" s="51"/>
      <c r="I694" s="51"/>
      <c r="J694" s="51"/>
      <c r="K694" s="51"/>
    </row>
    <row r="695" customHeight="1" spans="2:11">
      <c r="B695" s="51"/>
      <c r="C695" s="51"/>
      <c r="D695" s="51"/>
      <c r="E695" s="51"/>
      <c r="F695" s="51"/>
      <c r="G695" s="51"/>
      <c r="H695" s="51"/>
      <c r="I695" s="51"/>
      <c r="J695" s="51"/>
      <c r="K695" s="51"/>
    </row>
    <row r="696" customHeight="1" spans="2:11">
      <c r="B696" s="51"/>
      <c r="C696" s="51"/>
      <c r="D696" s="51"/>
      <c r="E696" s="51"/>
      <c r="F696" s="51"/>
      <c r="G696" s="51"/>
      <c r="H696" s="51"/>
      <c r="I696" s="51"/>
      <c r="J696" s="51"/>
      <c r="K696" s="51"/>
    </row>
    <row r="697" customHeight="1" spans="2:11">
      <c r="B697" s="51"/>
      <c r="C697" s="51"/>
      <c r="D697" s="51"/>
      <c r="E697" s="51"/>
      <c r="F697" s="51"/>
      <c r="G697" s="51"/>
      <c r="H697" s="51"/>
      <c r="I697" s="51"/>
      <c r="J697" s="51"/>
      <c r="K697" s="51"/>
    </row>
    <row r="698" customHeight="1" spans="2:11">
      <c r="B698" s="51"/>
      <c r="C698" s="51"/>
      <c r="D698" s="51"/>
      <c r="E698" s="51"/>
      <c r="F698" s="51"/>
      <c r="G698" s="51"/>
      <c r="H698" s="51"/>
      <c r="I698" s="51"/>
      <c r="J698" s="51"/>
      <c r="K698" s="51"/>
    </row>
    <row r="699" customHeight="1" spans="2:11">
      <c r="B699" s="51"/>
      <c r="C699" s="51"/>
      <c r="D699" s="51"/>
      <c r="E699" s="51"/>
      <c r="F699" s="51"/>
      <c r="G699" s="51"/>
      <c r="H699" s="51"/>
      <c r="I699" s="51"/>
      <c r="J699" s="51"/>
      <c r="K699" s="51"/>
    </row>
    <row r="700" customHeight="1" spans="2:11">
      <c r="B700" s="51"/>
      <c r="C700" s="51"/>
      <c r="D700" s="51"/>
      <c r="E700" s="51"/>
      <c r="F700" s="51"/>
      <c r="G700" s="51"/>
      <c r="H700" s="51"/>
      <c r="I700" s="51"/>
      <c r="J700" s="51"/>
      <c r="K700" s="51"/>
    </row>
    <row r="701" customHeight="1" spans="2:11">
      <c r="B701" s="51"/>
      <c r="C701" s="51"/>
      <c r="D701" s="51"/>
      <c r="E701" s="51"/>
      <c r="F701" s="51"/>
      <c r="G701" s="51"/>
      <c r="H701" s="51"/>
      <c r="I701" s="51"/>
      <c r="J701" s="51"/>
      <c r="K701" s="51"/>
    </row>
    <row r="702" customHeight="1" spans="2:11">
      <c r="B702" s="51"/>
      <c r="C702" s="51"/>
      <c r="D702" s="51"/>
      <c r="E702" s="51"/>
      <c r="F702" s="51"/>
      <c r="G702" s="51"/>
      <c r="H702" s="51"/>
      <c r="I702" s="51"/>
      <c r="J702" s="51"/>
      <c r="K702" s="51"/>
    </row>
    <row r="703" customHeight="1" spans="2:11">
      <c r="B703" s="51"/>
      <c r="C703" s="51"/>
      <c r="D703" s="51"/>
      <c r="E703" s="51"/>
      <c r="F703" s="51"/>
      <c r="G703" s="51"/>
      <c r="H703" s="51"/>
      <c r="I703" s="51"/>
      <c r="J703" s="51"/>
      <c r="K703" s="51"/>
    </row>
    <row r="704" customHeight="1" spans="2:11">
      <c r="B704" s="51"/>
      <c r="C704" s="51"/>
      <c r="D704" s="51"/>
      <c r="E704" s="51"/>
      <c r="F704" s="51"/>
      <c r="G704" s="51"/>
      <c r="H704" s="51"/>
      <c r="I704" s="51"/>
      <c r="J704" s="51"/>
      <c r="K704" s="51"/>
    </row>
    <row r="705" customHeight="1" spans="2:11">
      <c r="B705" s="51"/>
      <c r="C705" s="51"/>
      <c r="D705" s="51"/>
      <c r="E705" s="51"/>
      <c r="F705" s="51"/>
      <c r="G705" s="51"/>
      <c r="H705" s="51"/>
      <c r="I705" s="51"/>
      <c r="J705" s="51"/>
      <c r="K705" s="51"/>
    </row>
    <row r="706" customHeight="1" spans="2:11">
      <c r="B706" s="51"/>
      <c r="C706" s="51"/>
      <c r="D706" s="51"/>
      <c r="E706" s="51"/>
      <c r="F706" s="51"/>
      <c r="G706" s="51"/>
      <c r="H706" s="51"/>
      <c r="I706" s="51"/>
      <c r="J706" s="51"/>
      <c r="K706" s="51"/>
    </row>
    <row r="707" customHeight="1" spans="2:11">
      <c r="B707" s="51"/>
      <c r="C707" s="51"/>
      <c r="D707" s="51"/>
      <c r="E707" s="51"/>
      <c r="F707" s="51"/>
      <c r="G707" s="51"/>
      <c r="H707" s="51"/>
      <c r="I707" s="51"/>
      <c r="J707" s="51"/>
      <c r="K707" s="51"/>
    </row>
    <row r="708" customHeight="1" spans="2:11">
      <c r="B708" s="51"/>
      <c r="C708" s="51"/>
      <c r="D708" s="51"/>
      <c r="E708" s="51"/>
      <c r="F708" s="51"/>
      <c r="G708" s="51"/>
      <c r="H708" s="51"/>
      <c r="I708" s="51"/>
      <c r="J708" s="51"/>
      <c r="K708" s="51"/>
    </row>
    <row r="709" customHeight="1" spans="2:11">
      <c r="B709" s="51"/>
      <c r="C709" s="51"/>
      <c r="D709" s="51"/>
      <c r="E709" s="51"/>
      <c r="F709" s="51"/>
      <c r="G709" s="51"/>
      <c r="H709" s="51"/>
      <c r="I709" s="51"/>
      <c r="J709" s="51"/>
      <c r="K709" s="51"/>
    </row>
    <row r="710" customHeight="1" spans="2:11">
      <c r="B710" s="51"/>
      <c r="C710" s="51"/>
      <c r="D710" s="51"/>
      <c r="E710" s="51"/>
      <c r="F710" s="51"/>
      <c r="G710" s="51"/>
      <c r="H710" s="51"/>
      <c r="I710" s="51"/>
      <c r="J710" s="51"/>
      <c r="K710" s="51"/>
    </row>
    <row r="711" customHeight="1" spans="2:11">
      <c r="B711" s="51"/>
      <c r="C711" s="51"/>
      <c r="D711" s="51"/>
      <c r="E711" s="51"/>
      <c r="F711" s="51"/>
      <c r="G711" s="51"/>
      <c r="H711" s="51"/>
      <c r="I711" s="51"/>
      <c r="J711" s="51"/>
      <c r="K711" s="51"/>
    </row>
    <row r="712" customHeight="1" spans="2:11">
      <c r="B712" s="51"/>
      <c r="C712" s="51"/>
      <c r="D712" s="51"/>
      <c r="E712" s="51"/>
      <c r="F712" s="51"/>
      <c r="G712" s="51"/>
      <c r="H712" s="51"/>
      <c r="I712" s="51"/>
      <c r="J712" s="51"/>
      <c r="K712" s="51"/>
    </row>
    <row r="713" customHeight="1" spans="2:11">
      <c r="B713" s="51"/>
      <c r="C713" s="51"/>
      <c r="D713" s="51"/>
      <c r="E713" s="51"/>
      <c r="F713" s="51"/>
      <c r="G713" s="51"/>
      <c r="H713" s="51"/>
      <c r="I713" s="51"/>
      <c r="J713" s="51"/>
      <c r="K713" s="51"/>
    </row>
    <row r="714" customHeight="1" spans="2:11">
      <c r="B714" s="51"/>
      <c r="C714" s="51"/>
      <c r="D714" s="51"/>
      <c r="E714" s="51"/>
      <c r="F714" s="51"/>
      <c r="G714" s="51"/>
      <c r="H714" s="51"/>
      <c r="I714" s="51"/>
      <c r="J714" s="51"/>
      <c r="K714" s="51"/>
    </row>
    <row r="715" customHeight="1" spans="2:11">
      <c r="B715" s="51"/>
      <c r="C715" s="51"/>
      <c r="D715" s="51"/>
      <c r="E715" s="51"/>
      <c r="F715" s="51"/>
      <c r="G715" s="51"/>
      <c r="H715" s="51"/>
      <c r="I715" s="51"/>
      <c r="J715" s="51"/>
      <c r="K715" s="51"/>
    </row>
    <row r="716" customHeight="1" spans="2:11">
      <c r="B716" s="51"/>
      <c r="C716" s="51"/>
      <c r="D716" s="51"/>
      <c r="E716" s="51"/>
      <c r="F716" s="51"/>
      <c r="G716" s="51"/>
      <c r="H716" s="51"/>
      <c r="I716" s="51"/>
      <c r="J716" s="51"/>
      <c r="K716" s="51"/>
    </row>
    <row r="717" customHeight="1" spans="2:11">
      <c r="B717" s="51"/>
      <c r="C717" s="51"/>
      <c r="D717" s="51"/>
      <c r="E717" s="51"/>
      <c r="F717" s="51"/>
      <c r="G717" s="51"/>
      <c r="H717" s="51"/>
      <c r="I717" s="51"/>
      <c r="J717" s="51"/>
      <c r="K717" s="51"/>
    </row>
    <row r="718" customHeight="1" spans="2:11">
      <c r="B718" s="51"/>
      <c r="C718" s="51"/>
      <c r="D718" s="51"/>
      <c r="E718" s="51"/>
      <c r="F718" s="51"/>
      <c r="G718" s="51"/>
      <c r="H718" s="51"/>
      <c r="I718" s="51"/>
      <c r="J718" s="51"/>
      <c r="K718" s="51"/>
    </row>
    <row r="719" customHeight="1" spans="2:11">
      <c r="B719" s="51"/>
      <c r="C719" s="51"/>
      <c r="D719" s="51"/>
      <c r="E719" s="51"/>
      <c r="F719" s="51"/>
      <c r="G719" s="51"/>
      <c r="H719" s="51"/>
      <c r="I719" s="51"/>
      <c r="J719" s="51"/>
      <c r="K719" s="51"/>
    </row>
    <row r="720" customHeight="1" spans="2:11">
      <c r="B720" s="51"/>
      <c r="C720" s="51"/>
      <c r="D720" s="51"/>
      <c r="E720" s="51"/>
      <c r="F720" s="51"/>
      <c r="G720" s="51"/>
      <c r="H720" s="51"/>
      <c r="I720" s="51"/>
      <c r="J720" s="51"/>
      <c r="K720" s="51"/>
    </row>
    <row r="721" customHeight="1" spans="2:11">
      <c r="B721" s="51"/>
      <c r="C721" s="51"/>
      <c r="D721" s="51"/>
      <c r="E721" s="51"/>
      <c r="F721" s="51"/>
      <c r="G721" s="51"/>
      <c r="H721" s="51"/>
      <c r="I721" s="51"/>
      <c r="J721" s="51"/>
      <c r="K721" s="51"/>
    </row>
    <row r="722" customHeight="1" spans="2:11">
      <c r="B722" s="51"/>
      <c r="C722" s="51"/>
      <c r="D722" s="51"/>
      <c r="E722" s="51"/>
      <c r="F722" s="51"/>
      <c r="G722" s="51"/>
      <c r="H722" s="51"/>
      <c r="I722" s="51"/>
      <c r="J722" s="51"/>
      <c r="K722" s="51"/>
    </row>
    <row r="723" customHeight="1" spans="2:11">
      <c r="B723" s="51"/>
      <c r="C723" s="51"/>
      <c r="D723" s="51"/>
      <c r="E723" s="51"/>
      <c r="F723" s="51"/>
      <c r="G723" s="51"/>
      <c r="H723" s="51"/>
      <c r="I723" s="51"/>
      <c r="J723" s="51"/>
      <c r="K723" s="51"/>
    </row>
    <row r="724" customHeight="1" spans="2:11">
      <c r="B724" s="51"/>
      <c r="C724" s="51"/>
      <c r="D724" s="51"/>
      <c r="E724" s="51"/>
      <c r="F724" s="51"/>
      <c r="G724" s="51"/>
      <c r="H724" s="51"/>
      <c r="I724" s="51"/>
      <c r="J724" s="51"/>
      <c r="K724" s="51"/>
    </row>
    <row r="725" customHeight="1" spans="2:11">
      <c r="B725" s="51"/>
      <c r="C725" s="51"/>
      <c r="D725" s="51"/>
      <c r="E725" s="51"/>
      <c r="F725" s="51"/>
      <c r="G725" s="51"/>
      <c r="H725" s="51"/>
      <c r="I725" s="51"/>
      <c r="J725" s="51"/>
      <c r="K725" s="51"/>
    </row>
    <row r="726" customHeight="1" spans="2:11">
      <c r="B726" s="51"/>
      <c r="C726" s="51"/>
      <c r="D726" s="51"/>
      <c r="E726" s="51"/>
      <c r="F726" s="51"/>
      <c r="G726" s="51"/>
      <c r="H726" s="51"/>
      <c r="I726" s="51"/>
      <c r="J726" s="51"/>
      <c r="K726" s="51"/>
    </row>
    <row r="727" customHeight="1" spans="2:11">
      <c r="B727" s="51"/>
      <c r="C727" s="51"/>
      <c r="D727" s="51"/>
      <c r="E727" s="51"/>
      <c r="F727" s="51"/>
      <c r="G727" s="51"/>
      <c r="H727" s="51"/>
      <c r="I727" s="51"/>
      <c r="J727" s="51"/>
      <c r="K727" s="51"/>
    </row>
    <row r="728" customHeight="1" spans="2:11">
      <c r="B728" s="51"/>
      <c r="C728" s="51"/>
      <c r="D728" s="51"/>
      <c r="E728" s="51"/>
      <c r="F728" s="51"/>
      <c r="G728" s="51"/>
      <c r="H728" s="51"/>
      <c r="I728" s="51"/>
      <c r="J728" s="51"/>
      <c r="K728" s="51"/>
    </row>
    <row r="729" customHeight="1" spans="2:11">
      <c r="B729" s="51"/>
      <c r="C729" s="51"/>
      <c r="D729" s="51"/>
      <c r="E729" s="51"/>
      <c r="F729" s="51"/>
      <c r="G729" s="51"/>
      <c r="H729" s="51"/>
      <c r="I729" s="51"/>
      <c r="J729" s="51"/>
      <c r="K729" s="51"/>
    </row>
    <row r="730" customHeight="1" spans="2:11">
      <c r="B730" s="51"/>
      <c r="C730" s="51"/>
      <c r="D730" s="51"/>
      <c r="E730" s="51"/>
      <c r="F730" s="51"/>
      <c r="G730" s="51"/>
      <c r="H730" s="51"/>
      <c r="I730" s="51"/>
      <c r="J730" s="51"/>
      <c r="K730" s="51"/>
    </row>
    <row r="731" customHeight="1" spans="2:11">
      <c r="B731" s="51"/>
      <c r="C731" s="51"/>
      <c r="D731" s="51"/>
      <c r="E731" s="51"/>
      <c r="F731" s="51"/>
      <c r="G731" s="51"/>
      <c r="H731" s="51"/>
      <c r="I731" s="51"/>
      <c r="J731" s="51"/>
      <c r="K731" s="51"/>
    </row>
    <row r="732" customHeight="1" spans="2:11">
      <c r="B732" s="51"/>
      <c r="C732" s="51"/>
      <c r="D732" s="51"/>
      <c r="E732" s="51"/>
      <c r="F732" s="51"/>
      <c r="G732" s="51"/>
      <c r="H732" s="51"/>
      <c r="I732" s="51"/>
      <c r="J732" s="51"/>
      <c r="K732" s="51"/>
    </row>
    <row r="733" customHeight="1" spans="2:11">
      <c r="B733" s="51"/>
      <c r="C733" s="51"/>
      <c r="D733" s="51"/>
      <c r="E733" s="51"/>
      <c r="F733" s="51"/>
      <c r="G733" s="51"/>
      <c r="H733" s="51"/>
      <c r="I733" s="51"/>
      <c r="J733" s="51"/>
      <c r="K733" s="51"/>
    </row>
    <row r="734" customHeight="1" spans="2:11">
      <c r="B734" s="51"/>
      <c r="C734" s="51"/>
      <c r="D734" s="51"/>
      <c r="E734" s="51"/>
      <c r="F734" s="51"/>
      <c r="G734" s="51"/>
      <c r="H734" s="51"/>
      <c r="I734" s="51"/>
      <c r="J734" s="51"/>
      <c r="K734" s="51"/>
    </row>
    <row r="735" customHeight="1" spans="2:11">
      <c r="B735" s="51"/>
      <c r="C735" s="51"/>
      <c r="D735" s="51"/>
      <c r="E735" s="51"/>
      <c r="F735" s="51"/>
      <c r="G735" s="51"/>
      <c r="H735" s="51"/>
      <c r="I735" s="51"/>
      <c r="J735" s="51"/>
      <c r="K735" s="51"/>
    </row>
    <row r="736" customHeight="1" spans="2:11">
      <c r="B736" s="51"/>
      <c r="C736" s="51"/>
      <c r="D736" s="51"/>
      <c r="E736" s="51"/>
      <c r="F736" s="51"/>
      <c r="G736" s="51"/>
      <c r="H736" s="51"/>
      <c r="I736" s="51"/>
      <c r="J736" s="51"/>
      <c r="K736" s="51"/>
    </row>
    <row r="737" customHeight="1" spans="2:11">
      <c r="B737" s="51"/>
      <c r="C737" s="51"/>
      <c r="D737" s="51"/>
      <c r="E737" s="51"/>
      <c r="F737" s="51"/>
      <c r="G737" s="51"/>
      <c r="H737" s="51"/>
      <c r="I737" s="51"/>
      <c r="J737" s="51"/>
      <c r="K737" s="51"/>
    </row>
    <row r="738" customHeight="1" spans="2:11">
      <c r="B738" s="51"/>
      <c r="C738" s="51"/>
      <c r="D738" s="51"/>
      <c r="E738" s="51"/>
      <c r="F738" s="51"/>
      <c r="G738" s="51"/>
      <c r="H738" s="51"/>
      <c r="I738" s="51"/>
      <c r="J738" s="51"/>
      <c r="K738" s="51"/>
    </row>
    <row r="739" customHeight="1" spans="2:11">
      <c r="B739" s="51"/>
      <c r="C739" s="51"/>
      <c r="D739" s="51"/>
      <c r="E739" s="51"/>
      <c r="F739" s="51"/>
      <c r="G739" s="51"/>
      <c r="H739" s="51"/>
      <c r="I739" s="51"/>
      <c r="J739" s="51"/>
      <c r="K739" s="51"/>
    </row>
    <row r="740" customHeight="1" spans="2:11">
      <c r="B740" s="51"/>
      <c r="C740" s="51"/>
      <c r="D740" s="51"/>
      <c r="E740" s="51"/>
      <c r="F740" s="51"/>
      <c r="G740" s="51"/>
      <c r="H740" s="51"/>
      <c r="I740" s="51"/>
      <c r="J740" s="51"/>
      <c r="K740" s="51"/>
    </row>
    <row r="741" customHeight="1" spans="2:11">
      <c r="B741" s="51"/>
      <c r="C741" s="51"/>
      <c r="D741" s="51"/>
      <c r="E741" s="51"/>
      <c r="F741" s="51"/>
      <c r="G741" s="51"/>
      <c r="H741" s="51"/>
      <c r="I741" s="51"/>
      <c r="J741" s="51"/>
      <c r="K741" s="51"/>
    </row>
    <row r="742" customHeight="1" spans="2:11">
      <c r="B742" s="51"/>
      <c r="C742" s="51"/>
      <c r="D742" s="51"/>
      <c r="E742" s="51"/>
      <c r="F742" s="51"/>
      <c r="G742" s="51"/>
      <c r="H742" s="51"/>
      <c r="I742" s="51"/>
      <c r="J742" s="51"/>
      <c r="K742" s="51"/>
    </row>
    <row r="743" customHeight="1" spans="2:11">
      <c r="B743" s="51"/>
      <c r="C743" s="51"/>
      <c r="D743" s="51"/>
      <c r="E743" s="51"/>
      <c r="F743" s="51"/>
      <c r="G743" s="51"/>
      <c r="H743" s="51"/>
      <c r="I743" s="51"/>
      <c r="J743" s="51"/>
      <c r="K743" s="51"/>
    </row>
    <row r="744" customHeight="1" spans="2:11">
      <c r="B744" s="51"/>
      <c r="C744" s="51"/>
      <c r="D744" s="51"/>
      <c r="E744" s="51"/>
      <c r="F744" s="51"/>
      <c r="G744" s="51"/>
      <c r="H744" s="51"/>
      <c r="I744" s="51"/>
      <c r="J744" s="51"/>
      <c r="K744" s="51"/>
    </row>
    <row r="745" customHeight="1" spans="2:11">
      <c r="B745" s="51"/>
      <c r="C745" s="51"/>
      <c r="D745" s="51"/>
      <c r="E745" s="51"/>
      <c r="F745" s="51"/>
      <c r="G745" s="51"/>
      <c r="H745" s="51"/>
      <c r="I745" s="51"/>
      <c r="J745" s="51"/>
      <c r="K745" s="51"/>
    </row>
    <row r="746" customHeight="1" spans="2:11">
      <c r="B746" s="51"/>
      <c r="C746" s="51"/>
      <c r="D746" s="51"/>
      <c r="E746" s="51"/>
      <c r="F746" s="51"/>
      <c r="G746" s="51"/>
      <c r="H746" s="51"/>
      <c r="I746" s="51"/>
      <c r="J746" s="51"/>
      <c r="K746" s="51"/>
    </row>
    <row r="747" customHeight="1" spans="2:11">
      <c r="B747" s="51"/>
      <c r="C747" s="51"/>
      <c r="D747" s="51"/>
      <c r="E747" s="51"/>
      <c r="F747" s="51"/>
      <c r="G747" s="51"/>
      <c r="H747" s="51"/>
      <c r="I747" s="51"/>
      <c r="J747" s="51"/>
      <c r="K747" s="51"/>
    </row>
    <row r="748" customHeight="1" spans="2:11">
      <c r="B748" s="51"/>
      <c r="C748" s="51"/>
      <c r="D748" s="51"/>
      <c r="E748" s="51"/>
      <c r="F748" s="51"/>
      <c r="G748" s="51"/>
      <c r="H748" s="51"/>
      <c r="I748" s="51"/>
      <c r="J748" s="51"/>
      <c r="K748" s="51"/>
    </row>
    <row r="749" customHeight="1" spans="2:11">
      <c r="B749" s="51"/>
      <c r="C749" s="51"/>
      <c r="D749" s="51"/>
      <c r="E749" s="51"/>
      <c r="F749" s="51"/>
      <c r="G749" s="51"/>
      <c r="H749" s="51"/>
      <c r="I749" s="51"/>
      <c r="J749" s="51"/>
      <c r="K749" s="51"/>
    </row>
    <row r="750" customHeight="1" spans="2:11">
      <c r="B750" s="51"/>
      <c r="C750" s="51"/>
      <c r="D750" s="51"/>
      <c r="E750" s="51"/>
      <c r="F750" s="51"/>
      <c r="G750" s="51"/>
      <c r="H750" s="51"/>
      <c r="I750" s="51"/>
      <c r="J750" s="51"/>
      <c r="K750" s="51"/>
    </row>
    <row r="751" customHeight="1" spans="2:11">
      <c r="B751" s="51"/>
      <c r="C751" s="51"/>
      <c r="D751" s="51"/>
      <c r="E751" s="51"/>
      <c r="F751" s="51"/>
      <c r="G751" s="51"/>
      <c r="H751" s="51"/>
      <c r="I751" s="51"/>
      <c r="J751" s="51"/>
      <c r="K751" s="51"/>
    </row>
    <row r="752" customHeight="1" spans="2:11">
      <c r="B752" s="51"/>
      <c r="C752" s="51"/>
      <c r="D752" s="51"/>
      <c r="E752" s="51"/>
      <c r="F752" s="51"/>
      <c r="G752" s="51"/>
      <c r="H752" s="51"/>
      <c r="I752" s="51"/>
      <c r="J752" s="51"/>
      <c r="K752" s="51"/>
    </row>
    <row r="753" customHeight="1" spans="2:11">
      <c r="B753" s="51"/>
      <c r="C753" s="51"/>
      <c r="D753" s="51"/>
      <c r="E753" s="51"/>
      <c r="F753" s="51"/>
      <c r="G753" s="51"/>
      <c r="H753" s="51"/>
      <c r="I753" s="51"/>
      <c r="J753" s="51"/>
      <c r="K753" s="51"/>
    </row>
    <row r="754" customHeight="1" spans="2:11">
      <c r="B754" s="51"/>
      <c r="C754" s="51"/>
      <c r="D754" s="51"/>
      <c r="E754" s="51"/>
      <c r="F754" s="51"/>
      <c r="G754" s="51"/>
      <c r="H754" s="51"/>
      <c r="I754" s="51"/>
      <c r="J754" s="51"/>
      <c r="K754" s="51"/>
    </row>
    <row r="755" customHeight="1" spans="2:11">
      <c r="B755" s="51"/>
      <c r="C755" s="51"/>
      <c r="D755" s="51"/>
      <c r="E755" s="51"/>
      <c r="F755" s="51"/>
      <c r="G755" s="51"/>
      <c r="H755" s="51"/>
      <c r="I755" s="51"/>
      <c r="J755" s="51"/>
      <c r="K755" s="51"/>
    </row>
    <row r="756" customHeight="1" spans="2:11">
      <c r="B756" s="51"/>
      <c r="C756" s="51"/>
      <c r="D756" s="51"/>
      <c r="E756" s="51"/>
      <c r="F756" s="51"/>
      <c r="G756" s="51"/>
      <c r="H756" s="51"/>
      <c r="I756" s="51"/>
      <c r="J756" s="51"/>
      <c r="K756" s="51"/>
    </row>
    <row r="757" customHeight="1" spans="2:11">
      <c r="B757" s="51"/>
      <c r="C757" s="51"/>
      <c r="D757" s="51"/>
      <c r="E757" s="51"/>
      <c r="F757" s="51"/>
      <c r="G757" s="51"/>
      <c r="H757" s="51"/>
      <c r="I757" s="51"/>
      <c r="J757" s="51"/>
      <c r="K757" s="51"/>
    </row>
    <row r="758" customHeight="1" spans="2:11">
      <c r="B758" s="51"/>
      <c r="C758" s="51"/>
      <c r="D758" s="51"/>
      <c r="E758" s="51"/>
      <c r="F758" s="51"/>
      <c r="G758" s="51"/>
      <c r="H758" s="51"/>
      <c r="I758" s="51"/>
      <c r="J758" s="51"/>
      <c r="K758" s="51"/>
    </row>
    <row r="759" customHeight="1" spans="2:11">
      <c r="B759" s="51"/>
      <c r="C759" s="51"/>
      <c r="D759" s="51"/>
      <c r="E759" s="51"/>
      <c r="F759" s="51"/>
      <c r="G759" s="51"/>
      <c r="H759" s="51"/>
      <c r="I759" s="51"/>
      <c r="J759" s="51"/>
      <c r="K759" s="51"/>
    </row>
    <row r="760" customHeight="1" spans="2:11">
      <c r="B760" s="51"/>
      <c r="C760" s="51"/>
      <c r="D760" s="51"/>
      <c r="E760" s="51"/>
      <c r="F760" s="51"/>
      <c r="G760" s="51"/>
      <c r="H760" s="51"/>
      <c r="I760" s="51"/>
      <c r="J760" s="51"/>
      <c r="K760" s="51"/>
    </row>
    <row r="761" customHeight="1" spans="2:11">
      <c r="B761" s="51"/>
      <c r="C761" s="51"/>
      <c r="D761" s="51"/>
      <c r="E761" s="51"/>
      <c r="F761" s="51"/>
      <c r="G761" s="51"/>
      <c r="H761" s="51"/>
      <c r="I761" s="51"/>
      <c r="J761" s="51"/>
      <c r="K761" s="51"/>
    </row>
    <row r="762" customHeight="1" spans="2:11">
      <c r="B762" s="51"/>
      <c r="C762" s="51"/>
      <c r="D762" s="51"/>
      <c r="E762" s="51"/>
      <c r="F762" s="51"/>
      <c r="G762" s="51"/>
      <c r="H762" s="51"/>
      <c r="I762" s="51"/>
      <c r="J762" s="51"/>
      <c r="K762" s="51"/>
    </row>
    <row r="763" customHeight="1" spans="2:11">
      <c r="B763" s="51"/>
      <c r="C763" s="51"/>
      <c r="D763" s="51"/>
      <c r="E763" s="51"/>
      <c r="F763" s="51"/>
      <c r="G763" s="51"/>
      <c r="H763" s="51"/>
      <c r="I763" s="51"/>
      <c r="J763" s="51"/>
      <c r="K763" s="51"/>
    </row>
    <row r="764" customHeight="1" spans="2:11">
      <c r="B764" s="51"/>
      <c r="C764" s="51"/>
      <c r="D764" s="51"/>
      <c r="E764" s="51"/>
      <c r="F764" s="51"/>
      <c r="G764" s="51"/>
      <c r="H764" s="51"/>
      <c r="I764" s="51"/>
      <c r="J764" s="51"/>
      <c r="K764" s="51"/>
    </row>
    <row r="765" customHeight="1" spans="2:11">
      <c r="B765" s="51"/>
      <c r="C765" s="51"/>
      <c r="D765" s="51"/>
      <c r="E765" s="51"/>
      <c r="F765" s="51"/>
      <c r="G765" s="51"/>
      <c r="H765" s="51"/>
      <c r="I765" s="51"/>
      <c r="J765" s="51"/>
      <c r="K765" s="51"/>
    </row>
    <row r="766" customHeight="1" spans="2:11">
      <c r="B766" s="51"/>
      <c r="C766" s="51"/>
      <c r="D766" s="51"/>
      <c r="E766" s="51"/>
      <c r="F766" s="51"/>
      <c r="G766" s="51"/>
      <c r="H766" s="51"/>
      <c r="I766" s="51"/>
      <c r="J766" s="51"/>
      <c r="K766" s="51"/>
    </row>
    <row r="767" customHeight="1" spans="2:11">
      <c r="B767" s="51"/>
      <c r="C767" s="51"/>
      <c r="D767" s="51"/>
      <c r="E767" s="51"/>
      <c r="F767" s="51"/>
      <c r="G767" s="51"/>
      <c r="H767" s="51"/>
      <c r="I767" s="51"/>
      <c r="J767" s="51"/>
      <c r="K767" s="51"/>
    </row>
    <row r="768" customHeight="1" spans="2:11">
      <c r="B768" s="51"/>
      <c r="C768" s="51"/>
      <c r="D768" s="51"/>
      <c r="E768" s="51"/>
      <c r="F768" s="51"/>
      <c r="G768" s="51"/>
      <c r="H768" s="51"/>
      <c r="I768" s="51"/>
      <c r="J768" s="51"/>
      <c r="K768" s="51"/>
    </row>
    <row r="769" customHeight="1" spans="2:11">
      <c r="B769" s="51"/>
      <c r="C769" s="51"/>
      <c r="D769" s="51"/>
      <c r="E769" s="51"/>
      <c r="F769" s="51"/>
      <c r="G769" s="51"/>
      <c r="H769" s="51"/>
      <c r="I769" s="51"/>
      <c r="J769" s="51"/>
      <c r="K769" s="51"/>
    </row>
    <row r="770" customHeight="1" spans="2:11">
      <c r="B770" s="51"/>
      <c r="C770" s="51"/>
      <c r="D770" s="51"/>
      <c r="E770" s="51"/>
      <c r="F770" s="51"/>
      <c r="G770" s="51"/>
      <c r="H770" s="51"/>
      <c r="I770" s="51"/>
      <c r="J770" s="51"/>
      <c r="K770" s="51"/>
    </row>
    <row r="771" customHeight="1" spans="2:11">
      <c r="B771" s="51"/>
      <c r="C771" s="51"/>
      <c r="D771" s="51"/>
      <c r="E771" s="51"/>
      <c r="F771" s="51"/>
      <c r="G771" s="51"/>
      <c r="H771" s="51"/>
      <c r="I771" s="51"/>
      <c r="J771" s="51"/>
      <c r="K771" s="51"/>
    </row>
    <row r="772" customHeight="1" spans="2:11">
      <c r="B772" s="51"/>
      <c r="C772" s="51"/>
      <c r="D772" s="51"/>
      <c r="E772" s="51"/>
      <c r="F772" s="51"/>
      <c r="G772" s="51"/>
      <c r="H772" s="51"/>
      <c r="I772" s="51"/>
      <c r="J772" s="51"/>
      <c r="K772" s="51"/>
    </row>
    <row r="773" customHeight="1" spans="2:11">
      <c r="B773" s="51"/>
      <c r="C773" s="51"/>
      <c r="D773" s="51"/>
      <c r="E773" s="51"/>
      <c r="F773" s="51"/>
      <c r="G773" s="51"/>
      <c r="H773" s="51"/>
      <c r="I773" s="51"/>
      <c r="J773" s="51"/>
      <c r="K773" s="51"/>
    </row>
    <row r="774" customHeight="1" spans="2:11">
      <c r="B774" s="51"/>
      <c r="C774" s="51"/>
      <c r="D774" s="51"/>
      <c r="E774" s="51"/>
      <c r="F774" s="51"/>
      <c r="G774" s="51"/>
      <c r="H774" s="51"/>
      <c r="I774" s="51"/>
      <c r="J774" s="51"/>
      <c r="K774" s="51"/>
    </row>
    <row r="775" customHeight="1" spans="2:11">
      <c r="B775" s="51"/>
      <c r="C775" s="51"/>
      <c r="D775" s="51"/>
      <c r="E775" s="51"/>
      <c r="F775" s="51"/>
      <c r="G775" s="51"/>
      <c r="H775" s="51"/>
      <c r="I775" s="51"/>
      <c r="J775" s="51"/>
      <c r="K775" s="51"/>
    </row>
    <row r="776" customHeight="1" spans="2:11">
      <c r="B776" s="51"/>
      <c r="C776" s="51"/>
      <c r="D776" s="51"/>
      <c r="E776" s="51"/>
      <c r="F776" s="51"/>
      <c r="G776" s="51"/>
      <c r="H776" s="51"/>
      <c r="I776" s="51"/>
      <c r="J776" s="51"/>
      <c r="K776" s="51"/>
    </row>
    <row r="777" customHeight="1" spans="2:11">
      <c r="B777" s="51"/>
      <c r="C777" s="51"/>
      <c r="D777" s="51"/>
      <c r="E777" s="51"/>
      <c r="F777" s="51"/>
      <c r="G777" s="51"/>
      <c r="H777" s="51"/>
      <c r="I777" s="51"/>
      <c r="J777" s="51"/>
      <c r="K777" s="51"/>
    </row>
    <row r="778" customHeight="1" spans="2:11">
      <c r="B778" s="51"/>
      <c r="C778" s="51"/>
      <c r="D778" s="51"/>
      <c r="E778" s="51"/>
      <c r="F778" s="51"/>
      <c r="G778" s="51"/>
      <c r="H778" s="51"/>
      <c r="I778" s="51"/>
      <c r="J778" s="51"/>
      <c r="K778" s="51"/>
    </row>
    <row r="779" customHeight="1" spans="2:11">
      <c r="B779" s="51"/>
      <c r="C779" s="51"/>
      <c r="D779" s="51"/>
      <c r="E779" s="51"/>
      <c r="F779" s="51"/>
      <c r="G779" s="51"/>
      <c r="H779" s="51"/>
      <c r="I779" s="51"/>
      <c r="J779" s="51"/>
      <c r="K779" s="51"/>
    </row>
    <row r="780" customHeight="1" spans="2:11">
      <c r="B780" s="51"/>
      <c r="C780" s="51"/>
      <c r="D780" s="51"/>
      <c r="E780" s="51"/>
      <c r="F780" s="51"/>
      <c r="G780" s="51"/>
      <c r="H780" s="51"/>
      <c r="I780" s="51"/>
      <c r="J780" s="51"/>
      <c r="K780" s="51"/>
    </row>
    <row r="781" customHeight="1" spans="2:11">
      <c r="B781" s="51"/>
      <c r="C781" s="51"/>
      <c r="D781" s="51"/>
      <c r="E781" s="51"/>
      <c r="F781" s="51"/>
      <c r="G781" s="51"/>
      <c r="H781" s="51"/>
      <c r="I781" s="51"/>
      <c r="J781" s="51"/>
      <c r="K781" s="51"/>
    </row>
    <row r="782" customHeight="1" spans="2:11">
      <c r="B782" s="51"/>
      <c r="C782" s="51"/>
      <c r="D782" s="51"/>
      <c r="E782" s="51"/>
      <c r="F782" s="51"/>
      <c r="G782" s="51"/>
      <c r="H782" s="51"/>
      <c r="I782" s="51"/>
      <c r="J782" s="51"/>
      <c r="K782" s="51"/>
    </row>
    <row r="783" customHeight="1" spans="2:11">
      <c r="B783" s="51"/>
      <c r="C783" s="51"/>
      <c r="D783" s="51"/>
      <c r="E783" s="51"/>
      <c r="F783" s="51"/>
      <c r="G783" s="51"/>
      <c r="H783" s="51"/>
      <c r="I783" s="51"/>
      <c r="J783" s="51"/>
      <c r="K783" s="51"/>
    </row>
    <row r="784" customHeight="1" spans="2:11">
      <c r="B784" s="51"/>
      <c r="C784" s="51"/>
      <c r="D784" s="51"/>
      <c r="E784" s="51"/>
      <c r="F784" s="51"/>
      <c r="G784" s="51"/>
      <c r="H784" s="51"/>
      <c r="I784" s="51"/>
      <c r="J784" s="51"/>
      <c r="K784" s="51"/>
    </row>
    <row r="785" customHeight="1" spans="2:11">
      <c r="B785" s="51"/>
      <c r="C785" s="51"/>
      <c r="D785" s="51"/>
      <c r="E785" s="51"/>
      <c r="F785" s="51"/>
      <c r="G785" s="51"/>
      <c r="H785" s="51"/>
      <c r="I785" s="51"/>
      <c r="J785" s="51"/>
      <c r="K785" s="51"/>
    </row>
    <row r="786" customHeight="1" spans="2:11">
      <c r="B786" s="51"/>
      <c r="C786" s="51"/>
      <c r="D786" s="51"/>
      <c r="E786" s="51"/>
      <c r="F786" s="51"/>
      <c r="G786" s="51"/>
      <c r="H786" s="51"/>
      <c r="I786" s="51"/>
      <c r="J786" s="51"/>
      <c r="K786" s="51"/>
    </row>
    <row r="787" customHeight="1" spans="2:11">
      <c r="B787" s="51"/>
      <c r="C787" s="51"/>
      <c r="D787" s="51"/>
      <c r="E787" s="51"/>
      <c r="F787" s="51"/>
      <c r="G787" s="51"/>
      <c r="H787" s="51"/>
      <c r="I787" s="51"/>
      <c r="J787" s="51"/>
      <c r="K787" s="51"/>
    </row>
    <row r="788" customHeight="1" spans="2:11">
      <c r="B788" s="51"/>
      <c r="C788" s="51"/>
      <c r="D788" s="51"/>
      <c r="E788" s="51"/>
      <c r="F788" s="51"/>
      <c r="G788" s="51"/>
      <c r="H788" s="51"/>
      <c r="I788" s="51"/>
      <c r="J788" s="51"/>
      <c r="K788" s="51"/>
    </row>
    <row r="789" customHeight="1" spans="2:11">
      <c r="B789" s="51"/>
      <c r="C789" s="51"/>
      <c r="D789" s="51"/>
      <c r="E789" s="51"/>
      <c r="F789" s="51"/>
      <c r="G789" s="51"/>
      <c r="H789" s="51"/>
      <c r="I789" s="51"/>
      <c r="J789" s="51"/>
      <c r="K789" s="51"/>
    </row>
    <row r="790" customHeight="1" spans="2:11">
      <c r="B790" s="51"/>
      <c r="C790" s="51"/>
      <c r="D790" s="51"/>
      <c r="E790" s="51"/>
      <c r="F790" s="51"/>
      <c r="G790" s="51"/>
      <c r="H790" s="51"/>
      <c r="I790" s="51"/>
      <c r="J790" s="51"/>
      <c r="K790" s="51"/>
    </row>
    <row r="791" customHeight="1" spans="2:11">
      <c r="B791" s="51"/>
      <c r="C791" s="51"/>
      <c r="D791" s="51"/>
      <c r="E791" s="51"/>
      <c r="F791" s="51"/>
      <c r="G791" s="51"/>
      <c r="H791" s="51"/>
      <c r="I791" s="51"/>
      <c r="J791" s="51"/>
      <c r="K791" s="51"/>
    </row>
    <row r="792" customHeight="1" spans="2:11">
      <c r="B792" s="51"/>
      <c r="C792" s="51"/>
      <c r="D792" s="51"/>
      <c r="E792" s="51"/>
      <c r="F792" s="51"/>
      <c r="G792" s="51"/>
      <c r="H792" s="51"/>
      <c r="I792" s="51"/>
      <c r="J792" s="51"/>
      <c r="K792" s="51"/>
    </row>
    <row r="793" customHeight="1" spans="2:11">
      <c r="B793" s="51"/>
      <c r="C793" s="51"/>
      <c r="D793" s="51"/>
      <c r="E793" s="51"/>
      <c r="F793" s="51"/>
      <c r="G793" s="51"/>
      <c r="H793" s="51"/>
      <c r="I793" s="51"/>
      <c r="J793" s="51"/>
      <c r="K793" s="51"/>
    </row>
    <row r="794" customHeight="1" spans="2:11">
      <c r="B794" s="51"/>
      <c r="C794" s="51"/>
      <c r="D794" s="51"/>
      <c r="E794" s="51"/>
      <c r="F794" s="51"/>
      <c r="G794" s="51"/>
      <c r="H794" s="51"/>
      <c r="I794" s="51"/>
      <c r="J794" s="51"/>
      <c r="K794" s="51"/>
    </row>
    <row r="795" customHeight="1" spans="2:11">
      <c r="B795" s="51"/>
      <c r="C795" s="51"/>
      <c r="D795" s="51"/>
      <c r="E795" s="51"/>
      <c r="F795" s="51"/>
      <c r="G795" s="51"/>
      <c r="H795" s="51"/>
      <c r="I795" s="51"/>
      <c r="J795" s="51"/>
      <c r="K795" s="51"/>
    </row>
    <row r="796" customHeight="1" spans="2:11">
      <c r="B796" s="51"/>
      <c r="C796" s="51"/>
      <c r="D796" s="51"/>
      <c r="E796" s="51"/>
      <c r="F796" s="51"/>
      <c r="G796" s="51"/>
      <c r="H796" s="51"/>
      <c r="I796" s="51"/>
      <c r="J796" s="51"/>
      <c r="K796" s="51"/>
    </row>
    <row r="797" customHeight="1" spans="2:11">
      <c r="B797" s="51"/>
      <c r="C797" s="51"/>
      <c r="D797" s="51"/>
      <c r="E797" s="51"/>
      <c r="F797" s="51"/>
      <c r="G797" s="51"/>
      <c r="H797" s="51"/>
      <c r="I797" s="51"/>
      <c r="J797" s="51"/>
      <c r="K797" s="51"/>
    </row>
    <row r="798" customHeight="1" spans="2:11">
      <c r="B798" s="51"/>
      <c r="C798" s="51"/>
      <c r="D798" s="51"/>
      <c r="E798" s="51"/>
      <c r="F798" s="51"/>
      <c r="G798" s="51"/>
      <c r="H798" s="51"/>
      <c r="I798" s="51"/>
      <c r="J798" s="51"/>
      <c r="K798" s="51"/>
    </row>
    <row r="799" customHeight="1" spans="2:11">
      <c r="B799" s="51"/>
      <c r="C799" s="51"/>
      <c r="D799" s="51"/>
      <c r="E799" s="51"/>
      <c r="F799" s="51"/>
      <c r="G799" s="51"/>
      <c r="H799" s="51"/>
      <c r="I799" s="51"/>
      <c r="J799" s="51"/>
      <c r="K799" s="51"/>
    </row>
    <row r="800" customHeight="1" spans="2:11">
      <c r="B800" s="51"/>
      <c r="C800" s="51"/>
      <c r="D800" s="51"/>
      <c r="E800" s="51"/>
      <c r="F800" s="51"/>
      <c r="G800" s="51"/>
      <c r="H800" s="51"/>
      <c r="I800" s="51"/>
      <c r="J800" s="51"/>
      <c r="K800" s="51"/>
    </row>
    <row r="801" customHeight="1" spans="2:11">
      <c r="B801" s="51"/>
      <c r="C801" s="51"/>
      <c r="D801" s="51"/>
      <c r="E801" s="51"/>
      <c r="F801" s="51"/>
      <c r="G801" s="51"/>
      <c r="H801" s="51"/>
      <c r="I801" s="51"/>
      <c r="J801" s="51"/>
      <c r="K801" s="51"/>
    </row>
    <row r="802" customHeight="1" spans="2:11">
      <c r="B802" s="51"/>
      <c r="C802" s="51"/>
      <c r="D802" s="51"/>
      <c r="E802" s="51"/>
      <c r="F802" s="51"/>
      <c r="G802" s="51"/>
      <c r="H802" s="51"/>
      <c r="I802" s="51"/>
      <c r="J802" s="51"/>
      <c r="K802" s="51"/>
    </row>
    <row r="803" customHeight="1" spans="2:11">
      <c r="B803" s="51"/>
      <c r="C803" s="51"/>
      <c r="D803" s="51"/>
      <c r="E803" s="51"/>
      <c r="F803" s="51"/>
      <c r="G803" s="51"/>
      <c r="H803" s="51"/>
      <c r="I803" s="51"/>
      <c r="J803" s="51"/>
      <c r="K803" s="51"/>
    </row>
    <row r="804" customHeight="1" spans="2:11">
      <c r="B804" s="51"/>
      <c r="C804" s="51"/>
      <c r="D804" s="51"/>
      <c r="E804" s="51"/>
      <c r="F804" s="51"/>
      <c r="G804" s="51"/>
      <c r="H804" s="51"/>
      <c r="I804" s="51"/>
      <c r="J804" s="51"/>
      <c r="K804" s="51"/>
    </row>
    <row r="805" customHeight="1" spans="2:11">
      <c r="B805" s="51"/>
      <c r="C805" s="51"/>
      <c r="D805" s="51"/>
      <c r="E805" s="51"/>
      <c r="F805" s="51"/>
      <c r="G805" s="51"/>
      <c r="H805" s="51"/>
      <c r="I805" s="51"/>
      <c r="J805" s="51"/>
      <c r="K805" s="51"/>
    </row>
    <row r="806" customHeight="1" spans="2:11">
      <c r="B806" s="51"/>
      <c r="C806" s="51"/>
      <c r="D806" s="51"/>
      <c r="E806" s="51"/>
      <c r="F806" s="51"/>
      <c r="G806" s="51"/>
      <c r="H806" s="51"/>
      <c r="I806" s="51"/>
      <c r="J806" s="51"/>
      <c r="K806" s="51"/>
    </row>
    <row r="807" customHeight="1" spans="2:11">
      <c r="B807" s="51"/>
      <c r="C807" s="51"/>
      <c r="D807" s="51"/>
      <c r="E807" s="51"/>
      <c r="F807" s="51"/>
      <c r="G807" s="51"/>
      <c r="H807" s="51"/>
      <c r="I807" s="51"/>
      <c r="J807" s="51"/>
      <c r="K807" s="51"/>
    </row>
    <row r="808" customHeight="1" spans="2:11">
      <c r="B808" s="51"/>
      <c r="C808" s="51"/>
      <c r="D808" s="51"/>
      <c r="E808" s="51"/>
      <c r="F808" s="51"/>
      <c r="G808" s="51"/>
      <c r="H808" s="51"/>
      <c r="I808" s="51"/>
      <c r="J808" s="51"/>
      <c r="K808" s="51"/>
    </row>
    <row r="809" customHeight="1" spans="2:11">
      <c r="B809" s="51"/>
      <c r="C809" s="51"/>
      <c r="D809" s="51"/>
      <c r="E809" s="51"/>
      <c r="F809" s="51"/>
      <c r="G809" s="51"/>
      <c r="H809" s="51"/>
      <c r="I809" s="51"/>
      <c r="J809" s="51"/>
      <c r="K809" s="51"/>
    </row>
    <row r="810" customHeight="1" spans="2:11">
      <c r="B810" s="51"/>
      <c r="C810" s="51"/>
      <c r="D810" s="51"/>
      <c r="E810" s="51"/>
      <c r="F810" s="51"/>
      <c r="G810" s="51"/>
      <c r="H810" s="51"/>
      <c r="I810" s="51"/>
      <c r="J810" s="51"/>
      <c r="K810" s="51"/>
    </row>
    <row r="811" customHeight="1" spans="2:11">
      <c r="B811" s="51"/>
      <c r="C811" s="51"/>
      <c r="D811" s="51"/>
      <c r="E811" s="51"/>
      <c r="F811" s="51"/>
      <c r="G811" s="51"/>
      <c r="H811" s="51"/>
      <c r="I811" s="51"/>
      <c r="J811" s="51"/>
      <c r="K811" s="51"/>
    </row>
    <row r="812" customHeight="1" spans="2:11">
      <c r="B812" s="51"/>
      <c r="C812" s="51"/>
      <c r="D812" s="51"/>
      <c r="E812" s="51"/>
      <c r="F812" s="51"/>
      <c r="G812" s="51"/>
      <c r="H812" s="51"/>
      <c r="I812" s="51"/>
      <c r="J812" s="51"/>
      <c r="K812" s="51"/>
    </row>
    <row r="813" customHeight="1" spans="2:11">
      <c r="B813" s="51"/>
      <c r="C813" s="51"/>
      <c r="D813" s="51"/>
      <c r="E813" s="51"/>
      <c r="F813" s="51"/>
      <c r="G813" s="51"/>
      <c r="H813" s="51"/>
      <c r="I813" s="51"/>
      <c r="J813" s="51"/>
      <c r="K813" s="51"/>
    </row>
    <row r="814" customHeight="1" spans="2:11">
      <c r="B814" s="51"/>
      <c r="C814" s="51"/>
      <c r="D814" s="51"/>
      <c r="E814" s="51"/>
      <c r="F814" s="51"/>
      <c r="G814" s="51"/>
      <c r="H814" s="51"/>
      <c r="I814" s="51"/>
      <c r="J814" s="51"/>
      <c r="K814" s="51"/>
    </row>
    <row r="815" customHeight="1" spans="2:11">
      <c r="B815" s="51"/>
      <c r="C815" s="51"/>
      <c r="D815" s="51"/>
      <c r="E815" s="51"/>
      <c r="F815" s="51"/>
      <c r="G815" s="51"/>
      <c r="H815" s="51"/>
      <c r="I815" s="51"/>
      <c r="J815" s="51"/>
      <c r="K815" s="51"/>
    </row>
    <row r="816" customHeight="1" spans="2:11">
      <c r="B816" s="51"/>
      <c r="C816" s="51"/>
      <c r="D816" s="51"/>
      <c r="E816" s="51"/>
      <c r="F816" s="51"/>
      <c r="G816" s="51"/>
      <c r="H816" s="51"/>
      <c r="I816" s="51"/>
      <c r="J816" s="51"/>
      <c r="K816" s="51"/>
    </row>
    <row r="817" customHeight="1" spans="2:11">
      <c r="B817" s="51"/>
      <c r="C817" s="51"/>
      <c r="D817" s="51"/>
      <c r="E817" s="51"/>
      <c r="F817" s="51"/>
      <c r="G817" s="51"/>
      <c r="H817" s="51"/>
      <c r="I817" s="51"/>
      <c r="J817" s="51"/>
      <c r="K817" s="51"/>
    </row>
    <row r="818" customHeight="1" spans="2:11">
      <c r="B818" s="51"/>
      <c r="C818" s="51"/>
      <c r="D818" s="51"/>
      <c r="E818" s="51"/>
      <c r="F818" s="51"/>
      <c r="G818" s="51"/>
      <c r="H818" s="51"/>
      <c r="I818" s="51"/>
      <c r="J818" s="51"/>
      <c r="K818" s="51"/>
    </row>
    <row r="819" customHeight="1" spans="2:11">
      <c r="B819" s="51"/>
      <c r="C819" s="51"/>
      <c r="D819" s="51"/>
      <c r="E819" s="51"/>
      <c r="F819" s="51"/>
      <c r="G819" s="51"/>
      <c r="H819" s="51"/>
      <c r="I819" s="51"/>
      <c r="J819" s="51"/>
      <c r="K819" s="51"/>
    </row>
    <row r="820" customHeight="1" spans="2:11">
      <c r="B820" s="51"/>
      <c r="C820" s="51"/>
      <c r="D820" s="51"/>
      <c r="E820" s="51"/>
      <c r="F820" s="51"/>
      <c r="G820" s="51"/>
      <c r="H820" s="51"/>
      <c r="I820" s="51"/>
      <c r="J820" s="51"/>
      <c r="K820" s="51"/>
    </row>
    <row r="821" customHeight="1" spans="2:11">
      <c r="B821" s="51"/>
      <c r="C821" s="51"/>
      <c r="D821" s="51"/>
      <c r="E821" s="51"/>
      <c r="F821" s="51"/>
      <c r="G821" s="51"/>
      <c r="H821" s="51"/>
      <c r="I821" s="51"/>
      <c r="J821" s="51"/>
      <c r="K821" s="51"/>
    </row>
    <row r="822" customHeight="1" spans="2:11">
      <c r="B822" s="51"/>
      <c r="C822" s="51"/>
      <c r="D822" s="51"/>
      <c r="E822" s="51"/>
      <c r="F822" s="51"/>
      <c r="G822" s="51"/>
      <c r="H822" s="51"/>
      <c r="I822" s="51"/>
      <c r="J822" s="51"/>
      <c r="K822" s="51"/>
    </row>
    <row r="823" customHeight="1" spans="2:11">
      <c r="B823" s="51"/>
      <c r="C823" s="51"/>
      <c r="D823" s="51"/>
      <c r="E823" s="51"/>
      <c r="F823" s="51"/>
      <c r="G823" s="51"/>
      <c r="H823" s="51"/>
      <c r="I823" s="51"/>
      <c r="J823" s="51"/>
      <c r="K823" s="51"/>
    </row>
    <row r="824" customHeight="1" spans="2:11">
      <c r="B824" s="51"/>
      <c r="C824" s="51"/>
      <c r="D824" s="51"/>
      <c r="E824" s="51"/>
      <c r="F824" s="51"/>
      <c r="G824" s="51"/>
      <c r="H824" s="51"/>
      <c r="I824" s="51"/>
      <c r="J824" s="51"/>
      <c r="K824" s="51"/>
    </row>
    <row r="825" customHeight="1" spans="2:11">
      <c r="B825" s="51"/>
      <c r="C825" s="51"/>
      <c r="D825" s="51"/>
      <c r="E825" s="51"/>
      <c r="F825" s="51"/>
      <c r="G825" s="51"/>
      <c r="H825" s="51"/>
      <c r="I825" s="51"/>
      <c r="J825" s="51"/>
      <c r="K825" s="51"/>
    </row>
    <row r="826" customHeight="1" spans="2:11">
      <c r="B826" s="51"/>
      <c r="C826" s="51"/>
      <c r="D826" s="51"/>
      <c r="E826" s="51"/>
      <c r="F826" s="51"/>
      <c r="G826" s="51"/>
      <c r="H826" s="51"/>
      <c r="I826" s="51"/>
      <c r="J826" s="51"/>
      <c r="K826" s="51"/>
    </row>
    <row r="827" customHeight="1" spans="2:11">
      <c r="B827" s="51"/>
      <c r="C827" s="51"/>
      <c r="D827" s="51"/>
      <c r="E827" s="51"/>
      <c r="F827" s="51"/>
      <c r="G827" s="51"/>
      <c r="H827" s="51"/>
      <c r="I827" s="51"/>
      <c r="J827" s="51"/>
      <c r="K827" s="51"/>
    </row>
    <row r="828" customHeight="1" spans="2:11">
      <c r="B828" s="51"/>
      <c r="C828" s="51"/>
      <c r="D828" s="51"/>
      <c r="E828" s="51"/>
      <c r="F828" s="51"/>
      <c r="G828" s="51"/>
      <c r="H828" s="51"/>
      <c r="I828" s="51"/>
      <c r="J828" s="51"/>
      <c r="K828" s="51"/>
    </row>
    <row r="829" customHeight="1" spans="2:11">
      <c r="B829" s="51"/>
      <c r="C829" s="51"/>
      <c r="D829" s="51"/>
      <c r="E829" s="51"/>
      <c r="F829" s="51"/>
      <c r="G829" s="51"/>
      <c r="H829" s="51"/>
      <c r="I829" s="51"/>
      <c r="J829" s="51"/>
      <c r="K829" s="51"/>
    </row>
    <row r="830" customHeight="1" spans="2:11">
      <c r="B830" s="51"/>
      <c r="C830" s="51"/>
      <c r="D830" s="51"/>
      <c r="E830" s="51"/>
      <c r="F830" s="51"/>
      <c r="G830" s="51"/>
      <c r="H830" s="51"/>
      <c r="I830" s="51"/>
      <c r="J830" s="51"/>
      <c r="K830" s="51"/>
    </row>
    <row r="831" customHeight="1" spans="2:11">
      <c r="B831" s="51"/>
      <c r="C831" s="51"/>
      <c r="D831" s="51"/>
      <c r="E831" s="51"/>
      <c r="F831" s="51"/>
      <c r="G831" s="51"/>
      <c r="H831" s="51"/>
      <c r="I831" s="51"/>
      <c r="J831" s="51"/>
      <c r="K831" s="51"/>
    </row>
    <row r="832" customHeight="1" spans="2:11">
      <c r="B832" s="51"/>
      <c r="C832" s="51"/>
      <c r="D832" s="51"/>
      <c r="E832" s="51"/>
      <c r="F832" s="51"/>
      <c r="G832" s="51"/>
      <c r="H832" s="51"/>
      <c r="I832" s="51"/>
      <c r="J832" s="51"/>
      <c r="K832" s="51"/>
    </row>
    <row r="833" customHeight="1" spans="2:11">
      <c r="B833" s="51"/>
      <c r="C833" s="51"/>
      <c r="D833" s="51"/>
      <c r="E833" s="51"/>
      <c r="F833" s="51"/>
      <c r="G833" s="51"/>
      <c r="H833" s="51"/>
      <c r="I833" s="51"/>
      <c r="J833" s="51"/>
      <c r="K833" s="51"/>
    </row>
    <row r="834" customHeight="1" spans="2:11">
      <c r="B834" s="51"/>
      <c r="C834" s="51"/>
      <c r="D834" s="51"/>
      <c r="E834" s="51"/>
      <c r="F834" s="51"/>
      <c r="G834" s="51"/>
      <c r="H834" s="51"/>
      <c r="I834" s="51"/>
      <c r="J834" s="51"/>
      <c r="K834" s="51"/>
    </row>
    <row r="835" customHeight="1" spans="2:11">
      <c r="B835" s="51"/>
      <c r="C835" s="51"/>
      <c r="D835" s="51"/>
      <c r="E835" s="51"/>
      <c r="F835" s="51"/>
      <c r="G835" s="51"/>
      <c r="H835" s="51"/>
      <c r="I835" s="51"/>
      <c r="J835" s="51"/>
      <c r="K835" s="51"/>
    </row>
    <row r="836" customHeight="1" spans="2:11">
      <c r="B836" s="51"/>
      <c r="C836" s="51"/>
      <c r="D836" s="51"/>
      <c r="E836" s="51"/>
      <c r="F836" s="51"/>
      <c r="G836" s="51"/>
      <c r="H836" s="51"/>
      <c r="I836" s="51"/>
      <c r="J836" s="51"/>
      <c r="K836" s="51"/>
    </row>
    <row r="837" customHeight="1" spans="2:11">
      <c r="B837" s="51"/>
      <c r="C837" s="51"/>
      <c r="D837" s="51"/>
      <c r="E837" s="51"/>
      <c r="F837" s="51"/>
      <c r="G837" s="51"/>
      <c r="H837" s="51"/>
      <c r="I837" s="51"/>
      <c r="J837" s="51"/>
      <c r="K837" s="51"/>
    </row>
    <row r="838" customHeight="1" spans="2:11">
      <c r="B838" s="51"/>
      <c r="C838" s="51"/>
      <c r="D838" s="51"/>
      <c r="E838" s="51"/>
      <c r="F838" s="51"/>
      <c r="G838" s="51"/>
      <c r="H838" s="51"/>
      <c r="I838" s="51"/>
      <c r="J838" s="51"/>
      <c r="K838" s="51"/>
    </row>
    <row r="839" customHeight="1" spans="2:11">
      <c r="B839" s="51"/>
      <c r="C839" s="51"/>
      <c r="D839" s="51"/>
      <c r="E839" s="51"/>
      <c r="F839" s="51"/>
      <c r="G839" s="51"/>
      <c r="H839" s="51"/>
      <c r="I839" s="51"/>
      <c r="J839" s="51"/>
      <c r="K839" s="51"/>
    </row>
    <row r="840" customHeight="1" spans="2:11">
      <c r="B840" s="51"/>
      <c r="C840" s="51"/>
      <c r="D840" s="51"/>
      <c r="E840" s="51"/>
      <c r="F840" s="51"/>
      <c r="G840" s="51"/>
      <c r="H840" s="51"/>
      <c r="I840" s="51"/>
      <c r="J840" s="51"/>
      <c r="K840" s="51"/>
    </row>
    <row r="841" customHeight="1" spans="2:11">
      <c r="B841" s="51"/>
      <c r="C841" s="51"/>
      <c r="D841" s="51"/>
      <c r="E841" s="51"/>
      <c r="F841" s="51"/>
      <c r="G841" s="51"/>
      <c r="H841" s="51"/>
      <c r="I841" s="51"/>
      <c r="J841" s="51"/>
      <c r="K841" s="51"/>
    </row>
    <row r="842" customHeight="1" spans="2:11">
      <c r="B842" s="51"/>
      <c r="C842" s="51"/>
      <c r="D842" s="51"/>
      <c r="E842" s="51"/>
      <c r="F842" s="51"/>
      <c r="G842" s="51"/>
      <c r="H842" s="51"/>
      <c r="I842" s="51"/>
      <c r="J842" s="51"/>
      <c r="K842" s="51"/>
    </row>
    <row r="843" customHeight="1" spans="2:11">
      <c r="B843" s="51"/>
      <c r="C843" s="51"/>
      <c r="D843" s="51"/>
      <c r="E843" s="51"/>
      <c r="F843" s="51"/>
      <c r="G843" s="51"/>
      <c r="H843" s="51"/>
      <c r="I843" s="51"/>
      <c r="J843" s="51"/>
      <c r="K843" s="51"/>
    </row>
    <row r="844" customHeight="1" spans="2:11">
      <c r="B844" s="51"/>
      <c r="C844" s="51"/>
      <c r="D844" s="51"/>
      <c r="E844" s="51"/>
      <c r="F844" s="51"/>
      <c r="G844" s="51"/>
      <c r="H844" s="51"/>
      <c r="I844" s="51"/>
      <c r="J844" s="51"/>
      <c r="K844" s="51"/>
    </row>
    <row r="845" customHeight="1" spans="2:11">
      <c r="B845" s="51"/>
      <c r="C845" s="51"/>
      <c r="D845" s="51"/>
      <c r="E845" s="51"/>
      <c r="F845" s="51"/>
      <c r="G845" s="51"/>
      <c r="H845" s="51"/>
      <c r="I845" s="51"/>
      <c r="J845" s="51"/>
      <c r="K845" s="51"/>
    </row>
    <row r="846" customHeight="1" spans="2:11">
      <c r="B846" s="51"/>
      <c r="C846" s="51"/>
      <c r="D846" s="51"/>
      <c r="E846" s="51"/>
      <c r="F846" s="51"/>
      <c r="G846" s="51"/>
      <c r="H846" s="51"/>
      <c r="I846" s="51"/>
      <c r="J846" s="51"/>
      <c r="K846" s="51"/>
    </row>
    <row r="847" customHeight="1" spans="2:11">
      <c r="B847" s="51"/>
      <c r="C847" s="51"/>
      <c r="D847" s="51"/>
      <c r="E847" s="51"/>
      <c r="F847" s="51"/>
      <c r="G847" s="51"/>
      <c r="H847" s="51"/>
      <c r="I847" s="51"/>
      <c r="J847" s="51"/>
      <c r="K847" s="51"/>
    </row>
    <row r="848" customHeight="1" spans="2:11">
      <c r="B848" s="51"/>
      <c r="C848" s="51"/>
      <c r="D848" s="51"/>
      <c r="E848" s="51"/>
      <c r="F848" s="51"/>
      <c r="G848" s="51"/>
      <c r="H848" s="51"/>
      <c r="I848" s="51"/>
      <c r="J848" s="51"/>
      <c r="K848" s="51"/>
    </row>
    <row r="849" customHeight="1" spans="2:11">
      <c r="B849" s="51"/>
      <c r="C849" s="51"/>
      <c r="D849" s="51"/>
      <c r="E849" s="51"/>
      <c r="F849" s="51"/>
      <c r="G849" s="51"/>
      <c r="H849" s="51"/>
      <c r="I849" s="51"/>
      <c r="J849" s="51"/>
      <c r="K849" s="51"/>
    </row>
    <row r="850" customHeight="1" spans="2:11">
      <c r="B850" s="51"/>
      <c r="C850" s="51"/>
      <c r="D850" s="51"/>
      <c r="E850" s="51"/>
      <c r="F850" s="51"/>
      <c r="G850" s="51"/>
      <c r="H850" s="51"/>
      <c r="I850" s="51"/>
      <c r="J850" s="51"/>
      <c r="K850" s="51"/>
    </row>
    <row r="851" customHeight="1" spans="2:11">
      <c r="B851" s="51"/>
      <c r="C851" s="51"/>
      <c r="D851" s="51"/>
      <c r="E851" s="51"/>
      <c r="F851" s="51"/>
      <c r="G851" s="51"/>
      <c r="H851" s="51"/>
      <c r="I851" s="51"/>
      <c r="J851" s="51"/>
      <c r="K851" s="51"/>
    </row>
    <row r="852" customHeight="1" spans="2:11">
      <c r="B852" s="51"/>
      <c r="C852" s="51"/>
      <c r="D852" s="51"/>
      <c r="E852" s="51"/>
      <c r="F852" s="51"/>
      <c r="G852" s="51"/>
      <c r="H852" s="51"/>
      <c r="I852" s="51"/>
      <c r="J852" s="51"/>
      <c r="K852" s="51"/>
    </row>
    <row r="853" customHeight="1" spans="2:11">
      <c r="B853" s="51"/>
      <c r="C853" s="51"/>
      <c r="D853" s="51"/>
      <c r="E853" s="51"/>
      <c r="F853" s="51"/>
      <c r="G853" s="51"/>
      <c r="H853" s="51"/>
      <c r="I853" s="51"/>
      <c r="J853" s="51"/>
      <c r="K853" s="51"/>
    </row>
    <row r="854" customHeight="1" spans="2:11">
      <c r="B854" s="51"/>
      <c r="C854" s="51"/>
      <c r="D854" s="51"/>
      <c r="E854" s="51"/>
      <c r="F854" s="51"/>
      <c r="G854" s="51"/>
      <c r="H854" s="51"/>
      <c r="I854" s="51"/>
      <c r="J854" s="51"/>
      <c r="K854" s="51"/>
    </row>
    <row r="855" customHeight="1" spans="2:11">
      <c r="B855" s="51"/>
      <c r="C855" s="51"/>
      <c r="D855" s="51"/>
      <c r="E855" s="51"/>
      <c r="F855" s="51"/>
      <c r="G855" s="51"/>
      <c r="H855" s="51"/>
      <c r="I855" s="51"/>
      <c r="J855" s="51"/>
      <c r="K855" s="51"/>
    </row>
    <row r="856" customHeight="1" spans="2:11">
      <c r="B856" s="51"/>
      <c r="C856" s="51"/>
      <c r="D856" s="51"/>
      <c r="E856" s="51"/>
      <c r="F856" s="51"/>
      <c r="G856" s="51"/>
      <c r="H856" s="51"/>
      <c r="I856" s="51"/>
      <c r="J856" s="51"/>
      <c r="K856" s="51"/>
    </row>
    <row r="857" customHeight="1" spans="2:11">
      <c r="B857" s="51"/>
      <c r="C857" s="51"/>
      <c r="D857" s="51"/>
      <c r="E857" s="51"/>
      <c r="F857" s="51"/>
      <c r="G857" s="51"/>
      <c r="H857" s="51"/>
      <c r="I857" s="51"/>
      <c r="J857" s="51"/>
      <c r="K857" s="51"/>
    </row>
    <row r="858" customHeight="1" spans="2:11">
      <c r="B858" s="51"/>
      <c r="C858" s="51"/>
      <c r="D858" s="51"/>
      <c r="E858" s="51"/>
      <c r="F858" s="51"/>
      <c r="G858" s="51"/>
      <c r="H858" s="51"/>
      <c r="I858" s="51"/>
      <c r="J858" s="51"/>
      <c r="K858" s="51"/>
    </row>
    <row r="859" customHeight="1" spans="2:11">
      <c r="B859" s="51"/>
      <c r="C859" s="51"/>
      <c r="D859" s="51"/>
      <c r="E859" s="51"/>
      <c r="F859" s="51"/>
      <c r="G859" s="51"/>
      <c r="H859" s="51"/>
      <c r="I859" s="51"/>
      <c r="J859" s="51"/>
      <c r="K859" s="51"/>
    </row>
    <row r="860" customHeight="1" spans="2:11">
      <c r="B860" s="51"/>
      <c r="C860" s="51"/>
      <c r="D860" s="51"/>
      <c r="E860" s="51"/>
      <c r="F860" s="51"/>
      <c r="G860" s="51"/>
      <c r="H860" s="51"/>
      <c r="I860" s="51"/>
      <c r="J860" s="51"/>
      <c r="K860" s="51"/>
    </row>
    <row r="861" customHeight="1" spans="2:11">
      <c r="B861" s="51"/>
      <c r="C861" s="51"/>
      <c r="D861" s="51"/>
      <c r="E861" s="51"/>
      <c r="F861" s="51"/>
      <c r="G861" s="51"/>
      <c r="H861" s="51"/>
      <c r="I861" s="51"/>
      <c r="J861" s="51"/>
      <c r="K861" s="51"/>
    </row>
    <row r="862" customHeight="1" spans="2:11">
      <c r="B862" s="51"/>
      <c r="C862" s="51"/>
      <c r="D862" s="51"/>
      <c r="E862" s="51"/>
      <c r="F862" s="51"/>
      <c r="G862" s="51"/>
      <c r="H862" s="51"/>
      <c r="I862" s="51"/>
      <c r="J862" s="51"/>
      <c r="K862" s="51"/>
    </row>
    <row r="863" customHeight="1" spans="2:11">
      <c r="B863" s="51"/>
      <c r="C863" s="51"/>
      <c r="D863" s="51"/>
      <c r="E863" s="51"/>
      <c r="F863" s="51"/>
      <c r="G863" s="51"/>
      <c r="H863" s="51"/>
      <c r="I863" s="51"/>
      <c r="J863" s="51"/>
      <c r="K863" s="51"/>
    </row>
    <row r="864" customHeight="1" spans="2:11">
      <c r="B864" s="51"/>
      <c r="C864" s="51"/>
      <c r="D864" s="51"/>
      <c r="E864" s="51"/>
      <c r="F864" s="51"/>
      <c r="G864" s="51"/>
      <c r="H864" s="51"/>
      <c r="I864" s="51"/>
      <c r="J864" s="51"/>
      <c r="K864" s="51"/>
    </row>
    <row r="865" customHeight="1" spans="2:11">
      <c r="B865" s="51"/>
      <c r="C865" s="51"/>
      <c r="D865" s="51"/>
      <c r="E865" s="51"/>
      <c r="F865" s="51"/>
      <c r="G865" s="51"/>
      <c r="H865" s="51"/>
      <c r="I865" s="51"/>
      <c r="J865" s="51"/>
      <c r="K865" s="51"/>
    </row>
    <row r="866" customHeight="1" spans="2:11">
      <c r="B866" s="51"/>
      <c r="C866" s="51"/>
      <c r="D866" s="51"/>
      <c r="E866" s="51"/>
      <c r="F866" s="51"/>
      <c r="G866" s="51"/>
      <c r="H866" s="51"/>
      <c r="I866" s="51"/>
      <c r="J866" s="51"/>
      <c r="K866" s="51"/>
    </row>
    <row r="867" customHeight="1" spans="2:11">
      <c r="B867" s="51"/>
      <c r="C867" s="51"/>
      <c r="D867" s="51"/>
      <c r="E867" s="51"/>
      <c r="F867" s="51"/>
      <c r="G867" s="51"/>
      <c r="H867" s="51"/>
      <c r="I867" s="51"/>
      <c r="J867" s="51"/>
      <c r="K867" s="51"/>
    </row>
    <row r="868" customHeight="1" spans="2:11">
      <c r="B868" s="51"/>
      <c r="C868" s="51"/>
      <c r="D868" s="51"/>
      <c r="E868" s="51"/>
      <c r="F868" s="51"/>
      <c r="G868" s="51"/>
      <c r="H868" s="51"/>
      <c r="I868" s="51"/>
      <c r="J868" s="51"/>
      <c r="K868" s="51"/>
    </row>
    <row r="869" customHeight="1" spans="2:11">
      <c r="B869" s="51"/>
      <c r="C869" s="51"/>
      <c r="D869" s="51"/>
      <c r="E869" s="51"/>
      <c r="F869" s="51"/>
      <c r="G869" s="51"/>
      <c r="H869" s="51"/>
      <c r="I869" s="51"/>
      <c r="J869" s="51"/>
      <c r="K869" s="51"/>
    </row>
    <row r="870" customHeight="1" spans="2:11">
      <c r="B870" s="51"/>
      <c r="C870" s="51"/>
      <c r="D870" s="51"/>
      <c r="E870" s="51"/>
      <c r="F870" s="51"/>
      <c r="G870" s="51"/>
      <c r="H870" s="51"/>
      <c r="I870" s="51"/>
      <c r="J870" s="51"/>
      <c r="K870" s="51"/>
    </row>
    <row r="871" customHeight="1" spans="2:11">
      <c r="B871" s="51"/>
      <c r="C871" s="51"/>
      <c r="D871" s="51"/>
      <c r="E871" s="51"/>
      <c r="F871" s="51"/>
      <c r="G871" s="51"/>
      <c r="H871" s="51"/>
      <c r="I871" s="51"/>
      <c r="J871" s="51"/>
      <c r="K871" s="51"/>
    </row>
    <row r="872" customHeight="1" spans="2:11">
      <c r="B872" s="51"/>
      <c r="C872" s="51"/>
      <c r="D872" s="51"/>
      <c r="E872" s="51"/>
      <c r="F872" s="51"/>
      <c r="G872" s="51"/>
      <c r="H872" s="51"/>
      <c r="I872" s="51"/>
      <c r="J872" s="51"/>
      <c r="K872" s="51"/>
    </row>
    <row r="873" customHeight="1" spans="2:11">
      <c r="B873" s="51"/>
      <c r="C873" s="51"/>
      <c r="D873" s="51"/>
      <c r="E873" s="51"/>
      <c r="F873" s="51"/>
      <c r="G873" s="51"/>
      <c r="H873" s="51"/>
      <c r="I873" s="51"/>
      <c r="J873" s="51"/>
      <c r="K873" s="51"/>
    </row>
    <row r="874" customHeight="1" spans="2:11">
      <c r="B874" s="51"/>
      <c r="C874" s="51"/>
      <c r="D874" s="51"/>
      <c r="E874" s="51"/>
      <c r="F874" s="51"/>
      <c r="G874" s="51"/>
      <c r="H874" s="51"/>
      <c r="I874" s="51"/>
      <c r="J874" s="51"/>
      <c r="K874" s="51"/>
    </row>
    <row r="875" customHeight="1" spans="2:11">
      <c r="B875" s="51"/>
      <c r="C875" s="51"/>
      <c r="D875" s="51"/>
      <c r="E875" s="51"/>
      <c r="F875" s="51"/>
      <c r="G875" s="51"/>
      <c r="H875" s="51"/>
      <c r="I875" s="51"/>
      <c r="J875" s="51"/>
      <c r="K875" s="51"/>
    </row>
    <row r="876" customHeight="1" spans="2:11">
      <c r="B876" s="51"/>
      <c r="C876" s="51"/>
      <c r="D876" s="51"/>
      <c r="E876" s="51"/>
      <c r="F876" s="51"/>
      <c r="G876" s="51"/>
      <c r="H876" s="51"/>
      <c r="I876" s="51"/>
      <c r="J876" s="51"/>
      <c r="K876" s="51"/>
    </row>
    <row r="877" customHeight="1" spans="2:11">
      <c r="B877" s="51"/>
      <c r="C877" s="51"/>
      <c r="D877" s="51"/>
      <c r="E877" s="51"/>
      <c r="F877" s="51"/>
      <c r="G877" s="51"/>
      <c r="H877" s="51"/>
      <c r="I877" s="51"/>
      <c r="J877" s="51"/>
      <c r="K877" s="51"/>
    </row>
    <row r="878" customHeight="1" spans="2:11">
      <c r="B878" s="51"/>
      <c r="C878" s="51"/>
      <c r="D878" s="51"/>
      <c r="E878" s="51"/>
      <c r="F878" s="51"/>
      <c r="G878" s="51"/>
      <c r="H878" s="51"/>
      <c r="I878" s="51"/>
      <c r="J878" s="51"/>
      <c r="K878" s="51"/>
    </row>
    <row r="879" customHeight="1" spans="2:11">
      <c r="B879" s="51"/>
      <c r="C879" s="51"/>
      <c r="D879" s="51"/>
      <c r="E879" s="51"/>
      <c r="F879" s="51"/>
      <c r="G879" s="51"/>
      <c r="H879" s="51"/>
      <c r="I879" s="51"/>
      <c r="J879" s="51"/>
      <c r="K879" s="51"/>
    </row>
    <row r="880" customHeight="1" spans="2:11">
      <c r="B880" s="51"/>
      <c r="C880" s="51"/>
      <c r="D880" s="51"/>
      <c r="E880" s="51"/>
      <c r="F880" s="51"/>
      <c r="G880" s="51"/>
      <c r="H880" s="51"/>
      <c r="I880" s="51"/>
      <c r="J880" s="51"/>
      <c r="K880" s="51"/>
    </row>
    <row r="881" customHeight="1" spans="2:11">
      <c r="B881" s="51"/>
      <c r="C881" s="51"/>
      <c r="D881" s="51"/>
      <c r="E881" s="51"/>
      <c r="F881" s="51"/>
      <c r="G881" s="51"/>
      <c r="H881" s="51"/>
      <c r="I881" s="51"/>
      <c r="J881" s="51"/>
      <c r="K881" s="51"/>
    </row>
    <row r="882" customHeight="1" spans="2:11">
      <c r="B882" s="51"/>
      <c r="C882" s="51"/>
      <c r="D882" s="51"/>
      <c r="E882" s="51"/>
      <c r="F882" s="51"/>
      <c r="G882" s="51"/>
      <c r="H882" s="51"/>
      <c r="I882" s="51"/>
      <c r="J882" s="51"/>
      <c r="K882" s="51"/>
    </row>
    <row r="883" customHeight="1" spans="2:11">
      <c r="B883" s="51"/>
      <c r="C883" s="51"/>
      <c r="D883" s="51"/>
      <c r="E883" s="51"/>
      <c r="F883" s="51"/>
      <c r="G883" s="51"/>
      <c r="H883" s="51"/>
      <c r="I883" s="51"/>
      <c r="J883" s="51"/>
      <c r="K883" s="51"/>
    </row>
    <row r="884" customHeight="1" spans="2:11">
      <c r="B884" s="51"/>
      <c r="C884" s="51"/>
      <c r="D884" s="51"/>
      <c r="E884" s="51"/>
      <c r="F884" s="51"/>
      <c r="G884" s="51"/>
      <c r="H884" s="51"/>
      <c r="I884" s="51"/>
      <c r="J884" s="51"/>
      <c r="K884" s="51"/>
    </row>
    <row r="885" customHeight="1" spans="2:11">
      <c r="B885" s="51"/>
      <c r="C885" s="51"/>
      <c r="D885" s="51"/>
      <c r="E885" s="51"/>
      <c r="F885" s="51"/>
      <c r="G885" s="51"/>
      <c r="H885" s="51"/>
      <c r="I885" s="51"/>
      <c r="J885" s="51"/>
      <c r="K885" s="51"/>
    </row>
    <row r="886" customHeight="1" spans="2:11">
      <c r="B886" s="51"/>
      <c r="C886" s="51"/>
      <c r="D886" s="51"/>
      <c r="E886" s="51"/>
      <c r="F886" s="51"/>
      <c r="G886" s="51"/>
      <c r="H886" s="51"/>
      <c r="I886" s="51"/>
      <c r="J886" s="51"/>
      <c r="K886" s="51"/>
    </row>
    <row r="887" customHeight="1" spans="2:11">
      <c r="B887" s="51"/>
      <c r="C887" s="51"/>
      <c r="D887" s="51"/>
      <c r="E887" s="51"/>
      <c r="F887" s="51"/>
      <c r="G887" s="51"/>
      <c r="H887" s="51"/>
      <c r="I887" s="51"/>
      <c r="J887" s="51"/>
      <c r="K887" s="51"/>
    </row>
    <row r="888" customHeight="1" spans="2:11">
      <c r="B888" s="51"/>
      <c r="C888" s="51"/>
      <c r="D888" s="51"/>
      <c r="E888" s="51"/>
      <c r="F888" s="51"/>
      <c r="G888" s="51"/>
      <c r="H888" s="51"/>
      <c r="I888" s="51"/>
      <c r="J888" s="51"/>
      <c r="K888" s="51"/>
    </row>
    <row r="889" customHeight="1" spans="2:11">
      <c r="B889" s="51"/>
      <c r="C889" s="51"/>
      <c r="D889" s="51"/>
      <c r="E889" s="51"/>
      <c r="F889" s="51"/>
      <c r="G889" s="51"/>
      <c r="H889" s="51"/>
      <c r="I889" s="51"/>
      <c r="J889" s="51"/>
      <c r="K889" s="51"/>
    </row>
    <row r="890" customHeight="1" spans="2:11">
      <c r="B890" s="51"/>
      <c r="C890" s="51"/>
      <c r="D890" s="51"/>
      <c r="E890" s="51"/>
      <c r="F890" s="51"/>
      <c r="G890" s="51"/>
      <c r="H890" s="51"/>
      <c r="I890" s="51"/>
      <c r="J890" s="51"/>
      <c r="K890" s="51"/>
    </row>
    <row r="891" customHeight="1" spans="2:11">
      <c r="B891" s="51"/>
      <c r="C891" s="51"/>
      <c r="D891" s="51"/>
      <c r="E891" s="51"/>
      <c r="F891" s="51"/>
      <c r="G891" s="51"/>
      <c r="H891" s="51"/>
      <c r="I891" s="51"/>
      <c r="J891" s="51"/>
      <c r="K891" s="51"/>
    </row>
    <row r="892" customHeight="1" spans="2:11">
      <c r="B892" s="51"/>
      <c r="C892" s="51"/>
      <c r="D892" s="51"/>
      <c r="E892" s="51"/>
      <c r="F892" s="51"/>
      <c r="G892" s="51"/>
      <c r="H892" s="51"/>
      <c r="I892" s="51"/>
      <c r="J892" s="51"/>
      <c r="K892" s="51"/>
    </row>
    <row r="893" customHeight="1" spans="2:11">
      <c r="B893" s="51"/>
      <c r="C893" s="51"/>
      <c r="D893" s="51"/>
      <c r="E893" s="51"/>
      <c r="F893" s="51"/>
      <c r="G893" s="51"/>
      <c r="H893" s="51"/>
      <c r="I893" s="51"/>
      <c r="J893" s="51"/>
      <c r="K893" s="51"/>
    </row>
    <row r="894" customHeight="1" spans="2:11">
      <c r="B894" s="51"/>
      <c r="C894" s="51"/>
      <c r="D894" s="51"/>
      <c r="E894" s="51"/>
      <c r="F894" s="51"/>
      <c r="G894" s="51"/>
      <c r="H894" s="51"/>
      <c r="I894" s="51"/>
      <c r="J894" s="51"/>
      <c r="K894" s="51"/>
    </row>
    <row r="895" customHeight="1" spans="2:11">
      <c r="B895" s="51"/>
      <c r="C895" s="51"/>
      <c r="D895" s="51"/>
      <c r="E895" s="51"/>
      <c r="F895" s="51"/>
      <c r="G895" s="51"/>
      <c r="H895" s="51"/>
      <c r="I895" s="51"/>
      <c r="J895" s="51"/>
      <c r="K895" s="51"/>
    </row>
    <row r="896" customHeight="1" spans="2:11">
      <c r="B896" s="51"/>
      <c r="C896" s="51"/>
      <c r="D896" s="51"/>
      <c r="E896" s="51"/>
      <c r="F896" s="51"/>
      <c r="G896" s="51"/>
      <c r="H896" s="51"/>
      <c r="I896" s="51"/>
      <c r="J896" s="51"/>
      <c r="K896" s="51"/>
    </row>
    <row r="897" customHeight="1" spans="2:11">
      <c r="B897" s="51"/>
      <c r="C897" s="51"/>
      <c r="D897" s="51"/>
      <c r="E897" s="51"/>
      <c r="F897" s="51"/>
      <c r="G897" s="51"/>
      <c r="H897" s="51"/>
      <c r="I897" s="51"/>
      <c r="J897" s="51"/>
      <c r="K897" s="51"/>
    </row>
    <row r="898" customHeight="1" spans="2:11">
      <c r="B898" s="51"/>
      <c r="C898" s="51"/>
      <c r="D898" s="51"/>
      <c r="E898" s="51"/>
      <c r="F898" s="51"/>
      <c r="G898" s="51"/>
      <c r="H898" s="51"/>
      <c r="I898" s="51"/>
      <c r="J898" s="51"/>
      <c r="K898" s="51"/>
    </row>
    <row r="899" customHeight="1" spans="2:11">
      <c r="B899" s="51"/>
      <c r="C899" s="51"/>
      <c r="D899" s="51"/>
      <c r="E899" s="51"/>
      <c r="F899" s="51"/>
      <c r="G899" s="51"/>
      <c r="H899" s="51"/>
      <c r="I899" s="51"/>
      <c r="J899" s="51"/>
      <c r="K899" s="51"/>
    </row>
    <row r="900" customHeight="1" spans="2:11">
      <c r="B900" s="51"/>
      <c r="C900" s="51"/>
      <c r="D900" s="51"/>
      <c r="E900" s="51"/>
      <c r="F900" s="51"/>
      <c r="G900" s="51"/>
      <c r="H900" s="51"/>
      <c r="I900" s="51"/>
      <c r="J900" s="51"/>
      <c r="K900" s="51"/>
    </row>
    <row r="901" customHeight="1" spans="2:11">
      <c r="B901" s="51"/>
      <c r="C901" s="51"/>
      <c r="D901" s="51"/>
      <c r="E901" s="51"/>
      <c r="F901" s="51"/>
      <c r="G901" s="51"/>
      <c r="H901" s="51"/>
      <c r="I901" s="51"/>
      <c r="J901" s="51"/>
      <c r="K901" s="51"/>
    </row>
    <row r="902" customHeight="1" spans="2:11">
      <c r="B902" s="51"/>
      <c r="C902" s="51"/>
      <c r="D902" s="51"/>
      <c r="E902" s="51"/>
      <c r="F902" s="51"/>
      <c r="G902" s="51"/>
      <c r="H902" s="51"/>
      <c r="I902" s="51"/>
      <c r="J902" s="51"/>
      <c r="K902" s="51"/>
    </row>
    <row r="903" customHeight="1" spans="2:11">
      <c r="B903" s="51"/>
      <c r="C903" s="51"/>
      <c r="D903" s="51"/>
      <c r="E903" s="51"/>
      <c r="F903" s="51"/>
      <c r="G903" s="51"/>
      <c r="H903" s="51"/>
      <c r="I903" s="51"/>
      <c r="J903" s="51"/>
      <c r="K903" s="51"/>
    </row>
    <row r="904" customHeight="1" spans="2:11">
      <c r="B904" s="51"/>
      <c r="C904" s="51"/>
      <c r="D904" s="51"/>
      <c r="E904" s="51"/>
      <c r="F904" s="51"/>
      <c r="G904" s="51"/>
      <c r="H904" s="51"/>
      <c r="I904" s="51"/>
      <c r="J904" s="51"/>
      <c r="K904" s="51"/>
    </row>
    <row r="905" customHeight="1" spans="2:11">
      <c r="B905" s="51"/>
      <c r="C905" s="51"/>
      <c r="D905" s="51"/>
      <c r="E905" s="51"/>
      <c r="F905" s="51"/>
      <c r="G905" s="51"/>
      <c r="H905" s="51"/>
      <c r="I905" s="51"/>
      <c r="J905" s="51"/>
      <c r="K905" s="51"/>
    </row>
    <row r="906" customHeight="1" spans="2:11">
      <c r="B906" s="51"/>
      <c r="C906" s="51"/>
      <c r="D906" s="51"/>
      <c r="E906" s="51"/>
      <c r="F906" s="51"/>
      <c r="G906" s="51"/>
      <c r="H906" s="51"/>
      <c r="I906" s="51"/>
      <c r="J906" s="51"/>
      <c r="K906" s="51"/>
    </row>
    <row r="907" customHeight="1" spans="2:11">
      <c r="B907" s="51"/>
      <c r="C907" s="51"/>
      <c r="D907" s="51"/>
      <c r="E907" s="51"/>
      <c r="F907" s="51"/>
      <c r="G907" s="51"/>
      <c r="H907" s="51"/>
      <c r="I907" s="51"/>
      <c r="J907" s="51"/>
      <c r="K907" s="51"/>
    </row>
    <row r="908" customHeight="1" spans="2:11">
      <c r="B908" s="51"/>
      <c r="C908" s="51"/>
      <c r="D908" s="51"/>
      <c r="E908" s="51"/>
      <c r="F908" s="51"/>
      <c r="G908" s="51"/>
      <c r="H908" s="51"/>
      <c r="I908" s="51"/>
      <c r="J908" s="51"/>
      <c r="K908" s="51"/>
    </row>
    <row r="909" customHeight="1" spans="2:11">
      <c r="B909" s="51"/>
      <c r="C909" s="51"/>
      <c r="D909" s="51"/>
      <c r="E909" s="51"/>
      <c r="F909" s="51"/>
      <c r="G909" s="51"/>
      <c r="H909" s="51"/>
      <c r="I909" s="51"/>
      <c r="J909" s="51"/>
      <c r="K909" s="51"/>
    </row>
    <row r="910" customHeight="1" spans="2:11">
      <c r="B910" s="51"/>
      <c r="C910" s="51"/>
      <c r="D910" s="51"/>
      <c r="E910" s="51"/>
      <c r="F910" s="51"/>
      <c r="G910" s="51"/>
      <c r="H910" s="51"/>
      <c r="I910" s="51"/>
      <c r="J910" s="51"/>
      <c r="K910" s="51"/>
    </row>
    <row r="911" customHeight="1" spans="2:11">
      <c r="B911" s="51"/>
      <c r="C911" s="51"/>
      <c r="D911" s="51"/>
      <c r="E911" s="51"/>
      <c r="F911" s="51"/>
      <c r="G911" s="51"/>
      <c r="H911" s="51"/>
      <c r="I911" s="51"/>
      <c r="J911" s="51"/>
      <c r="K911" s="51"/>
    </row>
    <row r="912" customHeight="1" spans="2:11">
      <c r="B912" s="51"/>
      <c r="C912" s="51"/>
      <c r="D912" s="51"/>
      <c r="E912" s="51"/>
      <c r="F912" s="51"/>
      <c r="G912" s="51"/>
      <c r="H912" s="51"/>
      <c r="I912" s="51"/>
      <c r="J912" s="51"/>
      <c r="K912" s="51"/>
    </row>
    <row r="913" customHeight="1" spans="2:11">
      <c r="B913" s="51"/>
      <c r="C913" s="51"/>
      <c r="D913" s="51"/>
      <c r="E913" s="51"/>
      <c r="F913" s="51"/>
      <c r="G913" s="51"/>
      <c r="H913" s="51"/>
      <c r="I913" s="51"/>
      <c r="J913" s="51"/>
      <c r="K913" s="51"/>
    </row>
    <row r="914" customHeight="1" spans="2:11">
      <c r="B914" s="51"/>
      <c r="C914" s="51"/>
      <c r="D914" s="51"/>
      <c r="E914" s="51"/>
      <c r="F914" s="51"/>
      <c r="G914" s="51"/>
      <c r="H914" s="51"/>
      <c r="I914" s="51"/>
      <c r="J914" s="51"/>
      <c r="K914" s="51"/>
    </row>
    <row r="915" customHeight="1" spans="2:11">
      <c r="B915" s="51"/>
      <c r="C915" s="51"/>
      <c r="D915" s="51"/>
      <c r="E915" s="51"/>
      <c r="F915" s="51"/>
      <c r="G915" s="51"/>
      <c r="H915" s="51"/>
      <c r="I915" s="51"/>
      <c r="J915" s="51"/>
      <c r="K915" s="51"/>
    </row>
    <row r="916" customHeight="1" spans="2:11">
      <c r="B916" s="51"/>
      <c r="C916" s="51"/>
      <c r="D916" s="51"/>
      <c r="E916" s="51"/>
      <c r="F916" s="51"/>
      <c r="G916" s="51"/>
      <c r="H916" s="51"/>
      <c r="I916" s="51"/>
      <c r="J916" s="51"/>
      <c r="K916" s="51"/>
    </row>
    <row r="917" customHeight="1" spans="2:11">
      <c r="B917" s="51"/>
      <c r="C917" s="51"/>
      <c r="D917" s="51"/>
      <c r="E917" s="51"/>
      <c r="F917" s="51"/>
      <c r="G917" s="51"/>
      <c r="H917" s="51"/>
      <c r="I917" s="51"/>
      <c r="J917" s="51"/>
      <c r="K917" s="51"/>
    </row>
    <row r="918" customHeight="1" spans="2:11">
      <c r="B918" s="51"/>
      <c r="C918" s="51"/>
      <c r="D918" s="51"/>
      <c r="E918" s="51"/>
      <c r="F918" s="51"/>
      <c r="G918" s="51"/>
      <c r="H918" s="51"/>
      <c r="I918" s="51"/>
      <c r="J918" s="51"/>
      <c r="K918" s="51"/>
    </row>
    <row r="919" customHeight="1" spans="2:11">
      <c r="B919" s="51"/>
      <c r="C919" s="51"/>
      <c r="D919" s="51"/>
      <c r="E919" s="51"/>
      <c r="F919" s="51"/>
      <c r="G919" s="51"/>
      <c r="H919" s="51"/>
      <c r="I919" s="51"/>
      <c r="J919" s="51"/>
      <c r="K919" s="51"/>
    </row>
    <row r="920" customHeight="1" spans="2:11">
      <c r="B920" s="51"/>
      <c r="C920" s="51"/>
      <c r="D920" s="51"/>
      <c r="E920" s="51"/>
      <c r="F920" s="51"/>
      <c r="G920" s="51"/>
      <c r="H920" s="51"/>
      <c r="I920" s="51"/>
      <c r="J920" s="51"/>
      <c r="K920" s="51"/>
    </row>
    <row r="921" customHeight="1" spans="2:11">
      <c r="B921" s="51"/>
      <c r="C921" s="51"/>
      <c r="D921" s="51"/>
      <c r="E921" s="51"/>
      <c r="F921" s="51"/>
      <c r="G921" s="51"/>
      <c r="H921" s="51"/>
      <c r="I921" s="51"/>
      <c r="J921" s="51"/>
      <c r="K921" s="51"/>
    </row>
    <row r="922" customHeight="1" spans="2:11">
      <c r="B922" s="51"/>
      <c r="C922" s="51"/>
      <c r="D922" s="51"/>
      <c r="E922" s="51"/>
      <c r="F922" s="51"/>
      <c r="G922" s="51"/>
      <c r="H922" s="51"/>
      <c r="I922" s="51"/>
      <c r="J922" s="51"/>
      <c r="K922" s="51"/>
    </row>
    <row r="923" customHeight="1" spans="2:11">
      <c r="B923" s="51"/>
      <c r="C923" s="51"/>
      <c r="D923" s="51"/>
      <c r="E923" s="51"/>
      <c r="F923" s="51"/>
      <c r="G923" s="51"/>
      <c r="H923" s="51"/>
      <c r="I923" s="51"/>
      <c r="J923" s="51"/>
      <c r="K923" s="51"/>
    </row>
    <row r="924" customHeight="1" spans="2:11">
      <c r="B924" s="51"/>
      <c r="C924" s="51"/>
      <c r="D924" s="51"/>
      <c r="E924" s="51"/>
      <c r="F924" s="51"/>
      <c r="G924" s="51"/>
      <c r="H924" s="51"/>
      <c r="I924" s="51"/>
      <c r="J924" s="51"/>
      <c r="K924" s="51"/>
    </row>
    <row r="925" customHeight="1" spans="2:11">
      <c r="B925" s="51"/>
      <c r="C925" s="51"/>
      <c r="D925" s="51"/>
      <c r="E925" s="51"/>
      <c r="F925" s="51"/>
      <c r="G925" s="51"/>
      <c r="H925" s="51"/>
      <c r="I925" s="51"/>
      <c r="J925" s="51"/>
      <c r="K925" s="51"/>
    </row>
    <row r="926" customHeight="1" spans="2:11">
      <c r="B926" s="51"/>
      <c r="C926" s="51"/>
      <c r="D926" s="51"/>
      <c r="E926" s="51"/>
      <c r="F926" s="51"/>
      <c r="G926" s="51"/>
      <c r="H926" s="51"/>
      <c r="I926" s="51"/>
      <c r="J926" s="51"/>
      <c r="K926" s="51"/>
    </row>
    <row r="927" customHeight="1" spans="2:11">
      <c r="B927" s="51"/>
      <c r="C927" s="51"/>
      <c r="D927" s="51"/>
      <c r="E927" s="51"/>
      <c r="F927" s="51"/>
      <c r="G927" s="51"/>
      <c r="H927" s="51"/>
      <c r="I927" s="51"/>
      <c r="J927" s="51"/>
      <c r="K927" s="51"/>
    </row>
    <row r="928" customHeight="1" spans="2:11">
      <c r="B928" s="51"/>
      <c r="C928" s="51"/>
      <c r="D928" s="51"/>
      <c r="E928" s="51"/>
      <c r="F928" s="51"/>
      <c r="G928" s="51"/>
      <c r="H928" s="51"/>
      <c r="I928" s="51"/>
      <c r="J928" s="51"/>
      <c r="K928" s="51"/>
    </row>
    <row r="929" customHeight="1" spans="2:11">
      <c r="B929" s="51"/>
      <c r="C929" s="51"/>
      <c r="D929" s="51"/>
      <c r="E929" s="51"/>
      <c r="F929" s="51"/>
      <c r="G929" s="51"/>
      <c r="H929" s="51"/>
      <c r="I929" s="51"/>
      <c r="J929" s="51"/>
      <c r="K929" s="51"/>
    </row>
    <row r="930" customHeight="1" spans="2:11">
      <c r="B930" s="51"/>
      <c r="C930" s="51"/>
      <c r="D930" s="51"/>
      <c r="E930" s="51"/>
      <c r="F930" s="51"/>
      <c r="G930" s="51"/>
      <c r="H930" s="51"/>
      <c r="I930" s="51"/>
      <c r="J930" s="51"/>
      <c r="K930" s="51"/>
    </row>
    <row r="931" customHeight="1" spans="2:11">
      <c r="B931" s="51"/>
      <c r="C931" s="51"/>
      <c r="D931" s="51"/>
      <c r="E931" s="51"/>
      <c r="F931" s="51"/>
      <c r="G931" s="51"/>
      <c r="H931" s="51"/>
      <c r="I931" s="51"/>
      <c r="J931" s="51"/>
      <c r="K931" s="51"/>
    </row>
    <row r="932" customHeight="1" spans="2:11">
      <c r="B932" s="51"/>
      <c r="C932" s="51"/>
      <c r="D932" s="51"/>
      <c r="E932" s="51"/>
      <c r="F932" s="51"/>
      <c r="G932" s="51"/>
      <c r="H932" s="51"/>
      <c r="I932" s="51"/>
      <c r="J932" s="51"/>
      <c r="K932" s="51"/>
    </row>
    <row r="933" customHeight="1" spans="2:11">
      <c r="B933" s="51"/>
      <c r="C933" s="51"/>
      <c r="D933" s="51"/>
      <c r="E933" s="51"/>
      <c r="F933" s="51"/>
      <c r="G933" s="51"/>
      <c r="H933" s="51"/>
      <c r="I933" s="51"/>
      <c r="J933" s="51"/>
      <c r="K933" s="51"/>
    </row>
    <row r="934" customHeight="1" spans="2:11">
      <c r="B934" s="51"/>
      <c r="C934" s="51"/>
      <c r="D934" s="51"/>
      <c r="E934" s="51"/>
      <c r="F934" s="51"/>
      <c r="G934" s="51"/>
      <c r="H934" s="51"/>
      <c r="I934" s="51"/>
      <c r="J934" s="51"/>
      <c r="K934" s="51"/>
    </row>
    <row r="935" customHeight="1" spans="2:11">
      <c r="B935" s="51"/>
      <c r="C935" s="51"/>
      <c r="D935" s="51"/>
      <c r="E935" s="51"/>
      <c r="F935" s="51"/>
      <c r="G935" s="51"/>
      <c r="H935" s="51"/>
      <c r="I935" s="51"/>
      <c r="J935" s="51"/>
      <c r="K935" s="51"/>
    </row>
    <row r="936" customHeight="1" spans="2:11">
      <c r="B936" s="51"/>
      <c r="C936" s="51"/>
      <c r="D936" s="51"/>
      <c r="E936" s="51"/>
      <c r="F936" s="51"/>
      <c r="G936" s="51"/>
      <c r="H936" s="51"/>
      <c r="I936" s="51"/>
      <c r="J936" s="51"/>
      <c r="K936" s="51"/>
    </row>
    <row r="937" customHeight="1" spans="2:11">
      <c r="B937" s="51"/>
      <c r="C937" s="51"/>
      <c r="D937" s="51"/>
      <c r="E937" s="51"/>
      <c r="F937" s="51"/>
      <c r="G937" s="51"/>
      <c r="H937" s="51"/>
      <c r="I937" s="51"/>
      <c r="J937" s="51"/>
      <c r="K937" s="51"/>
    </row>
    <row r="938" customHeight="1" spans="2:11">
      <c r="B938" s="51"/>
      <c r="C938" s="51"/>
      <c r="D938" s="51"/>
      <c r="E938" s="51"/>
      <c r="F938" s="51"/>
      <c r="G938" s="51"/>
      <c r="H938" s="51"/>
      <c r="I938" s="51"/>
      <c r="J938" s="51"/>
      <c r="K938" s="51"/>
    </row>
    <row r="939" customHeight="1" spans="2:11">
      <c r="B939" s="51"/>
      <c r="C939" s="51"/>
      <c r="D939" s="51"/>
      <c r="E939" s="51"/>
      <c r="F939" s="51"/>
      <c r="G939" s="51"/>
      <c r="H939" s="51"/>
      <c r="I939" s="51"/>
      <c r="J939" s="51"/>
      <c r="K939" s="51"/>
    </row>
    <row r="940" customHeight="1" spans="2:11">
      <c r="B940" s="51"/>
      <c r="C940" s="51"/>
      <c r="D940" s="51"/>
      <c r="E940" s="51"/>
      <c r="F940" s="51"/>
      <c r="G940" s="51"/>
      <c r="H940" s="51"/>
      <c r="I940" s="51"/>
      <c r="J940" s="51"/>
      <c r="K940" s="51"/>
    </row>
    <row r="941" customHeight="1" spans="2:11">
      <c r="B941" s="51"/>
      <c r="C941" s="51"/>
      <c r="D941" s="51"/>
      <c r="E941" s="51"/>
      <c r="F941" s="51"/>
      <c r="G941" s="51"/>
      <c r="H941" s="51"/>
      <c r="I941" s="51"/>
      <c r="J941" s="51"/>
      <c r="K941" s="51"/>
    </row>
    <row r="942" customHeight="1" spans="2:11">
      <c r="B942" s="51"/>
      <c r="C942" s="51"/>
      <c r="D942" s="51"/>
      <c r="E942" s="51"/>
      <c r="F942" s="51"/>
      <c r="G942" s="51"/>
      <c r="H942" s="51"/>
      <c r="I942" s="51"/>
      <c r="J942" s="51"/>
      <c r="K942" s="51"/>
    </row>
    <row r="943" customHeight="1" spans="2:11">
      <c r="B943" s="51"/>
      <c r="C943" s="51"/>
      <c r="D943" s="51"/>
      <c r="E943" s="51"/>
      <c r="F943" s="51"/>
      <c r="G943" s="51"/>
      <c r="H943" s="51"/>
      <c r="I943" s="51"/>
      <c r="J943" s="51"/>
      <c r="K943" s="51"/>
    </row>
    <row r="944" customHeight="1" spans="2:11">
      <c r="B944" s="51"/>
      <c r="C944" s="51"/>
      <c r="D944" s="51"/>
      <c r="E944" s="51"/>
      <c r="F944" s="51"/>
      <c r="G944" s="51"/>
      <c r="H944" s="51"/>
      <c r="I944" s="51"/>
      <c r="J944" s="51"/>
      <c r="K944" s="51"/>
    </row>
    <row r="945" customHeight="1" spans="2:11">
      <c r="B945" s="51"/>
      <c r="C945" s="51"/>
      <c r="D945" s="51"/>
      <c r="E945" s="51"/>
      <c r="F945" s="51"/>
      <c r="G945" s="51"/>
      <c r="H945" s="51"/>
      <c r="I945" s="51"/>
      <c r="J945" s="51"/>
      <c r="K945" s="51"/>
    </row>
    <row r="946" customHeight="1" spans="2:11">
      <c r="B946" s="51"/>
      <c r="C946" s="51"/>
      <c r="D946" s="51"/>
      <c r="E946" s="51"/>
      <c r="F946" s="51"/>
      <c r="G946" s="51"/>
      <c r="H946" s="51"/>
      <c r="I946" s="51"/>
      <c r="J946" s="51"/>
      <c r="K946" s="51"/>
    </row>
    <row r="947" customHeight="1" spans="2:11">
      <c r="B947" s="51"/>
      <c r="C947" s="51"/>
      <c r="D947" s="51"/>
      <c r="E947" s="51"/>
      <c r="F947" s="51"/>
      <c r="G947" s="51"/>
      <c r="H947" s="51"/>
      <c r="I947" s="51"/>
      <c r="J947" s="51"/>
      <c r="K947" s="51"/>
    </row>
    <row r="948" customHeight="1" spans="2:11">
      <c r="B948" s="51"/>
      <c r="C948" s="51"/>
      <c r="D948" s="51"/>
      <c r="E948" s="51"/>
      <c r="F948" s="51"/>
      <c r="G948" s="51"/>
      <c r="H948" s="51"/>
      <c r="I948" s="51"/>
      <c r="J948" s="51"/>
      <c r="K948" s="51"/>
    </row>
    <row r="949" customHeight="1" spans="2:11">
      <c r="B949" s="51"/>
      <c r="C949" s="51"/>
      <c r="D949" s="51"/>
      <c r="E949" s="51"/>
      <c r="F949" s="51"/>
      <c r="G949" s="51"/>
      <c r="H949" s="51"/>
      <c r="I949" s="51"/>
      <c r="J949" s="51"/>
      <c r="K949" s="51"/>
    </row>
    <row r="950" customHeight="1" spans="2:11">
      <c r="B950" s="51"/>
      <c r="C950" s="51"/>
      <c r="D950" s="51"/>
      <c r="E950" s="51"/>
      <c r="F950" s="51"/>
      <c r="G950" s="51"/>
      <c r="H950" s="51"/>
      <c r="I950" s="51"/>
      <c r="J950" s="51"/>
      <c r="K950" s="51"/>
    </row>
    <row r="951" customHeight="1" spans="2:11">
      <c r="B951" s="51"/>
      <c r="C951" s="51"/>
      <c r="D951" s="51"/>
      <c r="E951" s="51"/>
      <c r="F951" s="51"/>
      <c r="G951" s="51"/>
      <c r="H951" s="51"/>
      <c r="I951" s="51"/>
      <c r="J951" s="51"/>
      <c r="K951" s="51"/>
    </row>
    <row r="952" customHeight="1" spans="2:11">
      <c r="B952" s="51"/>
      <c r="C952" s="51"/>
      <c r="D952" s="51"/>
      <c r="E952" s="51"/>
      <c r="F952" s="51"/>
      <c r="G952" s="51"/>
      <c r="H952" s="51"/>
      <c r="I952" s="51"/>
      <c r="J952" s="51"/>
      <c r="K952" s="51"/>
    </row>
    <row r="953" customHeight="1" spans="2:11">
      <c r="B953" s="51"/>
      <c r="C953" s="51"/>
      <c r="D953" s="51"/>
      <c r="E953" s="51"/>
      <c r="F953" s="51"/>
      <c r="G953" s="51"/>
      <c r="H953" s="51"/>
      <c r="I953" s="51"/>
      <c r="J953" s="51"/>
      <c r="K953" s="51"/>
    </row>
    <row r="954" customHeight="1" spans="2:11">
      <c r="B954" s="51"/>
      <c r="C954" s="51"/>
      <c r="D954" s="51"/>
      <c r="E954" s="51"/>
      <c r="F954" s="51"/>
      <c r="G954" s="51"/>
      <c r="H954" s="51"/>
      <c r="I954" s="51"/>
      <c r="J954" s="51"/>
      <c r="K954" s="51"/>
    </row>
    <row r="955" customHeight="1" spans="2:11">
      <c r="B955" s="51"/>
      <c r="C955" s="51"/>
      <c r="D955" s="51"/>
      <c r="E955" s="51"/>
      <c r="F955" s="51"/>
      <c r="G955" s="51"/>
      <c r="H955" s="51"/>
      <c r="I955" s="51"/>
      <c r="J955" s="51"/>
      <c r="K955" s="51"/>
    </row>
    <row r="956" customHeight="1" spans="2:11">
      <c r="B956" s="51"/>
      <c r="C956" s="51"/>
      <c r="D956" s="51"/>
      <c r="E956" s="51"/>
      <c r="F956" s="51"/>
      <c r="G956" s="51"/>
      <c r="H956" s="51"/>
      <c r="I956" s="51"/>
      <c r="J956" s="51"/>
      <c r="K956" s="51"/>
    </row>
    <row r="957" customHeight="1" spans="2:11">
      <c r="B957" s="51"/>
      <c r="C957" s="51"/>
      <c r="D957" s="51"/>
      <c r="E957" s="51"/>
      <c r="F957" s="51"/>
      <c r="G957" s="51"/>
      <c r="H957" s="51"/>
      <c r="I957" s="51"/>
      <c r="J957" s="51"/>
      <c r="K957" s="51"/>
    </row>
    <row r="958" customHeight="1" spans="2:11">
      <c r="B958" s="51"/>
      <c r="C958" s="51"/>
      <c r="D958" s="51"/>
      <c r="E958" s="51"/>
      <c r="F958" s="51"/>
      <c r="G958" s="51"/>
      <c r="H958" s="51"/>
      <c r="I958" s="51"/>
      <c r="J958" s="51"/>
      <c r="K958" s="51"/>
    </row>
    <row r="959" customHeight="1" spans="2:11">
      <c r="B959" s="51"/>
      <c r="C959" s="51"/>
      <c r="D959" s="51"/>
      <c r="E959" s="51"/>
      <c r="F959" s="51"/>
      <c r="G959" s="51"/>
      <c r="H959" s="51"/>
      <c r="I959" s="51"/>
      <c r="J959" s="51"/>
      <c r="K959" s="51"/>
    </row>
    <row r="960" customHeight="1" spans="2:11">
      <c r="B960" s="51"/>
      <c r="C960" s="51"/>
      <c r="D960" s="51"/>
      <c r="E960" s="51"/>
      <c r="F960" s="51"/>
      <c r="G960" s="51"/>
      <c r="H960" s="51"/>
      <c r="I960" s="51"/>
      <c r="J960" s="51"/>
      <c r="K960" s="51"/>
    </row>
    <row r="961" customHeight="1" spans="2:11">
      <c r="B961" s="51"/>
      <c r="C961" s="51"/>
      <c r="D961" s="51"/>
      <c r="E961" s="51"/>
      <c r="F961" s="51"/>
      <c r="G961" s="51"/>
      <c r="H961" s="51"/>
      <c r="I961" s="51"/>
      <c r="J961" s="51"/>
      <c r="K961" s="51"/>
    </row>
    <row r="962" customHeight="1" spans="2:11">
      <c r="B962" s="51"/>
      <c r="C962" s="51"/>
      <c r="D962" s="51"/>
      <c r="E962" s="51"/>
      <c r="F962" s="51"/>
      <c r="G962" s="51"/>
      <c r="H962" s="51"/>
      <c r="I962" s="51"/>
      <c r="J962" s="51"/>
      <c r="K962" s="51"/>
    </row>
    <row r="963" customHeight="1" spans="2:11">
      <c r="B963" s="51"/>
      <c r="C963" s="51"/>
      <c r="D963" s="51"/>
      <c r="E963" s="51"/>
      <c r="F963" s="51"/>
      <c r="G963" s="51"/>
      <c r="H963" s="51"/>
      <c r="I963" s="51"/>
      <c r="J963" s="51"/>
      <c r="K963" s="51"/>
    </row>
    <row r="964" customHeight="1" spans="2:11">
      <c r="B964" s="51"/>
      <c r="C964" s="51"/>
      <c r="D964" s="51"/>
      <c r="E964" s="51"/>
      <c r="F964" s="51"/>
      <c r="G964" s="51"/>
      <c r="H964" s="51"/>
      <c r="I964" s="51"/>
      <c r="J964" s="51"/>
      <c r="K964" s="51"/>
    </row>
    <row r="965" customHeight="1" spans="2:11">
      <c r="B965" s="51"/>
      <c r="C965" s="51"/>
      <c r="D965" s="51"/>
      <c r="E965" s="51"/>
      <c r="F965" s="51"/>
      <c r="G965" s="51"/>
      <c r="H965" s="51"/>
      <c r="I965" s="51"/>
      <c r="J965" s="51"/>
      <c r="K965" s="51"/>
    </row>
    <row r="966" customHeight="1" spans="2:11">
      <c r="B966" s="51"/>
      <c r="C966" s="51"/>
      <c r="D966" s="51"/>
      <c r="E966" s="51"/>
      <c r="F966" s="51"/>
      <c r="G966" s="51"/>
      <c r="H966" s="51"/>
      <c r="I966" s="51"/>
      <c r="J966" s="51"/>
      <c r="K966" s="51"/>
    </row>
    <row r="967" customHeight="1" spans="2:11">
      <c r="B967" s="51"/>
      <c r="C967" s="51"/>
      <c r="D967" s="51"/>
      <c r="E967" s="51"/>
      <c r="F967" s="51"/>
      <c r="G967" s="51"/>
      <c r="H967" s="51"/>
      <c r="I967" s="51"/>
      <c r="J967" s="51"/>
      <c r="K967" s="51"/>
    </row>
    <row r="968" customHeight="1" spans="2:11">
      <c r="B968" s="51"/>
      <c r="C968" s="51"/>
      <c r="D968" s="51"/>
      <c r="E968" s="51"/>
      <c r="F968" s="51"/>
      <c r="G968" s="51"/>
      <c r="H968" s="51"/>
      <c r="I968" s="51"/>
      <c r="J968" s="51"/>
      <c r="K968" s="51"/>
    </row>
    <row r="969" customHeight="1" spans="2:11">
      <c r="B969" s="51"/>
      <c r="C969" s="51"/>
      <c r="D969" s="51"/>
      <c r="E969" s="51"/>
      <c r="F969" s="51"/>
      <c r="G969" s="51"/>
      <c r="H969" s="51"/>
      <c r="I969" s="51"/>
      <c r="J969" s="51"/>
      <c r="K969" s="51"/>
    </row>
    <row r="970" customHeight="1" spans="2:11">
      <c r="B970" s="51"/>
      <c r="C970" s="51"/>
      <c r="D970" s="51"/>
      <c r="E970" s="51"/>
      <c r="F970" s="51"/>
      <c r="G970" s="51"/>
      <c r="H970" s="51"/>
      <c r="I970" s="51"/>
      <c r="J970" s="51"/>
      <c r="K970" s="51"/>
    </row>
    <row r="971" customHeight="1" spans="2:11">
      <c r="B971" s="51"/>
      <c r="C971" s="51"/>
      <c r="D971" s="51"/>
      <c r="E971" s="51"/>
      <c r="F971" s="51"/>
      <c r="G971" s="51"/>
      <c r="H971" s="51"/>
      <c r="I971" s="51"/>
      <c r="J971" s="51"/>
      <c r="K971" s="51"/>
    </row>
    <row r="972" customHeight="1" spans="2:11">
      <c r="B972" s="51"/>
      <c r="C972" s="51"/>
      <c r="D972" s="51"/>
      <c r="E972" s="51"/>
      <c r="F972" s="51"/>
      <c r="G972" s="51"/>
      <c r="H972" s="51"/>
      <c r="I972" s="51"/>
      <c r="J972" s="51"/>
      <c r="K972" s="51"/>
    </row>
    <row r="973" customHeight="1" spans="2:11">
      <c r="B973" s="51"/>
      <c r="C973" s="51"/>
      <c r="D973" s="51"/>
      <c r="E973" s="51"/>
      <c r="F973" s="51"/>
      <c r="G973" s="51"/>
      <c r="H973" s="51"/>
      <c r="I973" s="51"/>
      <c r="J973" s="51"/>
      <c r="K973" s="51"/>
    </row>
    <row r="974" customHeight="1" spans="2:11">
      <c r="B974" s="51"/>
      <c r="C974" s="51"/>
      <c r="D974" s="51"/>
      <c r="E974" s="51"/>
      <c r="F974" s="51"/>
      <c r="G974" s="51"/>
      <c r="H974" s="51"/>
      <c r="I974" s="51"/>
      <c r="J974" s="51"/>
      <c r="K974" s="51"/>
    </row>
    <row r="975" customHeight="1" spans="2:11">
      <c r="B975" s="51"/>
      <c r="C975" s="51"/>
      <c r="D975" s="51"/>
      <c r="E975" s="51"/>
      <c r="F975" s="51"/>
      <c r="G975" s="51"/>
      <c r="H975" s="51"/>
      <c r="I975" s="51"/>
      <c r="J975" s="51"/>
      <c r="K975" s="51"/>
    </row>
    <row r="976" customHeight="1" spans="2:11">
      <c r="B976" s="51"/>
      <c r="C976" s="51"/>
      <c r="D976" s="51"/>
      <c r="E976" s="51"/>
      <c r="F976" s="51"/>
      <c r="G976" s="51"/>
      <c r="H976" s="51"/>
      <c r="I976" s="51"/>
      <c r="J976" s="51"/>
      <c r="K976" s="51"/>
    </row>
    <row r="977" customHeight="1" spans="2:11">
      <c r="B977" s="51"/>
      <c r="C977" s="51"/>
      <c r="D977" s="51"/>
      <c r="E977" s="51"/>
      <c r="F977" s="51"/>
      <c r="G977" s="51"/>
      <c r="H977" s="51"/>
      <c r="I977" s="51"/>
      <c r="J977" s="51"/>
      <c r="K977" s="51"/>
    </row>
    <row r="978" customHeight="1" spans="2:11">
      <c r="B978" s="51"/>
      <c r="C978" s="51"/>
      <c r="D978" s="51"/>
      <c r="E978" s="51"/>
      <c r="F978" s="51"/>
      <c r="G978" s="51"/>
      <c r="H978" s="51"/>
      <c r="I978" s="51"/>
      <c r="J978" s="51"/>
      <c r="K978" s="51"/>
    </row>
    <row r="979" customHeight="1" spans="2:11">
      <c r="B979" s="51"/>
      <c r="C979" s="51"/>
      <c r="D979" s="51"/>
      <c r="E979" s="51"/>
      <c r="F979" s="51"/>
      <c r="G979" s="51"/>
      <c r="H979" s="51"/>
      <c r="I979" s="51"/>
      <c r="J979" s="51"/>
      <c r="K979" s="51"/>
    </row>
    <row r="980" customHeight="1" spans="2:11">
      <c r="B980" s="51"/>
      <c r="C980" s="51"/>
      <c r="D980" s="51"/>
      <c r="E980" s="51"/>
      <c r="F980" s="51"/>
      <c r="G980" s="51"/>
      <c r="H980" s="51"/>
      <c r="I980" s="51"/>
      <c r="J980" s="51"/>
      <c r="K980" s="51"/>
    </row>
    <row r="981" customHeight="1" spans="2:11">
      <c r="B981" s="51"/>
      <c r="C981" s="51"/>
      <c r="D981" s="51"/>
      <c r="E981" s="51"/>
      <c r="F981" s="51"/>
      <c r="G981" s="51"/>
      <c r="H981" s="51"/>
      <c r="I981" s="51"/>
      <c r="J981" s="51"/>
      <c r="K981" s="51"/>
    </row>
    <row r="982" customHeight="1" spans="2:11">
      <c r="B982" s="51"/>
      <c r="C982" s="51"/>
      <c r="D982" s="51"/>
      <c r="E982" s="51"/>
      <c r="F982" s="51"/>
      <c r="G982" s="51"/>
      <c r="H982" s="51"/>
      <c r="I982" s="51"/>
      <c r="J982" s="51"/>
      <c r="K982" s="51"/>
    </row>
    <row r="983" customHeight="1" spans="2:11">
      <c r="B983" s="51"/>
      <c r="C983" s="51"/>
      <c r="D983" s="51"/>
      <c r="E983" s="51"/>
      <c r="F983" s="51"/>
      <c r="G983" s="51"/>
      <c r="H983" s="51"/>
      <c r="I983" s="51"/>
      <c r="J983" s="51"/>
      <c r="K983" s="51"/>
    </row>
    <row r="984" customHeight="1" spans="2:11">
      <c r="B984" s="51"/>
      <c r="C984" s="51"/>
      <c r="D984" s="51"/>
      <c r="E984" s="51"/>
      <c r="F984" s="51"/>
      <c r="G984" s="51"/>
      <c r="H984" s="51"/>
      <c r="I984" s="51"/>
      <c r="J984" s="51"/>
      <c r="K984" s="51"/>
    </row>
    <row r="985" customHeight="1" spans="2:11">
      <c r="B985" s="51"/>
      <c r="C985" s="51"/>
      <c r="D985" s="51"/>
      <c r="E985" s="51"/>
      <c r="F985" s="51"/>
      <c r="G985" s="51"/>
      <c r="H985" s="51"/>
      <c r="I985" s="51"/>
      <c r="J985" s="51"/>
      <c r="K985" s="51"/>
    </row>
    <row r="986" customHeight="1" spans="2:11">
      <c r="B986" s="51"/>
      <c r="C986" s="51"/>
      <c r="D986" s="51"/>
      <c r="E986" s="51"/>
      <c r="F986" s="51"/>
      <c r="G986" s="51"/>
      <c r="H986" s="51"/>
      <c r="I986" s="51"/>
      <c r="J986" s="51"/>
      <c r="K986" s="51"/>
    </row>
    <row r="987" customHeight="1" spans="2:11">
      <c r="B987" s="51"/>
      <c r="C987" s="51"/>
      <c r="D987" s="51"/>
      <c r="E987" s="51"/>
      <c r="F987" s="51"/>
      <c r="G987" s="51"/>
      <c r="H987" s="51"/>
      <c r="I987" s="51"/>
      <c r="J987" s="51"/>
      <c r="K987" s="51"/>
    </row>
    <row r="988" customHeight="1" spans="2:11">
      <c r="B988" s="51"/>
      <c r="C988" s="51"/>
      <c r="D988" s="51"/>
      <c r="E988" s="51"/>
      <c r="F988" s="51"/>
      <c r="G988" s="51"/>
      <c r="H988" s="51"/>
      <c r="I988" s="51"/>
      <c r="J988" s="51"/>
      <c r="K988" s="51"/>
    </row>
    <row r="989" customHeight="1" spans="2:11">
      <c r="B989" s="51"/>
      <c r="C989" s="51"/>
      <c r="D989" s="51"/>
      <c r="E989" s="51"/>
      <c r="F989" s="51"/>
      <c r="G989" s="51"/>
      <c r="H989" s="51"/>
      <c r="I989" s="51"/>
      <c r="J989" s="51"/>
      <c r="K989" s="51"/>
    </row>
    <row r="990" customHeight="1" spans="2:11">
      <c r="B990" s="51"/>
      <c r="C990" s="51"/>
      <c r="D990" s="51"/>
      <c r="E990" s="51"/>
      <c r="F990" s="51"/>
      <c r="G990" s="51"/>
      <c r="H990" s="51"/>
      <c r="I990" s="51"/>
      <c r="J990" s="51"/>
      <c r="K990" s="51"/>
    </row>
    <row r="991" customHeight="1" spans="2:11">
      <c r="B991" s="51"/>
      <c r="C991" s="51"/>
      <c r="D991" s="51"/>
      <c r="E991" s="51"/>
      <c r="F991" s="51"/>
      <c r="G991" s="51"/>
      <c r="H991" s="51"/>
      <c r="I991" s="51"/>
      <c r="J991" s="51"/>
      <c r="K991" s="51"/>
    </row>
    <row r="992" customHeight="1" spans="2:11">
      <c r="B992" s="51"/>
      <c r="C992" s="51"/>
      <c r="D992" s="51"/>
      <c r="E992" s="51"/>
      <c r="F992" s="51"/>
      <c r="G992" s="51"/>
      <c r="H992" s="51"/>
      <c r="I992" s="51"/>
      <c r="J992" s="51"/>
      <c r="K992" s="51"/>
    </row>
    <row r="993" customHeight="1" spans="2:11">
      <c r="B993" s="51"/>
      <c r="C993" s="51"/>
      <c r="D993" s="51"/>
      <c r="E993" s="51"/>
      <c r="F993" s="51"/>
      <c r="G993" s="51"/>
      <c r="H993" s="51"/>
      <c r="I993" s="51"/>
      <c r="J993" s="51"/>
      <c r="K993" s="51"/>
    </row>
    <row r="994" customHeight="1" spans="2:11">
      <c r="B994" s="51"/>
      <c r="C994" s="51"/>
      <c r="D994" s="51"/>
      <c r="E994" s="51"/>
      <c r="F994" s="51"/>
      <c r="G994" s="51"/>
      <c r="H994" s="51"/>
      <c r="I994" s="51"/>
      <c r="J994" s="51"/>
      <c r="K994" s="51"/>
    </row>
    <row r="995" customHeight="1" spans="2:11">
      <c r="B995" s="51"/>
      <c r="C995" s="51"/>
      <c r="D995" s="51"/>
      <c r="E995" s="51"/>
      <c r="F995" s="51"/>
      <c r="G995" s="51"/>
      <c r="H995" s="51"/>
      <c r="I995" s="51"/>
      <c r="J995" s="51"/>
      <c r="K995" s="51"/>
    </row>
    <row r="996" customHeight="1" spans="2:11">
      <c r="B996" s="51"/>
      <c r="C996" s="51"/>
      <c r="D996" s="51"/>
      <c r="E996" s="51"/>
      <c r="F996" s="51"/>
      <c r="G996" s="51"/>
      <c r="H996" s="51"/>
      <c r="I996" s="51"/>
      <c r="J996" s="51"/>
      <c r="K996" s="51"/>
    </row>
    <row r="997" customHeight="1" spans="2:11">
      <c r="B997" s="51"/>
      <c r="C997" s="51"/>
      <c r="D997" s="51"/>
      <c r="E997" s="51"/>
      <c r="F997" s="51"/>
      <c r="G997" s="51"/>
      <c r="H997" s="51"/>
      <c r="I997" s="51"/>
      <c r="J997" s="51"/>
      <c r="K997" s="51"/>
    </row>
    <row r="998" customHeight="1" spans="2:11">
      <c r="B998" s="51"/>
      <c r="C998" s="51"/>
      <c r="D998" s="51"/>
      <c r="E998" s="51"/>
      <c r="F998" s="51"/>
      <c r="G998" s="51"/>
      <c r="H998" s="51"/>
      <c r="I998" s="51"/>
      <c r="J998" s="51"/>
      <c r="K998" s="51"/>
    </row>
    <row r="999" customHeight="1" spans="2:11">
      <c r="B999" s="51"/>
      <c r="C999" s="51"/>
      <c r="D999" s="51"/>
      <c r="E999" s="51"/>
      <c r="F999" s="51"/>
      <c r="G999" s="51"/>
      <c r="H999" s="51"/>
      <c r="I999" s="51"/>
      <c r="J999" s="51"/>
      <c r="K999" s="51"/>
    </row>
    <row r="1000" customHeight="1" spans="2:11"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41" t="s">
        <v>117</v>
      </c>
      <c r="B1" s="41" t="s">
        <v>122</v>
      </c>
      <c r="F1" s="51"/>
      <c r="G1" s="51"/>
      <c r="H1" s="51"/>
      <c r="I1" s="51"/>
      <c r="J1" s="51"/>
      <c r="K1" s="51"/>
    </row>
    <row r="2" customHeight="1" spans="6:11">
      <c r="F2" s="51"/>
      <c r="G2" s="51"/>
      <c r="H2" s="51"/>
      <c r="I2" s="51"/>
      <c r="J2" s="51"/>
      <c r="K2" s="51"/>
    </row>
    <row r="3" customHeight="1" spans="1:11">
      <c r="A3" s="36" t="s">
        <v>123</v>
      </c>
      <c r="B3" s="52"/>
      <c r="C3" s="36" t="s">
        <v>116</v>
      </c>
      <c r="D3" s="36"/>
      <c r="E3" s="52"/>
      <c r="F3" s="52"/>
      <c r="G3" s="53"/>
      <c r="H3" s="51"/>
      <c r="I3" s="51"/>
      <c r="J3" s="51"/>
      <c r="K3" s="51"/>
    </row>
    <row r="4" customHeight="1" spans="1:11">
      <c r="A4" s="36" t="s">
        <v>113</v>
      </c>
      <c r="B4" s="36" t="s">
        <v>110</v>
      </c>
      <c r="C4" s="36" t="s">
        <v>125</v>
      </c>
      <c r="D4" s="54" t="s">
        <v>46</v>
      </c>
      <c r="E4" s="54" t="s">
        <v>58</v>
      </c>
      <c r="F4" s="54" t="s">
        <v>68</v>
      </c>
      <c r="G4" s="37" t="s">
        <v>124</v>
      </c>
      <c r="H4" s="51"/>
      <c r="I4" s="51"/>
      <c r="J4" s="51"/>
      <c r="K4" s="51"/>
    </row>
    <row r="5" customHeight="1" spans="1:11">
      <c r="A5" s="36" t="s">
        <v>126</v>
      </c>
      <c r="B5" s="36" t="s">
        <v>5</v>
      </c>
      <c r="C5" s="36" t="e">
        <v>#DIV/0!</v>
      </c>
      <c r="D5" s="54">
        <v>0.89</v>
      </c>
      <c r="E5" s="54">
        <v>0.95</v>
      </c>
      <c r="F5" s="54">
        <v>0.95</v>
      </c>
      <c r="G5" s="37">
        <v>0.9425</v>
      </c>
      <c r="H5" s="51"/>
      <c r="I5" s="51"/>
      <c r="J5" s="51"/>
      <c r="K5" s="51"/>
    </row>
    <row r="6" customHeight="1" spans="1:11">
      <c r="A6" s="55"/>
      <c r="B6" s="56" t="s">
        <v>6</v>
      </c>
      <c r="C6" s="57" t="e">
        <v>#DIV/0!</v>
      </c>
      <c r="D6">
        <v>0.89</v>
      </c>
      <c r="E6">
        <v>0.95</v>
      </c>
      <c r="F6">
        <v>0.95</v>
      </c>
      <c r="G6" s="58">
        <v>0.9425</v>
      </c>
      <c r="H6" s="51"/>
      <c r="I6" s="51"/>
      <c r="J6" s="51"/>
      <c r="K6" s="51"/>
    </row>
    <row r="7" customHeight="1" spans="1:11">
      <c r="A7" s="55"/>
      <c r="B7" s="56" t="s">
        <v>7</v>
      </c>
      <c r="C7" s="57" t="e">
        <v>#DIV/0!</v>
      </c>
      <c r="D7">
        <v>0.89</v>
      </c>
      <c r="E7">
        <v>0.95</v>
      </c>
      <c r="F7">
        <v>0.95</v>
      </c>
      <c r="G7" s="58">
        <v>0.9425</v>
      </c>
      <c r="H7" s="51"/>
      <c r="I7" s="51"/>
      <c r="J7" s="51"/>
      <c r="K7" s="51"/>
    </row>
    <row r="8" customHeight="1" spans="1:11">
      <c r="A8" s="55"/>
      <c r="B8" s="56" t="s">
        <v>8</v>
      </c>
      <c r="C8" s="57" t="e">
        <v>#DIV/0!</v>
      </c>
      <c r="D8">
        <v>0.89</v>
      </c>
      <c r="E8">
        <v>0.95</v>
      </c>
      <c r="F8">
        <v>0.95</v>
      </c>
      <c r="G8" s="58">
        <v>0.9425</v>
      </c>
      <c r="H8" s="51"/>
      <c r="I8" s="51"/>
      <c r="J8" s="51"/>
      <c r="K8" s="51"/>
    </row>
    <row r="9" customHeight="1" spans="1:11">
      <c r="A9" s="55"/>
      <c r="B9" s="56" t="s">
        <v>9</v>
      </c>
      <c r="C9" s="57" t="e">
        <v>#DIV/0!</v>
      </c>
      <c r="D9">
        <v>0.89</v>
      </c>
      <c r="E9">
        <v>0.95</v>
      </c>
      <c r="F9">
        <v>0.95</v>
      </c>
      <c r="G9" s="58">
        <v>0.9425</v>
      </c>
      <c r="H9" s="51"/>
      <c r="I9" s="51"/>
      <c r="J9" s="51"/>
      <c r="K9" s="51"/>
    </row>
    <row r="10" customHeight="1" spans="1:11">
      <c r="A10" s="55"/>
      <c r="B10" s="56" t="s">
        <v>10</v>
      </c>
      <c r="C10" s="57" t="e">
        <v>#DIV/0!</v>
      </c>
      <c r="D10">
        <v>0.89</v>
      </c>
      <c r="E10">
        <v>0.95</v>
      </c>
      <c r="F10">
        <v>0.95</v>
      </c>
      <c r="G10" s="58">
        <v>0.9425</v>
      </c>
      <c r="H10" s="51"/>
      <c r="I10" s="51"/>
      <c r="J10" s="51"/>
      <c r="K10" s="51"/>
    </row>
    <row r="11" customHeight="1" spans="1:11">
      <c r="A11" s="55"/>
      <c r="B11" s="56" t="s">
        <v>11</v>
      </c>
      <c r="C11" s="57" t="e">
        <v>#DIV/0!</v>
      </c>
      <c r="D11">
        <v>0.89</v>
      </c>
      <c r="E11">
        <v>0.95</v>
      </c>
      <c r="F11">
        <v>0.95</v>
      </c>
      <c r="G11" s="58">
        <v>0.9425</v>
      </c>
      <c r="H11" s="51"/>
      <c r="I11" s="51"/>
      <c r="J11" s="51"/>
      <c r="K11" s="51"/>
    </row>
    <row r="12" customHeight="1" spans="1:11">
      <c r="A12" s="55"/>
      <c r="B12" s="56" t="s">
        <v>12</v>
      </c>
      <c r="C12" s="57" t="e">
        <v>#DIV/0!</v>
      </c>
      <c r="D12">
        <v>0.89</v>
      </c>
      <c r="E12">
        <v>0.95</v>
      </c>
      <c r="F12">
        <v>0.95</v>
      </c>
      <c r="G12" s="58">
        <v>0.9425</v>
      </c>
      <c r="H12" s="51"/>
      <c r="I12" s="51"/>
      <c r="J12" s="51"/>
      <c r="K12" s="51"/>
    </row>
    <row r="13" customHeight="1" spans="1:11">
      <c r="A13" s="36" t="s">
        <v>127</v>
      </c>
      <c r="B13" s="52"/>
      <c r="C13" s="36" t="e">
        <v>#DIV/0!</v>
      </c>
      <c r="D13" s="54">
        <v>0.89</v>
      </c>
      <c r="E13" s="54">
        <v>0.95</v>
      </c>
      <c r="F13" s="54">
        <v>0.95</v>
      </c>
      <c r="G13" s="37">
        <v>0.9425</v>
      </c>
      <c r="H13" s="51"/>
      <c r="I13" s="51"/>
      <c r="J13" s="51"/>
      <c r="K13" s="51"/>
    </row>
    <row r="14" customHeight="1" spans="1:11">
      <c r="A14" s="36" t="s">
        <v>128</v>
      </c>
      <c r="B14" s="36" t="s">
        <v>4</v>
      </c>
      <c r="C14" s="36" t="e">
        <v>#DIV/0!</v>
      </c>
      <c r="D14" s="54">
        <v>0.89</v>
      </c>
      <c r="E14" s="54">
        <v>0.95</v>
      </c>
      <c r="F14" s="54">
        <v>0.95</v>
      </c>
      <c r="G14" s="37">
        <v>0.9425</v>
      </c>
      <c r="H14" s="51"/>
      <c r="I14" s="51"/>
      <c r="J14" s="51"/>
      <c r="K14" s="51"/>
    </row>
    <row r="15" customHeight="1" spans="1:11">
      <c r="A15" s="36" t="s">
        <v>129</v>
      </c>
      <c r="B15" s="52"/>
      <c r="C15" s="36" t="e">
        <v>#DIV/0!</v>
      </c>
      <c r="D15" s="54">
        <v>0.89</v>
      </c>
      <c r="E15" s="54">
        <v>0.95</v>
      </c>
      <c r="F15" s="54">
        <v>0.95</v>
      </c>
      <c r="G15" s="37">
        <v>0.9425</v>
      </c>
      <c r="H15" s="51"/>
      <c r="I15" s="51"/>
      <c r="J15" s="51"/>
      <c r="K15" s="51"/>
    </row>
    <row r="16" customHeight="1" spans="1:11">
      <c r="A16" s="40" t="s">
        <v>124</v>
      </c>
      <c r="B16" s="59"/>
      <c r="C16" s="40" t="e">
        <v>#DIV/0!</v>
      </c>
      <c r="D16" s="60">
        <v>0.89</v>
      </c>
      <c r="E16" s="60">
        <v>0.95</v>
      </c>
      <c r="F16" s="60">
        <v>0.95</v>
      </c>
      <c r="G16" s="41">
        <v>0.9425</v>
      </c>
      <c r="H16" s="51"/>
      <c r="I16" s="51"/>
      <c r="J16" s="51"/>
      <c r="K16" s="51"/>
    </row>
    <row r="17" customHeight="1" spans="2:11">
      <c r="B17" s="51"/>
      <c r="C17" s="51"/>
      <c r="D17" s="51"/>
      <c r="E17" s="51"/>
      <c r="F17" s="51"/>
      <c r="G17" s="51"/>
      <c r="H17" s="51"/>
      <c r="I17" s="51"/>
      <c r="J17" s="51"/>
      <c r="K17" s="51"/>
    </row>
    <row r="18" customHeight="1" spans="2:11">
      <c r="B18" s="51"/>
      <c r="C18" s="51"/>
      <c r="D18" s="51"/>
      <c r="E18" s="51"/>
      <c r="F18" s="51"/>
      <c r="G18" s="51"/>
      <c r="H18" s="51"/>
      <c r="I18" s="51"/>
      <c r="J18" s="51"/>
      <c r="K18" s="51"/>
    </row>
    <row r="19" customHeight="1" spans="2:11"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customHeight="1" spans="2:11">
      <c r="B20" s="51"/>
      <c r="C20" s="51"/>
      <c r="E20" s="51"/>
      <c r="F20" s="51"/>
      <c r="G20" s="51"/>
      <c r="H20" s="51"/>
      <c r="I20" s="51"/>
      <c r="J20" s="51"/>
      <c r="K20" s="51"/>
    </row>
    <row r="21" customHeight="1" spans="2:11"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customHeight="1" spans="2:11"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customHeight="1" spans="2:11"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customHeight="1" spans="2:11"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customHeight="1" spans="2:11"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customHeight="1" spans="2:11"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customHeight="1" spans="2:11"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customHeight="1" spans="2:11"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customHeight="1" spans="2:11"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customHeight="1" spans="2:11"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customHeight="1" spans="2:11"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customHeight="1" spans="2:11"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customHeight="1" spans="2:11">
      <c r="B33" s="51"/>
      <c r="C33" s="51"/>
      <c r="D33" s="51"/>
      <c r="E33" s="51"/>
      <c r="F33" s="51"/>
      <c r="G33" s="51"/>
      <c r="H33" s="51"/>
      <c r="I33" s="51"/>
      <c r="J33" s="51"/>
      <c r="K33" s="51"/>
    </row>
    <row r="34" customHeight="1" spans="2:11">
      <c r="B34" s="51"/>
      <c r="C34" s="51"/>
      <c r="D34" s="51"/>
      <c r="E34" s="51"/>
      <c r="F34" s="51"/>
      <c r="G34" s="51"/>
      <c r="H34" s="51"/>
      <c r="I34" s="51"/>
      <c r="J34" s="51"/>
      <c r="K34" s="51"/>
    </row>
    <row r="35" customHeight="1" spans="2:11">
      <c r="B35" s="51"/>
      <c r="C35" s="51"/>
      <c r="D35" s="51"/>
      <c r="E35" s="51"/>
      <c r="F35" s="51"/>
      <c r="G35" s="51"/>
      <c r="H35" s="51"/>
      <c r="I35" s="51"/>
      <c r="J35" s="51"/>
      <c r="K35" s="51"/>
    </row>
    <row r="36" customHeight="1" spans="2:11"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customHeight="1" spans="2:11"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customHeight="1" spans="2:11"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customHeight="1" spans="2:11"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customHeight="1" spans="2:11">
      <c r="B40" s="51"/>
      <c r="C40" s="51"/>
      <c r="D40" s="51"/>
      <c r="E40" s="51"/>
      <c r="F40" s="51"/>
      <c r="G40" s="51"/>
      <c r="H40" s="51"/>
      <c r="I40" s="51"/>
      <c r="J40" s="51"/>
      <c r="K40" s="51"/>
    </row>
    <row r="41" customHeight="1" spans="2:11">
      <c r="B41" s="51"/>
      <c r="C41" s="51"/>
      <c r="D41" s="51"/>
      <c r="E41" s="51"/>
      <c r="F41" s="51"/>
      <c r="G41" s="51"/>
      <c r="H41" s="51"/>
      <c r="I41" s="51"/>
      <c r="J41" s="51"/>
      <c r="K41" s="51"/>
    </row>
    <row r="42" customHeight="1" spans="2:11"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customHeight="1" spans="2:11">
      <c r="B43" s="51"/>
      <c r="C43" s="51"/>
      <c r="D43" s="51"/>
      <c r="E43" s="51"/>
      <c r="F43" s="51"/>
      <c r="G43" s="51"/>
      <c r="H43" s="51"/>
      <c r="I43" s="51"/>
      <c r="J43" s="51"/>
      <c r="K43" s="51"/>
    </row>
    <row r="44" customHeight="1" spans="2:11">
      <c r="B44" s="51"/>
      <c r="C44" s="51"/>
      <c r="D44" s="51"/>
      <c r="E44" s="51"/>
      <c r="F44" s="51"/>
      <c r="G44" s="51"/>
      <c r="H44" s="51"/>
      <c r="I44" s="51"/>
      <c r="J44" s="51"/>
      <c r="K44" s="51"/>
    </row>
    <row r="45" customHeight="1" spans="2:11">
      <c r="B45" s="51"/>
      <c r="C45" s="51"/>
      <c r="D45" s="51"/>
      <c r="E45" s="51"/>
      <c r="F45" s="51"/>
      <c r="G45" s="51"/>
      <c r="H45" s="51"/>
      <c r="I45" s="51"/>
      <c r="J45" s="51"/>
      <c r="K45" s="51"/>
    </row>
    <row r="46" customHeight="1" spans="2:11">
      <c r="B46" s="51"/>
      <c r="C46" s="51"/>
      <c r="D46" s="51"/>
      <c r="E46" s="51"/>
      <c r="F46" s="51"/>
      <c r="G46" s="51"/>
      <c r="H46" s="51"/>
      <c r="I46" s="51"/>
      <c r="J46" s="51"/>
      <c r="K46" s="51"/>
    </row>
    <row r="47" customHeight="1" spans="2:11">
      <c r="B47" s="51"/>
      <c r="C47" s="51"/>
      <c r="D47" s="51"/>
      <c r="E47" s="51"/>
      <c r="F47" s="51"/>
      <c r="G47" s="51"/>
      <c r="H47" s="51"/>
      <c r="I47" s="51"/>
      <c r="J47" s="51"/>
      <c r="K47" s="51"/>
    </row>
    <row r="48" customHeight="1" spans="2:11">
      <c r="B48" s="51"/>
      <c r="C48" s="51"/>
      <c r="D48" s="51"/>
      <c r="E48" s="51"/>
      <c r="F48" s="51"/>
      <c r="G48" s="51"/>
      <c r="H48" s="51"/>
      <c r="I48" s="51"/>
      <c r="J48" s="51"/>
      <c r="K48" s="51"/>
    </row>
    <row r="49" customHeight="1" spans="2:11">
      <c r="B49" s="51"/>
      <c r="C49" s="51"/>
      <c r="D49" s="51"/>
      <c r="E49" s="51"/>
      <c r="F49" s="51"/>
      <c r="G49" s="51"/>
      <c r="H49" s="51"/>
      <c r="I49" s="51"/>
      <c r="J49" s="51"/>
      <c r="K49" s="51"/>
    </row>
    <row r="50" customHeight="1" spans="2:11">
      <c r="B50" s="51"/>
      <c r="C50" s="51"/>
      <c r="D50" s="51"/>
      <c r="E50" s="51"/>
      <c r="F50" s="51"/>
      <c r="G50" s="51"/>
      <c r="H50" s="51"/>
      <c r="I50" s="51"/>
      <c r="J50" s="51"/>
      <c r="K50" s="51"/>
    </row>
    <row r="51" customHeight="1" spans="2:11">
      <c r="B51" s="51"/>
      <c r="C51" s="51"/>
      <c r="D51" s="51"/>
      <c r="E51" s="51"/>
      <c r="F51" s="51"/>
      <c r="G51" s="51"/>
      <c r="H51" s="51"/>
      <c r="I51" s="51"/>
      <c r="J51" s="51"/>
      <c r="K51" s="51"/>
    </row>
    <row r="52" customHeight="1" spans="2:11">
      <c r="B52" s="51"/>
      <c r="C52" s="51"/>
      <c r="D52" s="51"/>
      <c r="E52" s="51"/>
      <c r="F52" s="51"/>
      <c r="G52" s="51"/>
      <c r="H52" s="51"/>
      <c r="I52" s="51"/>
      <c r="J52" s="51"/>
      <c r="K52" s="51"/>
    </row>
    <row r="53" customHeight="1" spans="2:11">
      <c r="B53" s="51"/>
      <c r="C53" s="51"/>
      <c r="D53" s="51"/>
      <c r="E53" s="51"/>
      <c r="F53" s="51"/>
      <c r="G53" s="51"/>
      <c r="H53" s="51"/>
      <c r="I53" s="51"/>
      <c r="J53" s="51"/>
      <c r="K53" s="51"/>
    </row>
    <row r="54" customHeight="1" spans="2:11">
      <c r="B54" s="51"/>
      <c r="C54" s="51"/>
      <c r="D54" s="51"/>
      <c r="E54" s="51"/>
      <c r="F54" s="51"/>
      <c r="G54" s="51"/>
      <c r="H54" s="51"/>
      <c r="I54" s="51"/>
      <c r="J54" s="51"/>
      <c r="K54" s="51"/>
    </row>
    <row r="55" customHeight="1" spans="2:11">
      <c r="B55" s="51"/>
      <c r="C55" s="51"/>
      <c r="D55" s="51"/>
      <c r="E55" s="51"/>
      <c r="F55" s="51"/>
      <c r="G55" s="51"/>
      <c r="H55" s="51"/>
      <c r="I55" s="51"/>
      <c r="J55" s="51"/>
      <c r="K55" s="51"/>
    </row>
    <row r="56" customHeight="1" spans="2:11">
      <c r="B56" s="51"/>
      <c r="C56" s="51"/>
      <c r="D56" s="51"/>
      <c r="E56" s="51"/>
      <c r="F56" s="51"/>
      <c r="G56" s="51"/>
      <c r="H56" s="51"/>
      <c r="I56" s="51"/>
      <c r="J56" s="51"/>
      <c r="K56" s="51"/>
    </row>
    <row r="57" customHeight="1" spans="2:11">
      <c r="B57" s="51"/>
      <c r="C57" s="51"/>
      <c r="D57" s="51"/>
      <c r="E57" s="51"/>
      <c r="F57" s="51"/>
      <c r="G57" s="51"/>
      <c r="H57" s="51"/>
      <c r="I57" s="51"/>
      <c r="J57" s="51"/>
      <c r="K57" s="51"/>
    </row>
    <row r="58" customHeight="1" spans="2:11">
      <c r="B58" s="51"/>
      <c r="C58" s="51"/>
      <c r="D58" s="51"/>
      <c r="E58" s="51"/>
      <c r="F58" s="51"/>
      <c r="G58" s="51"/>
      <c r="H58" s="51"/>
      <c r="I58" s="51"/>
      <c r="J58" s="51"/>
      <c r="K58" s="51"/>
    </row>
    <row r="59" customHeight="1" spans="2:11">
      <c r="B59" s="51"/>
      <c r="C59" s="51"/>
      <c r="D59" s="51"/>
      <c r="E59" s="51"/>
      <c r="F59" s="51"/>
      <c r="G59" s="51"/>
      <c r="H59" s="51"/>
      <c r="I59" s="51"/>
      <c r="J59" s="51"/>
      <c r="K59" s="51"/>
    </row>
    <row r="60" customHeight="1" spans="2:11"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r="61" customHeight="1" spans="2:11"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customHeight="1" spans="2:11"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customHeight="1" spans="2:11">
      <c r="B63" s="51"/>
      <c r="C63" s="51"/>
      <c r="D63" s="51"/>
      <c r="E63" s="51"/>
      <c r="F63" s="51"/>
      <c r="G63" s="51"/>
      <c r="H63" s="51"/>
      <c r="I63" s="51"/>
      <c r="J63" s="51"/>
      <c r="K63" s="51"/>
    </row>
    <row r="64" customHeight="1" spans="2:11">
      <c r="B64" s="51"/>
      <c r="C64" s="51"/>
      <c r="D64" s="51"/>
      <c r="E64" s="51"/>
      <c r="F64" s="51"/>
      <c r="G64" s="51"/>
      <c r="H64" s="51"/>
      <c r="I64" s="51"/>
      <c r="J64" s="51"/>
      <c r="K64" s="51"/>
    </row>
    <row r="65" customHeight="1" spans="2:11"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customHeight="1" spans="2:11"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customHeight="1" spans="2:11">
      <c r="B67" s="51"/>
      <c r="C67" s="51"/>
      <c r="D67" s="51"/>
      <c r="E67" s="51"/>
      <c r="F67" s="51"/>
      <c r="G67" s="51"/>
      <c r="H67" s="51"/>
      <c r="I67" s="51"/>
      <c r="J67" s="51"/>
      <c r="K67" s="51"/>
    </row>
    <row r="68" customHeight="1" spans="2:11">
      <c r="B68" s="51"/>
      <c r="C68" s="51"/>
      <c r="D68" s="51"/>
      <c r="E68" s="51"/>
      <c r="F68" s="51"/>
      <c r="G68" s="51"/>
      <c r="H68" s="51"/>
      <c r="I68" s="51"/>
      <c r="J68" s="51"/>
      <c r="K68" s="51"/>
    </row>
    <row r="69" customHeight="1" spans="2:11">
      <c r="B69" s="51"/>
      <c r="C69" s="51"/>
      <c r="D69" s="51"/>
      <c r="E69" s="51"/>
      <c r="F69" s="51"/>
      <c r="G69" s="51"/>
      <c r="H69" s="51"/>
      <c r="I69" s="51"/>
      <c r="J69" s="51"/>
      <c r="K69" s="51"/>
    </row>
    <row r="70" customHeight="1" spans="2:11">
      <c r="B70" s="51"/>
      <c r="C70" s="51"/>
      <c r="D70" s="51"/>
      <c r="E70" s="51"/>
      <c r="F70" s="51"/>
      <c r="G70" s="51"/>
      <c r="H70" s="51"/>
      <c r="I70" s="51"/>
      <c r="J70" s="51"/>
      <c r="K70" s="51"/>
    </row>
    <row r="71" customHeight="1" spans="2:11"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customHeight="1" spans="2:11">
      <c r="B72" s="51"/>
      <c r="C72" s="51"/>
      <c r="D72" s="51"/>
      <c r="E72" s="51"/>
      <c r="F72" s="51"/>
      <c r="G72" s="51"/>
      <c r="H72" s="51"/>
      <c r="I72" s="51"/>
      <c r="J72" s="51"/>
      <c r="K72" s="51"/>
    </row>
    <row r="73" customHeight="1" spans="2:11"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customHeight="1" spans="2:11">
      <c r="B74" s="51"/>
      <c r="C74" s="51"/>
      <c r="D74" s="51"/>
      <c r="E74" s="51"/>
      <c r="F74" s="51"/>
      <c r="G74" s="51"/>
      <c r="H74" s="51"/>
      <c r="I74" s="51"/>
      <c r="J74" s="51"/>
      <c r="K74" s="51"/>
    </row>
    <row r="75" customHeight="1" spans="2:11"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customHeight="1" spans="2:11"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customHeight="1" spans="2:11"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customHeight="1" spans="2:11"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customHeight="1" spans="2:11">
      <c r="B79" s="51"/>
      <c r="C79" s="51"/>
      <c r="D79" s="51"/>
      <c r="E79" s="51"/>
      <c r="F79" s="51"/>
      <c r="G79" s="51"/>
      <c r="H79" s="51"/>
      <c r="I79" s="51"/>
      <c r="J79" s="51"/>
      <c r="K79" s="51"/>
    </row>
    <row r="80" customHeight="1" spans="2:11"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customHeight="1" spans="2:11"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customHeight="1" spans="2:11"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customHeight="1" spans="2:11"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 customHeight="1" spans="2:11">
      <c r="B84" s="51"/>
      <c r="C84" s="51"/>
      <c r="D84" s="51"/>
      <c r="E84" s="51"/>
      <c r="F84" s="51"/>
      <c r="G84" s="51"/>
      <c r="H84" s="51"/>
      <c r="I84" s="51"/>
      <c r="J84" s="51"/>
      <c r="K84" s="51"/>
    </row>
    <row r="85" customHeight="1" spans="2:11"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customHeight="1" spans="2:11">
      <c r="B86" s="51"/>
      <c r="C86" s="51"/>
      <c r="D86" s="51"/>
      <c r="E86" s="51"/>
      <c r="F86" s="51"/>
      <c r="G86" s="51"/>
      <c r="H86" s="51"/>
      <c r="I86" s="51"/>
      <c r="J86" s="51"/>
      <c r="K86" s="51"/>
    </row>
    <row r="87" customHeight="1" spans="2:11"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customHeight="1" spans="2:11"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customHeight="1" spans="2:11"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customHeight="1" spans="2:11"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customHeight="1" spans="2:11"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customHeight="1" spans="2:11"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customHeight="1" spans="2:11"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customHeight="1" spans="2:11"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customHeight="1" spans="2:11"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customHeight="1" spans="2:11"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customHeight="1" spans="2:11"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customHeight="1" spans="2:11"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customHeight="1" spans="2:11"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customHeight="1" spans="2:11"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  <row r="101" customHeight="1" spans="2:11">
      <c r="B101" s="51"/>
      <c r="C101" s="51"/>
      <c r="D101" s="51"/>
      <c r="E101" s="51"/>
      <c r="F101" s="51"/>
      <c r="G101" s="51"/>
      <c r="H101" s="51"/>
      <c r="I101" s="51"/>
      <c r="J101" s="51"/>
      <c r="K101" s="51"/>
    </row>
    <row r="102" customHeight="1" spans="2:11">
      <c r="B102" s="51"/>
      <c r="C102" s="51"/>
      <c r="D102" s="51"/>
      <c r="E102" s="51"/>
      <c r="F102" s="51"/>
      <c r="G102" s="51"/>
      <c r="H102" s="51"/>
      <c r="I102" s="51"/>
      <c r="J102" s="51"/>
      <c r="K102" s="51"/>
    </row>
    <row r="103" customHeight="1" spans="2:11">
      <c r="B103" s="51"/>
      <c r="C103" s="51"/>
      <c r="D103" s="51"/>
      <c r="E103" s="51"/>
      <c r="F103" s="51"/>
      <c r="G103" s="51"/>
      <c r="H103" s="51"/>
      <c r="I103" s="51"/>
      <c r="J103" s="51"/>
      <c r="K103" s="51"/>
    </row>
    <row r="104" customHeight="1" spans="2:11">
      <c r="B104" s="51"/>
      <c r="C104" s="51"/>
      <c r="D104" s="51"/>
      <c r="E104" s="51"/>
      <c r="F104" s="51"/>
      <c r="G104" s="51"/>
      <c r="H104" s="51"/>
      <c r="I104" s="51"/>
      <c r="J104" s="51"/>
      <c r="K104" s="51"/>
    </row>
    <row r="105" customHeight="1" spans="2:11">
      <c r="B105" s="51"/>
      <c r="C105" s="51"/>
      <c r="D105" s="51"/>
      <c r="E105" s="51"/>
      <c r="F105" s="51"/>
      <c r="G105" s="51"/>
      <c r="H105" s="51"/>
      <c r="I105" s="51"/>
      <c r="J105" s="51"/>
      <c r="K105" s="51"/>
    </row>
    <row r="106" customHeight="1" spans="2:11">
      <c r="B106" s="51"/>
      <c r="C106" s="51"/>
      <c r="D106" s="51"/>
      <c r="E106" s="51"/>
      <c r="F106" s="51"/>
      <c r="G106" s="51"/>
      <c r="H106" s="51"/>
      <c r="I106" s="51"/>
      <c r="J106" s="51"/>
      <c r="K106" s="51"/>
    </row>
    <row r="107" customHeight="1" spans="2:11">
      <c r="B107" s="51"/>
      <c r="C107" s="51"/>
      <c r="D107" s="51"/>
      <c r="E107" s="51"/>
      <c r="F107" s="51"/>
      <c r="G107" s="51"/>
      <c r="H107" s="51"/>
      <c r="I107" s="51"/>
      <c r="J107" s="51"/>
      <c r="K107" s="51"/>
    </row>
    <row r="108" customHeight="1" spans="2:11">
      <c r="B108" s="51"/>
      <c r="C108" s="51"/>
      <c r="D108" s="51"/>
      <c r="E108" s="51"/>
      <c r="F108" s="51"/>
      <c r="G108" s="51"/>
      <c r="H108" s="51"/>
      <c r="I108" s="51"/>
      <c r="J108" s="51"/>
      <c r="K108" s="51"/>
    </row>
    <row r="109" customHeight="1" spans="2:11">
      <c r="B109" s="51"/>
      <c r="C109" s="51"/>
      <c r="D109" s="51"/>
      <c r="E109" s="51"/>
      <c r="F109" s="51"/>
      <c r="G109" s="51"/>
      <c r="H109" s="51"/>
      <c r="I109" s="51"/>
      <c r="J109" s="51"/>
      <c r="K109" s="51"/>
    </row>
    <row r="110" customHeight="1" spans="2:11">
      <c r="B110" s="51"/>
      <c r="C110" s="51"/>
      <c r="D110" s="51"/>
      <c r="E110" s="51"/>
      <c r="F110" s="51"/>
      <c r="G110" s="51"/>
      <c r="H110" s="51"/>
      <c r="I110" s="51"/>
      <c r="J110" s="51"/>
      <c r="K110" s="51"/>
    </row>
    <row r="111" customHeight="1" spans="2:11">
      <c r="B111" s="51"/>
      <c r="C111" s="51"/>
      <c r="D111" s="51"/>
      <c r="E111" s="51"/>
      <c r="F111" s="51"/>
      <c r="G111" s="51"/>
      <c r="H111" s="51"/>
      <c r="I111" s="51"/>
      <c r="J111" s="51"/>
      <c r="K111" s="51"/>
    </row>
    <row r="112" customHeight="1" spans="2:11">
      <c r="B112" s="51"/>
      <c r="C112" s="51"/>
      <c r="D112" s="51"/>
      <c r="E112" s="51"/>
      <c r="F112" s="51"/>
      <c r="G112" s="51"/>
      <c r="H112" s="51"/>
      <c r="I112" s="51"/>
      <c r="J112" s="51"/>
      <c r="K112" s="51"/>
    </row>
    <row r="113" customHeight="1" spans="2:11">
      <c r="B113" s="51"/>
      <c r="C113" s="51"/>
      <c r="D113" s="51"/>
      <c r="E113" s="51"/>
      <c r="F113" s="51"/>
      <c r="G113" s="51"/>
      <c r="H113" s="51"/>
      <c r="I113" s="51"/>
      <c r="J113" s="51"/>
      <c r="K113" s="51"/>
    </row>
    <row r="114" customHeight="1" spans="2:11"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 customHeight="1" spans="2:11">
      <c r="B115" s="51"/>
      <c r="C115" s="51"/>
      <c r="D115" s="51"/>
      <c r="E115" s="51"/>
      <c r="F115" s="51"/>
      <c r="G115" s="51"/>
      <c r="H115" s="51"/>
      <c r="I115" s="51"/>
      <c r="J115" s="51"/>
      <c r="K115" s="51"/>
    </row>
    <row r="116" customHeight="1" spans="2:11">
      <c r="B116" s="51"/>
      <c r="C116" s="51"/>
      <c r="D116" s="51"/>
      <c r="E116" s="51"/>
      <c r="F116" s="51"/>
      <c r="G116" s="51"/>
      <c r="H116" s="51"/>
      <c r="I116" s="51"/>
      <c r="J116" s="51"/>
      <c r="K116" s="51"/>
    </row>
    <row r="117" customHeight="1" spans="2:11">
      <c r="B117" s="51"/>
      <c r="C117" s="51"/>
      <c r="D117" s="51"/>
      <c r="E117" s="51"/>
      <c r="F117" s="51"/>
      <c r="G117" s="51"/>
      <c r="H117" s="51"/>
      <c r="I117" s="51"/>
      <c r="J117" s="51"/>
      <c r="K117" s="51"/>
    </row>
    <row r="118" customHeight="1" spans="2:11">
      <c r="B118" s="51"/>
      <c r="C118" s="51"/>
      <c r="D118" s="51"/>
      <c r="E118" s="51"/>
      <c r="F118" s="51"/>
      <c r="G118" s="51"/>
      <c r="H118" s="51"/>
      <c r="I118" s="51"/>
      <c r="J118" s="51"/>
      <c r="K118" s="51"/>
    </row>
    <row r="119" customHeight="1" spans="2:11">
      <c r="B119" s="51"/>
      <c r="C119" s="51"/>
      <c r="D119" s="51"/>
      <c r="E119" s="51"/>
      <c r="F119" s="51"/>
      <c r="G119" s="51"/>
      <c r="H119" s="51"/>
      <c r="I119" s="51"/>
      <c r="J119" s="51"/>
      <c r="K119" s="51"/>
    </row>
    <row r="120" customHeight="1" spans="2:11">
      <c r="B120" s="51"/>
      <c r="C120" s="51"/>
      <c r="D120" s="51"/>
      <c r="E120" s="51"/>
      <c r="F120" s="51"/>
      <c r="G120" s="51"/>
      <c r="H120" s="51"/>
      <c r="I120" s="51"/>
      <c r="J120" s="51"/>
      <c r="K120" s="51"/>
    </row>
    <row r="121" customHeight="1" spans="2:11">
      <c r="B121" s="51"/>
      <c r="C121" s="51"/>
      <c r="D121" s="51"/>
      <c r="E121" s="51"/>
      <c r="F121" s="51"/>
      <c r="G121" s="51"/>
      <c r="H121" s="51"/>
      <c r="I121" s="51"/>
      <c r="J121" s="51"/>
      <c r="K121" s="51"/>
    </row>
    <row r="122" customHeight="1" spans="2:11">
      <c r="B122" s="51"/>
      <c r="C122" s="51"/>
      <c r="D122" s="51"/>
      <c r="E122" s="51"/>
      <c r="F122" s="51"/>
      <c r="G122" s="51"/>
      <c r="H122" s="51"/>
      <c r="I122" s="51"/>
      <c r="J122" s="51"/>
      <c r="K122" s="51"/>
    </row>
    <row r="123" customHeight="1" spans="2:11">
      <c r="B123" s="51"/>
      <c r="C123" s="51"/>
      <c r="D123" s="51"/>
      <c r="E123" s="51"/>
      <c r="F123" s="51"/>
      <c r="G123" s="51"/>
      <c r="H123" s="51"/>
      <c r="I123" s="51"/>
      <c r="J123" s="51"/>
      <c r="K123" s="51"/>
    </row>
    <row r="124" customHeight="1" spans="2:11">
      <c r="B124" s="51"/>
      <c r="C124" s="51"/>
      <c r="D124" s="51"/>
      <c r="E124" s="51"/>
      <c r="F124" s="51"/>
      <c r="G124" s="51"/>
      <c r="H124" s="51"/>
      <c r="I124" s="51"/>
      <c r="J124" s="51"/>
      <c r="K124" s="51"/>
    </row>
    <row r="125" customHeight="1" spans="2:11">
      <c r="B125" s="51"/>
      <c r="C125" s="51"/>
      <c r="D125" s="51"/>
      <c r="E125" s="51"/>
      <c r="F125" s="51"/>
      <c r="G125" s="51"/>
      <c r="H125" s="51"/>
      <c r="I125" s="51"/>
      <c r="J125" s="51"/>
      <c r="K125" s="51"/>
    </row>
    <row r="126" customHeight="1" spans="2:11">
      <c r="B126" s="51"/>
      <c r="C126" s="51"/>
      <c r="D126" s="51"/>
      <c r="E126" s="51"/>
      <c r="F126" s="51"/>
      <c r="G126" s="51"/>
      <c r="H126" s="51"/>
      <c r="I126" s="51"/>
      <c r="J126" s="51"/>
      <c r="K126" s="51"/>
    </row>
    <row r="127" customHeight="1" spans="2:11">
      <c r="B127" s="51"/>
      <c r="C127" s="51"/>
      <c r="D127" s="51"/>
      <c r="E127" s="51"/>
      <c r="F127" s="51"/>
      <c r="G127" s="51"/>
      <c r="H127" s="51"/>
      <c r="I127" s="51"/>
      <c r="J127" s="51"/>
      <c r="K127" s="51"/>
    </row>
    <row r="128" customHeight="1" spans="2:11">
      <c r="B128" s="51"/>
      <c r="C128" s="51"/>
      <c r="D128" s="51"/>
      <c r="E128" s="51"/>
      <c r="F128" s="51"/>
      <c r="G128" s="51"/>
      <c r="H128" s="51"/>
      <c r="I128" s="51"/>
      <c r="J128" s="51"/>
      <c r="K128" s="51"/>
    </row>
    <row r="129" customHeight="1" spans="2:11">
      <c r="B129" s="51"/>
      <c r="C129" s="51"/>
      <c r="D129" s="51"/>
      <c r="E129" s="51"/>
      <c r="F129" s="51"/>
      <c r="G129" s="51"/>
      <c r="H129" s="51"/>
      <c r="I129" s="51"/>
      <c r="J129" s="51"/>
      <c r="K129" s="51"/>
    </row>
    <row r="130" customHeight="1" spans="2:11">
      <c r="B130" s="51"/>
      <c r="C130" s="51"/>
      <c r="D130" s="51"/>
      <c r="E130" s="51"/>
      <c r="F130" s="51"/>
      <c r="G130" s="51"/>
      <c r="H130" s="51"/>
      <c r="I130" s="51"/>
      <c r="J130" s="51"/>
      <c r="K130" s="51"/>
    </row>
    <row r="131" customHeight="1" spans="2:11">
      <c r="B131" s="51"/>
      <c r="C131" s="51"/>
      <c r="D131" s="51"/>
      <c r="E131" s="51"/>
      <c r="F131" s="51"/>
      <c r="G131" s="51"/>
      <c r="H131" s="51"/>
      <c r="I131" s="51"/>
      <c r="J131" s="51"/>
      <c r="K131" s="51"/>
    </row>
    <row r="132" customHeight="1" spans="2:11">
      <c r="B132" s="51"/>
      <c r="C132" s="51"/>
      <c r="D132" s="51"/>
      <c r="E132" s="51"/>
      <c r="F132" s="51"/>
      <c r="G132" s="51"/>
      <c r="H132" s="51"/>
      <c r="I132" s="51"/>
      <c r="J132" s="51"/>
      <c r="K132" s="51"/>
    </row>
    <row r="133" customHeight="1" spans="2:11">
      <c r="B133" s="51"/>
      <c r="C133" s="51"/>
      <c r="D133" s="51"/>
      <c r="E133" s="51"/>
      <c r="F133" s="51"/>
      <c r="G133" s="51"/>
      <c r="H133" s="51"/>
      <c r="I133" s="51"/>
      <c r="J133" s="51"/>
      <c r="K133" s="51"/>
    </row>
    <row r="134" customHeight="1" spans="2:11">
      <c r="B134" s="51"/>
      <c r="C134" s="51"/>
      <c r="D134" s="51"/>
      <c r="E134" s="51"/>
      <c r="F134" s="51"/>
      <c r="G134" s="51"/>
      <c r="H134" s="51"/>
      <c r="I134" s="51"/>
      <c r="J134" s="51"/>
      <c r="K134" s="51"/>
    </row>
    <row r="135" customHeight="1" spans="2:11">
      <c r="B135" s="51"/>
      <c r="C135" s="51"/>
      <c r="D135" s="51"/>
      <c r="E135" s="51"/>
      <c r="F135" s="51"/>
      <c r="G135" s="51"/>
      <c r="H135" s="51"/>
      <c r="I135" s="51"/>
      <c r="J135" s="51"/>
      <c r="K135" s="51"/>
    </row>
    <row r="136" customHeight="1" spans="2:11">
      <c r="B136" s="51"/>
      <c r="C136" s="51"/>
      <c r="D136" s="51"/>
      <c r="E136" s="51"/>
      <c r="F136" s="51"/>
      <c r="G136" s="51"/>
      <c r="H136" s="51"/>
      <c r="I136" s="51"/>
      <c r="J136" s="51"/>
      <c r="K136" s="51"/>
    </row>
    <row r="137" customHeight="1" spans="2:11">
      <c r="B137" s="51"/>
      <c r="C137" s="51"/>
      <c r="D137" s="51"/>
      <c r="E137" s="51"/>
      <c r="F137" s="51"/>
      <c r="G137" s="51"/>
      <c r="H137" s="51"/>
      <c r="I137" s="51"/>
      <c r="J137" s="51"/>
      <c r="K137" s="51"/>
    </row>
    <row r="138" customHeight="1" spans="2:11">
      <c r="B138" s="51"/>
      <c r="C138" s="51"/>
      <c r="D138" s="51"/>
      <c r="E138" s="51"/>
      <c r="F138" s="51"/>
      <c r="G138" s="51"/>
      <c r="H138" s="51"/>
      <c r="I138" s="51"/>
      <c r="J138" s="51"/>
      <c r="K138" s="51"/>
    </row>
    <row r="139" customHeight="1" spans="2:11">
      <c r="B139" s="51"/>
      <c r="C139" s="51"/>
      <c r="D139" s="51"/>
      <c r="E139" s="51"/>
      <c r="F139" s="51"/>
      <c r="G139" s="51"/>
      <c r="H139" s="51"/>
      <c r="I139" s="51"/>
      <c r="J139" s="51"/>
      <c r="K139" s="51"/>
    </row>
    <row r="140" customHeight="1" spans="2:11">
      <c r="B140" s="51"/>
      <c r="C140" s="51"/>
      <c r="D140" s="51"/>
      <c r="E140" s="51"/>
      <c r="F140" s="51"/>
      <c r="G140" s="51"/>
      <c r="H140" s="51"/>
      <c r="I140" s="51"/>
      <c r="J140" s="51"/>
      <c r="K140" s="51"/>
    </row>
    <row r="141" customHeight="1" spans="2:11">
      <c r="B141" s="51"/>
      <c r="C141" s="51"/>
      <c r="D141" s="51"/>
      <c r="E141" s="51"/>
      <c r="F141" s="51"/>
      <c r="G141" s="51"/>
      <c r="H141" s="51"/>
      <c r="I141" s="51"/>
      <c r="J141" s="51"/>
      <c r="K141" s="51"/>
    </row>
    <row r="142" customHeight="1" spans="2:11">
      <c r="B142" s="51"/>
      <c r="C142" s="51"/>
      <c r="D142" s="51"/>
      <c r="E142" s="51"/>
      <c r="F142" s="51"/>
      <c r="G142" s="51"/>
      <c r="H142" s="51"/>
      <c r="I142" s="51"/>
      <c r="J142" s="51"/>
      <c r="K142" s="51"/>
    </row>
    <row r="143" customHeight="1" spans="2:11">
      <c r="B143" s="51"/>
      <c r="C143" s="51"/>
      <c r="D143" s="51"/>
      <c r="E143" s="51"/>
      <c r="F143" s="51"/>
      <c r="G143" s="51"/>
      <c r="H143" s="51"/>
      <c r="I143" s="51"/>
      <c r="J143" s="51"/>
      <c r="K143" s="51"/>
    </row>
    <row r="144" customHeight="1" spans="2:11">
      <c r="B144" s="51"/>
      <c r="C144" s="51"/>
      <c r="D144" s="51"/>
      <c r="E144" s="51"/>
      <c r="F144" s="51"/>
      <c r="G144" s="51"/>
      <c r="H144" s="51"/>
      <c r="I144" s="51"/>
      <c r="J144" s="51"/>
      <c r="K144" s="51"/>
    </row>
    <row r="145" customHeight="1" spans="2:11">
      <c r="B145" s="51"/>
      <c r="C145" s="51"/>
      <c r="D145" s="51"/>
      <c r="E145" s="51"/>
      <c r="F145" s="51"/>
      <c r="G145" s="51"/>
      <c r="H145" s="51"/>
      <c r="I145" s="51"/>
      <c r="J145" s="51"/>
      <c r="K145" s="51"/>
    </row>
    <row r="146" customHeight="1" spans="2:11">
      <c r="B146" s="51"/>
      <c r="C146" s="51"/>
      <c r="D146" s="51"/>
      <c r="E146" s="51"/>
      <c r="F146" s="51"/>
      <c r="G146" s="51"/>
      <c r="H146" s="51"/>
      <c r="I146" s="51"/>
      <c r="J146" s="51"/>
      <c r="K146" s="51"/>
    </row>
    <row r="147" customHeight="1" spans="2:11">
      <c r="B147" s="51"/>
      <c r="C147" s="51"/>
      <c r="D147" s="51"/>
      <c r="E147" s="51"/>
      <c r="F147" s="51"/>
      <c r="G147" s="51"/>
      <c r="H147" s="51"/>
      <c r="I147" s="51"/>
      <c r="J147" s="51"/>
      <c r="K147" s="51"/>
    </row>
    <row r="148" customHeight="1" spans="2:11">
      <c r="B148" s="51"/>
      <c r="C148" s="51"/>
      <c r="D148" s="51"/>
      <c r="E148" s="51"/>
      <c r="F148" s="51"/>
      <c r="G148" s="51"/>
      <c r="H148" s="51"/>
      <c r="I148" s="51"/>
      <c r="J148" s="51"/>
      <c r="K148" s="51"/>
    </row>
    <row r="149" customHeight="1" spans="2:11">
      <c r="B149" s="51"/>
      <c r="C149" s="51"/>
      <c r="D149" s="51"/>
      <c r="E149" s="51"/>
      <c r="F149" s="51"/>
      <c r="G149" s="51"/>
      <c r="H149" s="51"/>
      <c r="I149" s="51"/>
      <c r="J149" s="51"/>
      <c r="K149" s="51"/>
    </row>
    <row r="150" customHeight="1" spans="2:11">
      <c r="B150" s="51"/>
      <c r="C150" s="51"/>
      <c r="D150" s="51"/>
      <c r="E150" s="51"/>
      <c r="F150" s="51"/>
      <c r="G150" s="51"/>
      <c r="H150" s="51"/>
      <c r="I150" s="51"/>
      <c r="J150" s="51"/>
      <c r="K150" s="51"/>
    </row>
    <row r="151" customHeight="1" spans="2:11">
      <c r="B151" s="51"/>
      <c r="C151" s="51"/>
      <c r="D151" s="51"/>
      <c r="E151" s="51"/>
      <c r="F151" s="51"/>
      <c r="G151" s="51"/>
      <c r="H151" s="51"/>
      <c r="I151" s="51"/>
      <c r="J151" s="51"/>
      <c r="K151" s="51"/>
    </row>
    <row r="152" customHeight="1" spans="2:11">
      <c r="B152" s="51"/>
      <c r="C152" s="51"/>
      <c r="D152" s="51"/>
      <c r="E152" s="51"/>
      <c r="F152" s="51"/>
      <c r="G152" s="51"/>
      <c r="H152" s="51"/>
      <c r="I152" s="51"/>
      <c r="J152" s="51"/>
      <c r="K152" s="51"/>
    </row>
    <row r="153" customHeight="1" spans="2:11">
      <c r="B153" s="51"/>
      <c r="C153" s="51"/>
      <c r="D153" s="51"/>
      <c r="E153" s="51"/>
      <c r="F153" s="51"/>
      <c r="G153" s="51"/>
      <c r="H153" s="51"/>
      <c r="I153" s="51"/>
      <c r="J153" s="51"/>
      <c r="K153" s="51"/>
    </row>
    <row r="154" customHeight="1" spans="2:11">
      <c r="B154" s="51"/>
      <c r="C154" s="51"/>
      <c r="D154" s="51"/>
      <c r="E154" s="51"/>
      <c r="F154" s="51"/>
      <c r="G154" s="51"/>
      <c r="H154" s="51"/>
      <c r="I154" s="51"/>
      <c r="J154" s="51"/>
      <c r="K154" s="51"/>
    </row>
    <row r="155" customHeight="1" spans="2:11">
      <c r="B155" s="51"/>
      <c r="C155" s="51"/>
      <c r="D155" s="51"/>
      <c r="E155" s="51"/>
      <c r="F155" s="51"/>
      <c r="G155" s="51"/>
      <c r="H155" s="51"/>
      <c r="I155" s="51"/>
      <c r="J155" s="51"/>
      <c r="K155" s="51"/>
    </row>
    <row r="156" customHeight="1" spans="2:11">
      <c r="B156" s="51"/>
      <c r="C156" s="51"/>
      <c r="D156" s="51"/>
      <c r="E156" s="51"/>
      <c r="F156" s="51"/>
      <c r="G156" s="51"/>
      <c r="H156" s="51"/>
      <c r="I156" s="51"/>
      <c r="J156" s="51"/>
      <c r="K156" s="51"/>
    </row>
    <row r="157" customHeight="1" spans="2:11">
      <c r="B157" s="51"/>
      <c r="C157" s="51"/>
      <c r="D157" s="51"/>
      <c r="E157" s="51"/>
      <c r="F157" s="51"/>
      <c r="G157" s="51"/>
      <c r="H157" s="51"/>
      <c r="I157" s="51"/>
      <c r="J157" s="51"/>
      <c r="K157" s="51"/>
    </row>
    <row r="158" customHeight="1" spans="2:11">
      <c r="B158" s="51"/>
      <c r="C158" s="51"/>
      <c r="D158" s="51"/>
      <c r="E158" s="51"/>
      <c r="F158" s="51"/>
      <c r="G158" s="51"/>
      <c r="H158" s="51"/>
      <c r="I158" s="51"/>
      <c r="J158" s="51"/>
      <c r="K158" s="51"/>
    </row>
    <row r="159" customHeight="1" spans="2:11">
      <c r="B159" s="51"/>
      <c r="C159" s="51"/>
      <c r="D159" s="51"/>
      <c r="E159" s="51"/>
      <c r="F159" s="51"/>
      <c r="G159" s="51"/>
      <c r="H159" s="51"/>
      <c r="I159" s="51"/>
      <c r="J159" s="51"/>
      <c r="K159" s="51"/>
    </row>
    <row r="160" customHeight="1" spans="2:11">
      <c r="B160" s="51"/>
      <c r="C160" s="51"/>
      <c r="D160" s="51"/>
      <c r="E160" s="51"/>
      <c r="F160" s="51"/>
      <c r="G160" s="51"/>
      <c r="H160" s="51"/>
      <c r="I160" s="51"/>
      <c r="J160" s="51"/>
      <c r="K160" s="51"/>
    </row>
    <row r="161" customHeight="1" spans="2:11">
      <c r="B161" s="51"/>
      <c r="C161" s="51"/>
      <c r="D161" s="51"/>
      <c r="E161" s="51"/>
      <c r="F161" s="51"/>
      <c r="G161" s="51"/>
      <c r="H161" s="51"/>
      <c r="I161" s="51"/>
      <c r="J161" s="51"/>
      <c r="K161" s="51"/>
    </row>
    <row r="162" customHeight="1" spans="2:11">
      <c r="B162" s="51"/>
      <c r="C162" s="51"/>
      <c r="D162" s="51"/>
      <c r="E162" s="51"/>
      <c r="F162" s="51"/>
      <c r="G162" s="51"/>
      <c r="H162" s="51"/>
      <c r="I162" s="51"/>
      <c r="J162" s="51"/>
      <c r="K162" s="51"/>
    </row>
    <row r="163" customHeight="1" spans="2:11">
      <c r="B163" s="51"/>
      <c r="C163" s="51"/>
      <c r="D163" s="51"/>
      <c r="E163" s="51"/>
      <c r="F163" s="51"/>
      <c r="G163" s="51"/>
      <c r="H163" s="51"/>
      <c r="I163" s="51"/>
      <c r="J163" s="51"/>
      <c r="K163" s="51"/>
    </row>
    <row r="164" customHeight="1" spans="2:11">
      <c r="B164" s="51"/>
      <c r="C164" s="51"/>
      <c r="D164" s="51"/>
      <c r="E164" s="51"/>
      <c r="F164" s="51"/>
      <c r="G164" s="51"/>
      <c r="H164" s="51"/>
      <c r="I164" s="51"/>
      <c r="J164" s="51"/>
      <c r="K164" s="51"/>
    </row>
    <row r="165" customHeight="1" spans="2:11">
      <c r="B165" s="51"/>
      <c r="C165" s="51"/>
      <c r="D165" s="51"/>
      <c r="E165" s="51"/>
      <c r="F165" s="51"/>
      <c r="G165" s="51"/>
      <c r="H165" s="51"/>
      <c r="I165" s="51"/>
      <c r="J165" s="51"/>
      <c r="K165" s="51"/>
    </row>
    <row r="166" customHeight="1" spans="2:11">
      <c r="B166" s="51"/>
      <c r="C166" s="51"/>
      <c r="D166" s="51"/>
      <c r="E166" s="51"/>
      <c r="F166" s="51"/>
      <c r="G166" s="51"/>
      <c r="H166" s="51"/>
      <c r="I166" s="51"/>
      <c r="J166" s="51"/>
      <c r="K166" s="51"/>
    </row>
    <row r="167" customHeight="1" spans="2:11">
      <c r="B167" s="51"/>
      <c r="C167" s="51"/>
      <c r="D167" s="51"/>
      <c r="E167" s="51"/>
      <c r="F167" s="51"/>
      <c r="G167" s="51"/>
      <c r="H167" s="51"/>
      <c r="I167" s="51"/>
      <c r="J167" s="51"/>
      <c r="K167" s="51"/>
    </row>
    <row r="168" customHeight="1" spans="2:11">
      <c r="B168" s="51"/>
      <c r="C168" s="51"/>
      <c r="D168" s="51"/>
      <c r="E168" s="51"/>
      <c r="F168" s="51"/>
      <c r="G168" s="51"/>
      <c r="H168" s="51"/>
      <c r="I168" s="51"/>
      <c r="J168" s="51"/>
      <c r="K168" s="51"/>
    </row>
    <row r="169" customHeight="1" spans="2:11">
      <c r="B169" s="51"/>
      <c r="C169" s="51"/>
      <c r="D169" s="51"/>
      <c r="E169" s="51"/>
      <c r="F169" s="51"/>
      <c r="G169" s="51"/>
      <c r="H169" s="51"/>
      <c r="I169" s="51"/>
      <c r="J169" s="51"/>
      <c r="K169" s="51"/>
    </row>
    <row r="170" customHeight="1" spans="2:11">
      <c r="B170" s="51"/>
      <c r="C170" s="51"/>
      <c r="D170" s="51"/>
      <c r="E170" s="51"/>
      <c r="F170" s="51"/>
      <c r="G170" s="51"/>
      <c r="H170" s="51"/>
      <c r="I170" s="51"/>
      <c r="J170" s="51"/>
      <c r="K170" s="51"/>
    </row>
    <row r="171" customHeight="1" spans="2:11">
      <c r="B171" s="51"/>
      <c r="C171" s="51"/>
      <c r="D171" s="51"/>
      <c r="E171" s="51"/>
      <c r="F171" s="51"/>
      <c r="G171" s="51"/>
      <c r="H171" s="51"/>
      <c r="I171" s="51"/>
      <c r="J171" s="51"/>
      <c r="K171" s="51"/>
    </row>
    <row r="172" customHeight="1" spans="2:11">
      <c r="B172" s="51"/>
      <c r="C172" s="51"/>
      <c r="D172" s="51"/>
      <c r="E172" s="51"/>
      <c r="F172" s="51"/>
      <c r="G172" s="51"/>
      <c r="H172" s="51"/>
      <c r="I172" s="51"/>
      <c r="J172" s="51"/>
      <c r="K172" s="51"/>
    </row>
    <row r="173" customHeight="1" spans="2:11">
      <c r="B173" s="51"/>
      <c r="C173" s="51"/>
      <c r="D173" s="51"/>
      <c r="E173" s="51"/>
      <c r="F173" s="51"/>
      <c r="G173" s="51"/>
      <c r="H173" s="51"/>
      <c r="I173" s="51"/>
      <c r="J173" s="51"/>
      <c r="K173" s="51"/>
    </row>
    <row r="174" customHeight="1" spans="2:11">
      <c r="B174" s="51"/>
      <c r="C174" s="51"/>
      <c r="D174" s="51"/>
      <c r="E174" s="51"/>
      <c r="F174" s="51"/>
      <c r="G174" s="51"/>
      <c r="H174" s="51"/>
      <c r="I174" s="51"/>
      <c r="J174" s="51"/>
      <c r="K174" s="51"/>
    </row>
    <row r="175" customHeight="1" spans="2:11">
      <c r="B175" s="51"/>
      <c r="C175" s="51"/>
      <c r="D175" s="51"/>
      <c r="E175" s="51"/>
      <c r="F175" s="51"/>
      <c r="G175" s="51"/>
      <c r="H175" s="51"/>
      <c r="I175" s="51"/>
      <c r="J175" s="51"/>
      <c r="K175" s="51"/>
    </row>
    <row r="176" customHeight="1" spans="2:11">
      <c r="B176" s="51"/>
      <c r="C176" s="51"/>
      <c r="D176" s="51"/>
      <c r="E176" s="51"/>
      <c r="F176" s="51"/>
      <c r="G176" s="51"/>
      <c r="H176" s="51"/>
      <c r="I176" s="51"/>
      <c r="J176" s="51"/>
      <c r="K176" s="51"/>
    </row>
    <row r="177" customHeight="1" spans="2:11">
      <c r="B177" s="51"/>
      <c r="C177" s="51"/>
      <c r="D177" s="51"/>
      <c r="E177" s="51"/>
      <c r="F177" s="51"/>
      <c r="G177" s="51"/>
      <c r="H177" s="51"/>
      <c r="I177" s="51"/>
      <c r="J177" s="51"/>
      <c r="K177" s="51"/>
    </row>
    <row r="178" customHeight="1" spans="2:11">
      <c r="B178" s="51"/>
      <c r="C178" s="51"/>
      <c r="D178" s="51"/>
      <c r="E178" s="51"/>
      <c r="F178" s="51"/>
      <c r="G178" s="51"/>
      <c r="H178" s="51"/>
      <c r="I178" s="51"/>
      <c r="J178" s="51"/>
      <c r="K178" s="51"/>
    </row>
    <row r="179" customHeight="1" spans="2:11">
      <c r="B179" s="51"/>
      <c r="C179" s="51"/>
      <c r="D179" s="51"/>
      <c r="E179" s="51"/>
      <c r="F179" s="51"/>
      <c r="G179" s="51"/>
      <c r="H179" s="51"/>
      <c r="I179" s="51"/>
      <c r="J179" s="51"/>
      <c r="K179" s="51"/>
    </row>
    <row r="180" customHeight="1" spans="2:11">
      <c r="B180" s="51"/>
      <c r="C180" s="51"/>
      <c r="D180" s="51"/>
      <c r="E180" s="51"/>
      <c r="F180" s="51"/>
      <c r="G180" s="51"/>
      <c r="H180" s="51"/>
      <c r="I180" s="51"/>
      <c r="J180" s="51"/>
      <c r="K180" s="51"/>
    </row>
    <row r="181" customHeight="1" spans="2:11">
      <c r="B181" s="51"/>
      <c r="C181" s="51"/>
      <c r="D181" s="51"/>
      <c r="E181" s="51"/>
      <c r="F181" s="51"/>
      <c r="G181" s="51"/>
      <c r="H181" s="51"/>
      <c r="I181" s="51"/>
      <c r="J181" s="51"/>
      <c r="K181" s="51"/>
    </row>
    <row r="182" customHeight="1" spans="2:11">
      <c r="B182" s="51"/>
      <c r="C182" s="51"/>
      <c r="D182" s="51"/>
      <c r="E182" s="51"/>
      <c r="F182" s="51"/>
      <c r="G182" s="51"/>
      <c r="H182" s="51"/>
      <c r="I182" s="51"/>
      <c r="J182" s="51"/>
      <c r="K182" s="51"/>
    </row>
    <row r="183" customHeight="1" spans="2:11">
      <c r="B183" s="51"/>
      <c r="C183" s="51"/>
      <c r="D183" s="51"/>
      <c r="E183" s="51"/>
      <c r="F183" s="51"/>
      <c r="G183" s="51"/>
      <c r="H183" s="51"/>
      <c r="I183" s="51"/>
      <c r="J183" s="51"/>
      <c r="K183" s="51"/>
    </row>
    <row r="184" customHeight="1" spans="2:11">
      <c r="B184" s="51"/>
      <c r="C184" s="51"/>
      <c r="D184" s="51"/>
      <c r="E184" s="51"/>
      <c r="F184" s="51"/>
      <c r="G184" s="51"/>
      <c r="H184" s="51"/>
      <c r="I184" s="51"/>
      <c r="J184" s="51"/>
      <c r="K184" s="51"/>
    </row>
    <row r="185" customHeight="1" spans="2:11">
      <c r="B185" s="51"/>
      <c r="C185" s="51"/>
      <c r="D185" s="51"/>
      <c r="E185" s="51"/>
      <c r="F185" s="51"/>
      <c r="G185" s="51"/>
      <c r="H185" s="51"/>
      <c r="I185" s="51"/>
      <c r="J185" s="51"/>
      <c r="K185" s="51"/>
    </row>
    <row r="186" customHeight="1" spans="2:11">
      <c r="B186" s="51"/>
      <c r="C186" s="51"/>
      <c r="D186" s="51"/>
      <c r="E186" s="51"/>
      <c r="F186" s="51"/>
      <c r="G186" s="51"/>
      <c r="H186" s="51"/>
      <c r="I186" s="51"/>
      <c r="J186" s="51"/>
      <c r="K186" s="51"/>
    </row>
    <row r="187" customHeight="1" spans="2:11">
      <c r="B187" s="51"/>
      <c r="C187" s="51"/>
      <c r="D187" s="51"/>
      <c r="E187" s="51"/>
      <c r="F187" s="51"/>
      <c r="G187" s="51"/>
      <c r="H187" s="51"/>
      <c r="I187" s="51"/>
      <c r="J187" s="51"/>
      <c r="K187" s="51"/>
    </row>
    <row r="188" customHeight="1" spans="2:11">
      <c r="B188" s="51"/>
      <c r="C188" s="51"/>
      <c r="D188" s="51"/>
      <c r="E188" s="51"/>
      <c r="F188" s="51"/>
      <c r="G188" s="51"/>
      <c r="H188" s="51"/>
      <c r="I188" s="51"/>
      <c r="J188" s="51"/>
      <c r="K188" s="51"/>
    </row>
    <row r="189" customHeight="1" spans="2:11">
      <c r="B189" s="51"/>
      <c r="C189" s="51"/>
      <c r="D189" s="51"/>
      <c r="E189" s="51"/>
      <c r="F189" s="51"/>
      <c r="G189" s="51"/>
      <c r="H189" s="51"/>
      <c r="I189" s="51"/>
      <c r="J189" s="51"/>
      <c r="K189" s="51"/>
    </row>
    <row r="190" customHeight="1" spans="2:11">
      <c r="B190" s="51"/>
      <c r="C190" s="51"/>
      <c r="D190" s="51"/>
      <c r="E190" s="51"/>
      <c r="F190" s="51"/>
      <c r="G190" s="51"/>
      <c r="H190" s="51"/>
      <c r="I190" s="51"/>
      <c r="J190" s="51"/>
      <c r="K190" s="51"/>
    </row>
    <row r="191" customHeight="1" spans="2:11">
      <c r="B191" s="51"/>
      <c r="C191" s="51"/>
      <c r="D191" s="51"/>
      <c r="E191" s="51"/>
      <c r="F191" s="51"/>
      <c r="G191" s="51"/>
      <c r="H191" s="51"/>
      <c r="I191" s="51"/>
      <c r="J191" s="51"/>
      <c r="K191" s="51"/>
    </row>
    <row r="192" customHeight="1" spans="2:11">
      <c r="B192" s="51"/>
      <c r="C192" s="51"/>
      <c r="D192" s="51"/>
      <c r="E192" s="51"/>
      <c r="F192" s="51"/>
      <c r="G192" s="51"/>
      <c r="H192" s="51"/>
      <c r="I192" s="51"/>
      <c r="J192" s="51"/>
      <c r="K192" s="51"/>
    </row>
    <row r="193" customHeight="1" spans="2:11">
      <c r="B193" s="51"/>
      <c r="C193" s="51"/>
      <c r="D193" s="51"/>
      <c r="E193" s="51"/>
      <c r="F193" s="51"/>
      <c r="G193" s="51"/>
      <c r="H193" s="51"/>
      <c r="I193" s="51"/>
      <c r="J193" s="51"/>
      <c r="K193" s="51"/>
    </row>
    <row r="194" customHeight="1" spans="2:11">
      <c r="B194" s="51"/>
      <c r="C194" s="51"/>
      <c r="D194" s="51"/>
      <c r="E194" s="51"/>
      <c r="F194" s="51"/>
      <c r="G194" s="51"/>
      <c r="H194" s="51"/>
      <c r="I194" s="51"/>
      <c r="J194" s="51"/>
      <c r="K194" s="51"/>
    </row>
    <row r="195" customHeight="1" spans="2:11">
      <c r="B195" s="51"/>
      <c r="C195" s="51"/>
      <c r="D195" s="51"/>
      <c r="E195" s="51"/>
      <c r="F195" s="51"/>
      <c r="G195" s="51"/>
      <c r="H195" s="51"/>
      <c r="I195" s="51"/>
      <c r="J195" s="51"/>
      <c r="K195" s="51"/>
    </row>
    <row r="196" customHeight="1" spans="2:11">
      <c r="B196" s="51"/>
      <c r="C196" s="51"/>
      <c r="D196" s="51"/>
      <c r="E196" s="51"/>
      <c r="F196" s="51"/>
      <c r="G196" s="51"/>
      <c r="H196" s="51"/>
      <c r="I196" s="51"/>
      <c r="J196" s="51"/>
      <c r="K196" s="51"/>
    </row>
    <row r="197" customHeight="1" spans="2:11">
      <c r="B197" s="51"/>
      <c r="C197" s="51"/>
      <c r="D197" s="51"/>
      <c r="E197" s="51"/>
      <c r="F197" s="51"/>
      <c r="G197" s="51"/>
      <c r="H197" s="51"/>
      <c r="I197" s="51"/>
      <c r="J197" s="51"/>
      <c r="K197" s="51"/>
    </row>
    <row r="198" customHeight="1" spans="2:11">
      <c r="B198" s="51"/>
      <c r="C198" s="51"/>
      <c r="D198" s="51"/>
      <c r="E198" s="51"/>
      <c r="F198" s="51"/>
      <c r="G198" s="51"/>
      <c r="H198" s="51"/>
      <c r="I198" s="51"/>
      <c r="J198" s="51"/>
      <c r="K198" s="51"/>
    </row>
    <row r="199" customHeight="1" spans="2:11">
      <c r="B199" s="51"/>
      <c r="C199" s="51"/>
      <c r="D199" s="51"/>
      <c r="E199" s="51"/>
      <c r="F199" s="51"/>
      <c r="G199" s="51"/>
      <c r="H199" s="51"/>
      <c r="I199" s="51"/>
      <c r="J199" s="51"/>
      <c r="K199" s="51"/>
    </row>
    <row r="200" customHeight="1" spans="2:11">
      <c r="B200" s="51"/>
      <c r="C200" s="51"/>
      <c r="D200" s="51"/>
      <c r="E200" s="51"/>
      <c r="F200" s="51"/>
      <c r="G200" s="51"/>
      <c r="H200" s="51"/>
      <c r="I200" s="51"/>
      <c r="J200" s="51"/>
      <c r="K200" s="51"/>
    </row>
    <row r="201" customHeight="1" spans="2:11">
      <c r="B201" s="51"/>
      <c r="C201" s="51"/>
      <c r="D201" s="51"/>
      <c r="E201" s="51"/>
      <c r="F201" s="51"/>
      <c r="G201" s="51"/>
      <c r="H201" s="51"/>
      <c r="I201" s="51"/>
      <c r="J201" s="51"/>
      <c r="K201" s="51"/>
    </row>
    <row r="202" customHeight="1" spans="2:11">
      <c r="B202" s="51"/>
      <c r="C202" s="51"/>
      <c r="D202" s="51"/>
      <c r="E202" s="51"/>
      <c r="F202" s="51"/>
      <c r="G202" s="51"/>
      <c r="H202" s="51"/>
      <c r="I202" s="51"/>
      <c r="J202" s="51"/>
      <c r="K202" s="51"/>
    </row>
    <row r="203" customHeight="1" spans="2:11">
      <c r="B203" s="51"/>
      <c r="C203" s="51"/>
      <c r="D203" s="51"/>
      <c r="E203" s="51"/>
      <c r="F203" s="51"/>
      <c r="G203" s="51"/>
      <c r="H203" s="51"/>
      <c r="I203" s="51"/>
      <c r="J203" s="51"/>
      <c r="K203" s="51"/>
    </row>
    <row r="204" customHeight="1" spans="2:11">
      <c r="B204" s="51"/>
      <c r="C204" s="51"/>
      <c r="D204" s="51"/>
      <c r="E204" s="51"/>
      <c r="F204" s="51"/>
      <c r="G204" s="51"/>
      <c r="H204" s="51"/>
      <c r="I204" s="51"/>
      <c r="J204" s="51"/>
      <c r="K204" s="51"/>
    </row>
    <row r="205" customHeight="1" spans="2:11">
      <c r="B205" s="51"/>
      <c r="C205" s="51"/>
      <c r="D205" s="51"/>
      <c r="E205" s="51"/>
      <c r="F205" s="51"/>
      <c r="G205" s="51"/>
      <c r="H205" s="51"/>
      <c r="I205" s="51"/>
      <c r="J205" s="51"/>
      <c r="K205" s="51"/>
    </row>
    <row r="206" customHeight="1" spans="2:11">
      <c r="B206" s="51"/>
      <c r="C206" s="51"/>
      <c r="D206" s="51"/>
      <c r="E206" s="51"/>
      <c r="F206" s="51"/>
      <c r="G206" s="51"/>
      <c r="H206" s="51"/>
      <c r="I206" s="51"/>
      <c r="J206" s="51"/>
      <c r="K206" s="51"/>
    </row>
    <row r="207" customHeight="1" spans="2:11">
      <c r="B207" s="51"/>
      <c r="C207" s="51"/>
      <c r="D207" s="51"/>
      <c r="E207" s="51"/>
      <c r="F207" s="51"/>
      <c r="G207" s="51"/>
      <c r="H207" s="51"/>
      <c r="I207" s="51"/>
      <c r="J207" s="51"/>
      <c r="K207" s="51"/>
    </row>
    <row r="208" customHeight="1" spans="2:11">
      <c r="B208" s="51"/>
      <c r="C208" s="51"/>
      <c r="D208" s="51"/>
      <c r="E208" s="51"/>
      <c r="F208" s="51"/>
      <c r="G208" s="51"/>
      <c r="H208" s="51"/>
      <c r="I208" s="51"/>
      <c r="J208" s="51"/>
      <c r="K208" s="51"/>
    </row>
    <row r="209" customHeight="1" spans="2:11">
      <c r="B209" s="51"/>
      <c r="C209" s="51"/>
      <c r="D209" s="51"/>
      <c r="E209" s="51"/>
      <c r="F209" s="51"/>
      <c r="G209" s="51"/>
      <c r="H209" s="51"/>
      <c r="I209" s="51"/>
      <c r="J209" s="51"/>
      <c r="K209" s="51"/>
    </row>
    <row r="210" customHeight="1" spans="2:11">
      <c r="B210" s="51"/>
      <c r="C210" s="51"/>
      <c r="D210" s="51"/>
      <c r="E210" s="51"/>
      <c r="F210" s="51"/>
      <c r="G210" s="51"/>
      <c r="H210" s="51"/>
      <c r="I210" s="51"/>
      <c r="J210" s="51"/>
      <c r="K210" s="51"/>
    </row>
    <row r="211" customHeight="1" spans="2:11">
      <c r="B211" s="51"/>
      <c r="C211" s="51"/>
      <c r="D211" s="51"/>
      <c r="E211" s="51"/>
      <c r="F211" s="51"/>
      <c r="G211" s="51"/>
      <c r="H211" s="51"/>
      <c r="I211" s="51"/>
      <c r="J211" s="51"/>
      <c r="K211" s="51"/>
    </row>
    <row r="212" customHeight="1" spans="2:11">
      <c r="B212" s="51"/>
      <c r="C212" s="51"/>
      <c r="D212" s="51"/>
      <c r="E212" s="51"/>
      <c r="F212" s="51"/>
      <c r="G212" s="51"/>
      <c r="H212" s="51"/>
      <c r="I212" s="51"/>
      <c r="J212" s="51"/>
      <c r="K212" s="51"/>
    </row>
    <row r="213" customHeight="1" spans="2:11">
      <c r="B213" s="51"/>
      <c r="C213" s="51"/>
      <c r="D213" s="51"/>
      <c r="E213" s="51"/>
      <c r="F213" s="51"/>
      <c r="G213" s="51"/>
      <c r="H213" s="51"/>
      <c r="I213" s="51"/>
      <c r="J213" s="51"/>
      <c r="K213" s="51"/>
    </row>
    <row r="214" customHeight="1" spans="2:11">
      <c r="B214" s="51"/>
      <c r="C214" s="51"/>
      <c r="D214" s="51"/>
      <c r="E214" s="51"/>
      <c r="F214" s="51"/>
      <c r="G214" s="51"/>
      <c r="H214" s="51"/>
      <c r="I214" s="51"/>
      <c r="J214" s="51"/>
      <c r="K214" s="51"/>
    </row>
    <row r="215" customHeight="1" spans="2:11">
      <c r="B215" s="51"/>
      <c r="C215" s="51"/>
      <c r="D215" s="51"/>
      <c r="E215" s="51"/>
      <c r="F215" s="51"/>
      <c r="G215" s="51"/>
      <c r="H215" s="51"/>
      <c r="I215" s="51"/>
      <c r="J215" s="51"/>
      <c r="K215" s="51"/>
    </row>
    <row r="216" customHeight="1" spans="2:11">
      <c r="B216" s="51"/>
      <c r="C216" s="51"/>
      <c r="D216" s="51"/>
      <c r="E216" s="51"/>
      <c r="F216" s="51"/>
      <c r="G216" s="51"/>
      <c r="H216" s="51"/>
      <c r="I216" s="51"/>
      <c r="J216" s="51"/>
      <c r="K216" s="51"/>
    </row>
    <row r="217" customHeight="1" spans="2:11">
      <c r="B217" s="51"/>
      <c r="C217" s="51"/>
      <c r="D217" s="51"/>
      <c r="E217" s="51"/>
      <c r="F217" s="51"/>
      <c r="G217" s="51"/>
      <c r="H217" s="51"/>
      <c r="I217" s="51"/>
      <c r="J217" s="51"/>
      <c r="K217" s="51"/>
    </row>
    <row r="218" customHeight="1" spans="2:11">
      <c r="B218" s="51"/>
      <c r="C218" s="51"/>
      <c r="D218" s="51"/>
      <c r="E218" s="51"/>
      <c r="F218" s="51"/>
      <c r="G218" s="51"/>
      <c r="H218" s="51"/>
      <c r="I218" s="51"/>
      <c r="J218" s="51"/>
      <c r="K218" s="51"/>
    </row>
    <row r="219" customHeight="1" spans="2:11">
      <c r="B219" s="51"/>
      <c r="C219" s="51"/>
      <c r="D219" s="51"/>
      <c r="E219" s="51"/>
      <c r="F219" s="51"/>
      <c r="G219" s="51"/>
      <c r="H219" s="51"/>
      <c r="I219" s="51"/>
      <c r="J219" s="51"/>
      <c r="K219" s="51"/>
    </row>
    <row r="220" customHeight="1" spans="2:11">
      <c r="B220" s="51"/>
      <c r="C220" s="51"/>
      <c r="D220" s="51"/>
      <c r="E220" s="51"/>
      <c r="F220" s="51"/>
      <c r="G220" s="51"/>
      <c r="H220" s="51"/>
      <c r="I220" s="51"/>
      <c r="J220" s="51"/>
      <c r="K220" s="51"/>
    </row>
    <row r="221" customHeight="1" spans="2:11">
      <c r="B221" s="51"/>
      <c r="C221" s="51"/>
      <c r="D221" s="51"/>
      <c r="E221" s="51"/>
      <c r="F221" s="51"/>
      <c r="G221" s="51"/>
      <c r="H221" s="51"/>
      <c r="I221" s="51"/>
      <c r="J221" s="51"/>
      <c r="K221" s="51"/>
    </row>
    <row r="222" customHeight="1" spans="2:11">
      <c r="B222" s="51"/>
      <c r="C222" s="51"/>
      <c r="D222" s="51"/>
      <c r="E222" s="51"/>
      <c r="F222" s="51"/>
      <c r="G222" s="51"/>
      <c r="H222" s="51"/>
      <c r="I222" s="51"/>
      <c r="J222" s="51"/>
      <c r="K222" s="51"/>
    </row>
    <row r="223" customHeight="1" spans="2:11">
      <c r="B223" s="51"/>
      <c r="C223" s="51"/>
      <c r="D223" s="51"/>
      <c r="E223" s="51"/>
      <c r="F223" s="51"/>
      <c r="G223" s="51"/>
      <c r="H223" s="51"/>
      <c r="I223" s="51"/>
      <c r="J223" s="51"/>
      <c r="K223" s="51"/>
    </row>
    <row r="224" customHeight="1" spans="2:11">
      <c r="B224" s="51"/>
      <c r="C224" s="51"/>
      <c r="D224" s="51"/>
      <c r="E224" s="51"/>
      <c r="F224" s="51"/>
      <c r="G224" s="51"/>
      <c r="H224" s="51"/>
      <c r="I224" s="51"/>
      <c r="J224" s="51"/>
      <c r="K224" s="51"/>
    </row>
    <row r="225" customHeight="1" spans="2:11">
      <c r="B225" s="51"/>
      <c r="C225" s="51"/>
      <c r="D225" s="51"/>
      <c r="E225" s="51"/>
      <c r="F225" s="51"/>
      <c r="G225" s="51"/>
      <c r="H225" s="51"/>
      <c r="I225" s="51"/>
      <c r="J225" s="51"/>
      <c r="K225" s="51"/>
    </row>
    <row r="226" customHeight="1" spans="2:11">
      <c r="B226" s="51"/>
      <c r="C226" s="51"/>
      <c r="D226" s="51"/>
      <c r="E226" s="51"/>
      <c r="F226" s="51"/>
      <c r="G226" s="51"/>
      <c r="H226" s="51"/>
      <c r="I226" s="51"/>
      <c r="J226" s="51"/>
      <c r="K226" s="51"/>
    </row>
    <row r="227" customHeight="1" spans="2:11">
      <c r="B227" s="51"/>
      <c r="C227" s="51"/>
      <c r="D227" s="51"/>
      <c r="E227" s="51"/>
      <c r="F227" s="51"/>
      <c r="G227" s="51"/>
      <c r="H227" s="51"/>
      <c r="I227" s="51"/>
      <c r="J227" s="51"/>
      <c r="K227" s="51"/>
    </row>
    <row r="228" customHeight="1" spans="2:11">
      <c r="B228" s="51"/>
      <c r="C228" s="51"/>
      <c r="D228" s="51"/>
      <c r="E228" s="51"/>
      <c r="F228" s="51"/>
      <c r="G228" s="51"/>
      <c r="H228" s="51"/>
      <c r="I228" s="51"/>
      <c r="J228" s="51"/>
      <c r="K228" s="51"/>
    </row>
    <row r="229" customHeight="1" spans="2:11">
      <c r="B229" s="51"/>
      <c r="C229" s="51"/>
      <c r="D229" s="51"/>
      <c r="E229" s="51"/>
      <c r="F229" s="51"/>
      <c r="G229" s="51"/>
      <c r="H229" s="51"/>
      <c r="I229" s="51"/>
      <c r="J229" s="51"/>
      <c r="K229" s="51"/>
    </row>
    <row r="230" customHeight="1" spans="2:11">
      <c r="B230" s="51"/>
      <c r="C230" s="51"/>
      <c r="D230" s="51"/>
      <c r="E230" s="51"/>
      <c r="F230" s="51"/>
      <c r="G230" s="51"/>
      <c r="H230" s="51"/>
      <c r="I230" s="51"/>
      <c r="J230" s="51"/>
      <c r="K230" s="51"/>
    </row>
    <row r="231" customHeight="1" spans="2:11">
      <c r="B231" s="51"/>
      <c r="C231" s="51"/>
      <c r="D231" s="51"/>
      <c r="E231" s="51"/>
      <c r="F231" s="51"/>
      <c r="G231" s="51"/>
      <c r="H231" s="51"/>
      <c r="I231" s="51"/>
      <c r="J231" s="51"/>
      <c r="K231" s="51"/>
    </row>
    <row r="232" customHeight="1" spans="2:11">
      <c r="B232" s="51"/>
      <c r="C232" s="51"/>
      <c r="D232" s="51"/>
      <c r="E232" s="51"/>
      <c r="F232" s="51"/>
      <c r="G232" s="51"/>
      <c r="H232" s="51"/>
      <c r="I232" s="51"/>
      <c r="J232" s="51"/>
      <c r="K232" s="51"/>
    </row>
    <row r="233" customHeight="1" spans="2:11">
      <c r="B233" s="51"/>
      <c r="C233" s="51"/>
      <c r="D233" s="51"/>
      <c r="E233" s="51"/>
      <c r="F233" s="51"/>
      <c r="G233" s="51"/>
      <c r="H233" s="51"/>
      <c r="I233" s="51"/>
      <c r="J233" s="51"/>
      <c r="K233" s="51"/>
    </row>
    <row r="234" customHeight="1" spans="2:11">
      <c r="B234" s="51"/>
      <c r="C234" s="51"/>
      <c r="D234" s="51"/>
      <c r="E234" s="51"/>
      <c r="F234" s="51"/>
      <c r="G234" s="51"/>
      <c r="H234" s="51"/>
      <c r="I234" s="51"/>
      <c r="J234" s="51"/>
      <c r="K234" s="51"/>
    </row>
    <row r="235" customHeight="1" spans="2:11">
      <c r="B235" s="51"/>
      <c r="C235" s="51"/>
      <c r="D235" s="51"/>
      <c r="E235" s="51"/>
      <c r="F235" s="51"/>
      <c r="G235" s="51"/>
      <c r="H235" s="51"/>
      <c r="I235" s="51"/>
      <c r="J235" s="51"/>
      <c r="K235" s="51"/>
    </row>
    <row r="236" customHeight="1" spans="2:11">
      <c r="B236" s="51"/>
      <c r="C236" s="51"/>
      <c r="D236" s="51"/>
      <c r="E236" s="51"/>
      <c r="F236" s="51"/>
      <c r="G236" s="51"/>
      <c r="H236" s="51"/>
      <c r="I236" s="51"/>
      <c r="J236" s="51"/>
      <c r="K236" s="51"/>
    </row>
    <row r="237" customHeight="1" spans="2:11">
      <c r="B237" s="51"/>
      <c r="C237" s="51"/>
      <c r="D237" s="51"/>
      <c r="E237" s="51"/>
      <c r="F237" s="51"/>
      <c r="G237" s="51"/>
      <c r="H237" s="51"/>
      <c r="I237" s="51"/>
      <c r="J237" s="51"/>
      <c r="K237" s="51"/>
    </row>
    <row r="238" customHeight="1" spans="2:11">
      <c r="B238" s="51"/>
      <c r="C238" s="51"/>
      <c r="D238" s="51"/>
      <c r="E238" s="51"/>
      <c r="F238" s="51"/>
      <c r="G238" s="51"/>
      <c r="H238" s="51"/>
      <c r="I238" s="51"/>
      <c r="J238" s="51"/>
      <c r="K238" s="51"/>
    </row>
    <row r="239" customHeight="1" spans="2:11">
      <c r="B239" s="51"/>
      <c r="C239" s="51"/>
      <c r="D239" s="51"/>
      <c r="E239" s="51"/>
      <c r="F239" s="51"/>
      <c r="G239" s="51"/>
      <c r="H239" s="51"/>
      <c r="I239" s="51"/>
      <c r="J239" s="51"/>
      <c r="K239" s="51"/>
    </row>
    <row r="240" customHeight="1" spans="2:11">
      <c r="B240" s="51"/>
      <c r="C240" s="51"/>
      <c r="D240" s="51"/>
      <c r="E240" s="51"/>
      <c r="F240" s="51"/>
      <c r="G240" s="51"/>
      <c r="H240" s="51"/>
      <c r="I240" s="51"/>
      <c r="J240" s="51"/>
      <c r="K240" s="51"/>
    </row>
    <row r="241" customHeight="1" spans="2:11">
      <c r="B241" s="51"/>
      <c r="C241" s="51"/>
      <c r="D241" s="51"/>
      <c r="E241" s="51"/>
      <c r="F241" s="51"/>
      <c r="G241" s="51"/>
      <c r="H241" s="51"/>
      <c r="I241" s="51"/>
      <c r="J241" s="51"/>
      <c r="K241" s="51"/>
    </row>
    <row r="242" customHeight="1" spans="2:11">
      <c r="B242" s="51"/>
      <c r="C242" s="51"/>
      <c r="D242" s="51"/>
      <c r="E242" s="51"/>
      <c r="F242" s="51"/>
      <c r="G242" s="51"/>
      <c r="H242" s="51"/>
      <c r="I242" s="51"/>
      <c r="J242" s="51"/>
      <c r="K242" s="51"/>
    </row>
    <row r="243" customHeight="1" spans="2:11">
      <c r="B243" s="51"/>
      <c r="C243" s="51"/>
      <c r="D243" s="51"/>
      <c r="E243" s="51"/>
      <c r="F243" s="51"/>
      <c r="G243" s="51"/>
      <c r="H243" s="51"/>
      <c r="I243" s="51"/>
      <c r="J243" s="51"/>
      <c r="K243" s="51"/>
    </row>
    <row r="244" customHeight="1" spans="2:11">
      <c r="B244" s="51"/>
      <c r="C244" s="51"/>
      <c r="D244" s="51"/>
      <c r="E244" s="51"/>
      <c r="F244" s="51"/>
      <c r="G244" s="51"/>
      <c r="H244" s="51"/>
      <c r="I244" s="51"/>
      <c r="J244" s="51"/>
      <c r="K244" s="51"/>
    </row>
    <row r="245" customHeight="1" spans="2:11">
      <c r="B245" s="51"/>
      <c r="C245" s="51"/>
      <c r="D245" s="51"/>
      <c r="E245" s="51"/>
      <c r="F245" s="51"/>
      <c r="G245" s="51"/>
      <c r="H245" s="51"/>
      <c r="I245" s="51"/>
      <c r="J245" s="51"/>
      <c r="K245" s="51"/>
    </row>
    <row r="246" customHeight="1" spans="2:11">
      <c r="B246" s="51"/>
      <c r="C246" s="51"/>
      <c r="D246" s="51"/>
      <c r="E246" s="51"/>
      <c r="F246" s="51"/>
      <c r="G246" s="51"/>
      <c r="H246" s="51"/>
      <c r="I246" s="51"/>
      <c r="J246" s="51"/>
      <c r="K246" s="51"/>
    </row>
    <row r="247" customHeight="1" spans="2:11">
      <c r="B247" s="51"/>
      <c r="C247" s="51"/>
      <c r="D247" s="51"/>
      <c r="E247" s="51"/>
      <c r="F247" s="51"/>
      <c r="G247" s="51"/>
      <c r="H247" s="51"/>
      <c r="I247" s="51"/>
      <c r="J247" s="51"/>
      <c r="K247" s="51"/>
    </row>
    <row r="248" customHeight="1" spans="2:11">
      <c r="B248" s="51"/>
      <c r="C248" s="51"/>
      <c r="D248" s="51"/>
      <c r="E248" s="51"/>
      <c r="F248" s="51"/>
      <c r="G248" s="51"/>
      <c r="H248" s="51"/>
      <c r="I248" s="51"/>
      <c r="J248" s="51"/>
      <c r="K248" s="51"/>
    </row>
    <row r="249" customHeight="1" spans="2:11">
      <c r="B249" s="51"/>
      <c r="C249" s="51"/>
      <c r="D249" s="51"/>
      <c r="E249" s="51"/>
      <c r="F249" s="51"/>
      <c r="G249" s="51"/>
      <c r="H249" s="51"/>
      <c r="I249" s="51"/>
      <c r="J249" s="51"/>
      <c r="K249" s="51"/>
    </row>
    <row r="250" customHeight="1" spans="2:11">
      <c r="B250" s="51"/>
      <c r="C250" s="51"/>
      <c r="D250" s="51"/>
      <c r="E250" s="51"/>
      <c r="F250" s="51"/>
      <c r="G250" s="51"/>
      <c r="H250" s="51"/>
      <c r="I250" s="51"/>
      <c r="J250" s="51"/>
      <c r="K250" s="51"/>
    </row>
    <row r="251" customHeight="1" spans="2:11">
      <c r="B251" s="51"/>
      <c r="C251" s="51"/>
      <c r="D251" s="51"/>
      <c r="E251" s="51"/>
      <c r="F251" s="51"/>
      <c r="G251" s="51"/>
      <c r="H251" s="51"/>
      <c r="I251" s="51"/>
      <c r="J251" s="51"/>
      <c r="K251" s="51"/>
    </row>
    <row r="252" customHeight="1" spans="2:11">
      <c r="B252" s="51"/>
      <c r="C252" s="51"/>
      <c r="D252" s="51"/>
      <c r="E252" s="51"/>
      <c r="F252" s="51"/>
      <c r="G252" s="51"/>
      <c r="H252" s="51"/>
      <c r="I252" s="51"/>
      <c r="J252" s="51"/>
      <c r="K252" s="51"/>
    </row>
    <row r="253" customHeight="1" spans="2:11">
      <c r="B253" s="51"/>
      <c r="C253" s="51"/>
      <c r="D253" s="51"/>
      <c r="E253" s="51"/>
      <c r="F253" s="51"/>
      <c r="G253" s="51"/>
      <c r="H253" s="51"/>
      <c r="I253" s="51"/>
      <c r="J253" s="51"/>
      <c r="K253" s="51"/>
    </row>
    <row r="254" customHeight="1" spans="2:11">
      <c r="B254" s="51"/>
      <c r="C254" s="51"/>
      <c r="D254" s="51"/>
      <c r="E254" s="51"/>
      <c r="F254" s="51"/>
      <c r="G254" s="51"/>
      <c r="H254" s="51"/>
      <c r="I254" s="51"/>
      <c r="J254" s="51"/>
      <c r="K254" s="51"/>
    </row>
    <row r="255" customHeight="1" spans="2:11">
      <c r="B255" s="51"/>
      <c r="C255" s="51"/>
      <c r="D255" s="51"/>
      <c r="E255" s="51"/>
      <c r="F255" s="51"/>
      <c r="G255" s="51"/>
      <c r="H255" s="51"/>
      <c r="I255" s="51"/>
      <c r="J255" s="51"/>
      <c r="K255" s="51"/>
    </row>
    <row r="256" customHeight="1" spans="2:11">
      <c r="B256" s="51"/>
      <c r="C256" s="51"/>
      <c r="D256" s="51"/>
      <c r="E256" s="51"/>
      <c r="F256" s="51"/>
      <c r="G256" s="51"/>
      <c r="H256" s="51"/>
      <c r="I256" s="51"/>
      <c r="J256" s="51"/>
      <c r="K256" s="51"/>
    </row>
    <row r="257" customHeight="1" spans="2:11">
      <c r="B257" s="51"/>
      <c r="C257" s="51"/>
      <c r="D257" s="51"/>
      <c r="E257" s="51"/>
      <c r="F257" s="51"/>
      <c r="G257" s="51"/>
      <c r="H257" s="51"/>
      <c r="I257" s="51"/>
      <c r="J257" s="51"/>
      <c r="K257" s="51"/>
    </row>
    <row r="258" customHeight="1" spans="2:11">
      <c r="B258" s="51"/>
      <c r="C258" s="51"/>
      <c r="D258" s="51"/>
      <c r="E258" s="51"/>
      <c r="F258" s="51"/>
      <c r="G258" s="51"/>
      <c r="H258" s="51"/>
      <c r="I258" s="51"/>
      <c r="J258" s="51"/>
      <c r="K258" s="51"/>
    </row>
    <row r="259" customHeight="1" spans="2:11">
      <c r="B259" s="51"/>
      <c r="C259" s="51"/>
      <c r="D259" s="51"/>
      <c r="E259" s="51"/>
      <c r="F259" s="51"/>
      <c r="G259" s="51"/>
      <c r="H259" s="51"/>
      <c r="I259" s="51"/>
      <c r="J259" s="51"/>
      <c r="K259" s="51"/>
    </row>
    <row r="260" customHeight="1" spans="2:11">
      <c r="B260" s="51"/>
      <c r="C260" s="51"/>
      <c r="D260" s="51"/>
      <c r="E260" s="51"/>
      <c r="F260" s="51"/>
      <c r="G260" s="51"/>
      <c r="H260" s="51"/>
      <c r="I260" s="51"/>
      <c r="J260" s="51"/>
      <c r="K260" s="51"/>
    </row>
    <row r="261" customHeight="1" spans="2:11">
      <c r="B261" s="51"/>
      <c r="C261" s="51"/>
      <c r="D261" s="51"/>
      <c r="E261" s="51"/>
      <c r="F261" s="51"/>
      <c r="G261" s="51"/>
      <c r="H261" s="51"/>
      <c r="I261" s="51"/>
      <c r="J261" s="51"/>
      <c r="K261" s="51"/>
    </row>
    <row r="262" customHeight="1" spans="2:11">
      <c r="B262" s="51"/>
      <c r="C262" s="51"/>
      <c r="D262" s="51"/>
      <c r="E262" s="51"/>
      <c r="F262" s="51"/>
      <c r="G262" s="51"/>
      <c r="H262" s="51"/>
      <c r="I262" s="51"/>
      <c r="J262" s="51"/>
      <c r="K262" s="51"/>
    </row>
    <row r="263" customHeight="1" spans="2:11">
      <c r="B263" s="51"/>
      <c r="C263" s="51"/>
      <c r="D263" s="51"/>
      <c r="E263" s="51"/>
      <c r="F263" s="51"/>
      <c r="G263" s="51"/>
      <c r="H263" s="51"/>
      <c r="I263" s="51"/>
      <c r="J263" s="51"/>
      <c r="K263" s="51"/>
    </row>
    <row r="264" customHeight="1" spans="2:11">
      <c r="B264" s="51"/>
      <c r="C264" s="51"/>
      <c r="D264" s="51"/>
      <c r="E264" s="51"/>
      <c r="F264" s="51"/>
      <c r="G264" s="51"/>
      <c r="H264" s="51"/>
      <c r="I264" s="51"/>
      <c r="J264" s="51"/>
      <c r="K264" s="51"/>
    </row>
    <row r="265" customHeight="1" spans="2:11">
      <c r="B265" s="51"/>
      <c r="C265" s="51"/>
      <c r="D265" s="51"/>
      <c r="E265" s="51"/>
      <c r="F265" s="51"/>
      <c r="G265" s="51"/>
      <c r="H265" s="51"/>
      <c r="I265" s="51"/>
      <c r="J265" s="51"/>
      <c r="K265" s="51"/>
    </row>
    <row r="266" customHeight="1" spans="2:11">
      <c r="B266" s="51"/>
      <c r="C266" s="51"/>
      <c r="D266" s="51"/>
      <c r="E266" s="51"/>
      <c r="F266" s="51"/>
      <c r="G266" s="51"/>
      <c r="H266" s="51"/>
      <c r="I266" s="51"/>
      <c r="J266" s="51"/>
      <c r="K266" s="51"/>
    </row>
    <row r="267" customHeight="1" spans="2:11">
      <c r="B267" s="51"/>
      <c r="C267" s="51"/>
      <c r="D267" s="51"/>
      <c r="E267" s="51"/>
      <c r="F267" s="51"/>
      <c r="G267" s="51"/>
      <c r="H267" s="51"/>
      <c r="I267" s="51"/>
      <c r="J267" s="51"/>
      <c r="K267" s="51"/>
    </row>
    <row r="268" customHeight="1" spans="2:11">
      <c r="B268" s="51"/>
      <c r="C268" s="51"/>
      <c r="D268" s="51"/>
      <c r="E268" s="51"/>
      <c r="F268" s="51"/>
      <c r="G268" s="51"/>
      <c r="H268" s="51"/>
      <c r="I268" s="51"/>
      <c r="J268" s="51"/>
      <c r="K268" s="51"/>
    </row>
    <row r="269" customHeight="1" spans="2:11">
      <c r="B269" s="51"/>
      <c r="C269" s="51"/>
      <c r="D269" s="51"/>
      <c r="E269" s="51"/>
      <c r="F269" s="51"/>
      <c r="G269" s="51"/>
      <c r="H269" s="51"/>
      <c r="I269" s="51"/>
      <c r="J269" s="51"/>
      <c r="K269" s="51"/>
    </row>
    <row r="270" customHeight="1" spans="2:11">
      <c r="B270" s="51"/>
      <c r="C270" s="51"/>
      <c r="D270" s="51"/>
      <c r="E270" s="51"/>
      <c r="F270" s="51"/>
      <c r="G270" s="51"/>
      <c r="H270" s="51"/>
      <c r="I270" s="51"/>
      <c r="J270" s="51"/>
      <c r="K270" s="51"/>
    </row>
    <row r="271" customHeight="1" spans="2:11">
      <c r="B271" s="51"/>
      <c r="C271" s="51"/>
      <c r="D271" s="51"/>
      <c r="E271" s="51"/>
      <c r="F271" s="51"/>
      <c r="G271" s="51"/>
      <c r="H271" s="51"/>
      <c r="I271" s="51"/>
      <c r="J271" s="51"/>
      <c r="K271" s="51"/>
    </row>
    <row r="272" customHeight="1" spans="2:11">
      <c r="B272" s="51"/>
      <c r="C272" s="51"/>
      <c r="D272" s="51"/>
      <c r="E272" s="51"/>
      <c r="F272" s="51"/>
      <c r="G272" s="51"/>
      <c r="H272" s="51"/>
      <c r="I272" s="51"/>
      <c r="J272" s="51"/>
      <c r="K272" s="51"/>
    </row>
    <row r="273" customHeight="1" spans="2:11">
      <c r="B273" s="51"/>
      <c r="C273" s="51"/>
      <c r="D273" s="51"/>
      <c r="E273" s="51"/>
      <c r="F273" s="51"/>
      <c r="G273" s="51"/>
      <c r="H273" s="51"/>
      <c r="I273" s="51"/>
      <c r="J273" s="51"/>
      <c r="K273" s="51"/>
    </row>
    <row r="274" customHeight="1" spans="2:11">
      <c r="B274" s="51"/>
      <c r="C274" s="51"/>
      <c r="D274" s="51"/>
      <c r="E274" s="51"/>
      <c r="F274" s="51"/>
      <c r="G274" s="51"/>
      <c r="H274" s="51"/>
      <c r="I274" s="51"/>
      <c r="J274" s="51"/>
      <c r="K274" s="51"/>
    </row>
    <row r="275" customHeight="1" spans="2:11">
      <c r="B275" s="51"/>
      <c r="C275" s="51"/>
      <c r="D275" s="51"/>
      <c r="E275" s="51"/>
      <c r="F275" s="51"/>
      <c r="G275" s="51"/>
      <c r="H275" s="51"/>
      <c r="I275" s="51"/>
      <c r="J275" s="51"/>
      <c r="K275" s="51"/>
    </row>
    <row r="276" customHeight="1" spans="2:11">
      <c r="B276" s="51"/>
      <c r="C276" s="51"/>
      <c r="D276" s="51"/>
      <c r="E276" s="51"/>
      <c r="F276" s="51"/>
      <c r="G276" s="51"/>
      <c r="H276" s="51"/>
      <c r="I276" s="51"/>
      <c r="J276" s="51"/>
      <c r="K276" s="51"/>
    </row>
    <row r="277" customHeight="1" spans="2:11">
      <c r="B277" s="51"/>
      <c r="C277" s="51"/>
      <c r="D277" s="51"/>
      <c r="E277" s="51"/>
      <c r="F277" s="51"/>
      <c r="G277" s="51"/>
      <c r="H277" s="51"/>
      <c r="I277" s="51"/>
      <c r="J277" s="51"/>
      <c r="K277" s="51"/>
    </row>
    <row r="278" customHeight="1" spans="2:11">
      <c r="B278" s="51"/>
      <c r="C278" s="51"/>
      <c r="D278" s="51"/>
      <c r="E278" s="51"/>
      <c r="F278" s="51"/>
      <c r="G278" s="51"/>
      <c r="H278" s="51"/>
      <c r="I278" s="51"/>
      <c r="J278" s="51"/>
      <c r="K278" s="51"/>
    </row>
    <row r="279" customHeight="1" spans="2:11">
      <c r="B279" s="51"/>
      <c r="C279" s="51"/>
      <c r="D279" s="51"/>
      <c r="E279" s="51"/>
      <c r="F279" s="51"/>
      <c r="G279" s="51"/>
      <c r="H279" s="51"/>
      <c r="I279" s="51"/>
      <c r="J279" s="51"/>
      <c r="K279" s="51"/>
    </row>
    <row r="280" customHeight="1" spans="2:11">
      <c r="B280" s="51"/>
      <c r="C280" s="51"/>
      <c r="D280" s="51"/>
      <c r="E280" s="51"/>
      <c r="F280" s="51"/>
      <c r="G280" s="51"/>
      <c r="H280" s="51"/>
      <c r="I280" s="51"/>
      <c r="J280" s="51"/>
      <c r="K280" s="51"/>
    </row>
    <row r="281" customHeight="1" spans="2:11">
      <c r="B281" s="51"/>
      <c r="C281" s="51"/>
      <c r="D281" s="51"/>
      <c r="E281" s="51"/>
      <c r="F281" s="51"/>
      <c r="G281" s="51"/>
      <c r="H281" s="51"/>
      <c r="I281" s="51"/>
      <c r="J281" s="51"/>
      <c r="K281" s="51"/>
    </row>
    <row r="282" customHeight="1" spans="2:11">
      <c r="B282" s="51"/>
      <c r="C282" s="51"/>
      <c r="D282" s="51"/>
      <c r="E282" s="51"/>
      <c r="F282" s="51"/>
      <c r="G282" s="51"/>
      <c r="H282" s="51"/>
      <c r="I282" s="51"/>
      <c r="J282" s="51"/>
      <c r="K282" s="51"/>
    </row>
    <row r="283" customHeight="1" spans="2:11">
      <c r="B283" s="51"/>
      <c r="C283" s="51"/>
      <c r="D283" s="51"/>
      <c r="E283" s="51"/>
      <c r="F283" s="51"/>
      <c r="G283" s="51"/>
      <c r="H283" s="51"/>
      <c r="I283" s="51"/>
      <c r="J283" s="51"/>
      <c r="K283" s="51"/>
    </row>
    <row r="284" customHeight="1" spans="2:11">
      <c r="B284" s="51"/>
      <c r="C284" s="51"/>
      <c r="D284" s="51"/>
      <c r="E284" s="51"/>
      <c r="F284" s="51"/>
      <c r="G284" s="51"/>
      <c r="H284" s="51"/>
      <c r="I284" s="51"/>
      <c r="J284" s="51"/>
      <c r="K284" s="51"/>
    </row>
    <row r="285" customHeight="1" spans="2:11">
      <c r="B285" s="51"/>
      <c r="C285" s="51"/>
      <c r="D285" s="51"/>
      <c r="E285" s="51"/>
      <c r="F285" s="51"/>
      <c r="G285" s="51"/>
      <c r="H285" s="51"/>
      <c r="I285" s="51"/>
      <c r="J285" s="51"/>
      <c r="K285" s="51"/>
    </row>
    <row r="286" customHeight="1" spans="2:11">
      <c r="B286" s="51"/>
      <c r="C286" s="51"/>
      <c r="D286" s="51"/>
      <c r="E286" s="51"/>
      <c r="F286" s="51"/>
      <c r="G286" s="51"/>
      <c r="H286" s="51"/>
      <c r="I286" s="51"/>
      <c r="J286" s="51"/>
      <c r="K286" s="51"/>
    </row>
    <row r="287" customHeight="1" spans="2:11">
      <c r="B287" s="51"/>
      <c r="C287" s="51"/>
      <c r="D287" s="51"/>
      <c r="E287" s="51"/>
      <c r="F287" s="51"/>
      <c r="G287" s="51"/>
      <c r="H287" s="51"/>
      <c r="I287" s="51"/>
      <c r="J287" s="51"/>
      <c r="K287" s="51"/>
    </row>
    <row r="288" customHeight="1" spans="2:11">
      <c r="B288" s="51"/>
      <c r="C288" s="51"/>
      <c r="D288" s="51"/>
      <c r="E288" s="51"/>
      <c r="F288" s="51"/>
      <c r="G288" s="51"/>
      <c r="H288" s="51"/>
      <c r="I288" s="51"/>
      <c r="J288" s="51"/>
      <c r="K288" s="51"/>
    </row>
    <row r="289" customHeight="1" spans="2:11">
      <c r="B289" s="51"/>
      <c r="C289" s="51"/>
      <c r="D289" s="51"/>
      <c r="E289" s="51"/>
      <c r="F289" s="51"/>
      <c r="G289" s="51"/>
      <c r="H289" s="51"/>
      <c r="I289" s="51"/>
      <c r="J289" s="51"/>
      <c r="K289" s="51"/>
    </row>
    <row r="290" customHeight="1" spans="2:11">
      <c r="B290" s="51"/>
      <c r="C290" s="51"/>
      <c r="D290" s="51"/>
      <c r="E290" s="51"/>
      <c r="F290" s="51"/>
      <c r="G290" s="51"/>
      <c r="H290" s="51"/>
      <c r="I290" s="51"/>
      <c r="J290" s="51"/>
      <c r="K290" s="51"/>
    </row>
    <row r="291" customHeight="1" spans="2:11">
      <c r="B291" s="51"/>
      <c r="C291" s="51"/>
      <c r="D291" s="51"/>
      <c r="E291" s="51"/>
      <c r="F291" s="51"/>
      <c r="G291" s="51"/>
      <c r="H291" s="51"/>
      <c r="I291" s="51"/>
      <c r="J291" s="51"/>
      <c r="K291" s="51"/>
    </row>
    <row r="292" customHeight="1" spans="2:11">
      <c r="B292" s="51"/>
      <c r="C292" s="51"/>
      <c r="D292" s="51"/>
      <c r="E292" s="51"/>
      <c r="F292" s="51"/>
      <c r="G292" s="51"/>
      <c r="H292" s="51"/>
      <c r="I292" s="51"/>
      <c r="J292" s="51"/>
      <c r="K292" s="51"/>
    </row>
    <row r="293" customHeight="1" spans="2:11">
      <c r="B293" s="51"/>
      <c r="C293" s="51"/>
      <c r="D293" s="51"/>
      <c r="E293" s="51"/>
      <c r="F293" s="51"/>
      <c r="G293" s="51"/>
      <c r="H293" s="51"/>
      <c r="I293" s="51"/>
      <c r="J293" s="51"/>
      <c r="K293" s="51"/>
    </row>
    <row r="294" customHeight="1" spans="2:11">
      <c r="B294" s="51"/>
      <c r="C294" s="51"/>
      <c r="D294" s="51"/>
      <c r="E294" s="51"/>
      <c r="F294" s="51"/>
      <c r="G294" s="51"/>
      <c r="H294" s="51"/>
      <c r="I294" s="51"/>
      <c r="J294" s="51"/>
      <c r="K294" s="51"/>
    </row>
    <row r="295" customHeight="1" spans="2:11">
      <c r="B295" s="51"/>
      <c r="C295" s="51"/>
      <c r="D295" s="51"/>
      <c r="E295" s="51"/>
      <c r="F295" s="51"/>
      <c r="G295" s="51"/>
      <c r="H295" s="51"/>
      <c r="I295" s="51"/>
      <c r="J295" s="51"/>
      <c r="K295" s="51"/>
    </row>
    <row r="296" customHeight="1" spans="2:11">
      <c r="B296" s="51"/>
      <c r="C296" s="51"/>
      <c r="D296" s="51"/>
      <c r="E296" s="51"/>
      <c r="F296" s="51"/>
      <c r="G296" s="51"/>
      <c r="H296" s="51"/>
      <c r="I296" s="51"/>
      <c r="J296" s="51"/>
      <c r="K296" s="51"/>
    </row>
    <row r="297" customHeight="1" spans="2:11">
      <c r="B297" s="51"/>
      <c r="C297" s="51"/>
      <c r="D297" s="51"/>
      <c r="E297" s="51"/>
      <c r="F297" s="51"/>
      <c r="G297" s="51"/>
      <c r="H297" s="51"/>
      <c r="I297" s="51"/>
      <c r="J297" s="51"/>
      <c r="K297" s="51"/>
    </row>
    <row r="298" customHeight="1" spans="2:11">
      <c r="B298" s="51"/>
      <c r="C298" s="51"/>
      <c r="D298" s="51"/>
      <c r="E298" s="51"/>
      <c r="F298" s="51"/>
      <c r="G298" s="51"/>
      <c r="H298" s="51"/>
      <c r="I298" s="51"/>
      <c r="J298" s="51"/>
      <c r="K298" s="51"/>
    </row>
    <row r="299" customHeight="1" spans="2:11">
      <c r="B299" s="51"/>
      <c r="C299" s="51"/>
      <c r="D299" s="51"/>
      <c r="E299" s="51"/>
      <c r="F299" s="51"/>
      <c r="G299" s="51"/>
      <c r="H299" s="51"/>
      <c r="I299" s="51"/>
      <c r="J299" s="51"/>
      <c r="K299" s="51"/>
    </row>
    <row r="300" customHeight="1" spans="2:11">
      <c r="B300" s="51"/>
      <c r="C300" s="51"/>
      <c r="D300" s="51"/>
      <c r="E300" s="51"/>
      <c r="F300" s="51"/>
      <c r="G300" s="51"/>
      <c r="H300" s="51"/>
      <c r="I300" s="51"/>
      <c r="J300" s="51"/>
      <c r="K300" s="51"/>
    </row>
    <row r="301" customHeight="1" spans="2:11">
      <c r="B301" s="51"/>
      <c r="C301" s="51"/>
      <c r="D301" s="51"/>
      <c r="E301" s="51"/>
      <c r="F301" s="51"/>
      <c r="G301" s="51"/>
      <c r="H301" s="51"/>
      <c r="I301" s="51"/>
      <c r="J301" s="51"/>
      <c r="K301" s="51"/>
    </row>
    <row r="302" customHeight="1" spans="2:11">
      <c r="B302" s="51"/>
      <c r="C302" s="51"/>
      <c r="D302" s="51"/>
      <c r="E302" s="51"/>
      <c r="F302" s="51"/>
      <c r="G302" s="51"/>
      <c r="H302" s="51"/>
      <c r="I302" s="51"/>
      <c r="J302" s="51"/>
      <c r="K302" s="51"/>
    </row>
    <row r="303" customHeight="1" spans="2:11">
      <c r="B303" s="51"/>
      <c r="C303" s="51"/>
      <c r="D303" s="51"/>
      <c r="E303" s="51"/>
      <c r="F303" s="51"/>
      <c r="G303" s="51"/>
      <c r="H303" s="51"/>
      <c r="I303" s="51"/>
      <c r="J303" s="51"/>
      <c r="K303" s="51"/>
    </row>
    <row r="304" customHeight="1" spans="2:11">
      <c r="B304" s="51"/>
      <c r="C304" s="51"/>
      <c r="D304" s="51"/>
      <c r="E304" s="51"/>
      <c r="F304" s="51"/>
      <c r="G304" s="51"/>
      <c r="H304" s="51"/>
      <c r="I304" s="51"/>
      <c r="J304" s="51"/>
      <c r="K304" s="51"/>
    </row>
    <row r="305" customHeight="1" spans="2:11">
      <c r="B305" s="51"/>
      <c r="C305" s="51"/>
      <c r="D305" s="51"/>
      <c r="E305" s="51"/>
      <c r="F305" s="51"/>
      <c r="G305" s="51"/>
      <c r="H305" s="51"/>
      <c r="I305" s="51"/>
      <c r="J305" s="51"/>
      <c r="K305" s="51"/>
    </row>
    <row r="306" customHeight="1" spans="2:11">
      <c r="B306" s="51"/>
      <c r="C306" s="51"/>
      <c r="D306" s="51"/>
      <c r="E306" s="51"/>
      <c r="F306" s="51"/>
      <c r="G306" s="51"/>
      <c r="H306" s="51"/>
      <c r="I306" s="51"/>
      <c r="J306" s="51"/>
      <c r="K306" s="51"/>
    </row>
    <row r="307" customHeight="1" spans="2:11">
      <c r="B307" s="51"/>
      <c r="C307" s="51"/>
      <c r="D307" s="51"/>
      <c r="E307" s="51"/>
      <c r="F307" s="51"/>
      <c r="G307" s="51"/>
      <c r="H307" s="51"/>
      <c r="I307" s="51"/>
      <c r="J307" s="51"/>
      <c r="K307" s="51"/>
    </row>
    <row r="308" customHeight="1" spans="2:11">
      <c r="B308" s="51"/>
      <c r="C308" s="51"/>
      <c r="D308" s="51"/>
      <c r="E308" s="51"/>
      <c r="F308" s="51"/>
      <c r="G308" s="51"/>
      <c r="H308" s="51"/>
      <c r="I308" s="51"/>
      <c r="J308" s="51"/>
      <c r="K308" s="51"/>
    </row>
    <row r="309" customHeight="1" spans="2:11">
      <c r="B309" s="51"/>
      <c r="C309" s="51"/>
      <c r="D309" s="51"/>
      <c r="E309" s="51"/>
      <c r="F309" s="51"/>
      <c r="G309" s="51"/>
      <c r="H309" s="51"/>
      <c r="I309" s="51"/>
      <c r="J309" s="51"/>
      <c r="K309" s="51"/>
    </row>
    <row r="310" customHeight="1" spans="2:11">
      <c r="B310" s="51"/>
      <c r="C310" s="51"/>
      <c r="D310" s="51"/>
      <c r="E310" s="51"/>
      <c r="F310" s="51"/>
      <c r="G310" s="51"/>
      <c r="H310" s="51"/>
      <c r="I310" s="51"/>
      <c r="J310" s="51"/>
      <c r="K310" s="51"/>
    </row>
    <row r="311" customHeight="1" spans="2:11">
      <c r="B311" s="51"/>
      <c r="C311" s="51"/>
      <c r="D311" s="51"/>
      <c r="E311" s="51"/>
      <c r="F311" s="51"/>
      <c r="G311" s="51"/>
      <c r="H311" s="51"/>
      <c r="I311" s="51"/>
      <c r="J311" s="51"/>
      <c r="K311" s="51"/>
    </row>
    <row r="312" customHeight="1" spans="2:11">
      <c r="B312" s="51"/>
      <c r="C312" s="51"/>
      <c r="D312" s="51"/>
      <c r="E312" s="51"/>
      <c r="F312" s="51"/>
      <c r="G312" s="51"/>
      <c r="H312" s="51"/>
      <c r="I312" s="51"/>
      <c r="J312" s="51"/>
      <c r="K312" s="51"/>
    </row>
    <row r="313" customHeight="1" spans="2:11">
      <c r="B313" s="51"/>
      <c r="C313" s="51"/>
      <c r="D313" s="51"/>
      <c r="E313" s="51"/>
      <c r="F313" s="51"/>
      <c r="G313" s="51"/>
      <c r="H313" s="51"/>
      <c r="I313" s="51"/>
      <c r="J313" s="51"/>
      <c r="K313" s="51"/>
    </row>
    <row r="314" customHeight="1" spans="2:11">
      <c r="B314" s="51"/>
      <c r="C314" s="51"/>
      <c r="D314" s="51"/>
      <c r="E314" s="51"/>
      <c r="F314" s="51"/>
      <c r="G314" s="51"/>
      <c r="H314" s="51"/>
      <c r="I314" s="51"/>
      <c r="J314" s="51"/>
      <c r="K314" s="51"/>
    </row>
    <row r="315" customHeight="1" spans="2:11">
      <c r="B315" s="51"/>
      <c r="C315" s="51"/>
      <c r="D315" s="51"/>
      <c r="E315" s="51"/>
      <c r="F315" s="51"/>
      <c r="G315" s="51"/>
      <c r="H315" s="51"/>
      <c r="I315" s="51"/>
      <c r="J315" s="51"/>
      <c r="K315" s="51"/>
    </row>
    <row r="316" customHeight="1" spans="2:11">
      <c r="B316" s="51"/>
      <c r="C316" s="51"/>
      <c r="D316" s="51"/>
      <c r="E316" s="51"/>
      <c r="F316" s="51"/>
      <c r="G316" s="51"/>
      <c r="H316" s="51"/>
      <c r="I316" s="51"/>
      <c r="J316" s="51"/>
      <c r="K316" s="51"/>
    </row>
    <row r="317" customHeight="1" spans="2:11">
      <c r="B317" s="51"/>
      <c r="C317" s="51"/>
      <c r="D317" s="51"/>
      <c r="E317" s="51"/>
      <c r="F317" s="51"/>
      <c r="G317" s="51"/>
      <c r="H317" s="51"/>
      <c r="I317" s="51"/>
      <c r="J317" s="51"/>
      <c r="K317" s="51"/>
    </row>
    <row r="318" customHeight="1" spans="2:11">
      <c r="B318" s="51"/>
      <c r="C318" s="51"/>
      <c r="D318" s="51"/>
      <c r="E318" s="51"/>
      <c r="F318" s="51"/>
      <c r="G318" s="51"/>
      <c r="H318" s="51"/>
      <c r="I318" s="51"/>
      <c r="J318" s="51"/>
      <c r="K318" s="51"/>
    </row>
    <row r="319" customHeight="1" spans="2:11">
      <c r="B319" s="51"/>
      <c r="C319" s="51"/>
      <c r="D319" s="51"/>
      <c r="E319" s="51"/>
      <c r="F319" s="51"/>
      <c r="G319" s="51"/>
      <c r="H319" s="51"/>
      <c r="I319" s="51"/>
      <c r="J319" s="51"/>
      <c r="K319" s="51"/>
    </row>
    <row r="320" customHeight="1" spans="2:11">
      <c r="B320" s="51"/>
      <c r="C320" s="51"/>
      <c r="D320" s="51"/>
      <c r="E320" s="51"/>
      <c r="F320" s="51"/>
      <c r="G320" s="51"/>
      <c r="H320" s="51"/>
      <c r="I320" s="51"/>
      <c r="J320" s="51"/>
      <c r="K320" s="51"/>
    </row>
    <row r="321" customHeight="1" spans="2:11">
      <c r="B321" s="51"/>
      <c r="C321" s="51"/>
      <c r="D321" s="51"/>
      <c r="E321" s="51"/>
      <c r="F321" s="51"/>
      <c r="G321" s="51"/>
      <c r="H321" s="51"/>
      <c r="I321" s="51"/>
      <c r="J321" s="51"/>
      <c r="K321" s="51"/>
    </row>
    <row r="322" customHeight="1" spans="2:11">
      <c r="B322" s="51"/>
      <c r="C322" s="51"/>
      <c r="D322" s="51"/>
      <c r="E322" s="51"/>
      <c r="F322" s="51"/>
      <c r="G322" s="51"/>
      <c r="H322" s="51"/>
      <c r="I322" s="51"/>
      <c r="J322" s="51"/>
      <c r="K322" s="51"/>
    </row>
    <row r="323" customHeight="1" spans="2:11">
      <c r="B323" s="51"/>
      <c r="C323" s="51"/>
      <c r="D323" s="51"/>
      <c r="E323" s="51"/>
      <c r="F323" s="51"/>
      <c r="G323" s="51"/>
      <c r="H323" s="51"/>
      <c r="I323" s="51"/>
      <c r="J323" s="51"/>
      <c r="K323" s="51"/>
    </row>
    <row r="324" customHeight="1" spans="2:11">
      <c r="B324" s="51"/>
      <c r="C324" s="51"/>
      <c r="D324" s="51"/>
      <c r="E324" s="51"/>
      <c r="F324" s="51"/>
      <c r="G324" s="51"/>
      <c r="H324" s="51"/>
      <c r="I324" s="51"/>
      <c r="J324" s="51"/>
      <c r="K324" s="51"/>
    </row>
    <row r="325" customHeight="1" spans="2:11">
      <c r="B325" s="51"/>
      <c r="C325" s="51"/>
      <c r="D325" s="51"/>
      <c r="E325" s="51"/>
      <c r="F325" s="51"/>
      <c r="G325" s="51"/>
      <c r="H325" s="51"/>
      <c r="I325" s="51"/>
      <c r="J325" s="51"/>
      <c r="K325" s="51"/>
    </row>
    <row r="326" customHeight="1" spans="2:11">
      <c r="B326" s="51"/>
      <c r="C326" s="51"/>
      <c r="D326" s="51"/>
      <c r="E326" s="51"/>
      <c r="F326" s="51"/>
      <c r="G326" s="51"/>
      <c r="H326" s="51"/>
      <c r="I326" s="51"/>
      <c r="J326" s="51"/>
      <c r="K326" s="51"/>
    </row>
    <row r="327" customHeight="1" spans="2:11">
      <c r="B327" s="51"/>
      <c r="C327" s="51"/>
      <c r="D327" s="51"/>
      <c r="E327" s="51"/>
      <c r="F327" s="51"/>
      <c r="G327" s="51"/>
      <c r="H327" s="51"/>
      <c r="I327" s="51"/>
      <c r="J327" s="51"/>
      <c r="K327" s="51"/>
    </row>
    <row r="328" customHeight="1" spans="2:11">
      <c r="B328" s="51"/>
      <c r="C328" s="51"/>
      <c r="D328" s="51"/>
      <c r="E328" s="51"/>
      <c r="F328" s="51"/>
      <c r="G328" s="51"/>
      <c r="H328" s="51"/>
      <c r="I328" s="51"/>
      <c r="J328" s="51"/>
      <c r="K328" s="51"/>
    </row>
    <row r="329" customHeight="1" spans="2:11">
      <c r="B329" s="51"/>
      <c r="C329" s="51"/>
      <c r="D329" s="51"/>
      <c r="E329" s="51"/>
      <c r="F329" s="51"/>
      <c r="G329" s="51"/>
      <c r="H329" s="51"/>
      <c r="I329" s="51"/>
      <c r="J329" s="51"/>
      <c r="K329" s="51"/>
    </row>
    <row r="330" customHeight="1" spans="2:11">
      <c r="B330" s="51"/>
      <c r="C330" s="51"/>
      <c r="D330" s="51"/>
      <c r="E330" s="51"/>
      <c r="F330" s="51"/>
      <c r="G330" s="51"/>
      <c r="H330" s="51"/>
      <c r="I330" s="51"/>
      <c r="J330" s="51"/>
      <c r="K330" s="51"/>
    </row>
    <row r="331" customHeight="1" spans="2:11">
      <c r="B331" s="51"/>
      <c r="C331" s="51"/>
      <c r="D331" s="51"/>
      <c r="E331" s="51"/>
      <c r="F331" s="51"/>
      <c r="G331" s="51"/>
      <c r="H331" s="51"/>
      <c r="I331" s="51"/>
      <c r="J331" s="51"/>
      <c r="K331" s="51"/>
    </row>
    <row r="332" customHeight="1" spans="2:11">
      <c r="B332" s="51"/>
      <c r="C332" s="51"/>
      <c r="D332" s="51"/>
      <c r="E332" s="51"/>
      <c r="F332" s="51"/>
      <c r="G332" s="51"/>
      <c r="H332" s="51"/>
      <c r="I332" s="51"/>
      <c r="J332" s="51"/>
      <c r="K332" s="51"/>
    </row>
    <row r="333" customHeight="1" spans="2:11">
      <c r="B333" s="51"/>
      <c r="C333" s="51"/>
      <c r="D333" s="51"/>
      <c r="E333" s="51"/>
      <c r="F333" s="51"/>
      <c r="G333" s="51"/>
      <c r="H333" s="51"/>
      <c r="I333" s="51"/>
      <c r="J333" s="51"/>
      <c r="K333" s="51"/>
    </row>
    <row r="334" customHeight="1" spans="2:11">
      <c r="B334" s="51"/>
      <c r="C334" s="51"/>
      <c r="D334" s="51"/>
      <c r="E334" s="51"/>
      <c r="F334" s="51"/>
      <c r="G334" s="51"/>
      <c r="H334" s="51"/>
      <c r="I334" s="51"/>
      <c r="J334" s="51"/>
      <c r="K334" s="51"/>
    </row>
    <row r="335" customHeight="1" spans="2:11">
      <c r="B335" s="51"/>
      <c r="C335" s="51"/>
      <c r="D335" s="51"/>
      <c r="E335" s="51"/>
      <c r="F335" s="51"/>
      <c r="G335" s="51"/>
      <c r="H335" s="51"/>
      <c r="I335" s="51"/>
      <c r="J335" s="51"/>
      <c r="K335" s="51"/>
    </row>
    <row r="336" customHeight="1" spans="2:11">
      <c r="B336" s="51"/>
      <c r="C336" s="51"/>
      <c r="D336" s="51"/>
      <c r="E336" s="51"/>
      <c r="F336" s="51"/>
      <c r="G336" s="51"/>
      <c r="H336" s="51"/>
      <c r="I336" s="51"/>
      <c r="J336" s="51"/>
      <c r="K336" s="51"/>
    </row>
    <row r="337" customHeight="1" spans="2:11">
      <c r="B337" s="51"/>
      <c r="C337" s="51"/>
      <c r="D337" s="51"/>
      <c r="E337" s="51"/>
      <c r="F337" s="51"/>
      <c r="G337" s="51"/>
      <c r="H337" s="51"/>
      <c r="I337" s="51"/>
      <c r="J337" s="51"/>
      <c r="K337" s="51"/>
    </row>
    <row r="338" customHeight="1" spans="2:11">
      <c r="B338" s="51"/>
      <c r="C338" s="51"/>
      <c r="D338" s="51"/>
      <c r="E338" s="51"/>
      <c r="F338" s="51"/>
      <c r="G338" s="51"/>
      <c r="H338" s="51"/>
      <c r="I338" s="51"/>
      <c r="J338" s="51"/>
      <c r="K338" s="51"/>
    </row>
    <row r="339" customHeight="1" spans="2:11">
      <c r="B339" s="51"/>
      <c r="C339" s="51"/>
      <c r="D339" s="51"/>
      <c r="E339" s="51"/>
      <c r="F339" s="51"/>
      <c r="G339" s="51"/>
      <c r="H339" s="51"/>
      <c r="I339" s="51"/>
      <c r="J339" s="51"/>
      <c r="K339" s="51"/>
    </row>
    <row r="340" customHeight="1" spans="2:11">
      <c r="B340" s="51"/>
      <c r="C340" s="51"/>
      <c r="D340" s="51"/>
      <c r="E340" s="51"/>
      <c r="F340" s="51"/>
      <c r="G340" s="51"/>
      <c r="H340" s="51"/>
      <c r="I340" s="51"/>
      <c r="J340" s="51"/>
      <c r="K340" s="51"/>
    </row>
    <row r="341" customHeight="1" spans="2:11">
      <c r="B341" s="51"/>
      <c r="C341" s="51"/>
      <c r="D341" s="51"/>
      <c r="E341" s="51"/>
      <c r="F341" s="51"/>
      <c r="G341" s="51"/>
      <c r="H341" s="51"/>
      <c r="I341" s="51"/>
      <c r="J341" s="51"/>
      <c r="K341" s="51"/>
    </row>
    <row r="342" customHeight="1" spans="2:11">
      <c r="B342" s="51"/>
      <c r="C342" s="51"/>
      <c r="D342" s="51"/>
      <c r="E342" s="51"/>
      <c r="F342" s="51"/>
      <c r="G342" s="51"/>
      <c r="H342" s="51"/>
      <c r="I342" s="51"/>
      <c r="J342" s="51"/>
      <c r="K342" s="51"/>
    </row>
    <row r="343" customHeight="1" spans="2:11">
      <c r="B343" s="51"/>
      <c r="C343" s="51"/>
      <c r="D343" s="51"/>
      <c r="E343" s="51"/>
      <c r="F343" s="51"/>
      <c r="G343" s="51"/>
      <c r="H343" s="51"/>
      <c r="I343" s="51"/>
      <c r="J343" s="51"/>
      <c r="K343" s="51"/>
    </row>
    <row r="344" customHeight="1" spans="2:11">
      <c r="B344" s="51"/>
      <c r="C344" s="51"/>
      <c r="D344" s="51"/>
      <c r="E344" s="51"/>
      <c r="F344" s="51"/>
      <c r="G344" s="51"/>
      <c r="H344" s="51"/>
      <c r="I344" s="51"/>
      <c r="J344" s="51"/>
      <c r="K344" s="51"/>
    </row>
    <row r="345" customHeight="1" spans="2:11">
      <c r="B345" s="51"/>
      <c r="C345" s="51"/>
      <c r="D345" s="51"/>
      <c r="E345" s="51"/>
      <c r="F345" s="51"/>
      <c r="G345" s="51"/>
      <c r="H345" s="51"/>
      <c r="I345" s="51"/>
      <c r="J345" s="51"/>
      <c r="K345" s="51"/>
    </row>
    <row r="346" customHeight="1" spans="2:11">
      <c r="B346" s="51"/>
      <c r="C346" s="51"/>
      <c r="D346" s="51"/>
      <c r="E346" s="51"/>
      <c r="F346" s="51"/>
      <c r="G346" s="51"/>
      <c r="H346" s="51"/>
      <c r="I346" s="51"/>
      <c r="J346" s="51"/>
      <c r="K346" s="51"/>
    </row>
    <row r="347" customHeight="1" spans="2:11">
      <c r="B347" s="51"/>
      <c r="C347" s="51"/>
      <c r="D347" s="51"/>
      <c r="E347" s="51"/>
      <c r="F347" s="51"/>
      <c r="G347" s="51"/>
      <c r="H347" s="51"/>
      <c r="I347" s="51"/>
      <c r="J347" s="51"/>
      <c r="K347" s="51"/>
    </row>
    <row r="348" customHeight="1" spans="2:11">
      <c r="B348" s="51"/>
      <c r="C348" s="51"/>
      <c r="D348" s="51"/>
      <c r="E348" s="51"/>
      <c r="F348" s="51"/>
      <c r="G348" s="51"/>
      <c r="H348" s="51"/>
      <c r="I348" s="51"/>
      <c r="J348" s="51"/>
      <c r="K348" s="51"/>
    </row>
    <row r="349" customHeight="1" spans="2:11">
      <c r="B349" s="51"/>
      <c r="C349" s="51"/>
      <c r="D349" s="51"/>
      <c r="E349" s="51"/>
      <c r="F349" s="51"/>
      <c r="G349" s="51"/>
      <c r="H349" s="51"/>
      <c r="I349" s="51"/>
      <c r="J349" s="51"/>
      <c r="K349" s="51"/>
    </row>
    <row r="350" customHeight="1" spans="2:11">
      <c r="B350" s="51"/>
      <c r="C350" s="51"/>
      <c r="D350" s="51"/>
      <c r="E350" s="51"/>
      <c r="F350" s="51"/>
      <c r="G350" s="51"/>
      <c r="H350" s="51"/>
      <c r="I350" s="51"/>
      <c r="J350" s="51"/>
      <c r="K350" s="51"/>
    </row>
    <row r="351" customHeight="1" spans="2:11">
      <c r="B351" s="51"/>
      <c r="C351" s="51"/>
      <c r="D351" s="51"/>
      <c r="E351" s="51"/>
      <c r="F351" s="51"/>
      <c r="G351" s="51"/>
      <c r="H351" s="51"/>
      <c r="I351" s="51"/>
      <c r="J351" s="51"/>
      <c r="K351" s="51"/>
    </row>
    <row r="352" customHeight="1" spans="2:11">
      <c r="B352" s="51"/>
      <c r="C352" s="51"/>
      <c r="D352" s="51"/>
      <c r="E352" s="51"/>
      <c r="F352" s="51"/>
      <c r="G352" s="51"/>
      <c r="H352" s="51"/>
      <c r="I352" s="51"/>
      <c r="J352" s="51"/>
      <c r="K352" s="51"/>
    </row>
    <row r="353" customHeight="1" spans="2:11">
      <c r="B353" s="51"/>
      <c r="C353" s="51"/>
      <c r="D353" s="51"/>
      <c r="E353" s="51"/>
      <c r="F353" s="51"/>
      <c r="G353" s="51"/>
      <c r="H353" s="51"/>
      <c r="I353" s="51"/>
      <c r="J353" s="51"/>
      <c r="K353" s="51"/>
    </row>
    <row r="354" customHeight="1" spans="2:11">
      <c r="B354" s="51"/>
      <c r="C354" s="51"/>
      <c r="D354" s="51"/>
      <c r="E354" s="51"/>
      <c r="F354" s="51"/>
      <c r="G354" s="51"/>
      <c r="H354" s="51"/>
      <c r="I354" s="51"/>
      <c r="J354" s="51"/>
      <c r="K354" s="51"/>
    </row>
    <row r="355" customHeight="1" spans="2:11">
      <c r="B355" s="51"/>
      <c r="C355" s="51"/>
      <c r="D355" s="51"/>
      <c r="E355" s="51"/>
      <c r="F355" s="51"/>
      <c r="G355" s="51"/>
      <c r="H355" s="51"/>
      <c r="I355" s="51"/>
      <c r="J355" s="51"/>
      <c r="K355" s="51"/>
    </row>
    <row r="356" customHeight="1" spans="2:11">
      <c r="B356" s="51"/>
      <c r="C356" s="51"/>
      <c r="D356" s="51"/>
      <c r="E356" s="51"/>
      <c r="F356" s="51"/>
      <c r="G356" s="51"/>
      <c r="H356" s="51"/>
      <c r="I356" s="51"/>
      <c r="J356" s="51"/>
      <c r="K356" s="51"/>
    </row>
    <row r="357" customHeight="1" spans="2:11">
      <c r="B357" s="51"/>
      <c r="C357" s="51"/>
      <c r="D357" s="51"/>
      <c r="E357" s="51"/>
      <c r="F357" s="51"/>
      <c r="G357" s="51"/>
      <c r="H357" s="51"/>
      <c r="I357" s="51"/>
      <c r="J357" s="51"/>
      <c r="K357" s="51"/>
    </row>
    <row r="358" customHeight="1" spans="2:11">
      <c r="B358" s="51"/>
      <c r="C358" s="51"/>
      <c r="D358" s="51"/>
      <c r="E358" s="51"/>
      <c r="F358" s="51"/>
      <c r="G358" s="51"/>
      <c r="H358" s="51"/>
      <c r="I358" s="51"/>
      <c r="J358" s="51"/>
      <c r="K358" s="51"/>
    </row>
    <row r="359" customHeight="1" spans="2:11">
      <c r="B359" s="51"/>
      <c r="C359" s="51"/>
      <c r="D359" s="51"/>
      <c r="E359" s="51"/>
      <c r="F359" s="51"/>
      <c r="G359" s="51"/>
      <c r="H359" s="51"/>
      <c r="I359" s="51"/>
      <c r="J359" s="51"/>
      <c r="K359" s="51"/>
    </row>
    <row r="360" customHeight="1" spans="2:11">
      <c r="B360" s="51"/>
      <c r="C360" s="51"/>
      <c r="D360" s="51"/>
      <c r="E360" s="51"/>
      <c r="F360" s="51"/>
      <c r="G360" s="51"/>
      <c r="H360" s="51"/>
      <c r="I360" s="51"/>
      <c r="J360" s="51"/>
      <c r="K360" s="51"/>
    </row>
    <row r="361" customHeight="1" spans="2:11">
      <c r="B361" s="51"/>
      <c r="C361" s="51"/>
      <c r="D361" s="51"/>
      <c r="E361" s="51"/>
      <c r="F361" s="51"/>
      <c r="G361" s="51"/>
      <c r="H361" s="51"/>
      <c r="I361" s="51"/>
      <c r="J361" s="51"/>
      <c r="K361" s="51"/>
    </row>
    <row r="362" customHeight="1" spans="2:11">
      <c r="B362" s="51"/>
      <c r="C362" s="51"/>
      <c r="D362" s="51"/>
      <c r="E362" s="51"/>
      <c r="F362" s="51"/>
      <c r="G362" s="51"/>
      <c r="H362" s="51"/>
      <c r="I362" s="51"/>
      <c r="J362" s="51"/>
      <c r="K362" s="51"/>
    </row>
    <row r="363" customHeight="1" spans="2:11">
      <c r="B363" s="51"/>
      <c r="C363" s="51"/>
      <c r="D363" s="51"/>
      <c r="E363" s="51"/>
      <c r="F363" s="51"/>
      <c r="G363" s="51"/>
      <c r="H363" s="51"/>
      <c r="I363" s="51"/>
      <c r="J363" s="51"/>
      <c r="K363" s="51"/>
    </row>
    <row r="364" customHeight="1" spans="2:11">
      <c r="B364" s="51"/>
      <c r="C364" s="51"/>
      <c r="D364" s="51"/>
      <c r="E364" s="51"/>
      <c r="F364" s="51"/>
      <c r="G364" s="51"/>
      <c r="H364" s="51"/>
      <c r="I364" s="51"/>
      <c r="J364" s="51"/>
      <c r="K364" s="51"/>
    </row>
    <row r="365" customHeight="1" spans="2:11">
      <c r="B365" s="51"/>
      <c r="C365" s="51"/>
      <c r="D365" s="51"/>
      <c r="E365" s="51"/>
      <c r="F365" s="51"/>
      <c r="G365" s="51"/>
      <c r="H365" s="51"/>
      <c r="I365" s="51"/>
      <c r="J365" s="51"/>
      <c r="K365" s="51"/>
    </row>
    <row r="366" customHeight="1" spans="2:11">
      <c r="B366" s="51"/>
      <c r="C366" s="51"/>
      <c r="D366" s="51"/>
      <c r="E366" s="51"/>
      <c r="F366" s="51"/>
      <c r="G366" s="51"/>
      <c r="H366" s="51"/>
      <c r="I366" s="51"/>
      <c r="J366" s="51"/>
      <c r="K366" s="51"/>
    </row>
    <row r="367" customHeight="1" spans="2:11">
      <c r="B367" s="51"/>
      <c r="C367" s="51"/>
      <c r="D367" s="51"/>
      <c r="E367" s="51"/>
      <c r="F367" s="51"/>
      <c r="G367" s="51"/>
      <c r="H367" s="51"/>
      <c r="I367" s="51"/>
      <c r="J367" s="51"/>
      <c r="K367" s="51"/>
    </row>
    <row r="368" customHeight="1" spans="2:11">
      <c r="B368" s="51"/>
      <c r="C368" s="51"/>
      <c r="D368" s="51"/>
      <c r="E368" s="51"/>
      <c r="F368" s="51"/>
      <c r="G368" s="51"/>
      <c r="H368" s="51"/>
      <c r="I368" s="51"/>
      <c r="J368" s="51"/>
      <c r="K368" s="51"/>
    </row>
    <row r="369" customHeight="1" spans="2:11">
      <c r="B369" s="51"/>
      <c r="C369" s="51"/>
      <c r="D369" s="51"/>
      <c r="E369" s="51"/>
      <c r="F369" s="51"/>
      <c r="G369" s="51"/>
      <c r="H369" s="51"/>
      <c r="I369" s="51"/>
      <c r="J369" s="51"/>
      <c r="K369" s="51"/>
    </row>
    <row r="370" customHeight="1" spans="2:11">
      <c r="B370" s="51"/>
      <c r="C370" s="51"/>
      <c r="D370" s="51"/>
      <c r="E370" s="51"/>
      <c r="F370" s="51"/>
      <c r="G370" s="51"/>
      <c r="H370" s="51"/>
      <c r="I370" s="51"/>
      <c r="J370" s="51"/>
      <c r="K370" s="51"/>
    </row>
    <row r="371" customHeight="1" spans="2:11">
      <c r="B371" s="51"/>
      <c r="C371" s="51"/>
      <c r="D371" s="51"/>
      <c r="E371" s="51"/>
      <c r="F371" s="51"/>
      <c r="G371" s="51"/>
      <c r="H371" s="51"/>
      <c r="I371" s="51"/>
      <c r="J371" s="51"/>
      <c r="K371" s="51"/>
    </row>
    <row r="372" customHeight="1" spans="2:11">
      <c r="B372" s="51"/>
      <c r="C372" s="51"/>
      <c r="D372" s="51"/>
      <c r="E372" s="51"/>
      <c r="F372" s="51"/>
      <c r="G372" s="51"/>
      <c r="H372" s="51"/>
      <c r="I372" s="51"/>
      <c r="J372" s="51"/>
      <c r="K372" s="51"/>
    </row>
    <row r="373" customHeight="1" spans="2:11">
      <c r="B373" s="51"/>
      <c r="C373" s="51"/>
      <c r="D373" s="51"/>
      <c r="E373" s="51"/>
      <c r="F373" s="51"/>
      <c r="G373" s="51"/>
      <c r="H373" s="51"/>
      <c r="I373" s="51"/>
      <c r="J373" s="51"/>
      <c r="K373" s="51"/>
    </row>
    <row r="374" customHeight="1" spans="2:11">
      <c r="B374" s="51"/>
      <c r="C374" s="51"/>
      <c r="D374" s="51"/>
      <c r="E374" s="51"/>
      <c r="F374" s="51"/>
      <c r="G374" s="51"/>
      <c r="H374" s="51"/>
      <c r="I374" s="51"/>
      <c r="J374" s="51"/>
      <c r="K374" s="51"/>
    </row>
    <row r="375" customHeight="1" spans="2:11">
      <c r="B375" s="51"/>
      <c r="C375" s="51"/>
      <c r="D375" s="51"/>
      <c r="E375" s="51"/>
      <c r="F375" s="51"/>
      <c r="G375" s="51"/>
      <c r="H375" s="51"/>
      <c r="I375" s="51"/>
      <c r="J375" s="51"/>
      <c r="K375" s="51"/>
    </row>
    <row r="376" customHeight="1" spans="2:11">
      <c r="B376" s="51"/>
      <c r="C376" s="51"/>
      <c r="D376" s="51"/>
      <c r="E376" s="51"/>
      <c r="F376" s="51"/>
      <c r="G376" s="51"/>
      <c r="H376" s="51"/>
      <c r="I376" s="51"/>
      <c r="J376" s="51"/>
      <c r="K376" s="51"/>
    </row>
    <row r="377" customHeight="1" spans="2:11">
      <c r="B377" s="51"/>
      <c r="C377" s="51"/>
      <c r="D377" s="51"/>
      <c r="E377" s="51"/>
      <c r="F377" s="51"/>
      <c r="G377" s="51"/>
      <c r="H377" s="51"/>
      <c r="I377" s="51"/>
      <c r="J377" s="51"/>
      <c r="K377" s="51"/>
    </row>
    <row r="378" customHeight="1" spans="2:11">
      <c r="B378" s="51"/>
      <c r="C378" s="51"/>
      <c r="D378" s="51"/>
      <c r="E378" s="51"/>
      <c r="F378" s="51"/>
      <c r="G378" s="51"/>
      <c r="H378" s="51"/>
      <c r="I378" s="51"/>
      <c r="J378" s="51"/>
      <c r="K378" s="51"/>
    </row>
    <row r="379" customHeight="1" spans="2:11">
      <c r="B379" s="51"/>
      <c r="C379" s="51"/>
      <c r="D379" s="51"/>
      <c r="E379" s="51"/>
      <c r="F379" s="51"/>
      <c r="G379" s="51"/>
      <c r="H379" s="51"/>
      <c r="I379" s="51"/>
      <c r="J379" s="51"/>
      <c r="K379" s="51"/>
    </row>
    <row r="380" customHeight="1" spans="2:11">
      <c r="B380" s="51"/>
      <c r="C380" s="51"/>
      <c r="D380" s="51"/>
      <c r="E380" s="51"/>
      <c r="F380" s="51"/>
      <c r="G380" s="51"/>
      <c r="H380" s="51"/>
      <c r="I380" s="51"/>
      <c r="J380" s="51"/>
      <c r="K380" s="51"/>
    </row>
    <row r="381" customHeight="1" spans="2:11">
      <c r="B381" s="51"/>
      <c r="C381" s="51"/>
      <c r="D381" s="51"/>
      <c r="E381" s="51"/>
      <c r="F381" s="51"/>
      <c r="G381" s="51"/>
      <c r="H381" s="51"/>
      <c r="I381" s="51"/>
      <c r="J381" s="51"/>
      <c r="K381" s="51"/>
    </row>
    <row r="382" customHeight="1" spans="2:11">
      <c r="B382" s="51"/>
      <c r="C382" s="51"/>
      <c r="D382" s="51"/>
      <c r="E382" s="51"/>
      <c r="F382" s="51"/>
      <c r="G382" s="51"/>
      <c r="H382" s="51"/>
      <c r="I382" s="51"/>
      <c r="J382" s="51"/>
      <c r="K382" s="51"/>
    </row>
    <row r="383" customHeight="1" spans="2:11">
      <c r="B383" s="51"/>
      <c r="C383" s="51"/>
      <c r="D383" s="51"/>
      <c r="E383" s="51"/>
      <c r="F383" s="51"/>
      <c r="G383" s="51"/>
      <c r="H383" s="51"/>
      <c r="I383" s="51"/>
      <c r="J383" s="51"/>
      <c r="K383" s="51"/>
    </row>
    <row r="384" customHeight="1" spans="2:11">
      <c r="B384" s="51"/>
      <c r="C384" s="51"/>
      <c r="D384" s="51"/>
      <c r="E384" s="51"/>
      <c r="F384" s="51"/>
      <c r="G384" s="51"/>
      <c r="H384" s="51"/>
      <c r="I384" s="51"/>
      <c r="J384" s="51"/>
      <c r="K384" s="51"/>
    </row>
    <row r="385" customHeight="1" spans="2:11">
      <c r="B385" s="51"/>
      <c r="C385" s="51"/>
      <c r="D385" s="51"/>
      <c r="E385" s="51"/>
      <c r="F385" s="51"/>
      <c r="G385" s="51"/>
      <c r="H385" s="51"/>
      <c r="I385" s="51"/>
      <c r="J385" s="51"/>
      <c r="K385" s="51"/>
    </row>
    <row r="386" customHeight="1" spans="2:11">
      <c r="B386" s="51"/>
      <c r="C386" s="51"/>
      <c r="D386" s="51"/>
      <c r="E386" s="51"/>
      <c r="F386" s="51"/>
      <c r="G386" s="51"/>
      <c r="H386" s="51"/>
      <c r="I386" s="51"/>
      <c r="J386" s="51"/>
      <c r="K386" s="51"/>
    </row>
    <row r="387" customHeight="1" spans="2:11">
      <c r="B387" s="51"/>
      <c r="C387" s="51"/>
      <c r="D387" s="51"/>
      <c r="E387" s="51"/>
      <c r="F387" s="51"/>
      <c r="G387" s="51"/>
      <c r="H387" s="51"/>
      <c r="I387" s="51"/>
      <c r="J387" s="51"/>
      <c r="K387" s="51"/>
    </row>
    <row r="388" customHeight="1" spans="2:11">
      <c r="B388" s="51"/>
      <c r="C388" s="51"/>
      <c r="D388" s="51"/>
      <c r="E388" s="51"/>
      <c r="F388" s="51"/>
      <c r="G388" s="51"/>
      <c r="H388" s="51"/>
      <c r="I388" s="51"/>
      <c r="J388" s="51"/>
      <c r="K388" s="51"/>
    </row>
    <row r="389" customHeight="1" spans="2:11">
      <c r="B389" s="51"/>
      <c r="C389" s="51"/>
      <c r="D389" s="51"/>
      <c r="E389" s="51"/>
      <c r="F389" s="51"/>
      <c r="G389" s="51"/>
      <c r="H389" s="51"/>
      <c r="I389" s="51"/>
      <c r="J389" s="51"/>
      <c r="K389" s="51"/>
    </row>
    <row r="390" customHeight="1" spans="2:11">
      <c r="B390" s="51"/>
      <c r="C390" s="51"/>
      <c r="D390" s="51"/>
      <c r="E390" s="51"/>
      <c r="F390" s="51"/>
      <c r="G390" s="51"/>
      <c r="H390" s="51"/>
      <c r="I390" s="51"/>
      <c r="J390" s="51"/>
      <c r="K390" s="51"/>
    </row>
    <row r="391" customHeight="1" spans="2:11">
      <c r="B391" s="51"/>
      <c r="C391" s="51"/>
      <c r="D391" s="51"/>
      <c r="E391" s="51"/>
      <c r="F391" s="51"/>
      <c r="G391" s="51"/>
      <c r="H391" s="51"/>
      <c r="I391" s="51"/>
      <c r="J391" s="51"/>
      <c r="K391" s="51"/>
    </row>
    <row r="392" customHeight="1" spans="2:11">
      <c r="B392" s="51"/>
      <c r="C392" s="51"/>
      <c r="D392" s="51"/>
      <c r="E392" s="51"/>
      <c r="F392" s="51"/>
      <c r="G392" s="51"/>
      <c r="H392" s="51"/>
      <c r="I392" s="51"/>
      <c r="J392" s="51"/>
      <c r="K392" s="51"/>
    </row>
    <row r="393" customHeight="1" spans="2:11">
      <c r="B393" s="51"/>
      <c r="C393" s="51"/>
      <c r="D393" s="51"/>
      <c r="E393" s="51"/>
      <c r="F393" s="51"/>
      <c r="G393" s="51"/>
      <c r="H393" s="51"/>
      <c r="I393" s="51"/>
      <c r="J393" s="51"/>
      <c r="K393" s="51"/>
    </row>
    <row r="394" customHeight="1" spans="2:11">
      <c r="B394" s="51"/>
      <c r="C394" s="51"/>
      <c r="D394" s="51"/>
      <c r="E394" s="51"/>
      <c r="F394" s="51"/>
      <c r="G394" s="51"/>
      <c r="H394" s="51"/>
      <c r="I394" s="51"/>
      <c r="J394" s="51"/>
      <c r="K394" s="51"/>
    </row>
    <row r="395" customHeight="1" spans="2:11">
      <c r="B395" s="51"/>
      <c r="C395" s="51"/>
      <c r="D395" s="51"/>
      <c r="E395" s="51"/>
      <c r="F395" s="51"/>
      <c r="G395" s="51"/>
      <c r="H395" s="51"/>
      <c r="I395" s="51"/>
      <c r="J395" s="51"/>
      <c r="K395" s="51"/>
    </row>
    <row r="396" customHeight="1" spans="2:11">
      <c r="B396" s="51"/>
      <c r="C396" s="51"/>
      <c r="D396" s="51"/>
      <c r="E396" s="51"/>
      <c r="F396" s="51"/>
      <c r="G396" s="51"/>
      <c r="H396" s="51"/>
      <c r="I396" s="51"/>
      <c r="J396" s="51"/>
      <c r="K396" s="51"/>
    </row>
    <row r="397" customHeight="1" spans="2:11">
      <c r="B397" s="51"/>
      <c r="C397" s="51"/>
      <c r="D397" s="51"/>
      <c r="E397" s="51"/>
      <c r="F397" s="51"/>
      <c r="G397" s="51"/>
      <c r="H397" s="51"/>
      <c r="I397" s="51"/>
      <c r="J397" s="51"/>
      <c r="K397" s="51"/>
    </row>
    <row r="398" customHeight="1" spans="2:11">
      <c r="B398" s="51"/>
      <c r="C398" s="51"/>
      <c r="D398" s="51"/>
      <c r="E398" s="51"/>
      <c r="F398" s="51"/>
      <c r="G398" s="51"/>
      <c r="H398" s="51"/>
      <c r="I398" s="51"/>
      <c r="J398" s="51"/>
      <c r="K398" s="51"/>
    </row>
    <row r="399" customHeight="1" spans="2:11">
      <c r="B399" s="51"/>
      <c r="C399" s="51"/>
      <c r="D399" s="51"/>
      <c r="E399" s="51"/>
      <c r="F399" s="51"/>
      <c r="G399" s="51"/>
      <c r="H399" s="51"/>
      <c r="I399" s="51"/>
      <c r="J399" s="51"/>
      <c r="K399" s="51"/>
    </row>
    <row r="400" customHeight="1" spans="2:11">
      <c r="B400" s="51"/>
      <c r="C400" s="51"/>
      <c r="D400" s="51"/>
      <c r="E400" s="51"/>
      <c r="F400" s="51"/>
      <c r="G400" s="51"/>
      <c r="H400" s="51"/>
      <c r="I400" s="51"/>
      <c r="J400" s="51"/>
      <c r="K400" s="51"/>
    </row>
    <row r="401" customHeight="1" spans="2:11">
      <c r="B401" s="51"/>
      <c r="C401" s="51"/>
      <c r="D401" s="51"/>
      <c r="E401" s="51"/>
      <c r="F401" s="51"/>
      <c r="G401" s="51"/>
      <c r="H401" s="51"/>
      <c r="I401" s="51"/>
      <c r="J401" s="51"/>
      <c r="K401" s="51"/>
    </row>
    <row r="402" customHeight="1" spans="2:11">
      <c r="B402" s="51"/>
      <c r="C402" s="51"/>
      <c r="D402" s="51"/>
      <c r="E402" s="51"/>
      <c r="F402" s="51"/>
      <c r="G402" s="51"/>
      <c r="H402" s="51"/>
      <c r="I402" s="51"/>
      <c r="J402" s="51"/>
      <c r="K402" s="51"/>
    </row>
    <row r="403" customHeight="1" spans="2:11">
      <c r="B403" s="51"/>
      <c r="C403" s="51"/>
      <c r="D403" s="51"/>
      <c r="E403" s="51"/>
      <c r="F403" s="51"/>
      <c r="G403" s="51"/>
      <c r="H403" s="51"/>
      <c r="I403" s="51"/>
      <c r="J403" s="51"/>
      <c r="K403" s="51"/>
    </row>
    <row r="404" customHeight="1" spans="2:11">
      <c r="B404" s="51"/>
      <c r="C404" s="51"/>
      <c r="D404" s="51"/>
      <c r="E404" s="51"/>
      <c r="F404" s="51"/>
      <c r="G404" s="51"/>
      <c r="H404" s="51"/>
      <c r="I404" s="51"/>
      <c r="J404" s="51"/>
      <c r="K404" s="51"/>
    </row>
    <row r="405" customHeight="1" spans="2:11">
      <c r="B405" s="51"/>
      <c r="C405" s="51"/>
      <c r="D405" s="51"/>
      <c r="E405" s="51"/>
      <c r="F405" s="51"/>
      <c r="G405" s="51"/>
      <c r="H405" s="51"/>
      <c r="I405" s="51"/>
      <c r="J405" s="51"/>
      <c r="K405" s="51"/>
    </row>
    <row r="406" customHeight="1" spans="2:11">
      <c r="B406" s="51"/>
      <c r="C406" s="51"/>
      <c r="D406" s="51"/>
      <c r="E406" s="51"/>
      <c r="F406" s="51"/>
      <c r="G406" s="51"/>
      <c r="H406" s="51"/>
      <c r="I406" s="51"/>
      <c r="J406" s="51"/>
      <c r="K406" s="51"/>
    </row>
    <row r="407" customHeight="1" spans="2:11">
      <c r="B407" s="51"/>
      <c r="C407" s="51"/>
      <c r="D407" s="51"/>
      <c r="E407" s="51"/>
      <c r="F407" s="51"/>
      <c r="G407" s="51"/>
      <c r="H407" s="51"/>
      <c r="I407" s="51"/>
      <c r="J407" s="51"/>
      <c r="K407" s="51"/>
    </row>
    <row r="408" customHeight="1" spans="2:11">
      <c r="B408" s="51"/>
      <c r="C408" s="51"/>
      <c r="D408" s="51"/>
      <c r="E408" s="51"/>
      <c r="F408" s="51"/>
      <c r="G408" s="51"/>
      <c r="H408" s="51"/>
      <c r="I408" s="51"/>
      <c r="J408" s="51"/>
      <c r="K408" s="51"/>
    </row>
    <row r="409" customHeight="1" spans="2:11">
      <c r="B409" s="51"/>
      <c r="C409" s="51"/>
      <c r="D409" s="51"/>
      <c r="E409" s="51"/>
      <c r="F409" s="51"/>
      <c r="G409" s="51"/>
      <c r="H409" s="51"/>
      <c r="I409" s="51"/>
      <c r="J409" s="51"/>
      <c r="K409" s="51"/>
    </row>
    <row r="410" customHeight="1" spans="2:11">
      <c r="B410" s="51"/>
      <c r="C410" s="51"/>
      <c r="D410" s="51"/>
      <c r="E410" s="51"/>
      <c r="F410" s="51"/>
      <c r="G410" s="51"/>
      <c r="H410" s="51"/>
      <c r="I410" s="51"/>
      <c r="J410" s="51"/>
      <c r="K410" s="51"/>
    </row>
    <row r="411" customHeight="1" spans="2:11">
      <c r="B411" s="51"/>
      <c r="C411" s="51"/>
      <c r="D411" s="51"/>
      <c r="E411" s="51"/>
      <c r="F411" s="51"/>
      <c r="G411" s="51"/>
      <c r="H411" s="51"/>
      <c r="I411" s="51"/>
      <c r="J411" s="51"/>
      <c r="K411" s="51"/>
    </row>
    <row r="412" customHeight="1" spans="2:11">
      <c r="B412" s="51"/>
      <c r="C412" s="51"/>
      <c r="D412" s="51"/>
      <c r="E412" s="51"/>
      <c r="F412" s="51"/>
      <c r="G412" s="51"/>
      <c r="H412" s="51"/>
      <c r="I412" s="51"/>
      <c r="J412" s="51"/>
      <c r="K412" s="51"/>
    </row>
    <row r="413" customHeight="1" spans="2:11">
      <c r="B413" s="51"/>
      <c r="C413" s="51"/>
      <c r="D413" s="51"/>
      <c r="E413" s="51"/>
      <c r="F413" s="51"/>
      <c r="G413" s="51"/>
      <c r="H413" s="51"/>
      <c r="I413" s="51"/>
      <c r="J413" s="51"/>
      <c r="K413" s="51"/>
    </row>
    <row r="414" customHeight="1" spans="2:11">
      <c r="B414" s="51"/>
      <c r="C414" s="51"/>
      <c r="D414" s="51"/>
      <c r="E414" s="51"/>
      <c r="F414" s="51"/>
      <c r="G414" s="51"/>
      <c r="H414" s="51"/>
      <c r="I414" s="51"/>
      <c r="J414" s="51"/>
      <c r="K414" s="51"/>
    </row>
    <row r="415" customHeight="1" spans="2:11">
      <c r="B415" s="51"/>
      <c r="C415" s="51"/>
      <c r="D415" s="51"/>
      <c r="E415" s="51"/>
      <c r="F415" s="51"/>
      <c r="G415" s="51"/>
      <c r="H415" s="51"/>
      <c r="I415" s="51"/>
      <c r="J415" s="51"/>
      <c r="K415" s="51"/>
    </row>
    <row r="416" customHeight="1" spans="2:11">
      <c r="B416" s="51"/>
      <c r="C416" s="51"/>
      <c r="D416" s="51"/>
      <c r="E416" s="51"/>
      <c r="F416" s="51"/>
      <c r="G416" s="51"/>
      <c r="H416" s="51"/>
      <c r="I416" s="51"/>
      <c r="J416" s="51"/>
      <c r="K416" s="51"/>
    </row>
    <row r="417" customHeight="1" spans="2:11">
      <c r="B417" s="51"/>
      <c r="C417" s="51"/>
      <c r="D417" s="51"/>
      <c r="E417" s="51"/>
      <c r="F417" s="51"/>
      <c r="G417" s="51"/>
      <c r="H417" s="51"/>
      <c r="I417" s="51"/>
      <c r="J417" s="51"/>
      <c r="K417" s="51"/>
    </row>
    <row r="418" customHeight="1" spans="2:11">
      <c r="B418" s="51"/>
      <c r="C418" s="51"/>
      <c r="D418" s="51"/>
      <c r="E418" s="51"/>
      <c r="F418" s="51"/>
      <c r="G418" s="51"/>
      <c r="H418" s="51"/>
      <c r="I418" s="51"/>
      <c r="J418" s="51"/>
      <c r="K418" s="51"/>
    </row>
    <row r="419" customHeight="1" spans="2:11">
      <c r="B419" s="51"/>
      <c r="C419" s="51"/>
      <c r="D419" s="51"/>
      <c r="E419" s="51"/>
      <c r="F419" s="51"/>
      <c r="G419" s="51"/>
      <c r="H419" s="51"/>
      <c r="I419" s="51"/>
      <c r="J419" s="51"/>
      <c r="K419" s="51"/>
    </row>
    <row r="420" customHeight="1" spans="2:11">
      <c r="B420" s="51"/>
      <c r="C420" s="51"/>
      <c r="D420" s="51"/>
      <c r="E420" s="51"/>
      <c r="F420" s="51"/>
      <c r="G420" s="51"/>
      <c r="H420" s="51"/>
      <c r="I420" s="51"/>
      <c r="J420" s="51"/>
      <c r="K420" s="51"/>
    </row>
    <row r="421" customHeight="1" spans="2:11">
      <c r="B421" s="51"/>
      <c r="C421" s="51"/>
      <c r="D421" s="51"/>
      <c r="E421" s="51"/>
      <c r="F421" s="51"/>
      <c r="G421" s="51"/>
      <c r="H421" s="51"/>
      <c r="I421" s="51"/>
      <c r="J421" s="51"/>
      <c r="K421" s="51"/>
    </row>
    <row r="422" customHeight="1" spans="2:11">
      <c r="B422" s="51"/>
      <c r="C422" s="51"/>
      <c r="D422" s="51"/>
      <c r="E422" s="51"/>
      <c r="F422" s="51"/>
      <c r="G422" s="51"/>
      <c r="H422" s="51"/>
      <c r="I422" s="51"/>
      <c r="J422" s="51"/>
      <c r="K422" s="51"/>
    </row>
    <row r="423" customHeight="1" spans="2:11">
      <c r="B423" s="51"/>
      <c r="C423" s="51"/>
      <c r="D423" s="51"/>
      <c r="E423" s="51"/>
      <c r="F423" s="51"/>
      <c r="G423" s="51"/>
      <c r="H423" s="51"/>
      <c r="I423" s="51"/>
      <c r="J423" s="51"/>
      <c r="K423" s="51"/>
    </row>
    <row r="424" customHeight="1" spans="2:11">
      <c r="B424" s="51"/>
      <c r="C424" s="51"/>
      <c r="D424" s="51"/>
      <c r="E424" s="51"/>
      <c r="F424" s="51"/>
      <c r="G424" s="51"/>
      <c r="H424" s="51"/>
      <c r="I424" s="51"/>
      <c r="J424" s="51"/>
      <c r="K424" s="51"/>
    </row>
    <row r="425" customHeight="1" spans="2:11">
      <c r="B425" s="51"/>
      <c r="C425" s="51"/>
      <c r="D425" s="51"/>
      <c r="E425" s="51"/>
      <c r="F425" s="51"/>
      <c r="G425" s="51"/>
      <c r="H425" s="51"/>
      <c r="I425" s="51"/>
      <c r="J425" s="51"/>
      <c r="K425" s="51"/>
    </row>
    <row r="426" customHeight="1" spans="2:11">
      <c r="B426" s="51"/>
      <c r="C426" s="51"/>
      <c r="D426" s="51"/>
      <c r="E426" s="51"/>
      <c r="F426" s="51"/>
      <c r="G426" s="51"/>
      <c r="H426" s="51"/>
      <c r="I426" s="51"/>
      <c r="J426" s="51"/>
      <c r="K426" s="51"/>
    </row>
    <row r="427" customHeight="1" spans="2:11">
      <c r="B427" s="51"/>
      <c r="C427" s="51"/>
      <c r="D427" s="51"/>
      <c r="E427" s="51"/>
      <c r="F427" s="51"/>
      <c r="G427" s="51"/>
      <c r="H427" s="51"/>
      <c r="I427" s="51"/>
      <c r="J427" s="51"/>
      <c r="K427" s="51"/>
    </row>
    <row r="428" customHeight="1" spans="2:11">
      <c r="B428" s="51"/>
      <c r="C428" s="51"/>
      <c r="D428" s="51"/>
      <c r="E428" s="51"/>
      <c r="F428" s="51"/>
      <c r="G428" s="51"/>
      <c r="H428" s="51"/>
      <c r="I428" s="51"/>
      <c r="J428" s="51"/>
      <c r="K428" s="51"/>
    </row>
    <row r="429" customHeight="1" spans="2:11">
      <c r="B429" s="51"/>
      <c r="C429" s="51"/>
      <c r="D429" s="51"/>
      <c r="E429" s="51"/>
      <c r="F429" s="51"/>
      <c r="G429" s="51"/>
      <c r="H429" s="51"/>
      <c r="I429" s="51"/>
      <c r="J429" s="51"/>
      <c r="K429" s="51"/>
    </row>
    <row r="430" customHeight="1" spans="2:11">
      <c r="B430" s="51"/>
      <c r="C430" s="51"/>
      <c r="D430" s="51"/>
      <c r="E430" s="51"/>
      <c r="F430" s="51"/>
      <c r="G430" s="51"/>
      <c r="H430" s="51"/>
      <c r="I430" s="51"/>
      <c r="J430" s="51"/>
      <c r="K430" s="51"/>
    </row>
    <row r="431" customHeight="1" spans="2:11">
      <c r="B431" s="51"/>
      <c r="C431" s="51"/>
      <c r="D431" s="51"/>
      <c r="E431" s="51"/>
      <c r="F431" s="51"/>
      <c r="G431" s="51"/>
      <c r="H431" s="51"/>
      <c r="I431" s="51"/>
      <c r="J431" s="51"/>
      <c r="K431" s="51"/>
    </row>
    <row r="432" customHeight="1" spans="2:11">
      <c r="B432" s="51"/>
      <c r="C432" s="51"/>
      <c r="D432" s="51"/>
      <c r="E432" s="51"/>
      <c r="F432" s="51"/>
      <c r="G432" s="51"/>
      <c r="H432" s="51"/>
      <c r="I432" s="51"/>
      <c r="J432" s="51"/>
      <c r="K432" s="51"/>
    </row>
    <row r="433" customHeight="1" spans="2:11">
      <c r="B433" s="51"/>
      <c r="C433" s="51"/>
      <c r="D433" s="51"/>
      <c r="E433" s="51"/>
      <c r="F433" s="51"/>
      <c r="G433" s="51"/>
      <c r="H433" s="51"/>
      <c r="I433" s="51"/>
      <c r="J433" s="51"/>
      <c r="K433" s="51"/>
    </row>
    <row r="434" customHeight="1" spans="2:11">
      <c r="B434" s="51"/>
      <c r="C434" s="51"/>
      <c r="D434" s="51"/>
      <c r="E434" s="51"/>
      <c r="F434" s="51"/>
      <c r="G434" s="51"/>
      <c r="H434" s="51"/>
      <c r="I434" s="51"/>
      <c r="J434" s="51"/>
      <c r="K434" s="51"/>
    </row>
    <row r="435" customHeight="1" spans="2:11">
      <c r="B435" s="51"/>
      <c r="C435" s="51"/>
      <c r="D435" s="51"/>
      <c r="E435" s="51"/>
      <c r="F435" s="51"/>
      <c r="G435" s="51"/>
      <c r="H435" s="51"/>
      <c r="I435" s="51"/>
      <c r="J435" s="51"/>
      <c r="K435" s="51"/>
    </row>
    <row r="436" customHeight="1" spans="2:11">
      <c r="B436" s="51"/>
      <c r="C436" s="51"/>
      <c r="D436" s="51"/>
      <c r="E436" s="51"/>
      <c r="F436" s="51"/>
      <c r="G436" s="51"/>
      <c r="H436" s="51"/>
      <c r="I436" s="51"/>
      <c r="J436" s="51"/>
      <c r="K436" s="51"/>
    </row>
    <row r="437" customHeight="1" spans="2:11">
      <c r="B437" s="51"/>
      <c r="C437" s="51"/>
      <c r="D437" s="51"/>
      <c r="E437" s="51"/>
      <c r="F437" s="51"/>
      <c r="G437" s="51"/>
      <c r="H437" s="51"/>
      <c r="I437" s="51"/>
      <c r="J437" s="51"/>
      <c r="K437" s="51"/>
    </row>
    <row r="438" customHeight="1" spans="2:11">
      <c r="B438" s="51"/>
      <c r="C438" s="51"/>
      <c r="D438" s="51"/>
      <c r="E438" s="51"/>
      <c r="F438" s="51"/>
      <c r="G438" s="51"/>
      <c r="H438" s="51"/>
      <c r="I438" s="51"/>
      <c r="J438" s="51"/>
      <c r="K438" s="51"/>
    </row>
    <row r="439" customHeight="1" spans="2:11">
      <c r="B439" s="51"/>
      <c r="C439" s="51"/>
      <c r="D439" s="51"/>
      <c r="E439" s="51"/>
      <c r="F439" s="51"/>
      <c r="G439" s="51"/>
      <c r="H439" s="51"/>
      <c r="I439" s="51"/>
      <c r="J439" s="51"/>
      <c r="K439" s="51"/>
    </row>
    <row r="440" customHeight="1" spans="2:11">
      <c r="B440" s="51"/>
      <c r="C440" s="51"/>
      <c r="D440" s="51"/>
      <c r="E440" s="51"/>
      <c r="F440" s="51"/>
      <c r="G440" s="51"/>
      <c r="H440" s="51"/>
      <c r="I440" s="51"/>
      <c r="J440" s="51"/>
      <c r="K440" s="51"/>
    </row>
    <row r="441" customHeight="1" spans="2:11">
      <c r="B441" s="51"/>
      <c r="C441" s="51"/>
      <c r="D441" s="51"/>
      <c r="E441" s="51"/>
      <c r="F441" s="51"/>
      <c r="G441" s="51"/>
      <c r="H441" s="51"/>
      <c r="I441" s="51"/>
      <c r="J441" s="51"/>
      <c r="K441" s="51"/>
    </row>
    <row r="442" customHeight="1" spans="2:11">
      <c r="B442" s="51"/>
      <c r="C442" s="51"/>
      <c r="D442" s="51"/>
      <c r="E442" s="51"/>
      <c r="F442" s="51"/>
      <c r="G442" s="51"/>
      <c r="H442" s="51"/>
      <c r="I442" s="51"/>
      <c r="J442" s="51"/>
      <c r="K442" s="51"/>
    </row>
    <row r="443" customHeight="1" spans="2:11">
      <c r="B443" s="51"/>
      <c r="C443" s="51"/>
      <c r="D443" s="51"/>
      <c r="E443" s="51"/>
      <c r="F443" s="51"/>
      <c r="G443" s="51"/>
      <c r="H443" s="51"/>
      <c r="I443" s="51"/>
      <c r="J443" s="51"/>
      <c r="K443" s="51"/>
    </row>
    <row r="444" customHeight="1" spans="2:11">
      <c r="B444" s="51"/>
      <c r="C444" s="51"/>
      <c r="D444" s="51"/>
      <c r="E444" s="51"/>
      <c r="F444" s="51"/>
      <c r="G444" s="51"/>
      <c r="H444" s="51"/>
      <c r="I444" s="51"/>
      <c r="J444" s="51"/>
      <c r="K444" s="51"/>
    </row>
    <row r="445" customHeight="1" spans="2:11">
      <c r="B445" s="51"/>
      <c r="C445" s="51"/>
      <c r="D445" s="51"/>
      <c r="E445" s="51"/>
      <c r="F445" s="51"/>
      <c r="G445" s="51"/>
      <c r="H445" s="51"/>
      <c r="I445" s="51"/>
      <c r="J445" s="51"/>
      <c r="K445" s="51"/>
    </row>
    <row r="446" customHeight="1" spans="2:11">
      <c r="B446" s="51"/>
      <c r="C446" s="51"/>
      <c r="D446" s="51"/>
      <c r="E446" s="51"/>
      <c r="F446" s="51"/>
      <c r="G446" s="51"/>
      <c r="H446" s="51"/>
      <c r="I446" s="51"/>
      <c r="J446" s="51"/>
      <c r="K446" s="51"/>
    </row>
    <row r="447" customHeight="1" spans="2:11">
      <c r="B447" s="51"/>
      <c r="C447" s="51"/>
      <c r="D447" s="51"/>
      <c r="E447" s="51"/>
      <c r="F447" s="51"/>
      <c r="G447" s="51"/>
      <c r="H447" s="51"/>
      <c r="I447" s="51"/>
      <c r="J447" s="51"/>
      <c r="K447" s="51"/>
    </row>
    <row r="448" customHeight="1" spans="2:11">
      <c r="B448" s="51"/>
      <c r="C448" s="51"/>
      <c r="D448" s="51"/>
      <c r="E448" s="51"/>
      <c r="F448" s="51"/>
      <c r="G448" s="51"/>
      <c r="H448" s="51"/>
      <c r="I448" s="51"/>
      <c r="J448" s="51"/>
      <c r="K448" s="51"/>
    </row>
    <row r="449" customHeight="1" spans="2:11">
      <c r="B449" s="51"/>
      <c r="C449" s="51"/>
      <c r="D449" s="51"/>
      <c r="E449" s="51"/>
      <c r="F449" s="51"/>
      <c r="G449" s="51"/>
      <c r="H449" s="51"/>
      <c r="I449" s="51"/>
      <c r="J449" s="51"/>
      <c r="K449" s="51"/>
    </row>
    <row r="450" customHeight="1" spans="2:11">
      <c r="B450" s="51"/>
      <c r="C450" s="51"/>
      <c r="D450" s="51"/>
      <c r="E450" s="51"/>
      <c r="F450" s="51"/>
      <c r="G450" s="51"/>
      <c r="H450" s="51"/>
      <c r="I450" s="51"/>
      <c r="J450" s="51"/>
      <c r="K450" s="51"/>
    </row>
    <row r="451" customHeight="1" spans="2:11">
      <c r="B451" s="51"/>
      <c r="C451" s="51"/>
      <c r="D451" s="51"/>
      <c r="E451" s="51"/>
      <c r="F451" s="51"/>
      <c r="G451" s="51"/>
      <c r="H451" s="51"/>
      <c r="I451" s="51"/>
      <c r="J451" s="51"/>
      <c r="K451" s="51"/>
    </row>
    <row r="452" customHeight="1" spans="2:11">
      <c r="B452" s="51"/>
      <c r="C452" s="51"/>
      <c r="D452" s="51"/>
      <c r="E452" s="51"/>
      <c r="F452" s="51"/>
      <c r="G452" s="51"/>
      <c r="H452" s="51"/>
      <c r="I452" s="51"/>
      <c r="J452" s="51"/>
      <c r="K452" s="51"/>
    </row>
    <row r="453" customHeight="1" spans="2:11">
      <c r="B453" s="51"/>
      <c r="C453" s="51"/>
      <c r="D453" s="51"/>
      <c r="E453" s="51"/>
      <c r="F453" s="51"/>
      <c r="G453" s="51"/>
      <c r="H453" s="51"/>
      <c r="I453" s="51"/>
      <c r="J453" s="51"/>
      <c r="K453" s="51"/>
    </row>
    <row r="454" customHeight="1" spans="2:11">
      <c r="B454" s="51"/>
      <c r="C454" s="51"/>
      <c r="D454" s="51"/>
      <c r="E454" s="51"/>
      <c r="F454" s="51"/>
      <c r="G454" s="51"/>
      <c r="H454" s="51"/>
      <c r="I454" s="51"/>
      <c r="J454" s="51"/>
      <c r="K454" s="51"/>
    </row>
    <row r="455" customHeight="1" spans="2:11">
      <c r="B455" s="51"/>
      <c r="C455" s="51"/>
      <c r="D455" s="51"/>
      <c r="E455" s="51"/>
      <c r="F455" s="51"/>
      <c r="G455" s="51"/>
      <c r="H455" s="51"/>
      <c r="I455" s="51"/>
      <c r="J455" s="51"/>
      <c r="K455" s="51"/>
    </row>
    <row r="456" customHeight="1" spans="2:11">
      <c r="B456" s="51"/>
      <c r="C456" s="51"/>
      <c r="D456" s="51"/>
      <c r="E456" s="51"/>
      <c r="F456" s="51"/>
      <c r="G456" s="51"/>
      <c r="H456" s="51"/>
      <c r="I456" s="51"/>
      <c r="J456" s="51"/>
      <c r="K456" s="51"/>
    </row>
    <row r="457" customHeight="1" spans="2:11">
      <c r="B457" s="51"/>
      <c r="C457" s="51"/>
      <c r="D457" s="51"/>
      <c r="E457" s="51"/>
      <c r="F457" s="51"/>
      <c r="G457" s="51"/>
      <c r="H457" s="51"/>
      <c r="I457" s="51"/>
      <c r="J457" s="51"/>
      <c r="K457" s="51"/>
    </row>
    <row r="458" customHeight="1" spans="2:11">
      <c r="B458" s="51"/>
      <c r="C458" s="51"/>
      <c r="D458" s="51"/>
      <c r="E458" s="51"/>
      <c r="F458" s="51"/>
      <c r="G458" s="51"/>
      <c r="H458" s="51"/>
      <c r="I458" s="51"/>
      <c r="J458" s="51"/>
      <c r="K458" s="51"/>
    </row>
    <row r="459" customHeight="1" spans="2:11">
      <c r="B459" s="51"/>
      <c r="C459" s="51"/>
      <c r="D459" s="51"/>
      <c r="E459" s="51"/>
      <c r="F459" s="51"/>
      <c r="G459" s="51"/>
      <c r="H459" s="51"/>
      <c r="I459" s="51"/>
      <c r="J459" s="51"/>
      <c r="K459" s="51"/>
    </row>
    <row r="460" customHeight="1" spans="2:11">
      <c r="B460" s="51"/>
      <c r="C460" s="51"/>
      <c r="D460" s="51"/>
      <c r="E460" s="51"/>
      <c r="F460" s="51"/>
      <c r="G460" s="51"/>
      <c r="H460" s="51"/>
      <c r="I460" s="51"/>
      <c r="J460" s="51"/>
      <c r="K460" s="51"/>
    </row>
    <row r="461" customHeight="1" spans="2:11">
      <c r="B461" s="51"/>
      <c r="C461" s="51"/>
      <c r="D461" s="51"/>
      <c r="E461" s="51"/>
      <c r="F461" s="51"/>
      <c r="G461" s="51"/>
      <c r="H461" s="51"/>
      <c r="I461" s="51"/>
      <c r="J461" s="51"/>
      <c r="K461" s="51"/>
    </row>
    <row r="462" customHeight="1" spans="2:11">
      <c r="B462" s="51"/>
      <c r="C462" s="51"/>
      <c r="D462" s="51"/>
      <c r="E462" s="51"/>
      <c r="F462" s="51"/>
      <c r="G462" s="51"/>
      <c r="H462" s="51"/>
      <c r="I462" s="51"/>
      <c r="J462" s="51"/>
      <c r="K462" s="51"/>
    </row>
    <row r="463" customHeight="1" spans="2:11">
      <c r="B463" s="51"/>
      <c r="C463" s="51"/>
      <c r="D463" s="51"/>
      <c r="E463" s="51"/>
      <c r="F463" s="51"/>
      <c r="G463" s="51"/>
      <c r="H463" s="51"/>
      <c r="I463" s="51"/>
      <c r="J463" s="51"/>
      <c r="K463" s="51"/>
    </row>
    <row r="464" customHeight="1" spans="2:11">
      <c r="B464" s="51"/>
      <c r="C464" s="51"/>
      <c r="D464" s="51"/>
      <c r="E464" s="51"/>
      <c r="F464" s="51"/>
      <c r="G464" s="51"/>
      <c r="H464" s="51"/>
      <c r="I464" s="51"/>
      <c r="J464" s="51"/>
      <c r="K464" s="51"/>
    </row>
    <row r="465" customHeight="1" spans="2:11">
      <c r="B465" s="51"/>
      <c r="C465" s="51"/>
      <c r="D465" s="51"/>
      <c r="E465" s="51"/>
      <c r="F465" s="51"/>
      <c r="G465" s="51"/>
      <c r="H465" s="51"/>
      <c r="I465" s="51"/>
      <c r="J465" s="51"/>
      <c r="K465" s="51"/>
    </row>
    <row r="466" customHeight="1" spans="2:11">
      <c r="B466" s="51"/>
      <c r="C466" s="51"/>
      <c r="D466" s="51"/>
      <c r="E466" s="51"/>
      <c r="F466" s="51"/>
      <c r="G466" s="51"/>
      <c r="H466" s="51"/>
      <c r="I466" s="51"/>
      <c r="J466" s="51"/>
      <c r="K466" s="51"/>
    </row>
    <row r="467" customHeight="1" spans="2:11">
      <c r="B467" s="51"/>
      <c r="C467" s="51"/>
      <c r="D467" s="51"/>
      <c r="E467" s="51"/>
      <c r="F467" s="51"/>
      <c r="G467" s="51"/>
      <c r="H467" s="51"/>
      <c r="I467" s="51"/>
      <c r="J467" s="51"/>
      <c r="K467" s="51"/>
    </row>
    <row r="468" customHeight="1" spans="2:11">
      <c r="B468" s="51"/>
      <c r="C468" s="51"/>
      <c r="D468" s="51"/>
      <c r="E468" s="51"/>
      <c r="F468" s="51"/>
      <c r="G468" s="51"/>
      <c r="H468" s="51"/>
      <c r="I468" s="51"/>
      <c r="J468" s="51"/>
      <c r="K468" s="51"/>
    </row>
    <row r="469" customHeight="1" spans="2:11">
      <c r="B469" s="51"/>
      <c r="C469" s="51"/>
      <c r="D469" s="51"/>
      <c r="E469" s="51"/>
      <c r="F469" s="51"/>
      <c r="G469" s="51"/>
      <c r="H469" s="51"/>
      <c r="I469" s="51"/>
      <c r="J469" s="51"/>
      <c r="K469" s="51"/>
    </row>
    <row r="470" customHeight="1" spans="2:11">
      <c r="B470" s="51"/>
      <c r="C470" s="51"/>
      <c r="D470" s="51"/>
      <c r="E470" s="51"/>
      <c r="F470" s="51"/>
      <c r="G470" s="51"/>
      <c r="H470" s="51"/>
      <c r="I470" s="51"/>
      <c r="J470" s="51"/>
      <c r="K470" s="51"/>
    </row>
    <row r="471" customHeight="1" spans="2:11">
      <c r="B471" s="51"/>
      <c r="C471" s="51"/>
      <c r="D471" s="51"/>
      <c r="E471" s="51"/>
      <c r="F471" s="51"/>
      <c r="G471" s="51"/>
      <c r="H471" s="51"/>
      <c r="I471" s="51"/>
      <c r="J471" s="51"/>
      <c r="K471" s="51"/>
    </row>
    <row r="472" customHeight="1" spans="2:11">
      <c r="B472" s="51"/>
      <c r="C472" s="51"/>
      <c r="D472" s="51"/>
      <c r="E472" s="51"/>
      <c r="F472" s="51"/>
      <c r="G472" s="51"/>
      <c r="H472" s="51"/>
      <c r="I472" s="51"/>
      <c r="J472" s="51"/>
      <c r="K472" s="51"/>
    </row>
    <row r="473" customHeight="1" spans="2:11">
      <c r="B473" s="51"/>
      <c r="C473" s="51"/>
      <c r="D473" s="51"/>
      <c r="E473" s="51"/>
      <c r="F473" s="51"/>
      <c r="G473" s="51"/>
      <c r="H473" s="51"/>
      <c r="I473" s="51"/>
      <c r="J473" s="51"/>
      <c r="K473" s="51"/>
    </row>
    <row r="474" customHeight="1" spans="2:11">
      <c r="B474" s="51"/>
      <c r="C474" s="51"/>
      <c r="D474" s="51"/>
      <c r="E474" s="51"/>
      <c r="F474" s="51"/>
      <c r="G474" s="51"/>
      <c r="H474" s="51"/>
      <c r="I474" s="51"/>
      <c r="J474" s="51"/>
      <c r="K474" s="51"/>
    </row>
    <row r="475" customHeight="1" spans="2:11">
      <c r="B475" s="51"/>
      <c r="C475" s="51"/>
      <c r="D475" s="51"/>
      <c r="E475" s="51"/>
      <c r="F475" s="51"/>
      <c r="G475" s="51"/>
      <c r="H475" s="51"/>
      <c r="I475" s="51"/>
      <c r="J475" s="51"/>
      <c r="K475" s="51"/>
    </row>
    <row r="476" customHeight="1" spans="2:11">
      <c r="B476" s="51"/>
      <c r="C476" s="51"/>
      <c r="D476" s="51"/>
      <c r="E476" s="51"/>
      <c r="F476" s="51"/>
      <c r="G476" s="51"/>
      <c r="H476" s="51"/>
      <c r="I476" s="51"/>
      <c r="J476" s="51"/>
      <c r="K476" s="51"/>
    </row>
    <row r="477" customHeight="1" spans="2:11">
      <c r="B477" s="51"/>
      <c r="C477" s="51"/>
      <c r="D477" s="51"/>
      <c r="E477" s="51"/>
      <c r="F477" s="51"/>
      <c r="G477" s="51"/>
      <c r="H477" s="51"/>
      <c r="I477" s="51"/>
      <c r="J477" s="51"/>
      <c r="K477" s="51"/>
    </row>
    <row r="478" customHeight="1" spans="2:11">
      <c r="B478" s="51"/>
      <c r="C478" s="51"/>
      <c r="D478" s="51"/>
      <c r="E478" s="51"/>
      <c r="F478" s="51"/>
      <c r="G478" s="51"/>
      <c r="H478" s="51"/>
      <c r="I478" s="51"/>
      <c r="J478" s="51"/>
      <c r="K478" s="51"/>
    </row>
    <row r="479" customHeight="1" spans="2:11">
      <c r="B479" s="51"/>
      <c r="C479" s="51"/>
      <c r="D479" s="51"/>
      <c r="E479" s="51"/>
      <c r="F479" s="51"/>
      <c r="G479" s="51"/>
      <c r="H479" s="51"/>
      <c r="I479" s="51"/>
      <c r="J479" s="51"/>
      <c r="K479" s="51"/>
    </row>
    <row r="480" customHeight="1" spans="2:11">
      <c r="B480" s="51"/>
      <c r="C480" s="51"/>
      <c r="D480" s="51"/>
      <c r="E480" s="51"/>
      <c r="F480" s="51"/>
      <c r="G480" s="51"/>
      <c r="H480" s="51"/>
      <c r="I480" s="51"/>
      <c r="J480" s="51"/>
      <c r="K480" s="51"/>
    </row>
    <row r="481" customHeight="1" spans="2:11">
      <c r="B481" s="51"/>
      <c r="C481" s="51"/>
      <c r="D481" s="51"/>
      <c r="E481" s="51"/>
      <c r="F481" s="51"/>
      <c r="G481" s="51"/>
      <c r="H481" s="51"/>
      <c r="I481" s="51"/>
      <c r="J481" s="51"/>
      <c r="K481" s="51"/>
    </row>
    <row r="482" customHeight="1" spans="2:11">
      <c r="B482" s="51"/>
      <c r="C482" s="51"/>
      <c r="D482" s="51"/>
      <c r="E482" s="51"/>
      <c r="F482" s="51"/>
      <c r="G482" s="51"/>
      <c r="H482" s="51"/>
      <c r="I482" s="51"/>
      <c r="J482" s="51"/>
      <c r="K482" s="51"/>
    </row>
    <row r="483" customHeight="1" spans="2:11">
      <c r="B483" s="51"/>
      <c r="C483" s="51"/>
      <c r="D483" s="51"/>
      <c r="E483" s="51"/>
      <c r="F483" s="51"/>
      <c r="G483" s="51"/>
      <c r="H483" s="51"/>
      <c r="I483" s="51"/>
      <c r="J483" s="51"/>
      <c r="K483" s="51"/>
    </row>
    <row r="484" customHeight="1" spans="2:11">
      <c r="B484" s="51"/>
      <c r="C484" s="51"/>
      <c r="D484" s="51"/>
      <c r="E484" s="51"/>
      <c r="F484" s="51"/>
      <c r="G484" s="51"/>
      <c r="H484" s="51"/>
      <c r="I484" s="51"/>
      <c r="J484" s="51"/>
      <c r="K484" s="51"/>
    </row>
    <row r="485" customHeight="1" spans="2:11">
      <c r="B485" s="51"/>
      <c r="C485" s="51"/>
      <c r="D485" s="51"/>
      <c r="E485" s="51"/>
      <c r="F485" s="51"/>
      <c r="G485" s="51"/>
      <c r="H485" s="51"/>
      <c r="I485" s="51"/>
      <c r="J485" s="51"/>
      <c r="K485" s="51"/>
    </row>
    <row r="486" customHeight="1" spans="2:11">
      <c r="B486" s="51"/>
      <c r="C486" s="51"/>
      <c r="D486" s="51"/>
      <c r="E486" s="51"/>
      <c r="F486" s="51"/>
      <c r="G486" s="51"/>
      <c r="H486" s="51"/>
      <c r="I486" s="51"/>
      <c r="J486" s="51"/>
      <c r="K486" s="51"/>
    </row>
    <row r="487" customHeight="1" spans="2:11">
      <c r="B487" s="51"/>
      <c r="C487" s="51"/>
      <c r="D487" s="51"/>
      <c r="E487" s="51"/>
      <c r="F487" s="51"/>
      <c r="G487" s="51"/>
      <c r="H487" s="51"/>
      <c r="I487" s="51"/>
      <c r="J487" s="51"/>
      <c r="K487" s="51"/>
    </row>
    <row r="488" customHeight="1" spans="2:11">
      <c r="B488" s="51"/>
      <c r="C488" s="51"/>
      <c r="D488" s="51"/>
      <c r="E488" s="51"/>
      <c r="F488" s="51"/>
      <c r="G488" s="51"/>
      <c r="H488" s="51"/>
      <c r="I488" s="51"/>
      <c r="J488" s="51"/>
      <c r="K488" s="51"/>
    </row>
    <row r="489" customHeight="1" spans="2:11">
      <c r="B489" s="51"/>
      <c r="C489" s="51"/>
      <c r="D489" s="51"/>
      <c r="E489" s="51"/>
      <c r="F489" s="51"/>
      <c r="G489" s="51"/>
      <c r="H489" s="51"/>
      <c r="I489" s="51"/>
      <c r="J489" s="51"/>
      <c r="K489" s="51"/>
    </row>
    <row r="490" customHeight="1" spans="2:11">
      <c r="B490" s="51"/>
      <c r="C490" s="51"/>
      <c r="D490" s="51"/>
      <c r="E490" s="51"/>
      <c r="F490" s="51"/>
      <c r="G490" s="51"/>
      <c r="H490" s="51"/>
      <c r="I490" s="51"/>
      <c r="J490" s="51"/>
      <c r="K490" s="51"/>
    </row>
    <row r="491" customHeight="1" spans="2:11">
      <c r="B491" s="51"/>
      <c r="C491" s="51"/>
      <c r="D491" s="51"/>
      <c r="E491" s="51"/>
      <c r="F491" s="51"/>
      <c r="G491" s="51"/>
      <c r="H491" s="51"/>
      <c r="I491" s="51"/>
      <c r="J491" s="51"/>
      <c r="K491" s="51"/>
    </row>
    <row r="492" customHeight="1" spans="2:11">
      <c r="B492" s="51"/>
      <c r="C492" s="51"/>
      <c r="D492" s="51"/>
      <c r="E492" s="51"/>
      <c r="F492" s="51"/>
      <c r="G492" s="51"/>
      <c r="H492" s="51"/>
      <c r="I492" s="51"/>
      <c r="J492" s="51"/>
      <c r="K492" s="51"/>
    </row>
    <row r="493" customHeight="1" spans="2:11">
      <c r="B493" s="51"/>
      <c r="C493" s="51"/>
      <c r="D493" s="51"/>
      <c r="E493" s="51"/>
      <c r="F493" s="51"/>
      <c r="G493" s="51"/>
      <c r="H493" s="51"/>
      <c r="I493" s="51"/>
      <c r="J493" s="51"/>
      <c r="K493" s="51"/>
    </row>
    <row r="494" customHeight="1" spans="2:11">
      <c r="B494" s="51"/>
      <c r="C494" s="51"/>
      <c r="D494" s="51"/>
      <c r="E494" s="51"/>
      <c r="F494" s="51"/>
      <c r="G494" s="51"/>
      <c r="H494" s="51"/>
      <c r="I494" s="51"/>
      <c r="J494" s="51"/>
      <c r="K494" s="51"/>
    </row>
    <row r="495" customHeight="1" spans="2:11">
      <c r="B495" s="51"/>
      <c r="C495" s="51"/>
      <c r="D495" s="51"/>
      <c r="E495" s="51"/>
      <c r="F495" s="51"/>
      <c r="G495" s="51"/>
      <c r="H495" s="51"/>
      <c r="I495" s="51"/>
      <c r="J495" s="51"/>
      <c r="K495" s="51"/>
    </row>
    <row r="496" customHeight="1" spans="2:11">
      <c r="B496" s="51"/>
      <c r="C496" s="51"/>
      <c r="D496" s="51"/>
      <c r="E496" s="51"/>
      <c r="F496" s="51"/>
      <c r="G496" s="51"/>
      <c r="H496" s="51"/>
      <c r="I496" s="51"/>
      <c r="J496" s="51"/>
      <c r="K496" s="51"/>
    </row>
    <row r="497" customHeight="1" spans="2:11">
      <c r="B497" s="51"/>
      <c r="C497" s="51"/>
      <c r="D497" s="51"/>
      <c r="E497" s="51"/>
      <c r="F497" s="51"/>
      <c r="G497" s="51"/>
      <c r="H497" s="51"/>
      <c r="I497" s="51"/>
      <c r="J497" s="51"/>
      <c r="K497" s="51"/>
    </row>
    <row r="498" customHeight="1" spans="2:11">
      <c r="B498" s="51"/>
      <c r="C498" s="51"/>
      <c r="D498" s="51"/>
      <c r="E498" s="51"/>
      <c r="F498" s="51"/>
      <c r="G498" s="51"/>
      <c r="H498" s="51"/>
      <c r="I498" s="51"/>
      <c r="J498" s="51"/>
      <c r="K498" s="51"/>
    </row>
    <row r="499" customHeight="1" spans="2:11">
      <c r="B499" s="51"/>
      <c r="C499" s="51"/>
      <c r="D499" s="51"/>
      <c r="E499" s="51"/>
      <c r="F499" s="51"/>
      <c r="G499" s="51"/>
      <c r="H499" s="51"/>
      <c r="I499" s="51"/>
      <c r="J499" s="51"/>
      <c r="K499" s="51"/>
    </row>
    <row r="500" customHeight="1" spans="2:11">
      <c r="B500" s="51"/>
      <c r="C500" s="51"/>
      <c r="D500" s="51"/>
      <c r="E500" s="51"/>
      <c r="F500" s="51"/>
      <c r="G500" s="51"/>
      <c r="H500" s="51"/>
      <c r="I500" s="51"/>
      <c r="J500" s="51"/>
      <c r="K500" s="51"/>
    </row>
    <row r="501" customHeight="1" spans="2:11">
      <c r="B501" s="51"/>
      <c r="C501" s="51"/>
      <c r="D501" s="51"/>
      <c r="E501" s="51"/>
      <c r="F501" s="51"/>
      <c r="G501" s="51"/>
      <c r="H501" s="51"/>
      <c r="I501" s="51"/>
      <c r="J501" s="51"/>
      <c r="K501" s="51"/>
    </row>
    <row r="502" customHeight="1" spans="2:11">
      <c r="B502" s="51"/>
      <c r="C502" s="51"/>
      <c r="D502" s="51"/>
      <c r="E502" s="51"/>
      <c r="F502" s="51"/>
      <c r="G502" s="51"/>
      <c r="H502" s="51"/>
      <c r="I502" s="51"/>
      <c r="J502" s="51"/>
      <c r="K502" s="51"/>
    </row>
    <row r="503" customHeight="1" spans="2:11">
      <c r="B503" s="51"/>
      <c r="C503" s="51"/>
      <c r="D503" s="51"/>
      <c r="E503" s="51"/>
      <c r="F503" s="51"/>
      <c r="G503" s="51"/>
      <c r="H503" s="51"/>
      <c r="I503" s="51"/>
      <c r="J503" s="51"/>
      <c r="K503" s="51"/>
    </row>
    <row r="504" customHeight="1" spans="2:11">
      <c r="B504" s="51"/>
      <c r="C504" s="51"/>
      <c r="D504" s="51"/>
      <c r="E504" s="51"/>
      <c r="F504" s="51"/>
      <c r="G504" s="51"/>
      <c r="H504" s="51"/>
      <c r="I504" s="51"/>
      <c r="J504" s="51"/>
      <c r="K504" s="51"/>
    </row>
    <row r="505" customHeight="1" spans="2:11">
      <c r="B505" s="51"/>
      <c r="C505" s="51"/>
      <c r="D505" s="51"/>
      <c r="E505" s="51"/>
      <c r="F505" s="51"/>
      <c r="G505" s="51"/>
      <c r="H505" s="51"/>
      <c r="I505" s="51"/>
      <c r="J505" s="51"/>
      <c r="K505" s="51"/>
    </row>
    <row r="506" customHeight="1" spans="2:11">
      <c r="B506" s="51"/>
      <c r="C506" s="51"/>
      <c r="D506" s="51"/>
      <c r="E506" s="51"/>
      <c r="F506" s="51"/>
      <c r="G506" s="51"/>
      <c r="H506" s="51"/>
      <c r="I506" s="51"/>
      <c r="J506" s="51"/>
      <c r="K506" s="51"/>
    </row>
    <row r="507" customHeight="1" spans="2:11">
      <c r="B507" s="51"/>
      <c r="C507" s="51"/>
      <c r="D507" s="51"/>
      <c r="E507" s="51"/>
      <c r="F507" s="51"/>
      <c r="G507" s="51"/>
      <c r="H507" s="51"/>
      <c r="I507" s="51"/>
      <c r="J507" s="51"/>
      <c r="K507" s="51"/>
    </row>
    <row r="508" customHeight="1" spans="2:11">
      <c r="B508" s="51"/>
      <c r="C508" s="51"/>
      <c r="D508" s="51"/>
      <c r="E508" s="51"/>
      <c r="F508" s="51"/>
      <c r="G508" s="51"/>
      <c r="H508" s="51"/>
      <c r="I508" s="51"/>
      <c r="J508" s="51"/>
      <c r="K508" s="51"/>
    </row>
    <row r="509" customHeight="1" spans="2:11">
      <c r="B509" s="51"/>
      <c r="C509" s="51"/>
      <c r="D509" s="51"/>
      <c r="E509" s="51"/>
      <c r="F509" s="51"/>
      <c r="G509" s="51"/>
      <c r="H509" s="51"/>
      <c r="I509" s="51"/>
      <c r="J509" s="51"/>
      <c r="K509" s="51"/>
    </row>
    <row r="510" customHeight="1" spans="2:11">
      <c r="B510" s="51"/>
      <c r="C510" s="51"/>
      <c r="D510" s="51"/>
      <c r="E510" s="51"/>
      <c r="F510" s="51"/>
      <c r="G510" s="51"/>
      <c r="H510" s="51"/>
      <c r="I510" s="51"/>
      <c r="J510" s="51"/>
      <c r="K510" s="51"/>
    </row>
    <row r="511" customHeight="1" spans="2:11">
      <c r="B511" s="51"/>
      <c r="C511" s="51"/>
      <c r="D511" s="51"/>
      <c r="E511" s="51"/>
      <c r="F511" s="51"/>
      <c r="G511" s="51"/>
      <c r="H511" s="51"/>
      <c r="I511" s="51"/>
      <c r="J511" s="51"/>
      <c r="K511" s="51"/>
    </row>
    <row r="512" customHeight="1" spans="2:11">
      <c r="B512" s="51"/>
      <c r="C512" s="51"/>
      <c r="D512" s="51"/>
      <c r="E512" s="51"/>
      <c r="F512" s="51"/>
      <c r="G512" s="51"/>
      <c r="H512" s="51"/>
      <c r="I512" s="51"/>
      <c r="J512" s="51"/>
      <c r="K512" s="51"/>
    </row>
    <row r="513" customHeight="1" spans="2:11">
      <c r="B513" s="51"/>
      <c r="C513" s="51"/>
      <c r="D513" s="51"/>
      <c r="E513" s="51"/>
      <c r="F513" s="51"/>
      <c r="G513" s="51"/>
      <c r="H513" s="51"/>
      <c r="I513" s="51"/>
      <c r="J513" s="51"/>
      <c r="K513" s="51"/>
    </row>
    <row r="514" customHeight="1" spans="2:11">
      <c r="B514" s="51"/>
      <c r="C514" s="51"/>
      <c r="D514" s="51"/>
      <c r="E514" s="51"/>
      <c r="F514" s="51"/>
      <c r="G514" s="51"/>
      <c r="H514" s="51"/>
      <c r="I514" s="51"/>
      <c r="J514" s="51"/>
      <c r="K514" s="51"/>
    </row>
    <row r="515" customHeight="1" spans="2:11">
      <c r="B515" s="51"/>
      <c r="C515" s="51"/>
      <c r="D515" s="51"/>
      <c r="E515" s="51"/>
      <c r="F515" s="51"/>
      <c r="G515" s="51"/>
      <c r="H515" s="51"/>
      <c r="I515" s="51"/>
      <c r="J515" s="51"/>
      <c r="K515" s="51"/>
    </row>
    <row r="516" customHeight="1" spans="2:11">
      <c r="B516" s="51"/>
      <c r="C516" s="51"/>
      <c r="D516" s="51"/>
      <c r="E516" s="51"/>
      <c r="F516" s="51"/>
      <c r="G516" s="51"/>
      <c r="H516" s="51"/>
      <c r="I516" s="51"/>
      <c r="J516" s="51"/>
      <c r="K516" s="51"/>
    </row>
    <row r="517" customHeight="1" spans="2:11">
      <c r="B517" s="51"/>
      <c r="C517" s="51"/>
      <c r="D517" s="51"/>
      <c r="E517" s="51"/>
      <c r="F517" s="51"/>
      <c r="G517" s="51"/>
      <c r="H517" s="51"/>
      <c r="I517" s="51"/>
      <c r="J517" s="51"/>
      <c r="K517" s="51"/>
    </row>
    <row r="518" customHeight="1" spans="2:11">
      <c r="B518" s="51"/>
      <c r="C518" s="51"/>
      <c r="D518" s="51"/>
      <c r="E518" s="51"/>
      <c r="F518" s="51"/>
      <c r="G518" s="51"/>
      <c r="H518" s="51"/>
      <c r="I518" s="51"/>
      <c r="J518" s="51"/>
      <c r="K518" s="51"/>
    </row>
    <row r="519" customHeight="1" spans="2:11">
      <c r="B519" s="51"/>
      <c r="C519" s="51"/>
      <c r="D519" s="51"/>
      <c r="E519" s="51"/>
      <c r="F519" s="51"/>
      <c r="G519" s="51"/>
      <c r="H519" s="51"/>
      <c r="I519" s="51"/>
      <c r="J519" s="51"/>
      <c r="K519" s="51"/>
    </row>
    <row r="520" customHeight="1" spans="2:11">
      <c r="B520" s="51"/>
      <c r="C520" s="51"/>
      <c r="D520" s="51"/>
      <c r="E520" s="51"/>
      <c r="F520" s="51"/>
      <c r="G520" s="51"/>
      <c r="H520" s="51"/>
      <c r="I520" s="51"/>
      <c r="J520" s="51"/>
      <c r="K520" s="51"/>
    </row>
    <row r="521" customHeight="1" spans="2:11">
      <c r="B521" s="51"/>
      <c r="C521" s="51"/>
      <c r="D521" s="51"/>
      <c r="E521" s="51"/>
      <c r="F521" s="51"/>
      <c r="G521" s="51"/>
      <c r="H521" s="51"/>
      <c r="I521" s="51"/>
      <c r="J521" s="51"/>
      <c r="K521" s="51"/>
    </row>
    <row r="522" customHeight="1" spans="2:11">
      <c r="B522" s="51"/>
      <c r="C522" s="51"/>
      <c r="D522" s="51"/>
      <c r="E522" s="51"/>
      <c r="F522" s="51"/>
      <c r="G522" s="51"/>
      <c r="H522" s="51"/>
      <c r="I522" s="51"/>
      <c r="J522" s="51"/>
      <c r="K522" s="51"/>
    </row>
    <row r="523" customHeight="1" spans="2:11">
      <c r="B523" s="51"/>
      <c r="C523" s="51"/>
      <c r="D523" s="51"/>
      <c r="E523" s="51"/>
      <c r="F523" s="51"/>
      <c r="G523" s="51"/>
      <c r="H523" s="51"/>
      <c r="I523" s="51"/>
      <c r="J523" s="51"/>
      <c r="K523" s="51"/>
    </row>
    <row r="524" customHeight="1" spans="2:11">
      <c r="B524" s="51"/>
      <c r="C524" s="51"/>
      <c r="D524" s="51"/>
      <c r="E524" s="51"/>
      <c r="F524" s="51"/>
      <c r="G524" s="51"/>
      <c r="H524" s="51"/>
      <c r="I524" s="51"/>
      <c r="J524" s="51"/>
      <c r="K524" s="51"/>
    </row>
    <row r="525" customHeight="1" spans="2:11">
      <c r="B525" s="51"/>
      <c r="C525" s="51"/>
      <c r="D525" s="51"/>
      <c r="E525" s="51"/>
      <c r="F525" s="51"/>
      <c r="G525" s="51"/>
      <c r="H525" s="51"/>
      <c r="I525" s="51"/>
      <c r="J525" s="51"/>
      <c r="K525" s="51"/>
    </row>
    <row r="526" customHeight="1" spans="2:11">
      <c r="B526" s="51"/>
      <c r="C526" s="51"/>
      <c r="D526" s="51"/>
      <c r="E526" s="51"/>
      <c r="F526" s="51"/>
      <c r="G526" s="51"/>
      <c r="H526" s="51"/>
      <c r="I526" s="51"/>
      <c r="J526" s="51"/>
      <c r="K526" s="51"/>
    </row>
    <row r="527" customHeight="1" spans="2:11">
      <c r="B527" s="51"/>
      <c r="C527" s="51"/>
      <c r="D527" s="51"/>
      <c r="E527" s="51"/>
      <c r="F527" s="51"/>
      <c r="G527" s="51"/>
      <c r="H527" s="51"/>
      <c r="I527" s="51"/>
      <c r="J527" s="51"/>
      <c r="K527" s="51"/>
    </row>
    <row r="528" customHeight="1" spans="2:11">
      <c r="B528" s="51"/>
      <c r="C528" s="51"/>
      <c r="D528" s="51"/>
      <c r="E528" s="51"/>
      <c r="F528" s="51"/>
      <c r="G528" s="51"/>
      <c r="H528" s="51"/>
      <c r="I528" s="51"/>
      <c r="J528" s="51"/>
      <c r="K528" s="51"/>
    </row>
    <row r="529" customHeight="1" spans="2:11">
      <c r="B529" s="51"/>
      <c r="C529" s="51"/>
      <c r="D529" s="51"/>
      <c r="E529" s="51"/>
      <c r="F529" s="51"/>
      <c r="G529" s="51"/>
      <c r="H529" s="51"/>
      <c r="I529" s="51"/>
      <c r="J529" s="51"/>
      <c r="K529" s="51"/>
    </row>
    <row r="530" customHeight="1" spans="2:11">
      <c r="B530" s="51"/>
      <c r="C530" s="51"/>
      <c r="D530" s="51"/>
      <c r="E530" s="51"/>
      <c r="F530" s="51"/>
      <c r="G530" s="51"/>
      <c r="H530" s="51"/>
      <c r="I530" s="51"/>
      <c r="J530" s="51"/>
      <c r="K530" s="51"/>
    </row>
    <row r="531" customHeight="1" spans="2:11">
      <c r="B531" s="51"/>
      <c r="C531" s="51"/>
      <c r="D531" s="51"/>
      <c r="E531" s="51"/>
      <c r="F531" s="51"/>
      <c r="G531" s="51"/>
      <c r="H531" s="51"/>
      <c r="I531" s="51"/>
      <c r="J531" s="51"/>
      <c r="K531" s="51"/>
    </row>
    <row r="532" customHeight="1" spans="2:11">
      <c r="B532" s="51"/>
      <c r="C532" s="51"/>
      <c r="D532" s="51"/>
      <c r="E532" s="51"/>
      <c r="F532" s="51"/>
      <c r="G532" s="51"/>
      <c r="H532" s="51"/>
      <c r="I532" s="51"/>
      <c r="J532" s="51"/>
      <c r="K532" s="51"/>
    </row>
    <row r="533" customHeight="1" spans="2:11">
      <c r="B533" s="51"/>
      <c r="C533" s="51"/>
      <c r="D533" s="51"/>
      <c r="E533" s="51"/>
      <c r="F533" s="51"/>
      <c r="G533" s="51"/>
      <c r="H533" s="51"/>
      <c r="I533" s="51"/>
      <c r="J533" s="51"/>
      <c r="K533" s="51"/>
    </row>
    <row r="534" customHeight="1" spans="2:11">
      <c r="B534" s="51"/>
      <c r="C534" s="51"/>
      <c r="D534" s="51"/>
      <c r="E534" s="51"/>
      <c r="F534" s="51"/>
      <c r="G534" s="51"/>
      <c r="H534" s="51"/>
      <c r="I534" s="51"/>
      <c r="J534" s="51"/>
      <c r="K534" s="51"/>
    </row>
    <row r="535" customHeight="1" spans="2:11">
      <c r="B535" s="51"/>
      <c r="C535" s="51"/>
      <c r="D535" s="51"/>
      <c r="E535" s="51"/>
      <c r="F535" s="51"/>
      <c r="G535" s="51"/>
      <c r="H535" s="51"/>
      <c r="I535" s="51"/>
      <c r="J535" s="51"/>
      <c r="K535" s="51"/>
    </row>
    <row r="536" customHeight="1" spans="2:11">
      <c r="B536" s="51"/>
      <c r="C536" s="51"/>
      <c r="D536" s="51"/>
      <c r="E536" s="51"/>
      <c r="F536" s="51"/>
      <c r="G536" s="51"/>
      <c r="H536" s="51"/>
      <c r="I536" s="51"/>
      <c r="J536" s="51"/>
      <c r="K536" s="51"/>
    </row>
    <row r="537" customHeight="1" spans="2:11">
      <c r="B537" s="51"/>
      <c r="C537" s="51"/>
      <c r="D537" s="51"/>
      <c r="E537" s="51"/>
      <c r="F537" s="51"/>
      <c r="G537" s="51"/>
      <c r="H537" s="51"/>
      <c r="I537" s="51"/>
      <c r="J537" s="51"/>
      <c r="K537" s="51"/>
    </row>
    <row r="538" customHeight="1" spans="2:11">
      <c r="B538" s="51"/>
      <c r="C538" s="51"/>
      <c r="D538" s="51"/>
      <c r="E538" s="51"/>
      <c r="F538" s="51"/>
      <c r="G538" s="51"/>
      <c r="H538" s="51"/>
      <c r="I538" s="51"/>
      <c r="J538" s="51"/>
      <c r="K538" s="51"/>
    </row>
    <row r="539" customHeight="1" spans="2:11">
      <c r="B539" s="51"/>
      <c r="C539" s="51"/>
      <c r="D539" s="51"/>
      <c r="E539" s="51"/>
      <c r="F539" s="51"/>
      <c r="G539" s="51"/>
      <c r="H539" s="51"/>
      <c r="I539" s="51"/>
      <c r="J539" s="51"/>
      <c r="K539" s="51"/>
    </row>
    <row r="540" customHeight="1" spans="2:11">
      <c r="B540" s="51"/>
      <c r="C540" s="51"/>
      <c r="D540" s="51"/>
      <c r="E540" s="51"/>
      <c r="F540" s="51"/>
      <c r="G540" s="51"/>
      <c r="H540" s="51"/>
      <c r="I540" s="51"/>
      <c r="J540" s="51"/>
      <c r="K540" s="51"/>
    </row>
    <row r="541" customHeight="1" spans="2:11">
      <c r="B541" s="51"/>
      <c r="C541" s="51"/>
      <c r="D541" s="51"/>
      <c r="E541" s="51"/>
      <c r="F541" s="51"/>
      <c r="G541" s="51"/>
      <c r="H541" s="51"/>
      <c r="I541" s="51"/>
      <c r="J541" s="51"/>
      <c r="K541" s="51"/>
    </row>
    <row r="542" customHeight="1" spans="2:11">
      <c r="B542" s="51"/>
      <c r="C542" s="51"/>
      <c r="D542" s="51"/>
      <c r="E542" s="51"/>
      <c r="F542" s="51"/>
      <c r="G542" s="51"/>
      <c r="H542" s="51"/>
      <c r="I542" s="51"/>
      <c r="J542" s="51"/>
      <c r="K542" s="51"/>
    </row>
    <row r="543" customHeight="1" spans="2:11">
      <c r="B543" s="51"/>
      <c r="C543" s="51"/>
      <c r="D543" s="51"/>
      <c r="E543" s="51"/>
      <c r="F543" s="51"/>
      <c r="G543" s="51"/>
      <c r="H543" s="51"/>
      <c r="I543" s="51"/>
      <c r="J543" s="51"/>
      <c r="K543" s="51"/>
    </row>
    <row r="544" customHeight="1" spans="2:11">
      <c r="B544" s="51"/>
      <c r="C544" s="51"/>
      <c r="D544" s="51"/>
      <c r="E544" s="51"/>
      <c r="F544" s="51"/>
      <c r="G544" s="51"/>
      <c r="H544" s="51"/>
      <c r="I544" s="51"/>
      <c r="J544" s="51"/>
      <c r="K544" s="51"/>
    </row>
    <row r="545" customHeight="1" spans="2:11">
      <c r="B545" s="51"/>
      <c r="C545" s="51"/>
      <c r="D545" s="51"/>
      <c r="E545" s="51"/>
      <c r="F545" s="51"/>
      <c r="G545" s="51"/>
      <c r="H545" s="51"/>
      <c r="I545" s="51"/>
      <c r="J545" s="51"/>
      <c r="K545" s="51"/>
    </row>
    <row r="546" customHeight="1" spans="2:11">
      <c r="B546" s="51"/>
      <c r="C546" s="51"/>
      <c r="D546" s="51"/>
      <c r="E546" s="51"/>
      <c r="F546" s="51"/>
      <c r="G546" s="51"/>
      <c r="H546" s="51"/>
      <c r="I546" s="51"/>
      <c r="J546" s="51"/>
      <c r="K546" s="51"/>
    </row>
    <row r="547" customHeight="1" spans="2:11">
      <c r="B547" s="51"/>
      <c r="C547" s="51"/>
      <c r="D547" s="51"/>
      <c r="E547" s="51"/>
      <c r="F547" s="51"/>
      <c r="G547" s="51"/>
      <c r="H547" s="51"/>
      <c r="I547" s="51"/>
      <c r="J547" s="51"/>
      <c r="K547" s="51"/>
    </row>
    <row r="548" customHeight="1" spans="2:11">
      <c r="B548" s="51"/>
      <c r="C548" s="51"/>
      <c r="D548" s="51"/>
      <c r="E548" s="51"/>
      <c r="F548" s="51"/>
      <c r="G548" s="51"/>
      <c r="H548" s="51"/>
      <c r="I548" s="51"/>
      <c r="J548" s="51"/>
      <c r="K548" s="51"/>
    </row>
    <row r="549" customHeight="1" spans="2:11">
      <c r="B549" s="51"/>
      <c r="C549" s="51"/>
      <c r="D549" s="51"/>
      <c r="E549" s="51"/>
      <c r="F549" s="51"/>
      <c r="G549" s="51"/>
      <c r="H549" s="51"/>
      <c r="I549" s="51"/>
      <c r="J549" s="51"/>
      <c r="K549" s="51"/>
    </row>
    <row r="550" customHeight="1" spans="2:11">
      <c r="B550" s="51"/>
      <c r="C550" s="51"/>
      <c r="D550" s="51"/>
      <c r="E550" s="51"/>
      <c r="F550" s="51"/>
      <c r="G550" s="51"/>
      <c r="H550" s="51"/>
      <c r="I550" s="51"/>
      <c r="J550" s="51"/>
      <c r="K550" s="51"/>
    </row>
    <row r="551" customHeight="1" spans="2:11">
      <c r="B551" s="51"/>
      <c r="C551" s="51"/>
      <c r="D551" s="51"/>
      <c r="E551" s="51"/>
      <c r="F551" s="51"/>
      <c r="G551" s="51"/>
      <c r="H551" s="51"/>
      <c r="I551" s="51"/>
      <c r="J551" s="51"/>
      <c r="K551" s="51"/>
    </row>
    <row r="552" customHeight="1" spans="2:11">
      <c r="B552" s="51"/>
      <c r="C552" s="51"/>
      <c r="D552" s="51"/>
      <c r="E552" s="51"/>
      <c r="F552" s="51"/>
      <c r="G552" s="51"/>
      <c r="H552" s="51"/>
      <c r="I552" s="51"/>
      <c r="J552" s="51"/>
      <c r="K552" s="51"/>
    </row>
    <row r="553" customHeight="1" spans="2:11">
      <c r="B553" s="51"/>
      <c r="C553" s="51"/>
      <c r="D553" s="51"/>
      <c r="E553" s="51"/>
      <c r="F553" s="51"/>
      <c r="G553" s="51"/>
      <c r="H553" s="51"/>
      <c r="I553" s="51"/>
      <c r="J553" s="51"/>
      <c r="K553" s="51"/>
    </row>
    <row r="554" customHeight="1" spans="2:11">
      <c r="B554" s="51"/>
      <c r="C554" s="51"/>
      <c r="D554" s="51"/>
      <c r="E554" s="51"/>
      <c r="F554" s="51"/>
      <c r="G554" s="51"/>
      <c r="H554" s="51"/>
      <c r="I554" s="51"/>
      <c r="J554" s="51"/>
      <c r="K554" s="51"/>
    </row>
    <row r="555" customHeight="1" spans="2:11">
      <c r="B555" s="51"/>
      <c r="C555" s="51"/>
      <c r="D555" s="51"/>
      <c r="E555" s="51"/>
      <c r="F555" s="51"/>
      <c r="G555" s="51"/>
      <c r="H555" s="51"/>
      <c r="I555" s="51"/>
      <c r="J555" s="51"/>
      <c r="K555" s="51"/>
    </row>
    <row r="556" customHeight="1" spans="2:11">
      <c r="B556" s="51"/>
      <c r="C556" s="51"/>
      <c r="D556" s="51"/>
      <c r="E556" s="51"/>
      <c r="F556" s="51"/>
      <c r="G556" s="51"/>
      <c r="H556" s="51"/>
      <c r="I556" s="51"/>
      <c r="J556" s="51"/>
      <c r="K556" s="51"/>
    </row>
    <row r="557" customHeight="1" spans="2:11">
      <c r="B557" s="51"/>
      <c r="C557" s="51"/>
      <c r="D557" s="51"/>
      <c r="E557" s="51"/>
      <c r="F557" s="51"/>
      <c r="G557" s="51"/>
      <c r="H557" s="51"/>
      <c r="I557" s="51"/>
      <c r="J557" s="51"/>
      <c r="K557" s="51"/>
    </row>
    <row r="558" customHeight="1" spans="2:11">
      <c r="B558" s="51"/>
      <c r="C558" s="51"/>
      <c r="D558" s="51"/>
      <c r="E558" s="51"/>
      <c r="F558" s="51"/>
      <c r="G558" s="51"/>
      <c r="H558" s="51"/>
      <c r="I558" s="51"/>
      <c r="J558" s="51"/>
      <c r="K558" s="51"/>
    </row>
    <row r="559" customHeight="1" spans="2:11">
      <c r="B559" s="51"/>
      <c r="C559" s="51"/>
      <c r="D559" s="51"/>
      <c r="E559" s="51"/>
      <c r="F559" s="51"/>
      <c r="G559" s="51"/>
      <c r="H559" s="51"/>
      <c r="I559" s="51"/>
      <c r="J559" s="51"/>
      <c r="K559" s="51"/>
    </row>
    <row r="560" customHeight="1" spans="2:11">
      <c r="B560" s="51"/>
      <c r="C560" s="51"/>
      <c r="D560" s="51"/>
      <c r="E560" s="51"/>
      <c r="F560" s="51"/>
      <c r="G560" s="51"/>
      <c r="H560" s="51"/>
      <c r="I560" s="51"/>
      <c r="J560" s="51"/>
      <c r="K560" s="51"/>
    </row>
    <row r="561" customHeight="1" spans="2:11">
      <c r="B561" s="51"/>
      <c r="C561" s="51"/>
      <c r="D561" s="51"/>
      <c r="E561" s="51"/>
      <c r="F561" s="51"/>
      <c r="G561" s="51"/>
      <c r="H561" s="51"/>
      <c r="I561" s="51"/>
      <c r="J561" s="51"/>
      <c r="K561" s="51"/>
    </row>
    <row r="562" customHeight="1" spans="2:11">
      <c r="B562" s="51"/>
      <c r="C562" s="51"/>
      <c r="D562" s="51"/>
      <c r="E562" s="51"/>
      <c r="F562" s="51"/>
      <c r="G562" s="51"/>
      <c r="H562" s="51"/>
      <c r="I562" s="51"/>
      <c r="J562" s="51"/>
      <c r="K562" s="51"/>
    </row>
    <row r="563" customHeight="1" spans="2:11">
      <c r="B563" s="51"/>
      <c r="C563" s="51"/>
      <c r="D563" s="51"/>
      <c r="E563" s="51"/>
      <c r="F563" s="51"/>
      <c r="G563" s="51"/>
      <c r="H563" s="51"/>
      <c r="I563" s="51"/>
      <c r="J563" s="51"/>
      <c r="K563" s="51"/>
    </row>
    <row r="564" customHeight="1" spans="2:11">
      <c r="B564" s="51"/>
      <c r="C564" s="51"/>
      <c r="D564" s="51"/>
      <c r="E564" s="51"/>
      <c r="F564" s="51"/>
      <c r="G564" s="51"/>
      <c r="H564" s="51"/>
      <c r="I564" s="51"/>
      <c r="J564" s="51"/>
      <c r="K564" s="51"/>
    </row>
    <row r="565" customHeight="1" spans="2:11">
      <c r="B565" s="51"/>
      <c r="C565" s="51"/>
      <c r="D565" s="51"/>
      <c r="E565" s="51"/>
      <c r="F565" s="51"/>
      <c r="G565" s="51"/>
      <c r="H565" s="51"/>
      <c r="I565" s="51"/>
      <c r="J565" s="51"/>
      <c r="K565" s="51"/>
    </row>
    <row r="566" customHeight="1" spans="2:11">
      <c r="B566" s="51"/>
      <c r="C566" s="51"/>
      <c r="D566" s="51"/>
      <c r="E566" s="51"/>
      <c r="F566" s="51"/>
      <c r="G566" s="51"/>
      <c r="H566" s="51"/>
      <c r="I566" s="51"/>
      <c r="J566" s="51"/>
      <c r="K566" s="51"/>
    </row>
    <row r="567" customHeight="1" spans="2:11">
      <c r="B567" s="51"/>
      <c r="C567" s="51"/>
      <c r="D567" s="51"/>
      <c r="E567" s="51"/>
      <c r="F567" s="51"/>
      <c r="G567" s="51"/>
      <c r="H567" s="51"/>
      <c r="I567" s="51"/>
      <c r="J567" s="51"/>
      <c r="K567" s="51"/>
    </row>
    <row r="568" customHeight="1" spans="2:11">
      <c r="B568" s="51"/>
      <c r="C568" s="51"/>
      <c r="D568" s="51"/>
      <c r="E568" s="51"/>
      <c r="F568" s="51"/>
      <c r="G568" s="51"/>
      <c r="H568" s="51"/>
      <c r="I568" s="51"/>
      <c r="J568" s="51"/>
      <c r="K568" s="51"/>
    </row>
    <row r="569" customHeight="1" spans="2:11">
      <c r="B569" s="51"/>
      <c r="C569" s="51"/>
      <c r="D569" s="51"/>
      <c r="E569" s="51"/>
      <c r="F569" s="51"/>
      <c r="G569" s="51"/>
      <c r="H569" s="51"/>
      <c r="I569" s="51"/>
      <c r="J569" s="51"/>
      <c r="K569" s="51"/>
    </row>
    <row r="570" customHeight="1" spans="2:11">
      <c r="B570" s="51"/>
      <c r="C570" s="51"/>
      <c r="D570" s="51"/>
      <c r="E570" s="51"/>
      <c r="F570" s="51"/>
      <c r="G570" s="51"/>
      <c r="H570" s="51"/>
      <c r="I570" s="51"/>
      <c r="J570" s="51"/>
      <c r="K570" s="51"/>
    </row>
    <row r="571" customHeight="1" spans="2:11">
      <c r="B571" s="51"/>
      <c r="C571" s="51"/>
      <c r="D571" s="51"/>
      <c r="E571" s="51"/>
      <c r="F571" s="51"/>
      <c r="G571" s="51"/>
      <c r="H571" s="51"/>
      <c r="I571" s="51"/>
      <c r="J571" s="51"/>
      <c r="K571" s="51"/>
    </row>
    <row r="572" customHeight="1" spans="2:11">
      <c r="B572" s="51"/>
      <c r="C572" s="51"/>
      <c r="D572" s="51"/>
      <c r="E572" s="51"/>
      <c r="F572" s="51"/>
      <c r="G572" s="51"/>
      <c r="H572" s="51"/>
      <c r="I572" s="51"/>
      <c r="J572" s="51"/>
      <c r="K572" s="51"/>
    </row>
    <row r="573" customHeight="1" spans="2:11">
      <c r="B573" s="51"/>
      <c r="C573" s="51"/>
      <c r="D573" s="51"/>
      <c r="E573" s="51"/>
      <c r="F573" s="51"/>
      <c r="G573" s="51"/>
      <c r="H573" s="51"/>
      <c r="I573" s="51"/>
      <c r="J573" s="51"/>
      <c r="K573" s="51"/>
    </row>
    <row r="574" customHeight="1" spans="2:11">
      <c r="B574" s="51"/>
      <c r="C574" s="51"/>
      <c r="D574" s="51"/>
      <c r="E574" s="51"/>
      <c r="F574" s="51"/>
      <c r="G574" s="51"/>
      <c r="H574" s="51"/>
      <c r="I574" s="51"/>
      <c r="J574" s="51"/>
      <c r="K574" s="51"/>
    </row>
    <row r="575" customHeight="1" spans="2:11">
      <c r="B575" s="51"/>
      <c r="C575" s="51"/>
      <c r="D575" s="51"/>
      <c r="E575" s="51"/>
      <c r="F575" s="51"/>
      <c r="G575" s="51"/>
      <c r="H575" s="51"/>
      <c r="I575" s="51"/>
      <c r="J575" s="51"/>
      <c r="K575" s="51"/>
    </row>
    <row r="576" customHeight="1" spans="2:11">
      <c r="B576" s="51"/>
      <c r="C576" s="51"/>
      <c r="D576" s="51"/>
      <c r="E576" s="51"/>
      <c r="F576" s="51"/>
      <c r="G576" s="51"/>
      <c r="H576" s="51"/>
      <c r="I576" s="51"/>
      <c r="J576" s="51"/>
      <c r="K576" s="51"/>
    </row>
    <row r="577" customHeight="1" spans="2:11">
      <c r="B577" s="51"/>
      <c r="C577" s="51"/>
      <c r="D577" s="51"/>
      <c r="E577" s="51"/>
      <c r="F577" s="51"/>
      <c r="G577" s="51"/>
      <c r="H577" s="51"/>
      <c r="I577" s="51"/>
      <c r="J577" s="51"/>
      <c r="K577" s="51"/>
    </row>
    <row r="578" customHeight="1" spans="2:11">
      <c r="B578" s="51"/>
      <c r="C578" s="51"/>
      <c r="D578" s="51"/>
      <c r="E578" s="51"/>
      <c r="F578" s="51"/>
      <c r="G578" s="51"/>
      <c r="H578" s="51"/>
      <c r="I578" s="51"/>
      <c r="J578" s="51"/>
      <c r="K578" s="51"/>
    </row>
    <row r="579" customHeight="1" spans="2:11">
      <c r="B579" s="51"/>
      <c r="C579" s="51"/>
      <c r="D579" s="51"/>
      <c r="E579" s="51"/>
      <c r="F579" s="51"/>
      <c r="G579" s="51"/>
      <c r="H579" s="51"/>
      <c r="I579" s="51"/>
      <c r="J579" s="51"/>
      <c r="K579" s="51"/>
    </row>
    <row r="580" customHeight="1" spans="2:11">
      <c r="B580" s="51"/>
      <c r="C580" s="51"/>
      <c r="D580" s="51"/>
      <c r="E580" s="51"/>
      <c r="F580" s="51"/>
      <c r="G580" s="51"/>
      <c r="H580" s="51"/>
      <c r="I580" s="51"/>
      <c r="J580" s="51"/>
      <c r="K580" s="51"/>
    </row>
    <row r="581" customHeight="1" spans="2:11">
      <c r="B581" s="51"/>
      <c r="C581" s="51"/>
      <c r="D581" s="51"/>
      <c r="E581" s="51"/>
      <c r="F581" s="51"/>
      <c r="G581" s="51"/>
      <c r="H581" s="51"/>
      <c r="I581" s="51"/>
      <c r="J581" s="51"/>
      <c r="K581" s="51"/>
    </row>
    <row r="582" customHeight="1" spans="2:11">
      <c r="B582" s="51"/>
      <c r="C582" s="51"/>
      <c r="D582" s="51"/>
      <c r="E582" s="51"/>
      <c r="F582" s="51"/>
      <c r="G582" s="51"/>
      <c r="H582" s="51"/>
      <c r="I582" s="51"/>
      <c r="J582" s="51"/>
      <c r="K582" s="51"/>
    </row>
    <row r="583" customHeight="1" spans="2:11">
      <c r="B583" s="51"/>
      <c r="C583" s="51"/>
      <c r="D583" s="51"/>
      <c r="E583" s="51"/>
      <c r="F583" s="51"/>
      <c r="G583" s="51"/>
      <c r="H583" s="51"/>
      <c r="I583" s="51"/>
      <c r="J583" s="51"/>
      <c r="K583" s="51"/>
    </row>
    <row r="584" customHeight="1" spans="2:11">
      <c r="B584" s="51"/>
      <c r="C584" s="51"/>
      <c r="D584" s="51"/>
      <c r="E584" s="51"/>
      <c r="F584" s="51"/>
      <c r="G584" s="51"/>
      <c r="H584" s="51"/>
      <c r="I584" s="51"/>
      <c r="J584" s="51"/>
      <c r="K584" s="51"/>
    </row>
    <row r="585" customHeight="1" spans="2:11">
      <c r="B585" s="51"/>
      <c r="C585" s="51"/>
      <c r="D585" s="51"/>
      <c r="E585" s="51"/>
      <c r="F585" s="51"/>
      <c r="G585" s="51"/>
      <c r="H585" s="51"/>
      <c r="I585" s="51"/>
      <c r="J585" s="51"/>
      <c r="K585" s="51"/>
    </row>
    <row r="586" customHeight="1" spans="2:11">
      <c r="B586" s="51"/>
      <c r="C586" s="51"/>
      <c r="D586" s="51"/>
      <c r="E586" s="51"/>
      <c r="F586" s="51"/>
      <c r="G586" s="51"/>
      <c r="H586" s="51"/>
      <c r="I586" s="51"/>
      <c r="J586" s="51"/>
      <c r="K586" s="51"/>
    </row>
    <row r="587" customHeight="1" spans="2:11">
      <c r="B587" s="51"/>
      <c r="C587" s="51"/>
      <c r="D587" s="51"/>
      <c r="E587" s="51"/>
      <c r="F587" s="51"/>
      <c r="G587" s="51"/>
      <c r="H587" s="51"/>
      <c r="I587" s="51"/>
      <c r="J587" s="51"/>
      <c r="K587" s="51"/>
    </row>
    <row r="588" customHeight="1" spans="2:11">
      <c r="B588" s="51"/>
      <c r="C588" s="51"/>
      <c r="D588" s="51"/>
      <c r="E588" s="51"/>
      <c r="F588" s="51"/>
      <c r="G588" s="51"/>
      <c r="H588" s="51"/>
      <c r="I588" s="51"/>
      <c r="J588" s="51"/>
      <c r="K588" s="51"/>
    </row>
    <row r="589" customHeight="1" spans="2:11">
      <c r="B589" s="51"/>
      <c r="C589" s="51"/>
      <c r="D589" s="51"/>
      <c r="E589" s="51"/>
      <c r="F589" s="51"/>
      <c r="G589" s="51"/>
      <c r="H589" s="51"/>
      <c r="I589" s="51"/>
      <c r="J589" s="51"/>
      <c r="K589" s="51"/>
    </row>
    <row r="590" customHeight="1" spans="2:11">
      <c r="B590" s="51"/>
      <c r="C590" s="51"/>
      <c r="D590" s="51"/>
      <c r="E590" s="51"/>
      <c r="F590" s="51"/>
      <c r="G590" s="51"/>
      <c r="H590" s="51"/>
      <c r="I590" s="51"/>
      <c r="J590" s="51"/>
      <c r="K590" s="51"/>
    </row>
    <row r="591" customHeight="1" spans="2:11">
      <c r="B591" s="51"/>
      <c r="C591" s="51"/>
      <c r="D591" s="51"/>
      <c r="E591" s="51"/>
      <c r="F591" s="51"/>
      <c r="G591" s="51"/>
      <c r="H591" s="51"/>
      <c r="I591" s="51"/>
      <c r="J591" s="51"/>
      <c r="K591" s="51"/>
    </row>
    <row r="592" customHeight="1" spans="2:11">
      <c r="B592" s="51"/>
      <c r="C592" s="51"/>
      <c r="D592" s="51"/>
      <c r="E592" s="51"/>
      <c r="F592" s="51"/>
      <c r="G592" s="51"/>
      <c r="H592" s="51"/>
      <c r="I592" s="51"/>
      <c r="J592" s="51"/>
      <c r="K592" s="51"/>
    </row>
    <row r="593" customHeight="1" spans="2:11">
      <c r="B593" s="51"/>
      <c r="C593" s="51"/>
      <c r="D593" s="51"/>
      <c r="E593" s="51"/>
      <c r="F593" s="51"/>
      <c r="G593" s="51"/>
      <c r="H593" s="51"/>
      <c r="I593" s="51"/>
      <c r="J593" s="51"/>
      <c r="K593" s="51"/>
    </row>
    <row r="594" customHeight="1" spans="2:11">
      <c r="B594" s="51"/>
      <c r="C594" s="51"/>
      <c r="D594" s="51"/>
      <c r="E594" s="51"/>
      <c r="F594" s="51"/>
      <c r="G594" s="51"/>
      <c r="H594" s="51"/>
      <c r="I594" s="51"/>
      <c r="J594" s="51"/>
      <c r="K594" s="51"/>
    </row>
    <row r="595" customHeight="1" spans="2:11">
      <c r="B595" s="51"/>
      <c r="C595" s="51"/>
      <c r="D595" s="51"/>
      <c r="E595" s="51"/>
      <c r="F595" s="51"/>
      <c r="G595" s="51"/>
      <c r="H595" s="51"/>
      <c r="I595" s="51"/>
      <c r="J595" s="51"/>
      <c r="K595" s="51"/>
    </row>
    <row r="596" customHeight="1" spans="2:11">
      <c r="B596" s="51"/>
      <c r="C596" s="51"/>
      <c r="D596" s="51"/>
      <c r="E596" s="51"/>
      <c r="F596" s="51"/>
      <c r="G596" s="51"/>
      <c r="H596" s="51"/>
      <c r="I596" s="51"/>
      <c r="J596" s="51"/>
      <c r="K596" s="51"/>
    </row>
    <row r="597" customHeight="1" spans="2:11">
      <c r="B597" s="51"/>
      <c r="C597" s="51"/>
      <c r="D597" s="51"/>
      <c r="E597" s="51"/>
      <c r="F597" s="51"/>
      <c r="G597" s="51"/>
      <c r="H597" s="51"/>
      <c r="I597" s="51"/>
      <c r="J597" s="51"/>
      <c r="K597" s="51"/>
    </row>
    <row r="598" customHeight="1" spans="2:11">
      <c r="B598" s="51"/>
      <c r="C598" s="51"/>
      <c r="D598" s="51"/>
      <c r="E598" s="51"/>
      <c r="F598" s="51"/>
      <c r="G598" s="51"/>
      <c r="H598" s="51"/>
      <c r="I598" s="51"/>
      <c r="J598" s="51"/>
      <c r="K598" s="51"/>
    </row>
    <row r="599" customHeight="1" spans="2:11">
      <c r="B599" s="51"/>
      <c r="C599" s="51"/>
      <c r="D599" s="51"/>
      <c r="E599" s="51"/>
      <c r="F599" s="51"/>
      <c r="G599" s="51"/>
      <c r="H599" s="51"/>
      <c r="I599" s="51"/>
      <c r="J599" s="51"/>
      <c r="K599" s="51"/>
    </row>
    <row r="600" customHeight="1" spans="2:11">
      <c r="B600" s="51"/>
      <c r="C600" s="51"/>
      <c r="D600" s="51"/>
      <c r="E600" s="51"/>
      <c r="F600" s="51"/>
      <c r="G600" s="51"/>
      <c r="H600" s="51"/>
      <c r="I600" s="51"/>
      <c r="J600" s="51"/>
      <c r="K600" s="51"/>
    </row>
    <row r="601" customHeight="1" spans="2:11">
      <c r="B601" s="51"/>
      <c r="C601" s="51"/>
      <c r="D601" s="51"/>
      <c r="E601" s="51"/>
      <c r="F601" s="51"/>
      <c r="G601" s="51"/>
      <c r="H601" s="51"/>
      <c r="I601" s="51"/>
      <c r="J601" s="51"/>
      <c r="K601" s="51"/>
    </row>
    <row r="602" customHeight="1" spans="2:11">
      <c r="B602" s="51"/>
      <c r="C602" s="51"/>
      <c r="D602" s="51"/>
      <c r="E602" s="51"/>
      <c r="F602" s="51"/>
      <c r="G602" s="51"/>
      <c r="H602" s="51"/>
      <c r="I602" s="51"/>
      <c r="J602" s="51"/>
      <c r="K602" s="51"/>
    </row>
    <row r="603" customHeight="1" spans="2:11">
      <c r="B603" s="51"/>
      <c r="C603" s="51"/>
      <c r="D603" s="51"/>
      <c r="E603" s="51"/>
      <c r="F603" s="51"/>
      <c r="G603" s="51"/>
      <c r="H603" s="51"/>
      <c r="I603" s="51"/>
      <c r="J603" s="51"/>
      <c r="K603" s="51"/>
    </row>
    <row r="604" customHeight="1" spans="2:11">
      <c r="B604" s="51"/>
      <c r="C604" s="51"/>
      <c r="D604" s="51"/>
      <c r="E604" s="51"/>
      <c r="F604" s="51"/>
      <c r="G604" s="51"/>
      <c r="H604" s="51"/>
      <c r="I604" s="51"/>
      <c r="J604" s="51"/>
      <c r="K604" s="51"/>
    </row>
    <row r="605" customHeight="1" spans="2:11">
      <c r="B605" s="51"/>
      <c r="C605" s="51"/>
      <c r="D605" s="51"/>
      <c r="E605" s="51"/>
      <c r="F605" s="51"/>
      <c r="G605" s="51"/>
      <c r="H605" s="51"/>
      <c r="I605" s="51"/>
      <c r="J605" s="51"/>
      <c r="K605" s="51"/>
    </row>
    <row r="606" customHeight="1" spans="2:11">
      <c r="B606" s="51"/>
      <c r="C606" s="51"/>
      <c r="D606" s="51"/>
      <c r="E606" s="51"/>
      <c r="F606" s="51"/>
      <c r="G606" s="51"/>
      <c r="H606" s="51"/>
      <c r="I606" s="51"/>
      <c r="J606" s="51"/>
      <c r="K606" s="51"/>
    </row>
    <row r="607" customHeight="1" spans="2:11">
      <c r="B607" s="51"/>
      <c r="C607" s="51"/>
      <c r="D607" s="51"/>
      <c r="E607" s="51"/>
      <c r="F607" s="51"/>
      <c r="G607" s="51"/>
      <c r="H607" s="51"/>
      <c r="I607" s="51"/>
      <c r="J607" s="51"/>
      <c r="K607" s="51"/>
    </row>
    <row r="608" customHeight="1" spans="2:11">
      <c r="B608" s="51"/>
      <c r="C608" s="51"/>
      <c r="D608" s="51"/>
      <c r="E608" s="51"/>
      <c r="F608" s="51"/>
      <c r="G608" s="51"/>
      <c r="H608" s="51"/>
      <c r="I608" s="51"/>
      <c r="J608" s="51"/>
      <c r="K608" s="51"/>
    </row>
    <row r="609" customHeight="1" spans="2:11">
      <c r="B609" s="51"/>
      <c r="C609" s="51"/>
      <c r="D609" s="51"/>
      <c r="E609" s="51"/>
      <c r="F609" s="51"/>
      <c r="G609" s="51"/>
      <c r="H609" s="51"/>
      <c r="I609" s="51"/>
      <c r="J609" s="51"/>
      <c r="K609" s="51"/>
    </row>
    <row r="610" customHeight="1" spans="2:11">
      <c r="B610" s="51"/>
      <c r="C610" s="51"/>
      <c r="D610" s="51"/>
      <c r="E610" s="51"/>
      <c r="F610" s="51"/>
      <c r="G610" s="51"/>
      <c r="H610" s="51"/>
      <c r="I610" s="51"/>
      <c r="J610" s="51"/>
      <c r="K610" s="51"/>
    </row>
    <row r="611" customHeight="1" spans="2:11">
      <c r="B611" s="51"/>
      <c r="C611" s="51"/>
      <c r="D611" s="51"/>
      <c r="E611" s="51"/>
      <c r="F611" s="51"/>
      <c r="G611" s="51"/>
      <c r="H611" s="51"/>
      <c r="I611" s="51"/>
      <c r="J611" s="51"/>
      <c r="K611" s="51"/>
    </row>
    <row r="612" customHeight="1" spans="2:11">
      <c r="B612" s="51"/>
      <c r="C612" s="51"/>
      <c r="D612" s="51"/>
      <c r="E612" s="51"/>
      <c r="F612" s="51"/>
      <c r="G612" s="51"/>
      <c r="H612" s="51"/>
      <c r="I612" s="51"/>
      <c r="J612" s="51"/>
      <c r="K612" s="51"/>
    </row>
    <row r="613" customHeight="1" spans="2:11">
      <c r="B613" s="51"/>
      <c r="C613" s="51"/>
      <c r="D613" s="51"/>
      <c r="E613" s="51"/>
      <c r="F613" s="51"/>
      <c r="G613" s="51"/>
      <c r="H613" s="51"/>
      <c r="I613" s="51"/>
      <c r="J613" s="51"/>
      <c r="K613" s="51"/>
    </row>
    <row r="614" customHeight="1" spans="2:11">
      <c r="B614" s="51"/>
      <c r="C614" s="51"/>
      <c r="D614" s="51"/>
      <c r="E614" s="51"/>
      <c r="F614" s="51"/>
      <c r="G614" s="51"/>
      <c r="H614" s="51"/>
      <c r="I614" s="51"/>
      <c r="J614" s="51"/>
      <c r="K614" s="51"/>
    </row>
    <row r="615" customHeight="1" spans="2:11">
      <c r="B615" s="51"/>
      <c r="C615" s="51"/>
      <c r="D615" s="51"/>
      <c r="E615" s="51"/>
      <c r="F615" s="51"/>
      <c r="G615" s="51"/>
      <c r="H615" s="51"/>
      <c r="I615" s="51"/>
      <c r="J615" s="51"/>
      <c r="K615" s="51"/>
    </row>
    <row r="616" customHeight="1" spans="2:11">
      <c r="B616" s="51"/>
      <c r="C616" s="51"/>
      <c r="D616" s="51"/>
      <c r="E616" s="51"/>
      <c r="F616" s="51"/>
      <c r="G616" s="51"/>
      <c r="H616" s="51"/>
      <c r="I616" s="51"/>
      <c r="J616" s="51"/>
      <c r="K616" s="51"/>
    </row>
    <row r="617" customHeight="1" spans="2:11">
      <c r="B617" s="51"/>
      <c r="C617" s="51"/>
      <c r="D617" s="51"/>
      <c r="E617" s="51"/>
      <c r="F617" s="51"/>
      <c r="G617" s="51"/>
      <c r="H617" s="51"/>
      <c r="I617" s="51"/>
      <c r="J617" s="51"/>
      <c r="K617" s="51"/>
    </row>
    <row r="618" customHeight="1" spans="2:11">
      <c r="B618" s="51"/>
      <c r="C618" s="51"/>
      <c r="D618" s="51"/>
      <c r="E618" s="51"/>
      <c r="F618" s="51"/>
      <c r="G618" s="51"/>
      <c r="H618" s="51"/>
      <c r="I618" s="51"/>
      <c r="J618" s="51"/>
      <c r="K618" s="51"/>
    </row>
    <row r="619" customHeight="1" spans="2:11">
      <c r="B619" s="51"/>
      <c r="C619" s="51"/>
      <c r="D619" s="51"/>
      <c r="E619" s="51"/>
      <c r="F619" s="51"/>
      <c r="G619" s="51"/>
      <c r="H619" s="51"/>
      <c r="I619" s="51"/>
      <c r="J619" s="51"/>
      <c r="K619" s="51"/>
    </row>
    <row r="620" customHeight="1" spans="2:11">
      <c r="B620" s="51"/>
      <c r="C620" s="51"/>
      <c r="D620" s="51"/>
      <c r="E620" s="51"/>
      <c r="F620" s="51"/>
      <c r="G620" s="51"/>
      <c r="H620" s="51"/>
      <c r="I620" s="51"/>
      <c r="J620" s="51"/>
      <c r="K620" s="51"/>
    </row>
    <row r="621" customHeight="1" spans="2:11">
      <c r="B621" s="51"/>
      <c r="C621" s="51"/>
      <c r="D621" s="51"/>
      <c r="E621" s="51"/>
      <c r="F621" s="51"/>
      <c r="G621" s="51"/>
      <c r="H621" s="51"/>
      <c r="I621" s="51"/>
      <c r="J621" s="51"/>
      <c r="K621" s="51"/>
    </row>
    <row r="622" customHeight="1" spans="2:11">
      <c r="B622" s="51"/>
      <c r="C622" s="51"/>
      <c r="D622" s="51"/>
      <c r="E622" s="51"/>
      <c r="F622" s="51"/>
      <c r="G622" s="51"/>
      <c r="H622" s="51"/>
      <c r="I622" s="51"/>
      <c r="J622" s="51"/>
      <c r="K622" s="51"/>
    </row>
    <row r="623" customHeight="1" spans="2:11">
      <c r="B623" s="51"/>
      <c r="C623" s="51"/>
      <c r="D623" s="51"/>
      <c r="E623" s="51"/>
      <c r="F623" s="51"/>
      <c r="G623" s="51"/>
      <c r="H623" s="51"/>
      <c r="I623" s="51"/>
      <c r="J623" s="51"/>
      <c r="K623" s="51"/>
    </row>
    <row r="624" customHeight="1" spans="2:11">
      <c r="B624" s="51"/>
      <c r="C624" s="51"/>
      <c r="D624" s="51"/>
      <c r="E624" s="51"/>
      <c r="F624" s="51"/>
      <c r="G624" s="51"/>
      <c r="H624" s="51"/>
      <c r="I624" s="51"/>
      <c r="J624" s="51"/>
      <c r="K624" s="51"/>
    </row>
    <row r="625" customHeight="1" spans="2:11">
      <c r="B625" s="51"/>
      <c r="C625" s="51"/>
      <c r="D625" s="51"/>
      <c r="E625" s="51"/>
      <c r="F625" s="51"/>
      <c r="G625" s="51"/>
      <c r="H625" s="51"/>
      <c r="I625" s="51"/>
      <c r="J625" s="51"/>
      <c r="K625" s="51"/>
    </row>
    <row r="626" customHeight="1" spans="2:11">
      <c r="B626" s="51"/>
      <c r="C626" s="51"/>
      <c r="D626" s="51"/>
      <c r="E626" s="51"/>
      <c r="F626" s="51"/>
      <c r="G626" s="51"/>
      <c r="H626" s="51"/>
      <c r="I626" s="51"/>
      <c r="J626" s="51"/>
      <c r="K626" s="51"/>
    </row>
    <row r="627" customHeight="1" spans="2:11">
      <c r="B627" s="51"/>
      <c r="C627" s="51"/>
      <c r="D627" s="51"/>
      <c r="E627" s="51"/>
      <c r="F627" s="51"/>
      <c r="G627" s="51"/>
      <c r="H627" s="51"/>
      <c r="I627" s="51"/>
      <c r="J627" s="51"/>
      <c r="K627" s="51"/>
    </row>
    <row r="628" customHeight="1" spans="2:11">
      <c r="B628" s="51"/>
      <c r="C628" s="51"/>
      <c r="D628" s="51"/>
      <c r="E628" s="51"/>
      <c r="F628" s="51"/>
      <c r="G628" s="51"/>
      <c r="H628" s="51"/>
      <c r="I628" s="51"/>
      <c r="J628" s="51"/>
      <c r="K628" s="51"/>
    </row>
    <row r="629" customHeight="1" spans="2:11">
      <c r="B629" s="51"/>
      <c r="C629" s="51"/>
      <c r="D629" s="51"/>
      <c r="E629" s="51"/>
      <c r="F629" s="51"/>
      <c r="G629" s="51"/>
      <c r="H629" s="51"/>
      <c r="I629" s="51"/>
      <c r="J629" s="51"/>
      <c r="K629" s="51"/>
    </row>
    <row r="630" customHeight="1" spans="2:11">
      <c r="B630" s="51"/>
      <c r="C630" s="51"/>
      <c r="D630" s="51"/>
      <c r="E630" s="51"/>
      <c r="F630" s="51"/>
      <c r="G630" s="51"/>
      <c r="H630" s="51"/>
      <c r="I630" s="51"/>
      <c r="J630" s="51"/>
      <c r="K630" s="51"/>
    </row>
    <row r="631" customHeight="1" spans="2:11">
      <c r="B631" s="51"/>
      <c r="C631" s="51"/>
      <c r="D631" s="51"/>
      <c r="E631" s="51"/>
      <c r="F631" s="51"/>
      <c r="G631" s="51"/>
      <c r="H631" s="51"/>
      <c r="I631" s="51"/>
      <c r="J631" s="51"/>
      <c r="K631" s="51"/>
    </row>
    <row r="632" customHeight="1" spans="2:11">
      <c r="B632" s="51"/>
      <c r="C632" s="51"/>
      <c r="D632" s="51"/>
      <c r="E632" s="51"/>
      <c r="F632" s="51"/>
      <c r="G632" s="51"/>
      <c r="H632" s="51"/>
      <c r="I632" s="51"/>
      <c r="J632" s="51"/>
      <c r="K632" s="51"/>
    </row>
    <row r="633" customHeight="1" spans="2:11">
      <c r="B633" s="51"/>
      <c r="C633" s="51"/>
      <c r="D633" s="51"/>
      <c r="E633" s="51"/>
      <c r="F633" s="51"/>
      <c r="G633" s="51"/>
      <c r="H633" s="51"/>
      <c r="I633" s="51"/>
      <c r="J633" s="51"/>
      <c r="K633" s="51"/>
    </row>
    <row r="634" customHeight="1" spans="2:11">
      <c r="B634" s="51"/>
      <c r="C634" s="51"/>
      <c r="D634" s="51"/>
      <c r="E634" s="51"/>
      <c r="F634" s="51"/>
      <c r="G634" s="51"/>
      <c r="H634" s="51"/>
      <c r="I634" s="51"/>
      <c r="J634" s="51"/>
      <c r="K634" s="51"/>
    </row>
    <row r="635" customHeight="1" spans="2:11">
      <c r="B635" s="51"/>
      <c r="C635" s="51"/>
      <c r="D635" s="51"/>
      <c r="E635" s="51"/>
      <c r="F635" s="51"/>
      <c r="G635" s="51"/>
      <c r="H635" s="51"/>
      <c r="I635" s="51"/>
      <c r="J635" s="51"/>
      <c r="K635" s="51"/>
    </row>
    <row r="636" customHeight="1" spans="2:11">
      <c r="B636" s="51"/>
      <c r="C636" s="51"/>
      <c r="D636" s="51"/>
      <c r="E636" s="51"/>
      <c r="F636" s="51"/>
      <c r="G636" s="51"/>
      <c r="H636" s="51"/>
      <c r="I636" s="51"/>
      <c r="J636" s="51"/>
      <c r="K636" s="51"/>
    </row>
    <row r="637" customHeight="1" spans="2:11">
      <c r="B637" s="51"/>
      <c r="C637" s="51"/>
      <c r="D637" s="51"/>
      <c r="E637" s="51"/>
      <c r="F637" s="51"/>
      <c r="G637" s="51"/>
      <c r="H637" s="51"/>
      <c r="I637" s="51"/>
      <c r="J637" s="51"/>
      <c r="K637" s="51"/>
    </row>
    <row r="638" customHeight="1" spans="2:11">
      <c r="B638" s="51"/>
      <c r="C638" s="51"/>
      <c r="D638" s="51"/>
      <c r="E638" s="51"/>
      <c r="F638" s="51"/>
      <c r="G638" s="51"/>
      <c r="H638" s="51"/>
      <c r="I638" s="51"/>
      <c r="J638" s="51"/>
      <c r="K638" s="51"/>
    </row>
    <row r="639" customHeight="1" spans="2:11">
      <c r="B639" s="51"/>
      <c r="C639" s="51"/>
      <c r="D639" s="51"/>
      <c r="E639" s="51"/>
      <c r="F639" s="51"/>
      <c r="G639" s="51"/>
      <c r="H639" s="51"/>
      <c r="I639" s="51"/>
      <c r="J639" s="51"/>
      <c r="K639" s="51"/>
    </row>
    <row r="640" customHeight="1" spans="2:11">
      <c r="B640" s="51"/>
      <c r="C640" s="51"/>
      <c r="D640" s="51"/>
      <c r="E640" s="51"/>
      <c r="F640" s="51"/>
      <c r="G640" s="51"/>
      <c r="H640" s="51"/>
      <c r="I640" s="51"/>
      <c r="J640" s="51"/>
      <c r="K640" s="51"/>
    </row>
    <row r="641" customHeight="1" spans="2:11">
      <c r="B641" s="51"/>
      <c r="C641" s="51"/>
      <c r="D641" s="51"/>
      <c r="E641" s="51"/>
      <c r="F641" s="51"/>
      <c r="G641" s="51"/>
      <c r="H641" s="51"/>
      <c r="I641" s="51"/>
      <c r="J641" s="51"/>
      <c r="K641" s="51"/>
    </row>
    <row r="642" customHeight="1" spans="2:11">
      <c r="B642" s="51"/>
      <c r="C642" s="51"/>
      <c r="D642" s="51"/>
      <c r="E642" s="51"/>
      <c r="F642" s="51"/>
      <c r="G642" s="51"/>
      <c r="H642" s="51"/>
      <c r="I642" s="51"/>
      <c r="J642" s="51"/>
      <c r="K642" s="51"/>
    </row>
    <row r="643" customHeight="1" spans="2:11">
      <c r="B643" s="51"/>
      <c r="C643" s="51"/>
      <c r="D643" s="51"/>
      <c r="E643" s="51"/>
      <c r="F643" s="51"/>
      <c r="G643" s="51"/>
      <c r="H643" s="51"/>
      <c r="I643" s="51"/>
      <c r="J643" s="51"/>
      <c r="K643" s="51"/>
    </row>
    <row r="644" customHeight="1" spans="2:11">
      <c r="B644" s="51"/>
      <c r="C644" s="51"/>
      <c r="D644" s="51"/>
      <c r="E644" s="51"/>
      <c r="F644" s="51"/>
      <c r="G644" s="51"/>
      <c r="H644" s="51"/>
      <c r="I644" s="51"/>
      <c r="J644" s="51"/>
      <c r="K644" s="51"/>
    </row>
    <row r="645" customHeight="1" spans="2:11">
      <c r="B645" s="51"/>
      <c r="C645" s="51"/>
      <c r="D645" s="51"/>
      <c r="E645" s="51"/>
      <c r="F645" s="51"/>
      <c r="G645" s="51"/>
      <c r="H645" s="51"/>
      <c r="I645" s="51"/>
      <c r="J645" s="51"/>
      <c r="K645" s="51"/>
    </row>
    <row r="646" customHeight="1" spans="2:11">
      <c r="B646" s="51"/>
      <c r="C646" s="51"/>
      <c r="D646" s="51"/>
      <c r="E646" s="51"/>
      <c r="F646" s="51"/>
      <c r="G646" s="51"/>
      <c r="H646" s="51"/>
      <c r="I646" s="51"/>
      <c r="J646" s="51"/>
      <c r="K646" s="51"/>
    </row>
    <row r="647" customHeight="1" spans="2:11">
      <c r="B647" s="51"/>
      <c r="C647" s="51"/>
      <c r="D647" s="51"/>
      <c r="E647" s="51"/>
      <c r="F647" s="51"/>
      <c r="G647" s="51"/>
      <c r="H647" s="51"/>
      <c r="I647" s="51"/>
      <c r="J647" s="51"/>
      <c r="K647" s="51"/>
    </row>
    <row r="648" customHeight="1" spans="2:11">
      <c r="B648" s="51"/>
      <c r="C648" s="51"/>
      <c r="D648" s="51"/>
      <c r="E648" s="51"/>
      <c r="F648" s="51"/>
      <c r="G648" s="51"/>
      <c r="H648" s="51"/>
      <c r="I648" s="51"/>
      <c r="J648" s="51"/>
      <c r="K648" s="51"/>
    </row>
    <row r="649" customHeight="1" spans="2:11">
      <c r="B649" s="51"/>
      <c r="C649" s="51"/>
      <c r="D649" s="51"/>
      <c r="E649" s="51"/>
      <c r="F649" s="51"/>
      <c r="G649" s="51"/>
      <c r="H649" s="51"/>
      <c r="I649" s="51"/>
      <c r="J649" s="51"/>
      <c r="K649" s="51"/>
    </row>
    <row r="650" customHeight="1" spans="2:11">
      <c r="B650" s="51"/>
      <c r="C650" s="51"/>
      <c r="D650" s="51"/>
      <c r="E650" s="51"/>
      <c r="F650" s="51"/>
      <c r="G650" s="51"/>
      <c r="H650" s="51"/>
      <c r="I650" s="51"/>
      <c r="J650" s="51"/>
      <c r="K650" s="51"/>
    </row>
    <row r="651" customHeight="1" spans="2:11">
      <c r="B651" s="51"/>
      <c r="C651" s="51"/>
      <c r="D651" s="51"/>
      <c r="E651" s="51"/>
      <c r="F651" s="51"/>
      <c r="G651" s="51"/>
      <c r="H651" s="51"/>
      <c r="I651" s="51"/>
      <c r="J651" s="51"/>
      <c r="K651" s="51"/>
    </row>
    <row r="652" customHeight="1" spans="2:11">
      <c r="B652" s="51"/>
      <c r="C652" s="51"/>
      <c r="D652" s="51"/>
      <c r="E652" s="51"/>
      <c r="F652" s="51"/>
      <c r="G652" s="51"/>
      <c r="H652" s="51"/>
      <c r="I652" s="51"/>
      <c r="J652" s="51"/>
      <c r="K652" s="51"/>
    </row>
    <row r="653" customHeight="1" spans="2:11">
      <c r="B653" s="51"/>
      <c r="C653" s="51"/>
      <c r="D653" s="51"/>
      <c r="E653" s="51"/>
      <c r="F653" s="51"/>
      <c r="G653" s="51"/>
      <c r="H653" s="51"/>
      <c r="I653" s="51"/>
      <c r="J653" s="51"/>
      <c r="K653" s="51"/>
    </row>
    <row r="654" customHeight="1" spans="2:11">
      <c r="B654" s="51"/>
      <c r="C654" s="51"/>
      <c r="D654" s="51"/>
      <c r="E654" s="51"/>
      <c r="F654" s="51"/>
      <c r="G654" s="51"/>
      <c r="H654" s="51"/>
      <c r="I654" s="51"/>
      <c r="J654" s="51"/>
      <c r="K654" s="51"/>
    </row>
    <row r="655" customHeight="1" spans="2:11">
      <c r="B655" s="51"/>
      <c r="C655" s="51"/>
      <c r="D655" s="51"/>
      <c r="E655" s="51"/>
      <c r="F655" s="51"/>
      <c r="G655" s="51"/>
      <c r="H655" s="51"/>
      <c r="I655" s="51"/>
      <c r="J655" s="51"/>
      <c r="K655" s="51"/>
    </row>
    <row r="656" customHeight="1" spans="2:11">
      <c r="B656" s="51"/>
      <c r="C656" s="51"/>
      <c r="D656" s="51"/>
      <c r="E656" s="51"/>
      <c r="F656" s="51"/>
      <c r="G656" s="51"/>
      <c r="H656" s="51"/>
      <c r="I656" s="51"/>
      <c r="J656" s="51"/>
      <c r="K656" s="51"/>
    </row>
    <row r="657" customHeight="1" spans="2:11">
      <c r="B657" s="51"/>
      <c r="C657" s="51"/>
      <c r="D657" s="51"/>
      <c r="E657" s="51"/>
      <c r="F657" s="51"/>
      <c r="G657" s="51"/>
      <c r="H657" s="51"/>
      <c r="I657" s="51"/>
      <c r="J657" s="51"/>
      <c r="K657" s="51"/>
    </row>
    <row r="658" customHeight="1" spans="2:11">
      <c r="B658" s="51"/>
      <c r="C658" s="51"/>
      <c r="D658" s="51"/>
      <c r="E658" s="51"/>
      <c r="F658" s="51"/>
      <c r="G658" s="51"/>
      <c r="H658" s="51"/>
      <c r="I658" s="51"/>
      <c r="J658" s="51"/>
      <c r="K658" s="51"/>
    </row>
    <row r="659" customHeight="1" spans="2:11">
      <c r="B659" s="51"/>
      <c r="C659" s="51"/>
      <c r="D659" s="51"/>
      <c r="E659" s="51"/>
      <c r="F659" s="51"/>
      <c r="G659" s="51"/>
      <c r="H659" s="51"/>
      <c r="I659" s="51"/>
      <c r="J659" s="51"/>
      <c r="K659" s="51"/>
    </row>
    <row r="660" customHeight="1" spans="2:11">
      <c r="B660" s="51"/>
      <c r="C660" s="51"/>
      <c r="D660" s="51"/>
      <c r="E660" s="51"/>
      <c r="F660" s="51"/>
      <c r="G660" s="51"/>
      <c r="H660" s="51"/>
      <c r="I660" s="51"/>
      <c r="J660" s="51"/>
      <c r="K660" s="51"/>
    </row>
    <row r="661" customHeight="1" spans="2:11">
      <c r="B661" s="51"/>
      <c r="C661" s="51"/>
      <c r="D661" s="51"/>
      <c r="E661" s="51"/>
      <c r="F661" s="51"/>
      <c r="G661" s="51"/>
      <c r="H661" s="51"/>
      <c r="I661" s="51"/>
      <c r="J661" s="51"/>
      <c r="K661" s="51"/>
    </row>
    <row r="662" customHeight="1" spans="2:11">
      <c r="B662" s="51"/>
      <c r="C662" s="51"/>
      <c r="D662" s="51"/>
      <c r="E662" s="51"/>
      <c r="F662" s="51"/>
      <c r="G662" s="51"/>
      <c r="H662" s="51"/>
      <c r="I662" s="51"/>
      <c r="J662" s="51"/>
      <c r="K662" s="51"/>
    </row>
    <row r="663" customHeight="1" spans="2:11">
      <c r="B663" s="51"/>
      <c r="C663" s="51"/>
      <c r="D663" s="51"/>
      <c r="E663" s="51"/>
      <c r="F663" s="51"/>
      <c r="G663" s="51"/>
      <c r="H663" s="51"/>
      <c r="I663" s="51"/>
      <c r="J663" s="51"/>
      <c r="K663" s="51"/>
    </row>
    <row r="664" customHeight="1" spans="2:11">
      <c r="B664" s="51"/>
      <c r="C664" s="51"/>
      <c r="D664" s="51"/>
      <c r="E664" s="51"/>
      <c r="F664" s="51"/>
      <c r="G664" s="51"/>
      <c r="H664" s="51"/>
      <c r="I664" s="51"/>
      <c r="J664" s="51"/>
      <c r="K664" s="51"/>
    </row>
    <row r="665" customHeight="1" spans="2:11">
      <c r="B665" s="51"/>
      <c r="C665" s="51"/>
      <c r="D665" s="51"/>
      <c r="E665" s="51"/>
      <c r="F665" s="51"/>
      <c r="G665" s="51"/>
      <c r="H665" s="51"/>
      <c r="I665" s="51"/>
      <c r="J665" s="51"/>
      <c r="K665" s="51"/>
    </row>
    <row r="666" customHeight="1" spans="2:11">
      <c r="B666" s="51"/>
      <c r="C666" s="51"/>
      <c r="D666" s="51"/>
      <c r="E666" s="51"/>
      <c r="F666" s="51"/>
      <c r="G666" s="51"/>
      <c r="H666" s="51"/>
      <c r="I666" s="51"/>
      <c r="J666" s="51"/>
      <c r="K666" s="51"/>
    </row>
    <row r="667" customHeight="1" spans="2:11">
      <c r="B667" s="51"/>
      <c r="C667" s="51"/>
      <c r="D667" s="51"/>
      <c r="E667" s="51"/>
      <c r="F667" s="51"/>
      <c r="G667" s="51"/>
      <c r="H667" s="51"/>
      <c r="I667" s="51"/>
      <c r="J667" s="51"/>
      <c r="K667" s="51"/>
    </row>
    <row r="668" customHeight="1" spans="2:11">
      <c r="B668" s="51"/>
      <c r="C668" s="51"/>
      <c r="D668" s="51"/>
      <c r="E668" s="51"/>
      <c r="F668" s="51"/>
      <c r="G668" s="51"/>
      <c r="H668" s="51"/>
      <c r="I668" s="51"/>
      <c r="J668" s="51"/>
      <c r="K668" s="51"/>
    </row>
    <row r="669" customHeight="1" spans="2:11">
      <c r="B669" s="51"/>
      <c r="C669" s="51"/>
      <c r="D669" s="51"/>
      <c r="E669" s="51"/>
      <c r="F669" s="51"/>
      <c r="G669" s="51"/>
      <c r="H669" s="51"/>
      <c r="I669" s="51"/>
      <c r="J669" s="51"/>
      <c r="K669" s="51"/>
    </row>
    <row r="670" customHeight="1" spans="2:11">
      <c r="B670" s="51"/>
      <c r="C670" s="51"/>
      <c r="D670" s="51"/>
      <c r="E670" s="51"/>
      <c r="F670" s="51"/>
      <c r="G670" s="51"/>
      <c r="H670" s="51"/>
      <c r="I670" s="51"/>
      <c r="J670" s="51"/>
      <c r="K670" s="51"/>
    </row>
    <row r="671" customHeight="1" spans="2:11">
      <c r="B671" s="51"/>
      <c r="C671" s="51"/>
      <c r="D671" s="51"/>
      <c r="E671" s="51"/>
      <c r="F671" s="51"/>
      <c r="G671" s="51"/>
      <c r="H671" s="51"/>
      <c r="I671" s="51"/>
      <c r="J671" s="51"/>
      <c r="K671" s="51"/>
    </row>
    <row r="672" customHeight="1" spans="2:11">
      <c r="B672" s="51"/>
      <c r="C672" s="51"/>
      <c r="D672" s="51"/>
      <c r="E672" s="51"/>
      <c r="F672" s="51"/>
      <c r="G672" s="51"/>
      <c r="H672" s="51"/>
      <c r="I672" s="51"/>
      <c r="J672" s="51"/>
      <c r="K672" s="51"/>
    </row>
    <row r="673" customHeight="1" spans="2:11">
      <c r="B673" s="51"/>
      <c r="C673" s="51"/>
      <c r="D673" s="51"/>
      <c r="E673" s="51"/>
      <c r="F673" s="51"/>
      <c r="G673" s="51"/>
      <c r="H673" s="51"/>
      <c r="I673" s="51"/>
      <c r="J673" s="51"/>
      <c r="K673" s="51"/>
    </row>
    <row r="674" customHeight="1" spans="2:11">
      <c r="B674" s="51"/>
      <c r="C674" s="51"/>
      <c r="D674" s="51"/>
      <c r="E674" s="51"/>
      <c r="F674" s="51"/>
      <c r="G674" s="51"/>
      <c r="H674" s="51"/>
      <c r="I674" s="51"/>
      <c r="J674" s="51"/>
      <c r="K674" s="51"/>
    </row>
    <row r="675" customHeight="1" spans="2:11">
      <c r="B675" s="51"/>
      <c r="C675" s="51"/>
      <c r="D675" s="51"/>
      <c r="E675" s="51"/>
      <c r="F675" s="51"/>
      <c r="G675" s="51"/>
      <c r="H675" s="51"/>
      <c r="I675" s="51"/>
      <c r="J675" s="51"/>
      <c r="K675" s="51"/>
    </row>
    <row r="676" customHeight="1" spans="2:11">
      <c r="B676" s="51"/>
      <c r="C676" s="51"/>
      <c r="D676" s="51"/>
      <c r="E676" s="51"/>
      <c r="F676" s="51"/>
      <c r="G676" s="51"/>
      <c r="H676" s="51"/>
      <c r="I676" s="51"/>
      <c r="J676" s="51"/>
      <c r="K676" s="51"/>
    </row>
    <row r="677" customHeight="1" spans="2:11">
      <c r="B677" s="51"/>
      <c r="C677" s="51"/>
      <c r="D677" s="51"/>
      <c r="E677" s="51"/>
      <c r="F677" s="51"/>
      <c r="G677" s="51"/>
      <c r="H677" s="51"/>
      <c r="I677" s="51"/>
      <c r="J677" s="51"/>
      <c r="K677" s="51"/>
    </row>
    <row r="678" customHeight="1" spans="2:11">
      <c r="B678" s="51"/>
      <c r="C678" s="51"/>
      <c r="D678" s="51"/>
      <c r="E678" s="51"/>
      <c r="F678" s="51"/>
      <c r="G678" s="51"/>
      <c r="H678" s="51"/>
      <c r="I678" s="51"/>
      <c r="J678" s="51"/>
      <c r="K678" s="51"/>
    </row>
    <row r="679" customHeight="1" spans="2:11">
      <c r="B679" s="51"/>
      <c r="C679" s="51"/>
      <c r="D679" s="51"/>
      <c r="E679" s="51"/>
      <c r="F679" s="51"/>
      <c r="G679" s="51"/>
      <c r="H679" s="51"/>
      <c r="I679" s="51"/>
      <c r="J679" s="51"/>
      <c r="K679" s="51"/>
    </row>
    <row r="680" customHeight="1" spans="2:11">
      <c r="B680" s="51"/>
      <c r="C680" s="51"/>
      <c r="D680" s="51"/>
      <c r="E680" s="51"/>
      <c r="F680" s="51"/>
      <c r="G680" s="51"/>
      <c r="H680" s="51"/>
      <c r="I680" s="51"/>
      <c r="J680" s="51"/>
      <c r="K680" s="51"/>
    </row>
    <row r="681" customHeight="1" spans="2:11">
      <c r="B681" s="51"/>
      <c r="C681" s="51"/>
      <c r="D681" s="51"/>
      <c r="E681" s="51"/>
      <c r="F681" s="51"/>
      <c r="G681" s="51"/>
      <c r="H681" s="51"/>
      <c r="I681" s="51"/>
      <c r="J681" s="51"/>
      <c r="K681" s="51"/>
    </row>
    <row r="682" customHeight="1" spans="2:11">
      <c r="B682" s="51"/>
      <c r="C682" s="51"/>
      <c r="D682" s="51"/>
      <c r="E682" s="51"/>
      <c r="F682" s="51"/>
      <c r="G682" s="51"/>
      <c r="H682" s="51"/>
      <c r="I682" s="51"/>
      <c r="J682" s="51"/>
      <c r="K682" s="51"/>
    </row>
    <row r="683" customHeight="1" spans="2:11">
      <c r="B683" s="51"/>
      <c r="C683" s="51"/>
      <c r="D683" s="51"/>
      <c r="E683" s="51"/>
      <c r="F683" s="51"/>
      <c r="G683" s="51"/>
      <c r="H683" s="51"/>
      <c r="I683" s="51"/>
      <c r="J683" s="51"/>
      <c r="K683" s="51"/>
    </row>
    <row r="684" customHeight="1" spans="2:11">
      <c r="B684" s="51"/>
      <c r="C684" s="51"/>
      <c r="D684" s="51"/>
      <c r="E684" s="51"/>
      <c r="F684" s="51"/>
      <c r="G684" s="51"/>
      <c r="H684" s="51"/>
      <c r="I684" s="51"/>
      <c r="J684" s="51"/>
      <c r="K684" s="51"/>
    </row>
    <row r="685" customHeight="1" spans="2:11">
      <c r="B685" s="51"/>
      <c r="C685" s="51"/>
      <c r="D685" s="51"/>
      <c r="E685" s="51"/>
      <c r="F685" s="51"/>
      <c r="G685" s="51"/>
      <c r="H685" s="51"/>
      <c r="I685" s="51"/>
      <c r="J685" s="51"/>
      <c r="K685" s="51"/>
    </row>
    <row r="686" customHeight="1" spans="2:11">
      <c r="B686" s="51"/>
      <c r="C686" s="51"/>
      <c r="D686" s="51"/>
      <c r="E686" s="51"/>
      <c r="F686" s="51"/>
      <c r="G686" s="51"/>
      <c r="H686" s="51"/>
      <c r="I686" s="51"/>
      <c r="J686" s="51"/>
      <c r="K686" s="51"/>
    </row>
    <row r="687" customHeight="1" spans="2:11">
      <c r="B687" s="51"/>
      <c r="C687" s="51"/>
      <c r="D687" s="51"/>
      <c r="E687" s="51"/>
      <c r="F687" s="51"/>
      <c r="G687" s="51"/>
      <c r="H687" s="51"/>
      <c r="I687" s="51"/>
      <c r="J687" s="51"/>
      <c r="K687" s="51"/>
    </row>
    <row r="688" customHeight="1" spans="2:11">
      <c r="B688" s="51"/>
      <c r="C688" s="51"/>
      <c r="D688" s="51"/>
      <c r="E688" s="51"/>
      <c r="F688" s="51"/>
      <c r="G688" s="51"/>
      <c r="H688" s="51"/>
      <c r="I688" s="51"/>
      <c r="J688" s="51"/>
      <c r="K688" s="51"/>
    </row>
    <row r="689" customHeight="1" spans="2:11">
      <c r="B689" s="51"/>
      <c r="C689" s="51"/>
      <c r="D689" s="51"/>
      <c r="E689" s="51"/>
      <c r="F689" s="51"/>
      <c r="G689" s="51"/>
      <c r="H689" s="51"/>
      <c r="I689" s="51"/>
      <c r="J689" s="51"/>
      <c r="K689" s="51"/>
    </row>
    <row r="690" customHeight="1" spans="2:11">
      <c r="B690" s="51"/>
      <c r="C690" s="51"/>
      <c r="D690" s="51"/>
      <c r="E690" s="51"/>
      <c r="F690" s="51"/>
      <c r="G690" s="51"/>
      <c r="H690" s="51"/>
      <c r="I690" s="51"/>
      <c r="J690" s="51"/>
      <c r="K690" s="51"/>
    </row>
    <row r="691" customHeight="1" spans="2:11">
      <c r="B691" s="51"/>
      <c r="C691" s="51"/>
      <c r="D691" s="51"/>
      <c r="E691" s="51"/>
      <c r="F691" s="51"/>
      <c r="G691" s="51"/>
      <c r="H691" s="51"/>
      <c r="I691" s="51"/>
      <c r="J691" s="51"/>
      <c r="K691" s="51"/>
    </row>
    <row r="692" customHeight="1" spans="2:11">
      <c r="B692" s="51"/>
      <c r="C692" s="51"/>
      <c r="D692" s="51"/>
      <c r="E692" s="51"/>
      <c r="F692" s="51"/>
      <c r="G692" s="51"/>
      <c r="H692" s="51"/>
      <c r="I692" s="51"/>
      <c r="J692" s="51"/>
      <c r="K692" s="51"/>
    </row>
    <row r="693" customHeight="1" spans="2:11">
      <c r="B693" s="51"/>
      <c r="C693" s="51"/>
      <c r="D693" s="51"/>
      <c r="E693" s="51"/>
      <c r="F693" s="51"/>
      <c r="G693" s="51"/>
      <c r="H693" s="51"/>
      <c r="I693" s="51"/>
      <c r="J693" s="51"/>
      <c r="K693" s="51"/>
    </row>
    <row r="694" customHeight="1" spans="2:11">
      <c r="B694" s="51"/>
      <c r="C694" s="51"/>
      <c r="D694" s="51"/>
      <c r="E694" s="51"/>
      <c r="F694" s="51"/>
      <c r="G694" s="51"/>
      <c r="H694" s="51"/>
      <c r="I694" s="51"/>
      <c r="J694" s="51"/>
      <c r="K694" s="51"/>
    </row>
    <row r="695" customHeight="1" spans="2:11">
      <c r="B695" s="51"/>
      <c r="C695" s="51"/>
      <c r="D695" s="51"/>
      <c r="E695" s="51"/>
      <c r="F695" s="51"/>
      <c r="G695" s="51"/>
      <c r="H695" s="51"/>
      <c r="I695" s="51"/>
      <c r="J695" s="51"/>
      <c r="K695" s="51"/>
    </row>
    <row r="696" customHeight="1" spans="2:11">
      <c r="B696" s="51"/>
      <c r="C696" s="51"/>
      <c r="D696" s="51"/>
      <c r="E696" s="51"/>
      <c r="F696" s="51"/>
      <c r="G696" s="51"/>
      <c r="H696" s="51"/>
      <c r="I696" s="51"/>
      <c r="J696" s="51"/>
      <c r="K696" s="51"/>
    </row>
    <row r="697" customHeight="1" spans="2:11">
      <c r="B697" s="51"/>
      <c r="C697" s="51"/>
      <c r="D697" s="51"/>
      <c r="E697" s="51"/>
      <c r="F697" s="51"/>
      <c r="G697" s="51"/>
      <c r="H697" s="51"/>
      <c r="I697" s="51"/>
      <c r="J697" s="51"/>
      <c r="K697" s="51"/>
    </row>
    <row r="698" customHeight="1" spans="2:11">
      <c r="B698" s="51"/>
      <c r="C698" s="51"/>
      <c r="D698" s="51"/>
      <c r="E698" s="51"/>
      <c r="F698" s="51"/>
      <c r="G698" s="51"/>
      <c r="H698" s="51"/>
      <c r="I698" s="51"/>
      <c r="J698" s="51"/>
      <c r="K698" s="51"/>
    </row>
    <row r="699" customHeight="1" spans="2:11">
      <c r="B699" s="51"/>
      <c r="C699" s="51"/>
      <c r="D699" s="51"/>
      <c r="E699" s="51"/>
      <c r="F699" s="51"/>
      <c r="G699" s="51"/>
      <c r="H699" s="51"/>
      <c r="I699" s="51"/>
      <c r="J699" s="51"/>
      <c r="K699" s="51"/>
    </row>
    <row r="700" customHeight="1" spans="2:11">
      <c r="B700" s="51"/>
      <c r="C700" s="51"/>
      <c r="D700" s="51"/>
      <c r="E700" s="51"/>
      <c r="F700" s="51"/>
      <c r="G700" s="51"/>
      <c r="H700" s="51"/>
      <c r="I700" s="51"/>
      <c r="J700" s="51"/>
      <c r="K700" s="51"/>
    </row>
    <row r="701" customHeight="1" spans="2:11">
      <c r="B701" s="51"/>
      <c r="C701" s="51"/>
      <c r="D701" s="51"/>
      <c r="E701" s="51"/>
      <c r="F701" s="51"/>
      <c r="G701" s="51"/>
      <c r="H701" s="51"/>
      <c r="I701" s="51"/>
      <c r="J701" s="51"/>
      <c r="K701" s="51"/>
    </row>
    <row r="702" customHeight="1" spans="2:11">
      <c r="B702" s="51"/>
      <c r="C702" s="51"/>
      <c r="D702" s="51"/>
      <c r="E702" s="51"/>
      <c r="F702" s="51"/>
      <c r="G702" s="51"/>
      <c r="H702" s="51"/>
      <c r="I702" s="51"/>
      <c r="J702" s="51"/>
      <c r="K702" s="51"/>
    </row>
    <row r="703" customHeight="1" spans="2:11">
      <c r="B703" s="51"/>
      <c r="C703" s="51"/>
      <c r="D703" s="51"/>
      <c r="E703" s="51"/>
      <c r="F703" s="51"/>
      <c r="G703" s="51"/>
      <c r="H703" s="51"/>
      <c r="I703" s="51"/>
      <c r="J703" s="51"/>
      <c r="K703" s="51"/>
    </row>
    <row r="704" customHeight="1" spans="2:11">
      <c r="B704" s="51"/>
      <c r="C704" s="51"/>
      <c r="D704" s="51"/>
      <c r="E704" s="51"/>
      <c r="F704" s="51"/>
      <c r="G704" s="51"/>
      <c r="H704" s="51"/>
      <c r="I704" s="51"/>
      <c r="J704" s="51"/>
      <c r="K704" s="51"/>
    </row>
    <row r="705" customHeight="1" spans="2:11">
      <c r="B705" s="51"/>
      <c r="C705" s="51"/>
      <c r="D705" s="51"/>
      <c r="E705" s="51"/>
      <c r="F705" s="51"/>
      <c r="G705" s="51"/>
      <c r="H705" s="51"/>
      <c r="I705" s="51"/>
      <c r="J705" s="51"/>
      <c r="K705" s="51"/>
    </row>
    <row r="706" customHeight="1" spans="2:11">
      <c r="B706" s="51"/>
      <c r="C706" s="51"/>
      <c r="D706" s="51"/>
      <c r="E706" s="51"/>
      <c r="F706" s="51"/>
      <c r="G706" s="51"/>
      <c r="H706" s="51"/>
      <c r="I706" s="51"/>
      <c r="J706" s="51"/>
      <c r="K706" s="51"/>
    </row>
    <row r="707" customHeight="1" spans="2:11">
      <c r="B707" s="51"/>
      <c r="C707" s="51"/>
      <c r="D707" s="51"/>
      <c r="E707" s="51"/>
      <c r="F707" s="51"/>
      <c r="G707" s="51"/>
      <c r="H707" s="51"/>
      <c r="I707" s="51"/>
      <c r="J707" s="51"/>
      <c r="K707" s="51"/>
    </row>
    <row r="708" customHeight="1" spans="2:11">
      <c r="B708" s="51"/>
      <c r="C708" s="51"/>
      <c r="D708" s="51"/>
      <c r="E708" s="51"/>
      <c r="F708" s="51"/>
      <c r="G708" s="51"/>
      <c r="H708" s="51"/>
      <c r="I708" s="51"/>
      <c r="J708" s="51"/>
      <c r="K708" s="51"/>
    </row>
    <row r="709" customHeight="1" spans="2:11">
      <c r="B709" s="51"/>
      <c r="C709" s="51"/>
      <c r="D709" s="51"/>
      <c r="E709" s="51"/>
      <c r="F709" s="51"/>
      <c r="G709" s="51"/>
      <c r="H709" s="51"/>
      <c r="I709" s="51"/>
      <c r="J709" s="51"/>
      <c r="K709" s="51"/>
    </row>
    <row r="710" customHeight="1" spans="2:11">
      <c r="B710" s="51"/>
      <c r="C710" s="51"/>
      <c r="D710" s="51"/>
      <c r="E710" s="51"/>
      <c r="F710" s="51"/>
      <c r="G710" s="51"/>
      <c r="H710" s="51"/>
      <c r="I710" s="51"/>
      <c r="J710" s="51"/>
      <c r="K710" s="51"/>
    </row>
    <row r="711" customHeight="1" spans="2:11">
      <c r="B711" s="51"/>
      <c r="C711" s="51"/>
      <c r="D711" s="51"/>
      <c r="E711" s="51"/>
      <c r="F711" s="51"/>
      <c r="G711" s="51"/>
      <c r="H711" s="51"/>
      <c r="I711" s="51"/>
      <c r="J711" s="51"/>
      <c r="K711" s="51"/>
    </row>
    <row r="712" customHeight="1" spans="2:11">
      <c r="B712" s="51"/>
      <c r="C712" s="51"/>
      <c r="D712" s="51"/>
      <c r="E712" s="51"/>
      <c r="F712" s="51"/>
      <c r="G712" s="51"/>
      <c r="H712" s="51"/>
      <c r="I712" s="51"/>
      <c r="J712" s="51"/>
      <c r="K712" s="51"/>
    </row>
    <row r="713" customHeight="1" spans="2:11">
      <c r="B713" s="51"/>
      <c r="C713" s="51"/>
      <c r="D713" s="51"/>
      <c r="E713" s="51"/>
      <c r="F713" s="51"/>
      <c r="G713" s="51"/>
      <c r="H713" s="51"/>
      <c r="I713" s="51"/>
      <c r="J713" s="51"/>
      <c r="K713" s="51"/>
    </row>
    <row r="714" customHeight="1" spans="2:11">
      <c r="B714" s="51"/>
      <c r="C714" s="51"/>
      <c r="D714" s="51"/>
      <c r="E714" s="51"/>
      <c r="F714" s="51"/>
      <c r="G714" s="51"/>
      <c r="H714" s="51"/>
      <c r="I714" s="51"/>
      <c r="J714" s="51"/>
      <c r="K714" s="51"/>
    </row>
    <row r="715" customHeight="1" spans="2:11">
      <c r="B715" s="51"/>
      <c r="C715" s="51"/>
      <c r="D715" s="51"/>
      <c r="E715" s="51"/>
      <c r="F715" s="51"/>
      <c r="G715" s="51"/>
      <c r="H715" s="51"/>
      <c r="I715" s="51"/>
      <c r="J715" s="51"/>
      <c r="K715" s="51"/>
    </row>
    <row r="716" customHeight="1" spans="2:11">
      <c r="B716" s="51"/>
      <c r="C716" s="51"/>
      <c r="D716" s="51"/>
      <c r="E716" s="51"/>
      <c r="F716" s="51"/>
      <c r="G716" s="51"/>
      <c r="H716" s="51"/>
      <c r="I716" s="51"/>
      <c r="J716" s="51"/>
      <c r="K716" s="51"/>
    </row>
    <row r="717" customHeight="1" spans="2:11">
      <c r="B717" s="51"/>
      <c r="C717" s="51"/>
      <c r="D717" s="51"/>
      <c r="E717" s="51"/>
      <c r="F717" s="51"/>
      <c r="G717" s="51"/>
      <c r="H717" s="51"/>
      <c r="I717" s="51"/>
      <c r="J717" s="51"/>
      <c r="K717" s="51"/>
    </row>
    <row r="718" customHeight="1" spans="2:11">
      <c r="B718" s="51"/>
      <c r="C718" s="51"/>
      <c r="D718" s="51"/>
      <c r="E718" s="51"/>
      <c r="F718" s="51"/>
      <c r="G718" s="51"/>
      <c r="H718" s="51"/>
      <c r="I718" s="51"/>
      <c r="J718" s="51"/>
      <c r="K718" s="51"/>
    </row>
    <row r="719" customHeight="1" spans="2:11">
      <c r="B719" s="51"/>
      <c r="C719" s="51"/>
      <c r="D719" s="51"/>
      <c r="E719" s="51"/>
      <c r="F719" s="51"/>
      <c r="G719" s="51"/>
      <c r="H719" s="51"/>
      <c r="I719" s="51"/>
      <c r="J719" s="51"/>
      <c r="K719" s="51"/>
    </row>
    <row r="720" customHeight="1" spans="2:11">
      <c r="B720" s="51"/>
      <c r="C720" s="51"/>
      <c r="D720" s="51"/>
      <c r="E720" s="51"/>
      <c r="F720" s="51"/>
      <c r="G720" s="51"/>
      <c r="H720" s="51"/>
      <c r="I720" s="51"/>
      <c r="J720" s="51"/>
      <c r="K720" s="51"/>
    </row>
    <row r="721" customHeight="1" spans="2:11">
      <c r="B721" s="51"/>
      <c r="C721" s="51"/>
      <c r="D721" s="51"/>
      <c r="E721" s="51"/>
      <c r="F721" s="51"/>
      <c r="G721" s="51"/>
      <c r="H721" s="51"/>
      <c r="I721" s="51"/>
      <c r="J721" s="51"/>
      <c r="K721" s="51"/>
    </row>
    <row r="722" customHeight="1" spans="2:11">
      <c r="B722" s="51"/>
      <c r="C722" s="51"/>
      <c r="D722" s="51"/>
      <c r="E722" s="51"/>
      <c r="F722" s="51"/>
      <c r="G722" s="51"/>
      <c r="H722" s="51"/>
      <c r="I722" s="51"/>
      <c r="J722" s="51"/>
      <c r="K722" s="51"/>
    </row>
    <row r="723" customHeight="1" spans="2:11">
      <c r="B723" s="51"/>
      <c r="C723" s="51"/>
      <c r="D723" s="51"/>
      <c r="E723" s="51"/>
      <c r="F723" s="51"/>
      <c r="G723" s="51"/>
      <c r="H723" s="51"/>
      <c r="I723" s="51"/>
      <c r="J723" s="51"/>
      <c r="K723" s="51"/>
    </row>
    <row r="724" customHeight="1" spans="2:11">
      <c r="B724" s="51"/>
      <c r="C724" s="51"/>
      <c r="D724" s="51"/>
      <c r="E724" s="51"/>
      <c r="F724" s="51"/>
      <c r="G724" s="51"/>
      <c r="H724" s="51"/>
      <c r="I724" s="51"/>
      <c r="J724" s="51"/>
      <c r="K724" s="51"/>
    </row>
    <row r="725" customHeight="1" spans="2:11">
      <c r="B725" s="51"/>
      <c r="C725" s="51"/>
      <c r="D725" s="51"/>
      <c r="E725" s="51"/>
      <c r="F725" s="51"/>
      <c r="G725" s="51"/>
      <c r="H725" s="51"/>
      <c r="I725" s="51"/>
      <c r="J725" s="51"/>
      <c r="K725" s="51"/>
    </row>
    <row r="726" customHeight="1" spans="2:11">
      <c r="B726" s="51"/>
      <c r="C726" s="51"/>
      <c r="D726" s="51"/>
      <c r="E726" s="51"/>
      <c r="F726" s="51"/>
      <c r="G726" s="51"/>
      <c r="H726" s="51"/>
      <c r="I726" s="51"/>
      <c r="J726" s="51"/>
      <c r="K726" s="51"/>
    </row>
    <row r="727" customHeight="1" spans="2:11">
      <c r="B727" s="51"/>
      <c r="C727" s="51"/>
      <c r="D727" s="51"/>
      <c r="E727" s="51"/>
      <c r="F727" s="51"/>
      <c r="G727" s="51"/>
      <c r="H727" s="51"/>
      <c r="I727" s="51"/>
      <c r="J727" s="51"/>
      <c r="K727" s="51"/>
    </row>
    <row r="728" customHeight="1" spans="2:11">
      <c r="B728" s="51"/>
      <c r="C728" s="51"/>
      <c r="D728" s="51"/>
      <c r="E728" s="51"/>
      <c r="F728" s="51"/>
      <c r="G728" s="51"/>
      <c r="H728" s="51"/>
      <c r="I728" s="51"/>
      <c r="J728" s="51"/>
      <c r="K728" s="51"/>
    </row>
    <row r="729" customHeight="1" spans="2:11">
      <c r="B729" s="51"/>
      <c r="C729" s="51"/>
      <c r="D729" s="51"/>
      <c r="E729" s="51"/>
      <c r="F729" s="51"/>
      <c r="G729" s="51"/>
      <c r="H729" s="51"/>
      <c r="I729" s="51"/>
      <c r="J729" s="51"/>
      <c r="K729" s="51"/>
    </row>
    <row r="730" customHeight="1" spans="2:11">
      <c r="B730" s="51"/>
      <c r="C730" s="51"/>
      <c r="D730" s="51"/>
      <c r="E730" s="51"/>
      <c r="F730" s="51"/>
      <c r="G730" s="51"/>
      <c r="H730" s="51"/>
      <c r="I730" s="51"/>
      <c r="J730" s="51"/>
      <c r="K730" s="51"/>
    </row>
    <row r="731" customHeight="1" spans="2:11">
      <c r="B731" s="51"/>
      <c r="C731" s="51"/>
      <c r="D731" s="51"/>
      <c r="E731" s="51"/>
      <c r="F731" s="51"/>
      <c r="G731" s="51"/>
      <c r="H731" s="51"/>
      <c r="I731" s="51"/>
      <c r="J731" s="51"/>
      <c r="K731" s="51"/>
    </row>
    <row r="732" customHeight="1" spans="2:11">
      <c r="B732" s="51"/>
      <c r="C732" s="51"/>
      <c r="D732" s="51"/>
      <c r="E732" s="51"/>
      <c r="F732" s="51"/>
      <c r="G732" s="51"/>
      <c r="H732" s="51"/>
      <c r="I732" s="51"/>
      <c r="J732" s="51"/>
      <c r="K732" s="51"/>
    </row>
    <row r="733" customHeight="1" spans="2:11">
      <c r="B733" s="51"/>
      <c r="C733" s="51"/>
      <c r="D733" s="51"/>
      <c r="E733" s="51"/>
      <c r="F733" s="51"/>
      <c r="G733" s="51"/>
      <c r="H733" s="51"/>
      <c r="I733" s="51"/>
      <c r="J733" s="51"/>
      <c r="K733" s="51"/>
    </row>
    <row r="734" customHeight="1" spans="2:11">
      <c r="B734" s="51"/>
      <c r="C734" s="51"/>
      <c r="D734" s="51"/>
      <c r="E734" s="51"/>
      <c r="F734" s="51"/>
      <c r="G734" s="51"/>
      <c r="H734" s="51"/>
      <c r="I734" s="51"/>
      <c r="J734" s="51"/>
      <c r="K734" s="51"/>
    </row>
    <row r="735" customHeight="1" spans="2:11">
      <c r="B735" s="51"/>
      <c r="C735" s="51"/>
      <c r="D735" s="51"/>
      <c r="E735" s="51"/>
      <c r="F735" s="51"/>
      <c r="G735" s="51"/>
      <c r="H735" s="51"/>
      <c r="I735" s="51"/>
      <c r="J735" s="51"/>
      <c r="K735" s="51"/>
    </row>
    <row r="736" customHeight="1" spans="2:11">
      <c r="B736" s="51"/>
      <c r="C736" s="51"/>
      <c r="D736" s="51"/>
      <c r="E736" s="51"/>
      <c r="F736" s="51"/>
      <c r="G736" s="51"/>
      <c r="H736" s="51"/>
      <c r="I736" s="51"/>
      <c r="J736" s="51"/>
      <c r="K736" s="51"/>
    </row>
    <row r="737" customHeight="1" spans="2:11">
      <c r="B737" s="51"/>
      <c r="C737" s="51"/>
      <c r="D737" s="51"/>
      <c r="E737" s="51"/>
      <c r="F737" s="51"/>
      <c r="G737" s="51"/>
      <c r="H737" s="51"/>
      <c r="I737" s="51"/>
      <c r="J737" s="51"/>
      <c r="K737" s="51"/>
    </row>
    <row r="738" customHeight="1" spans="2:11">
      <c r="B738" s="51"/>
      <c r="C738" s="51"/>
      <c r="D738" s="51"/>
      <c r="E738" s="51"/>
      <c r="F738" s="51"/>
      <c r="G738" s="51"/>
      <c r="H738" s="51"/>
      <c r="I738" s="51"/>
      <c r="J738" s="51"/>
      <c r="K738" s="51"/>
    </row>
    <row r="739" customHeight="1" spans="2:11">
      <c r="B739" s="51"/>
      <c r="C739" s="51"/>
      <c r="D739" s="51"/>
      <c r="E739" s="51"/>
      <c r="F739" s="51"/>
      <c r="G739" s="51"/>
      <c r="H739" s="51"/>
      <c r="I739" s="51"/>
      <c r="J739" s="51"/>
      <c r="K739" s="51"/>
    </row>
    <row r="740" customHeight="1" spans="2:11">
      <c r="B740" s="51"/>
      <c r="C740" s="51"/>
      <c r="D740" s="51"/>
      <c r="E740" s="51"/>
      <c r="F740" s="51"/>
      <c r="G740" s="51"/>
      <c r="H740" s="51"/>
      <c r="I740" s="51"/>
      <c r="J740" s="51"/>
      <c r="K740" s="51"/>
    </row>
    <row r="741" customHeight="1" spans="2:11">
      <c r="B741" s="51"/>
      <c r="C741" s="51"/>
      <c r="D741" s="51"/>
      <c r="E741" s="51"/>
      <c r="F741" s="51"/>
      <c r="G741" s="51"/>
      <c r="H741" s="51"/>
      <c r="I741" s="51"/>
      <c r="J741" s="51"/>
      <c r="K741" s="51"/>
    </row>
    <row r="742" customHeight="1" spans="2:11">
      <c r="B742" s="51"/>
      <c r="C742" s="51"/>
      <c r="D742" s="51"/>
      <c r="E742" s="51"/>
      <c r="F742" s="51"/>
      <c r="G742" s="51"/>
      <c r="H742" s="51"/>
      <c r="I742" s="51"/>
      <c r="J742" s="51"/>
      <c r="K742" s="51"/>
    </row>
    <row r="743" customHeight="1" spans="2:11">
      <c r="B743" s="51"/>
      <c r="C743" s="51"/>
      <c r="D743" s="51"/>
      <c r="E743" s="51"/>
      <c r="F743" s="51"/>
      <c r="G743" s="51"/>
      <c r="H743" s="51"/>
      <c r="I743" s="51"/>
      <c r="J743" s="51"/>
      <c r="K743" s="51"/>
    </row>
    <row r="744" customHeight="1" spans="2:11">
      <c r="B744" s="51"/>
      <c r="C744" s="51"/>
      <c r="D744" s="51"/>
      <c r="E744" s="51"/>
      <c r="F744" s="51"/>
      <c r="G744" s="51"/>
      <c r="H744" s="51"/>
      <c r="I744" s="51"/>
      <c r="J744" s="51"/>
      <c r="K744" s="51"/>
    </row>
    <row r="745" customHeight="1" spans="2:11">
      <c r="B745" s="51"/>
      <c r="C745" s="51"/>
      <c r="D745" s="51"/>
      <c r="E745" s="51"/>
      <c r="F745" s="51"/>
      <c r="G745" s="51"/>
      <c r="H745" s="51"/>
      <c r="I745" s="51"/>
      <c r="J745" s="51"/>
      <c r="K745" s="51"/>
    </row>
    <row r="746" customHeight="1" spans="2:11">
      <c r="B746" s="51"/>
      <c r="C746" s="51"/>
      <c r="D746" s="51"/>
      <c r="E746" s="51"/>
      <c r="F746" s="51"/>
      <c r="G746" s="51"/>
      <c r="H746" s="51"/>
      <c r="I746" s="51"/>
      <c r="J746" s="51"/>
      <c r="K746" s="51"/>
    </row>
    <row r="747" customHeight="1" spans="2:11">
      <c r="B747" s="51"/>
      <c r="C747" s="51"/>
      <c r="D747" s="51"/>
      <c r="E747" s="51"/>
      <c r="F747" s="51"/>
      <c r="G747" s="51"/>
      <c r="H747" s="51"/>
      <c r="I747" s="51"/>
      <c r="J747" s="51"/>
      <c r="K747" s="51"/>
    </row>
    <row r="748" customHeight="1" spans="2:11">
      <c r="B748" s="51"/>
      <c r="C748" s="51"/>
      <c r="D748" s="51"/>
      <c r="E748" s="51"/>
      <c r="F748" s="51"/>
      <c r="G748" s="51"/>
      <c r="H748" s="51"/>
      <c r="I748" s="51"/>
      <c r="J748" s="51"/>
      <c r="K748" s="51"/>
    </row>
    <row r="749" customHeight="1" spans="2:11">
      <c r="B749" s="51"/>
      <c r="C749" s="51"/>
      <c r="D749" s="51"/>
      <c r="E749" s="51"/>
      <c r="F749" s="51"/>
      <c r="G749" s="51"/>
      <c r="H749" s="51"/>
      <c r="I749" s="51"/>
      <c r="J749" s="51"/>
      <c r="K749" s="51"/>
    </row>
    <row r="750" customHeight="1" spans="2:11">
      <c r="B750" s="51"/>
      <c r="C750" s="51"/>
      <c r="D750" s="51"/>
      <c r="E750" s="51"/>
      <c r="F750" s="51"/>
      <c r="G750" s="51"/>
      <c r="H750" s="51"/>
      <c r="I750" s="51"/>
      <c r="J750" s="51"/>
      <c r="K750" s="51"/>
    </row>
    <row r="751" customHeight="1" spans="2:11">
      <c r="B751" s="51"/>
      <c r="C751" s="51"/>
      <c r="D751" s="51"/>
      <c r="E751" s="51"/>
      <c r="F751" s="51"/>
      <c r="G751" s="51"/>
      <c r="H751" s="51"/>
      <c r="I751" s="51"/>
      <c r="J751" s="51"/>
      <c r="K751" s="51"/>
    </row>
    <row r="752" customHeight="1" spans="2:11">
      <c r="B752" s="51"/>
      <c r="C752" s="51"/>
      <c r="D752" s="51"/>
      <c r="E752" s="51"/>
      <c r="F752" s="51"/>
      <c r="G752" s="51"/>
      <c r="H752" s="51"/>
      <c r="I752" s="51"/>
      <c r="J752" s="51"/>
      <c r="K752" s="51"/>
    </row>
    <row r="753" customHeight="1" spans="2:11">
      <c r="B753" s="51"/>
      <c r="C753" s="51"/>
      <c r="D753" s="51"/>
      <c r="E753" s="51"/>
      <c r="F753" s="51"/>
      <c r="G753" s="51"/>
      <c r="H753" s="51"/>
      <c r="I753" s="51"/>
      <c r="J753" s="51"/>
      <c r="K753" s="51"/>
    </row>
    <row r="754" customHeight="1" spans="2:11">
      <c r="B754" s="51"/>
      <c r="C754" s="51"/>
      <c r="D754" s="51"/>
      <c r="E754" s="51"/>
      <c r="F754" s="51"/>
      <c r="G754" s="51"/>
      <c r="H754" s="51"/>
      <c r="I754" s="51"/>
      <c r="J754" s="51"/>
      <c r="K754" s="51"/>
    </row>
    <row r="755" customHeight="1" spans="2:11">
      <c r="B755" s="51"/>
      <c r="C755" s="51"/>
      <c r="D755" s="51"/>
      <c r="E755" s="51"/>
      <c r="F755" s="51"/>
      <c r="G755" s="51"/>
      <c r="H755" s="51"/>
      <c r="I755" s="51"/>
      <c r="J755" s="51"/>
      <c r="K755" s="51"/>
    </row>
    <row r="756" customHeight="1" spans="2:11">
      <c r="B756" s="51"/>
      <c r="C756" s="51"/>
      <c r="D756" s="51"/>
      <c r="E756" s="51"/>
      <c r="F756" s="51"/>
      <c r="G756" s="51"/>
      <c r="H756" s="51"/>
      <c r="I756" s="51"/>
      <c r="J756" s="51"/>
      <c r="K756" s="51"/>
    </row>
    <row r="757" customHeight="1" spans="2:11">
      <c r="B757" s="51"/>
      <c r="C757" s="51"/>
      <c r="D757" s="51"/>
      <c r="E757" s="51"/>
      <c r="F757" s="51"/>
      <c r="G757" s="51"/>
      <c r="H757" s="51"/>
      <c r="I757" s="51"/>
      <c r="J757" s="51"/>
      <c r="K757" s="51"/>
    </row>
    <row r="758" customHeight="1" spans="2:11">
      <c r="B758" s="51"/>
      <c r="C758" s="51"/>
      <c r="D758" s="51"/>
      <c r="E758" s="51"/>
      <c r="F758" s="51"/>
      <c r="G758" s="51"/>
      <c r="H758" s="51"/>
      <c r="I758" s="51"/>
      <c r="J758" s="51"/>
      <c r="K758" s="51"/>
    </row>
    <row r="759" customHeight="1" spans="2:11">
      <c r="B759" s="51"/>
      <c r="C759" s="51"/>
      <c r="D759" s="51"/>
      <c r="E759" s="51"/>
      <c r="F759" s="51"/>
      <c r="G759" s="51"/>
      <c r="H759" s="51"/>
      <c r="I759" s="51"/>
      <c r="J759" s="51"/>
      <c r="K759" s="51"/>
    </row>
    <row r="760" customHeight="1" spans="2:11">
      <c r="B760" s="51"/>
      <c r="C760" s="51"/>
      <c r="D760" s="51"/>
      <c r="E760" s="51"/>
      <c r="F760" s="51"/>
      <c r="G760" s="51"/>
      <c r="H760" s="51"/>
      <c r="I760" s="51"/>
      <c r="J760" s="51"/>
      <c r="K760" s="51"/>
    </row>
    <row r="761" customHeight="1" spans="2:11">
      <c r="B761" s="51"/>
      <c r="C761" s="51"/>
      <c r="D761" s="51"/>
      <c r="E761" s="51"/>
      <c r="F761" s="51"/>
      <c r="G761" s="51"/>
      <c r="H761" s="51"/>
      <c r="I761" s="51"/>
      <c r="J761" s="51"/>
      <c r="K761" s="51"/>
    </row>
    <row r="762" customHeight="1" spans="2:11">
      <c r="B762" s="51"/>
      <c r="C762" s="51"/>
      <c r="D762" s="51"/>
      <c r="E762" s="51"/>
      <c r="F762" s="51"/>
      <c r="G762" s="51"/>
      <c r="H762" s="51"/>
      <c r="I762" s="51"/>
      <c r="J762" s="51"/>
      <c r="K762" s="51"/>
    </row>
    <row r="763" customHeight="1" spans="2:11">
      <c r="B763" s="51"/>
      <c r="C763" s="51"/>
      <c r="D763" s="51"/>
      <c r="E763" s="51"/>
      <c r="F763" s="51"/>
      <c r="G763" s="51"/>
      <c r="H763" s="51"/>
      <c r="I763" s="51"/>
      <c r="J763" s="51"/>
      <c r="K763" s="51"/>
    </row>
    <row r="764" customHeight="1" spans="2:11">
      <c r="B764" s="51"/>
      <c r="C764" s="51"/>
      <c r="D764" s="51"/>
      <c r="E764" s="51"/>
      <c r="F764" s="51"/>
      <c r="G764" s="51"/>
      <c r="H764" s="51"/>
      <c r="I764" s="51"/>
      <c r="J764" s="51"/>
      <c r="K764" s="51"/>
    </row>
    <row r="765" customHeight="1" spans="2:11">
      <c r="B765" s="51"/>
      <c r="C765" s="51"/>
      <c r="D765" s="51"/>
      <c r="E765" s="51"/>
      <c r="F765" s="51"/>
      <c r="G765" s="51"/>
      <c r="H765" s="51"/>
      <c r="I765" s="51"/>
      <c r="J765" s="51"/>
      <c r="K765" s="51"/>
    </row>
    <row r="766" customHeight="1" spans="2:11">
      <c r="B766" s="51"/>
      <c r="C766" s="51"/>
      <c r="D766" s="51"/>
      <c r="E766" s="51"/>
      <c r="F766" s="51"/>
      <c r="G766" s="51"/>
      <c r="H766" s="51"/>
      <c r="I766" s="51"/>
      <c r="J766" s="51"/>
      <c r="K766" s="51"/>
    </row>
    <row r="767" customHeight="1" spans="2:11">
      <c r="B767" s="51"/>
      <c r="C767" s="51"/>
      <c r="D767" s="51"/>
      <c r="E767" s="51"/>
      <c r="F767" s="51"/>
      <c r="G767" s="51"/>
      <c r="H767" s="51"/>
      <c r="I767" s="51"/>
      <c r="J767" s="51"/>
      <c r="K767" s="51"/>
    </row>
    <row r="768" customHeight="1" spans="2:11">
      <c r="B768" s="51"/>
      <c r="C768" s="51"/>
      <c r="D768" s="51"/>
      <c r="E768" s="51"/>
      <c r="F768" s="51"/>
      <c r="G768" s="51"/>
      <c r="H768" s="51"/>
      <c r="I768" s="51"/>
      <c r="J768" s="51"/>
      <c r="K768" s="51"/>
    </row>
    <row r="769" customHeight="1" spans="2:11">
      <c r="B769" s="51"/>
      <c r="C769" s="51"/>
      <c r="D769" s="51"/>
      <c r="E769" s="51"/>
      <c r="F769" s="51"/>
      <c r="G769" s="51"/>
      <c r="H769" s="51"/>
      <c r="I769" s="51"/>
      <c r="J769" s="51"/>
      <c r="K769" s="51"/>
    </row>
    <row r="770" customHeight="1" spans="2:11">
      <c r="B770" s="51"/>
      <c r="C770" s="51"/>
      <c r="D770" s="51"/>
      <c r="E770" s="51"/>
      <c r="F770" s="51"/>
      <c r="G770" s="51"/>
      <c r="H770" s="51"/>
      <c r="I770" s="51"/>
      <c r="J770" s="51"/>
      <c r="K770" s="51"/>
    </row>
    <row r="771" customHeight="1" spans="2:11">
      <c r="B771" s="51"/>
      <c r="C771" s="51"/>
      <c r="D771" s="51"/>
      <c r="E771" s="51"/>
      <c r="F771" s="51"/>
      <c r="G771" s="51"/>
      <c r="H771" s="51"/>
      <c r="I771" s="51"/>
      <c r="J771" s="51"/>
      <c r="K771" s="51"/>
    </row>
    <row r="772" customHeight="1" spans="2:11">
      <c r="B772" s="51"/>
      <c r="C772" s="51"/>
      <c r="D772" s="51"/>
      <c r="E772" s="51"/>
      <c r="F772" s="51"/>
      <c r="G772" s="51"/>
      <c r="H772" s="51"/>
      <c r="I772" s="51"/>
      <c r="J772" s="51"/>
      <c r="K772" s="51"/>
    </row>
    <row r="773" customHeight="1" spans="2:11">
      <c r="B773" s="51"/>
      <c r="C773" s="51"/>
      <c r="D773" s="51"/>
      <c r="E773" s="51"/>
      <c r="F773" s="51"/>
      <c r="G773" s="51"/>
      <c r="H773" s="51"/>
      <c r="I773" s="51"/>
      <c r="J773" s="51"/>
      <c r="K773" s="51"/>
    </row>
    <row r="774" customHeight="1" spans="2:11">
      <c r="B774" s="51"/>
      <c r="C774" s="51"/>
      <c r="D774" s="51"/>
      <c r="E774" s="51"/>
      <c r="F774" s="51"/>
      <c r="G774" s="51"/>
      <c r="H774" s="51"/>
      <c r="I774" s="51"/>
      <c r="J774" s="51"/>
      <c r="K774" s="51"/>
    </row>
    <row r="775" customHeight="1" spans="2:11">
      <c r="B775" s="51"/>
      <c r="C775" s="51"/>
      <c r="D775" s="51"/>
      <c r="E775" s="51"/>
      <c r="F775" s="51"/>
      <c r="G775" s="51"/>
      <c r="H775" s="51"/>
      <c r="I775" s="51"/>
      <c r="J775" s="51"/>
      <c r="K775" s="51"/>
    </row>
    <row r="776" customHeight="1" spans="2:11">
      <c r="B776" s="51"/>
      <c r="C776" s="51"/>
      <c r="D776" s="51"/>
      <c r="E776" s="51"/>
      <c r="F776" s="51"/>
      <c r="G776" s="51"/>
      <c r="H776" s="51"/>
      <c r="I776" s="51"/>
      <c r="J776" s="51"/>
      <c r="K776" s="51"/>
    </row>
    <row r="777" customHeight="1" spans="2:11">
      <c r="B777" s="51"/>
      <c r="C777" s="51"/>
      <c r="D777" s="51"/>
      <c r="E777" s="51"/>
      <c r="F777" s="51"/>
      <c r="G777" s="51"/>
      <c r="H777" s="51"/>
      <c r="I777" s="51"/>
      <c r="J777" s="51"/>
      <c r="K777" s="51"/>
    </row>
    <row r="778" customHeight="1" spans="2:11">
      <c r="B778" s="51"/>
      <c r="C778" s="51"/>
      <c r="D778" s="51"/>
      <c r="E778" s="51"/>
      <c r="F778" s="51"/>
      <c r="G778" s="51"/>
      <c r="H778" s="51"/>
      <c r="I778" s="51"/>
      <c r="J778" s="51"/>
      <c r="K778" s="51"/>
    </row>
    <row r="779" customHeight="1" spans="2:11">
      <c r="B779" s="51"/>
      <c r="C779" s="51"/>
      <c r="D779" s="51"/>
      <c r="E779" s="51"/>
      <c r="F779" s="51"/>
      <c r="G779" s="51"/>
      <c r="H779" s="51"/>
      <c r="I779" s="51"/>
      <c r="J779" s="51"/>
      <c r="K779" s="51"/>
    </row>
    <row r="780" customHeight="1" spans="2:11">
      <c r="B780" s="51"/>
      <c r="C780" s="51"/>
      <c r="D780" s="51"/>
      <c r="E780" s="51"/>
      <c r="F780" s="51"/>
      <c r="G780" s="51"/>
      <c r="H780" s="51"/>
      <c r="I780" s="51"/>
      <c r="J780" s="51"/>
      <c r="K780" s="51"/>
    </row>
    <row r="781" customHeight="1" spans="2:11">
      <c r="B781" s="51"/>
      <c r="C781" s="51"/>
      <c r="D781" s="51"/>
      <c r="E781" s="51"/>
      <c r="F781" s="51"/>
      <c r="G781" s="51"/>
      <c r="H781" s="51"/>
      <c r="I781" s="51"/>
      <c r="J781" s="51"/>
      <c r="K781" s="51"/>
    </row>
    <row r="782" customHeight="1" spans="2:11">
      <c r="B782" s="51"/>
      <c r="C782" s="51"/>
      <c r="D782" s="51"/>
      <c r="E782" s="51"/>
      <c r="F782" s="51"/>
      <c r="G782" s="51"/>
      <c r="H782" s="51"/>
      <c r="I782" s="51"/>
      <c r="J782" s="51"/>
      <c r="K782" s="51"/>
    </row>
    <row r="783" customHeight="1" spans="2:11">
      <c r="B783" s="51"/>
      <c r="C783" s="51"/>
      <c r="D783" s="51"/>
      <c r="E783" s="51"/>
      <c r="F783" s="51"/>
      <c r="G783" s="51"/>
      <c r="H783" s="51"/>
      <c r="I783" s="51"/>
      <c r="J783" s="51"/>
      <c r="K783" s="51"/>
    </row>
    <row r="784" customHeight="1" spans="2:11">
      <c r="B784" s="51"/>
      <c r="C784" s="51"/>
      <c r="D784" s="51"/>
      <c r="E784" s="51"/>
      <c r="F784" s="51"/>
      <c r="G784" s="51"/>
      <c r="H784" s="51"/>
      <c r="I784" s="51"/>
      <c r="J784" s="51"/>
      <c r="K784" s="51"/>
    </row>
    <row r="785" customHeight="1" spans="2:11">
      <c r="B785" s="51"/>
      <c r="C785" s="51"/>
      <c r="D785" s="51"/>
      <c r="E785" s="51"/>
      <c r="F785" s="51"/>
      <c r="G785" s="51"/>
      <c r="H785" s="51"/>
      <c r="I785" s="51"/>
      <c r="J785" s="51"/>
      <c r="K785" s="51"/>
    </row>
    <row r="786" customHeight="1" spans="2:11">
      <c r="B786" s="51"/>
      <c r="C786" s="51"/>
      <c r="D786" s="51"/>
      <c r="E786" s="51"/>
      <c r="F786" s="51"/>
      <c r="G786" s="51"/>
      <c r="H786" s="51"/>
      <c r="I786" s="51"/>
      <c r="J786" s="51"/>
      <c r="K786" s="51"/>
    </row>
    <row r="787" customHeight="1" spans="2:11">
      <c r="B787" s="51"/>
      <c r="C787" s="51"/>
      <c r="D787" s="51"/>
      <c r="E787" s="51"/>
      <c r="F787" s="51"/>
      <c r="G787" s="51"/>
      <c r="H787" s="51"/>
      <c r="I787" s="51"/>
      <c r="J787" s="51"/>
      <c r="K787" s="51"/>
    </row>
    <row r="788" customHeight="1" spans="2:11">
      <c r="B788" s="51"/>
      <c r="C788" s="51"/>
      <c r="D788" s="51"/>
      <c r="E788" s="51"/>
      <c r="F788" s="51"/>
      <c r="G788" s="51"/>
      <c r="H788" s="51"/>
      <c r="I788" s="51"/>
      <c r="J788" s="51"/>
      <c r="K788" s="51"/>
    </row>
    <row r="789" customHeight="1" spans="2:11">
      <c r="B789" s="51"/>
      <c r="C789" s="51"/>
      <c r="D789" s="51"/>
      <c r="E789" s="51"/>
      <c r="F789" s="51"/>
      <c r="G789" s="51"/>
      <c r="H789" s="51"/>
      <c r="I789" s="51"/>
      <c r="J789" s="51"/>
      <c r="K789" s="51"/>
    </row>
    <row r="790" customHeight="1" spans="2:11">
      <c r="B790" s="51"/>
      <c r="C790" s="51"/>
      <c r="D790" s="51"/>
      <c r="E790" s="51"/>
      <c r="F790" s="51"/>
      <c r="G790" s="51"/>
      <c r="H790" s="51"/>
      <c r="I790" s="51"/>
      <c r="J790" s="51"/>
      <c r="K790" s="51"/>
    </row>
    <row r="791" customHeight="1" spans="2:11">
      <c r="B791" s="51"/>
      <c r="C791" s="51"/>
      <c r="D791" s="51"/>
      <c r="E791" s="51"/>
      <c r="F791" s="51"/>
      <c r="G791" s="51"/>
      <c r="H791" s="51"/>
      <c r="I791" s="51"/>
      <c r="J791" s="51"/>
      <c r="K791" s="51"/>
    </row>
    <row r="792" customHeight="1" spans="2:11">
      <c r="B792" s="51"/>
      <c r="C792" s="51"/>
      <c r="D792" s="51"/>
      <c r="E792" s="51"/>
      <c r="F792" s="51"/>
      <c r="G792" s="51"/>
      <c r="H792" s="51"/>
      <c r="I792" s="51"/>
      <c r="J792" s="51"/>
      <c r="K792" s="51"/>
    </row>
    <row r="793" customHeight="1" spans="2:11">
      <c r="B793" s="51"/>
      <c r="C793" s="51"/>
      <c r="D793" s="51"/>
      <c r="E793" s="51"/>
      <c r="F793" s="51"/>
      <c r="G793" s="51"/>
      <c r="H793" s="51"/>
      <c r="I793" s="51"/>
      <c r="J793" s="51"/>
      <c r="K793" s="51"/>
    </row>
    <row r="794" customHeight="1" spans="2:11">
      <c r="B794" s="51"/>
      <c r="C794" s="51"/>
      <c r="D794" s="51"/>
      <c r="E794" s="51"/>
      <c r="F794" s="51"/>
      <c r="G794" s="51"/>
      <c r="H794" s="51"/>
      <c r="I794" s="51"/>
      <c r="J794" s="51"/>
      <c r="K794" s="51"/>
    </row>
    <row r="795" customHeight="1" spans="2:11">
      <c r="B795" s="51"/>
      <c r="C795" s="51"/>
      <c r="D795" s="51"/>
      <c r="E795" s="51"/>
      <c r="F795" s="51"/>
      <c r="G795" s="51"/>
      <c r="H795" s="51"/>
      <c r="I795" s="51"/>
      <c r="J795" s="51"/>
      <c r="K795" s="51"/>
    </row>
    <row r="796" customHeight="1" spans="2:11">
      <c r="B796" s="51"/>
      <c r="C796" s="51"/>
      <c r="D796" s="51"/>
      <c r="E796" s="51"/>
      <c r="F796" s="51"/>
      <c r="G796" s="51"/>
      <c r="H796" s="51"/>
      <c r="I796" s="51"/>
      <c r="J796" s="51"/>
      <c r="K796" s="51"/>
    </row>
    <row r="797" customHeight="1" spans="2:11">
      <c r="B797" s="51"/>
      <c r="C797" s="51"/>
      <c r="D797" s="51"/>
      <c r="E797" s="51"/>
      <c r="F797" s="51"/>
      <c r="G797" s="51"/>
      <c r="H797" s="51"/>
      <c r="I797" s="51"/>
      <c r="J797" s="51"/>
      <c r="K797" s="51"/>
    </row>
    <row r="798" customHeight="1" spans="2:11">
      <c r="B798" s="51"/>
      <c r="C798" s="51"/>
      <c r="D798" s="51"/>
      <c r="E798" s="51"/>
      <c r="F798" s="51"/>
      <c r="G798" s="51"/>
      <c r="H798" s="51"/>
      <c r="I798" s="51"/>
      <c r="J798" s="51"/>
      <c r="K798" s="51"/>
    </row>
    <row r="799" customHeight="1" spans="2:11">
      <c r="B799" s="51"/>
      <c r="C799" s="51"/>
      <c r="D799" s="51"/>
      <c r="E799" s="51"/>
      <c r="F799" s="51"/>
      <c r="G799" s="51"/>
      <c r="H799" s="51"/>
      <c r="I799" s="51"/>
      <c r="J799" s="51"/>
      <c r="K799" s="51"/>
    </row>
    <row r="800" customHeight="1" spans="2:11">
      <c r="B800" s="51"/>
      <c r="C800" s="51"/>
      <c r="D800" s="51"/>
      <c r="E800" s="51"/>
      <c r="F800" s="51"/>
      <c r="G800" s="51"/>
      <c r="H800" s="51"/>
      <c r="I800" s="51"/>
      <c r="J800" s="51"/>
      <c r="K800" s="51"/>
    </row>
    <row r="801" customHeight="1" spans="2:11">
      <c r="B801" s="51"/>
      <c r="C801" s="51"/>
      <c r="D801" s="51"/>
      <c r="E801" s="51"/>
      <c r="F801" s="51"/>
      <c r="G801" s="51"/>
      <c r="H801" s="51"/>
      <c r="I801" s="51"/>
      <c r="J801" s="51"/>
      <c r="K801" s="51"/>
    </row>
    <row r="802" customHeight="1" spans="2:11">
      <c r="B802" s="51"/>
      <c r="C802" s="51"/>
      <c r="D802" s="51"/>
      <c r="E802" s="51"/>
      <c r="F802" s="51"/>
      <c r="G802" s="51"/>
      <c r="H802" s="51"/>
      <c r="I802" s="51"/>
      <c r="J802" s="51"/>
      <c r="K802" s="51"/>
    </row>
    <row r="803" customHeight="1" spans="2:11">
      <c r="B803" s="51"/>
      <c r="C803" s="51"/>
      <c r="D803" s="51"/>
      <c r="E803" s="51"/>
      <c r="F803" s="51"/>
      <c r="G803" s="51"/>
      <c r="H803" s="51"/>
      <c r="I803" s="51"/>
      <c r="J803" s="51"/>
      <c r="K803" s="51"/>
    </row>
    <row r="804" customHeight="1" spans="2:11">
      <c r="B804" s="51"/>
      <c r="C804" s="51"/>
      <c r="D804" s="51"/>
      <c r="E804" s="51"/>
      <c r="F804" s="51"/>
      <c r="G804" s="51"/>
      <c r="H804" s="51"/>
      <c r="I804" s="51"/>
      <c r="J804" s="51"/>
      <c r="K804" s="51"/>
    </row>
    <row r="805" customHeight="1" spans="2:11">
      <c r="B805" s="51"/>
      <c r="C805" s="51"/>
      <c r="D805" s="51"/>
      <c r="E805" s="51"/>
      <c r="F805" s="51"/>
      <c r="G805" s="51"/>
      <c r="H805" s="51"/>
      <c r="I805" s="51"/>
      <c r="J805" s="51"/>
      <c r="K805" s="51"/>
    </row>
    <row r="806" customHeight="1" spans="2:11">
      <c r="B806" s="51"/>
      <c r="C806" s="51"/>
      <c r="D806" s="51"/>
      <c r="E806" s="51"/>
      <c r="F806" s="51"/>
      <c r="G806" s="51"/>
      <c r="H806" s="51"/>
      <c r="I806" s="51"/>
      <c r="J806" s="51"/>
      <c r="K806" s="51"/>
    </row>
    <row r="807" customHeight="1" spans="2:11">
      <c r="B807" s="51"/>
      <c r="C807" s="51"/>
      <c r="D807" s="51"/>
      <c r="E807" s="51"/>
      <c r="F807" s="51"/>
      <c r="G807" s="51"/>
      <c r="H807" s="51"/>
      <c r="I807" s="51"/>
      <c r="J807" s="51"/>
      <c r="K807" s="51"/>
    </row>
    <row r="808" customHeight="1" spans="2:11">
      <c r="B808" s="51"/>
      <c r="C808" s="51"/>
      <c r="D808" s="51"/>
      <c r="E808" s="51"/>
      <c r="F808" s="51"/>
      <c r="G808" s="51"/>
      <c r="H808" s="51"/>
      <c r="I808" s="51"/>
      <c r="J808" s="51"/>
      <c r="K808" s="51"/>
    </row>
    <row r="809" customHeight="1" spans="2:11">
      <c r="B809" s="51"/>
      <c r="C809" s="51"/>
      <c r="D809" s="51"/>
      <c r="E809" s="51"/>
      <c r="F809" s="51"/>
      <c r="G809" s="51"/>
      <c r="H809" s="51"/>
      <c r="I809" s="51"/>
      <c r="J809" s="51"/>
      <c r="K809" s="51"/>
    </row>
    <row r="810" customHeight="1" spans="2:11">
      <c r="B810" s="51"/>
      <c r="C810" s="51"/>
      <c r="D810" s="51"/>
      <c r="E810" s="51"/>
      <c r="F810" s="51"/>
      <c r="G810" s="51"/>
      <c r="H810" s="51"/>
      <c r="I810" s="51"/>
      <c r="J810" s="51"/>
      <c r="K810" s="51"/>
    </row>
    <row r="811" customHeight="1" spans="2:11">
      <c r="B811" s="51"/>
      <c r="C811" s="51"/>
      <c r="D811" s="51"/>
      <c r="E811" s="51"/>
      <c r="F811" s="51"/>
      <c r="G811" s="51"/>
      <c r="H811" s="51"/>
      <c r="I811" s="51"/>
      <c r="J811" s="51"/>
      <c r="K811" s="51"/>
    </row>
    <row r="812" customHeight="1" spans="2:11">
      <c r="B812" s="51"/>
      <c r="C812" s="51"/>
      <c r="D812" s="51"/>
      <c r="E812" s="51"/>
      <c r="F812" s="51"/>
      <c r="G812" s="51"/>
      <c r="H812" s="51"/>
      <c r="I812" s="51"/>
      <c r="J812" s="51"/>
      <c r="K812" s="51"/>
    </row>
    <row r="813" customHeight="1" spans="2:11">
      <c r="B813" s="51"/>
      <c r="C813" s="51"/>
      <c r="D813" s="51"/>
      <c r="E813" s="51"/>
      <c r="F813" s="51"/>
      <c r="G813" s="51"/>
      <c r="H813" s="51"/>
      <c r="I813" s="51"/>
      <c r="J813" s="51"/>
      <c r="K813" s="51"/>
    </row>
    <row r="814" customHeight="1" spans="2:11">
      <c r="B814" s="51"/>
      <c r="C814" s="51"/>
      <c r="D814" s="51"/>
      <c r="E814" s="51"/>
      <c r="F814" s="51"/>
      <c r="G814" s="51"/>
      <c r="H814" s="51"/>
      <c r="I814" s="51"/>
      <c r="J814" s="51"/>
      <c r="K814" s="51"/>
    </row>
    <row r="815" customHeight="1" spans="2:11">
      <c r="B815" s="51"/>
      <c r="C815" s="51"/>
      <c r="D815" s="51"/>
      <c r="E815" s="51"/>
      <c r="F815" s="51"/>
      <c r="G815" s="51"/>
      <c r="H815" s="51"/>
      <c r="I815" s="51"/>
      <c r="J815" s="51"/>
      <c r="K815" s="51"/>
    </row>
    <row r="816" customHeight="1" spans="2:11">
      <c r="B816" s="51"/>
      <c r="C816" s="51"/>
      <c r="D816" s="51"/>
      <c r="E816" s="51"/>
      <c r="F816" s="51"/>
      <c r="G816" s="51"/>
      <c r="H816" s="51"/>
      <c r="I816" s="51"/>
      <c r="J816" s="51"/>
      <c r="K816" s="51"/>
    </row>
    <row r="817" customHeight="1" spans="2:11">
      <c r="B817" s="51"/>
      <c r="C817" s="51"/>
      <c r="D817" s="51"/>
      <c r="E817" s="51"/>
      <c r="F817" s="51"/>
      <c r="G817" s="51"/>
      <c r="H817" s="51"/>
      <c r="I817" s="51"/>
      <c r="J817" s="51"/>
      <c r="K817" s="51"/>
    </row>
    <row r="818" customHeight="1" spans="2:11">
      <c r="B818" s="51"/>
      <c r="C818" s="51"/>
      <c r="D818" s="51"/>
      <c r="E818" s="51"/>
      <c r="F818" s="51"/>
      <c r="G818" s="51"/>
      <c r="H818" s="51"/>
      <c r="I818" s="51"/>
      <c r="J818" s="51"/>
      <c r="K818" s="51"/>
    </row>
    <row r="819" customHeight="1" spans="2:11">
      <c r="B819" s="51"/>
      <c r="C819" s="51"/>
      <c r="D819" s="51"/>
      <c r="E819" s="51"/>
      <c r="F819" s="51"/>
      <c r="G819" s="51"/>
      <c r="H819" s="51"/>
      <c r="I819" s="51"/>
      <c r="J819" s="51"/>
      <c r="K819" s="51"/>
    </row>
    <row r="820" customHeight="1" spans="2:11">
      <c r="B820" s="51"/>
      <c r="C820" s="51"/>
      <c r="D820" s="51"/>
      <c r="E820" s="51"/>
      <c r="F820" s="51"/>
      <c r="G820" s="51"/>
      <c r="H820" s="51"/>
      <c r="I820" s="51"/>
      <c r="J820" s="51"/>
      <c r="K820" s="51"/>
    </row>
    <row r="821" customHeight="1" spans="2:11">
      <c r="B821" s="51"/>
      <c r="C821" s="51"/>
      <c r="D821" s="51"/>
      <c r="E821" s="51"/>
      <c r="F821" s="51"/>
      <c r="G821" s="51"/>
      <c r="H821" s="51"/>
      <c r="I821" s="51"/>
      <c r="J821" s="51"/>
      <c r="K821" s="51"/>
    </row>
    <row r="822" customHeight="1" spans="2:11">
      <c r="B822" s="51"/>
      <c r="C822" s="51"/>
      <c r="D822" s="51"/>
      <c r="E822" s="51"/>
      <c r="F822" s="51"/>
      <c r="G822" s="51"/>
      <c r="H822" s="51"/>
      <c r="I822" s="51"/>
      <c r="J822" s="51"/>
      <c r="K822" s="51"/>
    </row>
    <row r="823" customHeight="1" spans="2:11">
      <c r="B823" s="51"/>
      <c r="C823" s="51"/>
      <c r="D823" s="51"/>
      <c r="E823" s="51"/>
      <c r="F823" s="51"/>
      <c r="G823" s="51"/>
      <c r="H823" s="51"/>
      <c r="I823" s="51"/>
      <c r="J823" s="51"/>
      <c r="K823" s="51"/>
    </row>
    <row r="824" customHeight="1" spans="2:11">
      <c r="B824" s="51"/>
      <c r="C824" s="51"/>
      <c r="D824" s="51"/>
      <c r="E824" s="51"/>
      <c r="F824" s="51"/>
      <c r="G824" s="51"/>
      <c r="H824" s="51"/>
      <c r="I824" s="51"/>
      <c r="J824" s="51"/>
      <c r="K824" s="51"/>
    </row>
    <row r="825" customHeight="1" spans="2:11">
      <c r="B825" s="51"/>
      <c r="C825" s="51"/>
      <c r="D825" s="51"/>
      <c r="E825" s="51"/>
      <c r="F825" s="51"/>
      <c r="G825" s="51"/>
      <c r="H825" s="51"/>
      <c r="I825" s="51"/>
      <c r="J825" s="51"/>
      <c r="K825" s="51"/>
    </row>
    <row r="826" customHeight="1" spans="2:11">
      <c r="B826" s="51"/>
      <c r="C826" s="51"/>
      <c r="D826" s="51"/>
      <c r="E826" s="51"/>
      <c r="F826" s="51"/>
      <c r="G826" s="51"/>
      <c r="H826" s="51"/>
      <c r="I826" s="51"/>
      <c r="J826" s="51"/>
      <c r="K826" s="51"/>
    </row>
    <row r="827" customHeight="1" spans="2:11">
      <c r="B827" s="51"/>
      <c r="C827" s="51"/>
      <c r="D827" s="51"/>
      <c r="E827" s="51"/>
      <c r="F827" s="51"/>
      <c r="G827" s="51"/>
      <c r="H827" s="51"/>
      <c r="I827" s="51"/>
      <c r="J827" s="51"/>
      <c r="K827" s="51"/>
    </row>
    <row r="828" customHeight="1" spans="2:11">
      <c r="B828" s="51"/>
      <c r="C828" s="51"/>
      <c r="D828" s="51"/>
      <c r="E828" s="51"/>
      <c r="F828" s="51"/>
      <c r="G828" s="51"/>
      <c r="H828" s="51"/>
      <c r="I828" s="51"/>
      <c r="J828" s="51"/>
      <c r="K828" s="51"/>
    </row>
    <row r="829" customHeight="1" spans="2:11">
      <c r="B829" s="51"/>
      <c r="C829" s="51"/>
      <c r="D829" s="51"/>
      <c r="E829" s="51"/>
      <c r="F829" s="51"/>
      <c r="G829" s="51"/>
      <c r="H829" s="51"/>
      <c r="I829" s="51"/>
      <c r="J829" s="51"/>
      <c r="K829" s="51"/>
    </row>
    <row r="830" customHeight="1" spans="2:11">
      <c r="B830" s="51"/>
      <c r="C830" s="51"/>
      <c r="D830" s="51"/>
      <c r="E830" s="51"/>
      <c r="F830" s="51"/>
      <c r="G830" s="51"/>
      <c r="H830" s="51"/>
      <c r="I830" s="51"/>
      <c r="J830" s="51"/>
      <c r="K830" s="51"/>
    </row>
    <row r="831" customHeight="1" spans="2:11">
      <c r="B831" s="51"/>
      <c r="C831" s="51"/>
      <c r="D831" s="51"/>
      <c r="E831" s="51"/>
      <c r="F831" s="51"/>
      <c r="G831" s="51"/>
      <c r="H831" s="51"/>
      <c r="I831" s="51"/>
      <c r="J831" s="51"/>
      <c r="K831" s="51"/>
    </row>
    <row r="832" customHeight="1" spans="2:11">
      <c r="B832" s="51"/>
      <c r="C832" s="51"/>
      <c r="D832" s="51"/>
      <c r="E832" s="51"/>
      <c r="F832" s="51"/>
      <c r="G832" s="51"/>
      <c r="H832" s="51"/>
      <c r="I832" s="51"/>
      <c r="J832" s="51"/>
      <c r="K832" s="51"/>
    </row>
    <row r="833" customHeight="1" spans="2:11">
      <c r="B833" s="51"/>
      <c r="C833" s="51"/>
      <c r="D833" s="51"/>
      <c r="E833" s="51"/>
      <c r="F833" s="51"/>
      <c r="G833" s="51"/>
      <c r="H833" s="51"/>
      <c r="I833" s="51"/>
      <c r="J833" s="51"/>
      <c r="K833" s="51"/>
    </row>
    <row r="834" customHeight="1" spans="2:11">
      <c r="B834" s="51"/>
      <c r="C834" s="51"/>
      <c r="D834" s="51"/>
      <c r="E834" s="51"/>
      <c r="F834" s="51"/>
      <c r="G834" s="51"/>
      <c r="H834" s="51"/>
      <c r="I834" s="51"/>
      <c r="J834" s="51"/>
      <c r="K834" s="51"/>
    </row>
    <row r="835" customHeight="1" spans="2:11">
      <c r="B835" s="51"/>
      <c r="C835" s="51"/>
      <c r="D835" s="51"/>
      <c r="E835" s="51"/>
      <c r="F835" s="51"/>
      <c r="G835" s="51"/>
      <c r="H835" s="51"/>
      <c r="I835" s="51"/>
      <c r="J835" s="51"/>
      <c r="K835" s="51"/>
    </row>
    <row r="836" customHeight="1" spans="2:11">
      <c r="B836" s="51"/>
      <c r="C836" s="51"/>
      <c r="D836" s="51"/>
      <c r="E836" s="51"/>
      <c r="F836" s="51"/>
      <c r="G836" s="51"/>
      <c r="H836" s="51"/>
      <c r="I836" s="51"/>
      <c r="J836" s="51"/>
      <c r="K836" s="51"/>
    </row>
    <row r="837" customHeight="1" spans="2:11">
      <c r="B837" s="51"/>
      <c r="C837" s="51"/>
      <c r="D837" s="51"/>
      <c r="E837" s="51"/>
      <c r="F837" s="51"/>
      <c r="G837" s="51"/>
      <c r="H837" s="51"/>
      <c r="I837" s="51"/>
      <c r="J837" s="51"/>
      <c r="K837" s="51"/>
    </row>
    <row r="838" customHeight="1" spans="2:11">
      <c r="B838" s="51"/>
      <c r="C838" s="51"/>
      <c r="D838" s="51"/>
      <c r="E838" s="51"/>
      <c r="F838" s="51"/>
      <c r="G838" s="51"/>
      <c r="H838" s="51"/>
      <c r="I838" s="51"/>
      <c r="J838" s="51"/>
      <c r="K838" s="51"/>
    </row>
    <row r="839" customHeight="1" spans="2:11">
      <c r="B839" s="51"/>
      <c r="C839" s="51"/>
      <c r="D839" s="51"/>
      <c r="E839" s="51"/>
      <c r="F839" s="51"/>
      <c r="G839" s="51"/>
      <c r="H839" s="51"/>
      <c r="I839" s="51"/>
      <c r="J839" s="51"/>
      <c r="K839" s="51"/>
    </row>
    <row r="840" customHeight="1" spans="2:11">
      <c r="B840" s="51"/>
      <c r="C840" s="51"/>
      <c r="D840" s="51"/>
      <c r="E840" s="51"/>
      <c r="F840" s="51"/>
      <c r="G840" s="51"/>
      <c r="H840" s="51"/>
      <c r="I840" s="51"/>
      <c r="J840" s="51"/>
      <c r="K840" s="51"/>
    </row>
    <row r="841" customHeight="1" spans="2:11">
      <c r="B841" s="51"/>
      <c r="C841" s="51"/>
      <c r="D841" s="51"/>
      <c r="E841" s="51"/>
      <c r="F841" s="51"/>
      <c r="G841" s="51"/>
      <c r="H841" s="51"/>
      <c r="I841" s="51"/>
      <c r="J841" s="51"/>
      <c r="K841" s="51"/>
    </row>
    <row r="842" customHeight="1" spans="2:11">
      <c r="B842" s="51"/>
      <c r="C842" s="51"/>
      <c r="D842" s="51"/>
      <c r="E842" s="51"/>
      <c r="F842" s="51"/>
      <c r="G842" s="51"/>
      <c r="H842" s="51"/>
      <c r="I842" s="51"/>
      <c r="J842" s="51"/>
      <c r="K842" s="51"/>
    </row>
    <row r="843" customHeight="1" spans="2:11">
      <c r="B843" s="51"/>
      <c r="C843" s="51"/>
      <c r="D843" s="51"/>
      <c r="E843" s="51"/>
      <c r="F843" s="51"/>
      <c r="G843" s="51"/>
      <c r="H843" s="51"/>
      <c r="I843" s="51"/>
      <c r="J843" s="51"/>
      <c r="K843" s="51"/>
    </row>
    <row r="844" customHeight="1" spans="2:11">
      <c r="B844" s="51"/>
      <c r="C844" s="51"/>
      <c r="D844" s="51"/>
      <c r="E844" s="51"/>
      <c r="F844" s="51"/>
      <c r="G844" s="51"/>
      <c r="H844" s="51"/>
      <c r="I844" s="51"/>
      <c r="J844" s="51"/>
      <c r="K844" s="51"/>
    </row>
    <row r="845" customHeight="1" spans="2:11">
      <c r="B845" s="51"/>
      <c r="C845" s="51"/>
      <c r="D845" s="51"/>
      <c r="E845" s="51"/>
      <c r="F845" s="51"/>
      <c r="G845" s="51"/>
      <c r="H845" s="51"/>
      <c r="I845" s="51"/>
      <c r="J845" s="51"/>
      <c r="K845" s="51"/>
    </row>
    <row r="846" customHeight="1" spans="2:11">
      <c r="B846" s="51"/>
      <c r="C846" s="51"/>
      <c r="D846" s="51"/>
      <c r="E846" s="51"/>
      <c r="F846" s="51"/>
      <c r="G846" s="51"/>
      <c r="H846" s="51"/>
      <c r="I846" s="51"/>
      <c r="J846" s="51"/>
      <c r="K846" s="51"/>
    </row>
    <row r="847" customHeight="1" spans="2:11">
      <c r="B847" s="51"/>
      <c r="C847" s="51"/>
      <c r="D847" s="51"/>
      <c r="E847" s="51"/>
      <c r="F847" s="51"/>
      <c r="G847" s="51"/>
      <c r="H847" s="51"/>
      <c r="I847" s="51"/>
      <c r="J847" s="51"/>
      <c r="K847" s="51"/>
    </row>
    <row r="848" customHeight="1" spans="2:11">
      <c r="B848" s="51"/>
      <c r="C848" s="51"/>
      <c r="D848" s="51"/>
      <c r="E848" s="51"/>
      <c r="F848" s="51"/>
      <c r="G848" s="51"/>
      <c r="H848" s="51"/>
      <c r="I848" s="51"/>
      <c r="J848" s="51"/>
      <c r="K848" s="51"/>
    </row>
    <row r="849" customHeight="1" spans="2:11">
      <c r="B849" s="51"/>
      <c r="C849" s="51"/>
      <c r="D849" s="51"/>
      <c r="E849" s="51"/>
      <c r="F849" s="51"/>
      <c r="G849" s="51"/>
      <c r="H849" s="51"/>
      <c r="I849" s="51"/>
      <c r="J849" s="51"/>
      <c r="K849" s="51"/>
    </row>
    <row r="850" customHeight="1" spans="2:11">
      <c r="B850" s="51"/>
      <c r="C850" s="51"/>
      <c r="D850" s="51"/>
      <c r="E850" s="51"/>
      <c r="F850" s="51"/>
      <c r="G850" s="51"/>
      <c r="H850" s="51"/>
      <c r="I850" s="51"/>
      <c r="J850" s="51"/>
      <c r="K850" s="51"/>
    </row>
    <row r="851" customHeight="1" spans="2:11">
      <c r="B851" s="51"/>
      <c r="C851" s="51"/>
      <c r="D851" s="51"/>
      <c r="E851" s="51"/>
      <c r="F851" s="51"/>
      <c r="G851" s="51"/>
      <c r="H851" s="51"/>
      <c r="I851" s="51"/>
      <c r="J851" s="51"/>
      <c r="K851" s="51"/>
    </row>
    <row r="852" customHeight="1" spans="2:11">
      <c r="B852" s="51"/>
      <c r="C852" s="51"/>
      <c r="D852" s="51"/>
      <c r="E852" s="51"/>
      <c r="F852" s="51"/>
      <c r="G852" s="51"/>
      <c r="H852" s="51"/>
      <c r="I852" s="51"/>
      <c r="J852" s="51"/>
      <c r="K852" s="51"/>
    </row>
    <row r="853" customHeight="1" spans="2:11">
      <c r="B853" s="51"/>
      <c r="C853" s="51"/>
      <c r="D853" s="51"/>
      <c r="E853" s="51"/>
      <c r="F853" s="51"/>
      <c r="G853" s="51"/>
      <c r="H853" s="51"/>
      <c r="I853" s="51"/>
      <c r="J853" s="51"/>
      <c r="K853" s="51"/>
    </row>
    <row r="854" customHeight="1" spans="2:11">
      <c r="B854" s="51"/>
      <c r="C854" s="51"/>
      <c r="D854" s="51"/>
      <c r="E854" s="51"/>
      <c r="F854" s="51"/>
      <c r="G854" s="51"/>
      <c r="H854" s="51"/>
      <c r="I854" s="51"/>
      <c r="J854" s="51"/>
      <c r="K854" s="51"/>
    </row>
    <row r="855" customHeight="1" spans="2:11">
      <c r="B855" s="51"/>
      <c r="C855" s="51"/>
      <c r="D855" s="51"/>
      <c r="E855" s="51"/>
      <c r="F855" s="51"/>
      <c r="G855" s="51"/>
      <c r="H855" s="51"/>
      <c r="I855" s="51"/>
      <c r="J855" s="51"/>
      <c r="K855" s="51"/>
    </row>
    <row r="856" customHeight="1" spans="2:11">
      <c r="B856" s="51"/>
      <c r="C856" s="51"/>
      <c r="D856" s="51"/>
      <c r="E856" s="51"/>
      <c r="F856" s="51"/>
      <c r="G856" s="51"/>
      <c r="H856" s="51"/>
      <c r="I856" s="51"/>
      <c r="J856" s="51"/>
      <c r="K856" s="51"/>
    </row>
    <row r="857" customHeight="1" spans="2:11">
      <c r="B857" s="51"/>
      <c r="C857" s="51"/>
      <c r="D857" s="51"/>
      <c r="E857" s="51"/>
      <c r="F857" s="51"/>
      <c r="G857" s="51"/>
      <c r="H857" s="51"/>
      <c r="I857" s="51"/>
      <c r="J857" s="51"/>
      <c r="K857" s="51"/>
    </row>
    <row r="858" customHeight="1" spans="2:11">
      <c r="B858" s="51"/>
      <c r="C858" s="51"/>
      <c r="D858" s="51"/>
      <c r="E858" s="51"/>
      <c r="F858" s="51"/>
      <c r="G858" s="51"/>
      <c r="H858" s="51"/>
      <c r="I858" s="51"/>
      <c r="J858" s="51"/>
      <c r="K858" s="51"/>
    </row>
    <row r="859" customHeight="1" spans="2:11">
      <c r="B859" s="51"/>
      <c r="C859" s="51"/>
      <c r="D859" s="51"/>
      <c r="E859" s="51"/>
      <c r="F859" s="51"/>
      <c r="G859" s="51"/>
      <c r="H859" s="51"/>
      <c r="I859" s="51"/>
      <c r="J859" s="51"/>
      <c r="K859" s="51"/>
    </row>
    <row r="860" customHeight="1" spans="2:11">
      <c r="B860" s="51"/>
      <c r="C860" s="51"/>
      <c r="D860" s="51"/>
      <c r="E860" s="51"/>
      <c r="F860" s="51"/>
      <c r="G860" s="51"/>
      <c r="H860" s="51"/>
      <c r="I860" s="51"/>
      <c r="J860" s="51"/>
      <c r="K860" s="51"/>
    </row>
    <row r="861" customHeight="1" spans="2:11">
      <c r="B861" s="51"/>
      <c r="C861" s="51"/>
      <c r="D861" s="51"/>
      <c r="E861" s="51"/>
      <c r="F861" s="51"/>
      <c r="G861" s="51"/>
      <c r="H861" s="51"/>
      <c r="I861" s="51"/>
      <c r="J861" s="51"/>
      <c r="K861" s="51"/>
    </row>
    <row r="862" customHeight="1" spans="2:11">
      <c r="B862" s="51"/>
      <c r="C862" s="51"/>
      <c r="D862" s="51"/>
      <c r="E862" s="51"/>
      <c r="F862" s="51"/>
      <c r="G862" s="51"/>
      <c r="H862" s="51"/>
      <c r="I862" s="51"/>
      <c r="J862" s="51"/>
      <c r="K862" s="51"/>
    </row>
    <row r="863" customHeight="1" spans="2:11">
      <c r="B863" s="51"/>
      <c r="C863" s="51"/>
      <c r="D863" s="51"/>
      <c r="E863" s="51"/>
      <c r="F863" s="51"/>
      <c r="G863" s="51"/>
      <c r="H863" s="51"/>
      <c r="I863" s="51"/>
      <c r="J863" s="51"/>
      <c r="K863" s="51"/>
    </row>
    <row r="864" customHeight="1" spans="2:11">
      <c r="B864" s="51"/>
      <c r="C864" s="51"/>
      <c r="D864" s="51"/>
      <c r="E864" s="51"/>
      <c r="F864" s="51"/>
      <c r="G864" s="51"/>
      <c r="H864" s="51"/>
      <c r="I864" s="51"/>
      <c r="J864" s="51"/>
      <c r="K864" s="51"/>
    </row>
    <row r="865" customHeight="1" spans="2:11">
      <c r="B865" s="51"/>
      <c r="C865" s="51"/>
      <c r="D865" s="51"/>
      <c r="E865" s="51"/>
      <c r="F865" s="51"/>
      <c r="G865" s="51"/>
      <c r="H865" s="51"/>
      <c r="I865" s="51"/>
      <c r="J865" s="51"/>
      <c r="K865" s="51"/>
    </row>
    <row r="866" customHeight="1" spans="2:11">
      <c r="B866" s="51"/>
      <c r="C866" s="51"/>
      <c r="D866" s="51"/>
      <c r="E866" s="51"/>
      <c r="F866" s="51"/>
      <c r="G866" s="51"/>
      <c r="H866" s="51"/>
      <c r="I866" s="51"/>
      <c r="J866" s="51"/>
      <c r="K866" s="51"/>
    </row>
    <row r="867" customHeight="1" spans="2:11">
      <c r="B867" s="51"/>
      <c r="C867" s="51"/>
      <c r="D867" s="51"/>
      <c r="E867" s="51"/>
      <c r="F867" s="51"/>
      <c r="G867" s="51"/>
      <c r="H867" s="51"/>
      <c r="I867" s="51"/>
      <c r="J867" s="51"/>
      <c r="K867" s="51"/>
    </row>
    <row r="868" customHeight="1" spans="2:11">
      <c r="B868" s="51"/>
      <c r="C868" s="51"/>
      <c r="D868" s="51"/>
      <c r="E868" s="51"/>
      <c r="F868" s="51"/>
      <c r="G868" s="51"/>
      <c r="H868" s="51"/>
      <c r="I868" s="51"/>
      <c r="J868" s="51"/>
      <c r="K868" s="51"/>
    </row>
    <row r="869" customHeight="1" spans="2:11">
      <c r="B869" s="51"/>
      <c r="C869" s="51"/>
      <c r="D869" s="51"/>
      <c r="E869" s="51"/>
      <c r="F869" s="51"/>
      <c r="G869" s="51"/>
      <c r="H869" s="51"/>
      <c r="I869" s="51"/>
      <c r="J869" s="51"/>
      <c r="K869" s="51"/>
    </row>
    <row r="870" customHeight="1" spans="2:11">
      <c r="B870" s="51"/>
      <c r="C870" s="51"/>
      <c r="D870" s="51"/>
      <c r="E870" s="51"/>
      <c r="F870" s="51"/>
      <c r="G870" s="51"/>
      <c r="H870" s="51"/>
      <c r="I870" s="51"/>
      <c r="J870" s="51"/>
      <c r="K870" s="51"/>
    </row>
    <row r="871" customHeight="1" spans="2:11">
      <c r="B871" s="51"/>
      <c r="C871" s="51"/>
      <c r="D871" s="51"/>
      <c r="E871" s="51"/>
      <c r="F871" s="51"/>
      <c r="G871" s="51"/>
      <c r="H871" s="51"/>
      <c r="I871" s="51"/>
      <c r="J871" s="51"/>
      <c r="K871" s="51"/>
    </row>
    <row r="872" customHeight="1" spans="2:11">
      <c r="B872" s="51"/>
      <c r="C872" s="51"/>
      <c r="D872" s="51"/>
      <c r="E872" s="51"/>
      <c r="F872" s="51"/>
      <c r="G872" s="51"/>
      <c r="H872" s="51"/>
      <c r="I872" s="51"/>
      <c r="J872" s="51"/>
      <c r="K872" s="51"/>
    </row>
    <row r="873" customHeight="1" spans="2:11">
      <c r="B873" s="51"/>
      <c r="C873" s="51"/>
      <c r="D873" s="51"/>
      <c r="E873" s="51"/>
      <c r="F873" s="51"/>
      <c r="G873" s="51"/>
      <c r="H873" s="51"/>
      <c r="I873" s="51"/>
      <c r="J873" s="51"/>
      <c r="K873" s="51"/>
    </row>
    <row r="874" customHeight="1" spans="2:11">
      <c r="B874" s="51"/>
      <c r="C874" s="51"/>
      <c r="D874" s="51"/>
      <c r="E874" s="51"/>
      <c r="F874" s="51"/>
      <c r="G874" s="51"/>
      <c r="H874" s="51"/>
      <c r="I874" s="51"/>
      <c r="J874" s="51"/>
      <c r="K874" s="51"/>
    </row>
    <row r="875" customHeight="1" spans="2:11">
      <c r="B875" s="51"/>
      <c r="C875" s="51"/>
      <c r="D875" s="51"/>
      <c r="E875" s="51"/>
      <c r="F875" s="51"/>
      <c r="G875" s="51"/>
      <c r="H875" s="51"/>
      <c r="I875" s="51"/>
      <c r="J875" s="51"/>
      <c r="K875" s="51"/>
    </row>
    <row r="876" customHeight="1" spans="2:11">
      <c r="B876" s="51"/>
      <c r="C876" s="51"/>
      <c r="D876" s="51"/>
      <c r="E876" s="51"/>
      <c r="F876" s="51"/>
      <c r="G876" s="51"/>
      <c r="H876" s="51"/>
      <c r="I876" s="51"/>
      <c r="J876" s="51"/>
      <c r="K876" s="51"/>
    </row>
    <row r="877" customHeight="1" spans="2:11">
      <c r="B877" s="51"/>
      <c r="C877" s="51"/>
      <c r="D877" s="51"/>
      <c r="E877" s="51"/>
      <c r="F877" s="51"/>
      <c r="G877" s="51"/>
      <c r="H877" s="51"/>
      <c r="I877" s="51"/>
      <c r="J877" s="51"/>
      <c r="K877" s="51"/>
    </row>
    <row r="878" customHeight="1" spans="2:11">
      <c r="B878" s="51"/>
      <c r="C878" s="51"/>
      <c r="D878" s="51"/>
      <c r="E878" s="51"/>
      <c r="F878" s="51"/>
      <c r="G878" s="51"/>
      <c r="H878" s="51"/>
      <c r="I878" s="51"/>
      <c r="J878" s="51"/>
      <c r="K878" s="51"/>
    </row>
    <row r="879" customHeight="1" spans="2:11">
      <c r="B879" s="51"/>
      <c r="C879" s="51"/>
      <c r="D879" s="51"/>
      <c r="E879" s="51"/>
      <c r="F879" s="51"/>
      <c r="G879" s="51"/>
      <c r="H879" s="51"/>
      <c r="I879" s="51"/>
      <c r="J879" s="51"/>
      <c r="K879" s="51"/>
    </row>
    <row r="880" customHeight="1" spans="2:11">
      <c r="B880" s="51"/>
      <c r="C880" s="51"/>
      <c r="D880" s="51"/>
      <c r="E880" s="51"/>
      <c r="F880" s="51"/>
      <c r="G880" s="51"/>
      <c r="H880" s="51"/>
      <c r="I880" s="51"/>
      <c r="J880" s="51"/>
      <c r="K880" s="51"/>
    </row>
    <row r="881" customHeight="1" spans="2:11">
      <c r="B881" s="51"/>
      <c r="C881" s="51"/>
      <c r="D881" s="51"/>
      <c r="E881" s="51"/>
      <c r="F881" s="51"/>
      <c r="G881" s="51"/>
      <c r="H881" s="51"/>
      <c r="I881" s="51"/>
      <c r="J881" s="51"/>
      <c r="K881" s="51"/>
    </row>
    <row r="882" customHeight="1" spans="2:11">
      <c r="B882" s="51"/>
      <c r="C882" s="51"/>
      <c r="D882" s="51"/>
      <c r="E882" s="51"/>
      <c r="F882" s="51"/>
      <c r="G882" s="51"/>
      <c r="H882" s="51"/>
      <c r="I882" s="51"/>
      <c r="J882" s="51"/>
      <c r="K882" s="51"/>
    </row>
    <row r="883" customHeight="1" spans="2:11">
      <c r="B883" s="51"/>
      <c r="C883" s="51"/>
      <c r="D883" s="51"/>
      <c r="E883" s="51"/>
      <c r="F883" s="51"/>
      <c r="G883" s="51"/>
      <c r="H883" s="51"/>
      <c r="I883" s="51"/>
      <c r="J883" s="51"/>
      <c r="K883" s="51"/>
    </row>
    <row r="884" customHeight="1" spans="2:11">
      <c r="B884" s="51"/>
      <c r="C884" s="51"/>
      <c r="D884" s="51"/>
      <c r="E884" s="51"/>
      <c r="F884" s="51"/>
      <c r="G884" s="51"/>
      <c r="H884" s="51"/>
      <c r="I884" s="51"/>
      <c r="J884" s="51"/>
      <c r="K884" s="51"/>
    </row>
    <row r="885" customHeight="1" spans="2:11">
      <c r="B885" s="51"/>
      <c r="C885" s="51"/>
      <c r="D885" s="51"/>
      <c r="E885" s="51"/>
      <c r="F885" s="51"/>
      <c r="G885" s="51"/>
      <c r="H885" s="51"/>
      <c r="I885" s="51"/>
      <c r="J885" s="51"/>
      <c r="K885" s="51"/>
    </row>
    <row r="886" customHeight="1" spans="2:11">
      <c r="B886" s="51"/>
      <c r="C886" s="51"/>
      <c r="D886" s="51"/>
      <c r="E886" s="51"/>
      <c r="F886" s="51"/>
      <c r="G886" s="51"/>
      <c r="H886" s="51"/>
      <c r="I886" s="51"/>
      <c r="J886" s="51"/>
      <c r="K886" s="51"/>
    </row>
    <row r="887" customHeight="1" spans="2:11">
      <c r="B887" s="51"/>
      <c r="C887" s="51"/>
      <c r="D887" s="51"/>
      <c r="E887" s="51"/>
      <c r="F887" s="51"/>
      <c r="G887" s="51"/>
      <c r="H887" s="51"/>
      <c r="I887" s="51"/>
      <c r="J887" s="51"/>
      <c r="K887" s="51"/>
    </row>
    <row r="888" customHeight="1" spans="2:11">
      <c r="B888" s="51"/>
      <c r="C888" s="51"/>
      <c r="D888" s="51"/>
      <c r="E888" s="51"/>
      <c r="F888" s="51"/>
      <c r="G888" s="51"/>
      <c r="H888" s="51"/>
      <c r="I888" s="51"/>
      <c r="J888" s="51"/>
      <c r="K888" s="51"/>
    </row>
    <row r="889" customHeight="1" spans="2:11">
      <c r="B889" s="51"/>
      <c r="C889" s="51"/>
      <c r="D889" s="51"/>
      <c r="E889" s="51"/>
      <c r="F889" s="51"/>
      <c r="G889" s="51"/>
      <c r="H889" s="51"/>
      <c r="I889" s="51"/>
      <c r="J889" s="51"/>
      <c r="K889" s="51"/>
    </row>
    <row r="890" customHeight="1" spans="2:11">
      <c r="B890" s="51"/>
      <c r="C890" s="51"/>
      <c r="D890" s="51"/>
      <c r="E890" s="51"/>
      <c r="F890" s="51"/>
      <c r="G890" s="51"/>
      <c r="H890" s="51"/>
      <c r="I890" s="51"/>
      <c r="J890" s="51"/>
      <c r="K890" s="51"/>
    </row>
    <row r="891" customHeight="1" spans="2:11">
      <c r="B891" s="51"/>
      <c r="C891" s="51"/>
      <c r="D891" s="51"/>
      <c r="E891" s="51"/>
      <c r="F891" s="51"/>
      <c r="G891" s="51"/>
      <c r="H891" s="51"/>
      <c r="I891" s="51"/>
      <c r="J891" s="51"/>
      <c r="K891" s="51"/>
    </row>
    <row r="892" customHeight="1" spans="2:11">
      <c r="B892" s="51"/>
      <c r="C892" s="51"/>
      <c r="D892" s="51"/>
      <c r="E892" s="51"/>
      <c r="F892" s="51"/>
      <c r="G892" s="51"/>
      <c r="H892" s="51"/>
      <c r="I892" s="51"/>
      <c r="J892" s="51"/>
      <c r="K892" s="51"/>
    </row>
    <row r="893" customHeight="1" spans="2:11">
      <c r="B893" s="51"/>
      <c r="C893" s="51"/>
      <c r="D893" s="51"/>
      <c r="E893" s="51"/>
      <c r="F893" s="51"/>
      <c r="G893" s="51"/>
      <c r="H893" s="51"/>
      <c r="I893" s="51"/>
      <c r="J893" s="51"/>
      <c r="K893" s="51"/>
    </row>
    <row r="894" customHeight="1" spans="2:11">
      <c r="B894" s="51"/>
      <c r="C894" s="51"/>
      <c r="D894" s="51"/>
      <c r="E894" s="51"/>
      <c r="F894" s="51"/>
      <c r="G894" s="51"/>
      <c r="H894" s="51"/>
      <c r="I894" s="51"/>
      <c r="J894" s="51"/>
      <c r="K894" s="51"/>
    </row>
    <row r="895" customHeight="1" spans="2:11">
      <c r="B895" s="51"/>
      <c r="C895" s="51"/>
      <c r="D895" s="51"/>
      <c r="E895" s="51"/>
      <c r="F895" s="51"/>
      <c r="G895" s="51"/>
      <c r="H895" s="51"/>
      <c r="I895" s="51"/>
      <c r="J895" s="51"/>
      <c r="K895" s="51"/>
    </row>
    <row r="896" customHeight="1" spans="2:11">
      <c r="B896" s="51"/>
      <c r="C896" s="51"/>
      <c r="D896" s="51"/>
      <c r="E896" s="51"/>
      <c r="F896" s="51"/>
      <c r="G896" s="51"/>
      <c r="H896" s="51"/>
      <c r="I896" s="51"/>
      <c r="J896" s="51"/>
      <c r="K896" s="51"/>
    </row>
    <row r="897" customHeight="1" spans="2:11">
      <c r="B897" s="51"/>
      <c r="C897" s="51"/>
      <c r="D897" s="51"/>
      <c r="E897" s="51"/>
      <c r="F897" s="51"/>
      <c r="G897" s="51"/>
      <c r="H897" s="51"/>
      <c r="I897" s="51"/>
      <c r="J897" s="51"/>
      <c r="K897" s="51"/>
    </row>
    <row r="898" customHeight="1" spans="2:11">
      <c r="B898" s="51"/>
      <c r="C898" s="51"/>
      <c r="D898" s="51"/>
      <c r="E898" s="51"/>
      <c r="F898" s="51"/>
      <c r="G898" s="51"/>
      <c r="H898" s="51"/>
      <c r="I898" s="51"/>
      <c r="J898" s="51"/>
      <c r="K898" s="51"/>
    </row>
    <row r="899" customHeight="1" spans="2:11">
      <c r="B899" s="51"/>
      <c r="C899" s="51"/>
      <c r="D899" s="51"/>
      <c r="E899" s="51"/>
      <c r="F899" s="51"/>
      <c r="G899" s="51"/>
      <c r="H899" s="51"/>
      <c r="I899" s="51"/>
      <c r="J899" s="51"/>
      <c r="K899" s="51"/>
    </row>
    <row r="900" customHeight="1" spans="2:11">
      <c r="B900" s="51"/>
      <c r="C900" s="51"/>
      <c r="D900" s="51"/>
      <c r="E900" s="51"/>
      <c r="F900" s="51"/>
      <c r="G900" s="51"/>
      <c r="H900" s="51"/>
      <c r="I900" s="51"/>
      <c r="J900" s="51"/>
      <c r="K900" s="51"/>
    </row>
    <row r="901" customHeight="1" spans="2:11">
      <c r="B901" s="51"/>
      <c r="C901" s="51"/>
      <c r="D901" s="51"/>
      <c r="E901" s="51"/>
      <c r="F901" s="51"/>
      <c r="G901" s="51"/>
      <c r="H901" s="51"/>
      <c r="I901" s="51"/>
      <c r="J901" s="51"/>
      <c r="K901" s="51"/>
    </row>
    <row r="902" customHeight="1" spans="2:11">
      <c r="B902" s="51"/>
      <c r="C902" s="51"/>
      <c r="D902" s="51"/>
      <c r="E902" s="51"/>
      <c r="F902" s="51"/>
      <c r="G902" s="51"/>
      <c r="H902" s="51"/>
      <c r="I902" s="51"/>
      <c r="J902" s="51"/>
      <c r="K902" s="51"/>
    </row>
    <row r="903" customHeight="1" spans="2:11">
      <c r="B903" s="51"/>
      <c r="C903" s="51"/>
      <c r="D903" s="51"/>
      <c r="E903" s="51"/>
      <c r="F903" s="51"/>
      <c r="G903" s="51"/>
      <c r="H903" s="51"/>
      <c r="I903" s="51"/>
      <c r="J903" s="51"/>
      <c r="K903" s="51"/>
    </row>
    <row r="904" customHeight="1" spans="2:11">
      <c r="B904" s="51"/>
      <c r="C904" s="51"/>
      <c r="D904" s="51"/>
      <c r="E904" s="51"/>
      <c r="F904" s="51"/>
      <c r="G904" s="51"/>
      <c r="H904" s="51"/>
      <c r="I904" s="51"/>
      <c r="J904" s="51"/>
      <c r="K904" s="51"/>
    </row>
    <row r="905" customHeight="1" spans="2:11">
      <c r="B905" s="51"/>
      <c r="C905" s="51"/>
      <c r="D905" s="51"/>
      <c r="E905" s="51"/>
      <c r="F905" s="51"/>
      <c r="G905" s="51"/>
      <c r="H905" s="51"/>
      <c r="I905" s="51"/>
      <c r="J905" s="51"/>
      <c r="K905" s="51"/>
    </row>
    <row r="906" customHeight="1" spans="2:11">
      <c r="B906" s="51"/>
      <c r="C906" s="51"/>
      <c r="D906" s="51"/>
      <c r="E906" s="51"/>
      <c r="F906" s="51"/>
      <c r="G906" s="51"/>
      <c r="H906" s="51"/>
      <c r="I906" s="51"/>
      <c r="J906" s="51"/>
      <c r="K906" s="51"/>
    </row>
    <row r="907" customHeight="1" spans="2:11">
      <c r="B907" s="51"/>
      <c r="C907" s="51"/>
      <c r="D907" s="51"/>
      <c r="E907" s="51"/>
      <c r="F907" s="51"/>
      <c r="G907" s="51"/>
      <c r="H907" s="51"/>
      <c r="I907" s="51"/>
      <c r="J907" s="51"/>
      <c r="K907" s="51"/>
    </row>
    <row r="908" customHeight="1" spans="2:11">
      <c r="B908" s="51"/>
      <c r="C908" s="51"/>
      <c r="D908" s="51"/>
      <c r="E908" s="51"/>
      <c r="F908" s="51"/>
      <c r="G908" s="51"/>
      <c r="H908" s="51"/>
      <c r="I908" s="51"/>
      <c r="J908" s="51"/>
      <c r="K908" s="51"/>
    </row>
    <row r="909" customHeight="1" spans="2:11">
      <c r="B909" s="51"/>
      <c r="C909" s="51"/>
      <c r="D909" s="51"/>
      <c r="E909" s="51"/>
      <c r="F909" s="51"/>
      <c r="G909" s="51"/>
      <c r="H909" s="51"/>
      <c r="I909" s="51"/>
      <c r="J909" s="51"/>
      <c r="K909" s="51"/>
    </row>
    <row r="910" customHeight="1" spans="2:11">
      <c r="B910" s="51"/>
      <c r="C910" s="51"/>
      <c r="D910" s="51"/>
      <c r="E910" s="51"/>
      <c r="F910" s="51"/>
      <c r="G910" s="51"/>
      <c r="H910" s="51"/>
      <c r="I910" s="51"/>
      <c r="J910" s="51"/>
      <c r="K910" s="51"/>
    </row>
    <row r="911" customHeight="1" spans="2:11">
      <c r="B911" s="51"/>
      <c r="C911" s="51"/>
      <c r="D911" s="51"/>
      <c r="E911" s="51"/>
      <c r="F911" s="51"/>
      <c r="G911" s="51"/>
      <c r="H911" s="51"/>
      <c r="I911" s="51"/>
      <c r="J911" s="51"/>
      <c r="K911" s="51"/>
    </row>
    <row r="912" customHeight="1" spans="2:11">
      <c r="B912" s="51"/>
      <c r="C912" s="51"/>
      <c r="D912" s="51"/>
      <c r="E912" s="51"/>
      <c r="F912" s="51"/>
      <c r="G912" s="51"/>
      <c r="H912" s="51"/>
      <c r="I912" s="51"/>
      <c r="J912" s="51"/>
      <c r="K912" s="51"/>
    </row>
    <row r="913" customHeight="1" spans="2:11">
      <c r="B913" s="51"/>
      <c r="C913" s="51"/>
      <c r="D913" s="51"/>
      <c r="E913" s="51"/>
      <c r="F913" s="51"/>
      <c r="G913" s="51"/>
      <c r="H913" s="51"/>
      <c r="I913" s="51"/>
      <c r="J913" s="51"/>
      <c r="K913" s="51"/>
    </row>
    <row r="914" customHeight="1" spans="2:11">
      <c r="B914" s="51"/>
      <c r="C914" s="51"/>
      <c r="D914" s="51"/>
      <c r="E914" s="51"/>
      <c r="F914" s="51"/>
      <c r="G914" s="51"/>
      <c r="H914" s="51"/>
      <c r="I914" s="51"/>
      <c r="J914" s="51"/>
      <c r="K914" s="51"/>
    </row>
    <row r="915" customHeight="1" spans="2:11">
      <c r="B915" s="51"/>
      <c r="C915" s="51"/>
      <c r="D915" s="51"/>
      <c r="E915" s="51"/>
      <c r="F915" s="51"/>
      <c r="G915" s="51"/>
      <c r="H915" s="51"/>
      <c r="I915" s="51"/>
      <c r="J915" s="51"/>
      <c r="K915" s="51"/>
    </row>
    <row r="916" customHeight="1" spans="2:11">
      <c r="B916" s="51"/>
      <c r="C916" s="51"/>
      <c r="D916" s="51"/>
      <c r="E916" s="51"/>
      <c r="F916" s="51"/>
      <c r="G916" s="51"/>
      <c r="H916" s="51"/>
      <c r="I916" s="51"/>
      <c r="J916" s="51"/>
      <c r="K916" s="51"/>
    </row>
    <row r="917" customHeight="1" spans="2:11">
      <c r="B917" s="51"/>
      <c r="C917" s="51"/>
      <c r="D917" s="51"/>
      <c r="E917" s="51"/>
      <c r="F917" s="51"/>
      <c r="G917" s="51"/>
      <c r="H917" s="51"/>
      <c r="I917" s="51"/>
      <c r="J917" s="51"/>
      <c r="K917" s="51"/>
    </row>
    <row r="918" customHeight="1" spans="2:11">
      <c r="B918" s="51"/>
      <c r="C918" s="51"/>
      <c r="D918" s="51"/>
      <c r="E918" s="51"/>
      <c r="F918" s="51"/>
      <c r="G918" s="51"/>
      <c r="H918" s="51"/>
      <c r="I918" s="51"/>
      <c r="J918" s="51"/>
      <c r="K918" s="51"/>
    </row>
    <row r="919" customHeight="1" spans="2:11">
      <c r="B919" s="51"/>
      <c r="C919" s="51"/>
      <c r="D919" s="51"/>
      <c r="E919" s="51"/>
      <c r="F919" s="51"/>
      <c r="G919" s="51"/>
      <c r="H919" s="51"/>
      <c r="I919" s="51"/>
      <c r="J919" s="51"/>
      <c r="K919" s="51"/>
    </row>
    <row r="920" customHeight="1" spans="2:11">
      <c r="B920" s="51"/>
      <c r="C920" s="51"/>
      <c r="D920" s="51"/>
      <c r="E920" s="51"/>
      <c r="F920" s="51"/>
      <c r="G920" s="51"/>
      <c r="H920" s="51"/>
      <c r="I920" s="51"/>
      <c r="J920" s="51"/>
      <c r="K920" s="51"/>
    </row>
    <row r="921" customHeight="1" spans="2:11">
      <c r="B921" s="51"/>
      <c r="C921" s="51"/>
      <c r="D921" s="51"/>
      <c r="E921" s="51"/>
      <c r="F921" s="51"/>
      <c r="G921" s="51"/>
      <c r="H921" s="51"/>
      <c r="I921" s="51"/>
      <c r="J921" s="51"/>
      <c r="K921" s="51"/>
    </row>
    <row r="922" customHeight="1" spans="2:11">
      <c r="B922" s="51"/>
      <c r="C922" s="51"/>
      <c r="D922" s="51"/>
      <c r="E922" s="51"/>
      <c r="F922" s="51"/>
      <c r="G922" s="51"/>
      <c r="H922" s="51"/>
      <c r="I922" s="51"/>
      <c r="J922" s="51"/>
      <c r="K922" s="51"/>
    </row>
    <row r="923" customHeight="1" spans="2:11">
      <c r="B923" s="51"/>
      <c r="C923" s="51"/>
      <c r="D923" s="51"/>
      <c r="E923" s="51"/>
      <c r="F923" s="51"/>
      <c r="G923" s="51"/>
      <c r="H923" s="51"/>
      <c r="I923" s="51"/>
      <c r="J923" s="51"/>
      <c r="K923" s="51"/>
    </row>
    <row r="924" customHeight="1" spans="2:11">
      <c r="B924" s="51"/>
      <c r="C924" s="51"/>
      <c r="D924" s="51"/>
      <c r="E924" s="51"/>
      <c r="F924" s="51"/>
      <c r="G924" s="51"/>
      <c r="H924" s="51"/>
      <c r="I924" s="51"/>
      <c r="J924" s="51"/>
      <c r="K924" s="51"/>
    </row>
    <row r="925" customHeight="1" spans="2:11">
      <c r="B925" s="51"/>
      <c r="C925" s="51"/>
      <c r="D925" s="51"/>
      <c r="E925" s="51"/>
      <c r="F925" s="51"/>
      <c r="G925" s="51"/>
      <c r="H925" s="51"/>
      <c r="I925" s="51"/>
      <c r="J925" s="51"/>
      <c r="K925" s="51"/>
    </row>
    <row r="926" customHeight="1" spans="2:11">
      <c r="B926" s="51"/>
      <c r="C926" s="51"/>
      <c r="D926" s="51"/>
      <c r="E926" s="51"/>
      <c r="F926" s="51"/>
      <c r="G926" s="51"/>
      <c r="H926" s="51"/>
      <c r="I926" s="51"/>
      <c r="J926" s="51"/>
      <c r="K926" s="51"/>
    </row>
    <row r="927" customHeight="1" spans="2:11">
      <c r="B927" s="51"/>
      <c r="C927" s="51"/>
      <c r="D927" s="51"/>
      <c r="E927" s="51"/>
      <c r="F927" s="51"/>
      <c r="G927" s="51"/>
      <c r="H927" s="51"/>
      <c r="I927" s="51"/>
      <c r="J927" s="51"/>
      <c r="K927" s="51"/>
    </row>
    <row r="928" customHeight="1" spans="2:11">
      <c r="B928" s="51"/>
      <c r="C928" s="51"/>
      <c r="D928" s="51"/>
      <c r="E928" s="51"/>
      <c r="F928" s="51"/>
      <c r="G928" s="51"/>
      <c r="H928" s="51"/>
      <c r="I928" s="51"/>
      <c r="J928" s="51"/>
      <c r="K928" s="51"/>
    </row>
    <row r="929" customHeight="1" spans="2:11">
      <c r="B929" s="51"/>
      <c r="C929" s="51"/>
      <c r="D929" s="51"/>
      <c r="E929" s="51"/>
      <c r="F929" s="51"/>
      <c r="G929" s="51"/>
      <c r="H929" s="51"/>
      <c r="I929" s="51"/>
      <c r="J929" s="51"/>
      <c r="K929" s="51"/>
    </row>
    <row r="930" customHeight="1" spans="2:11">
      <c r="B930" s="51"/>
      <c r="C930" s="51"/>
      <c r="D930" s="51"/>
      <c r="E930" s="51"/>
      <c r="F930" s="51"/>
      <c r="G930" s="51"/>
      <c r="H930" s="51"/>
      <c r="I930" s="51"/>
      <c r="J930" s="51"/>
      <c r="K930" s="51"/>
    </row>
    <row r="931" customHeight="1" spans="2:11">
      <c r="B931" s="51"/>
      <c r="C931" s="51"/>
      <c r="D931" s="51"/>
      <c r="E931" s="51"/>
      <c r="F931" s="51"/>
      <c r="G931" s="51"/>
      <c r="H931" s="51"/>
      <c r="I931" s="51"/>
      <c r="J931" s="51"/>
      <c r="K931" s="51"/>
    </row>
    <row r="932" customHeight="1" spans="2:11">
      <c r="B932" s="51"/>
      <c r="C932" s="51"/>
      <c r="D932" s="51"/>
      <c r="E932" s="51"/>
      <c r="F932" s="51"/>
      <c r="G932" s="51"/>
      <c r="H932" s="51"/>
      <c r="I932" s="51"/>
      <c r="J932" s="51"/>
      <c r="K932" s="51"/>
    </row>
    <row r="933" customHeight="1" spans="2:11">
      <c r="B933" s="51"/>
      <c r="C933" s="51"/>
      <c r="D933" s="51"/>
      <c r="E933" s="51"/>
      <c r="F933" s="51"/>
      <c r="G933" s="51"/>
      <c r="H933" s="51"/>
      <c r="I933" s="51"/>
      <c r="J933" s="51"/>
      <c r="K933" s="51"/>
    </row>
    <row r="934" customHeight="1" spans="2:11">
      <c r="B934" s="51"/>
      <c r="C934" s="51"/>
      <c r="D934" s="51"/>
      <c r="E934" s="51"/>
      <c r="F934" s="51"/>
      <c r="G934" s="51"/>
      <c r="H934" s="51"/>
      <c r="I934" s="51"/>
      <c r="J934" s="51"/>
      <c r="K934" s="51"/>
    </row>
    <row r="935" customHeight="1" spans="2:11">
      <c r="B935" s="51"/>
      <c r="C935" s="51"/>
      <c r="D935" s="51"/>
      <c r="E935" s="51"/>
      <c r="F935" s="51"/>
      <c r="G935" s="51"/>
      <c r="H935" s="51"/>
      <c r="I935" s="51"/>
      <c r="J935" s="51"/>
      <c r="K935" s="51"/>
    </row>
    <row r="936" customHeight="1" spans="2:11">
      <c r="B936" s="51"/>
      <c r="C936" s="51"/>
      <c r="D936" s="51"/>
      <c r="E936" s="51"/>
      <c r="F936" s="51"/>
      <c r="G936" s="51"/>
      <c r="H936" s="51"/>
      <c r="I936" s="51"/>
      <c r="J936" s="51"/>
      <c r="K936" s="51"/>
    </row>
    <row r="937" customHeight="1" spans="2:11">
      <c r="B937" s="51"/>
      <c r="C937" s="51"/>
      <c r="D937" s="51"/>
      <c r="E937" s="51"/>
      <c r="F937" s="51"/>
      <c r="G937" s="51"/>
      <c r="H937" s="51"/>
      <c r="I937" s="51"/>
      <c r="J937" s="51"/>
      <c r="K937" s="51"/>
    </row>
    <row r="938" customHeight="1" spans="2:11">
      <c r="B938" s="51"/>
      <c r="C938" s="51"/>
      <c r="D938" s="51"/>
      <c r="E938" s="51"/>
      <c r="F938" s="51"/>
      <c r="G938" s="51"/>
      <c r="H938" s="51"/>
      <c r="I938" s="51"/>
      <c r="J938" s="51"/>
      <c r="K938" s="51"/>
    </row>
    <row r="939" customHeight="1" spans="2:11">
      <c r="B939" s="51"/>
      <c r="C939" s="51"/>
      <c r="D939" s="51"/>
      <c r="E939" s="51"/>
      <c r="F939" s="51"/>
      <c r="G939" s="51"/>
      <c r="H939" s="51"/>
      <c r="I939" s="51"/>
      <c r="J939" s="51"/>
      <c r="K939" s="51"/>
    </row>
    <row r="940" customHeight="1" spans="2:11">
      <c r="B940" s="51"/>
      <c r="C940" s="51"/>
      <c r="D940" s="51"/>
      <c r="E940" s="51"/>
      <c r="F940" s="51"/>
      <c r="G940" s="51"/>
      <c r="H940" s="51"/>
      <c r="I940" s="51"/>
      <c r="J940" s="51"/>
      <c r="K940" s="51"/>
    </row>
    <row r="941" customHeight="1" spans="2:11">
      <c r="B941" s="51"/>
      <c r="C941" s="51"/>
      <c r="D941" s="51"/>
      <c r="E941" s="51"/>
      <c r="F941" s="51"/>
      <c r="G941" s="51"/>
      <c r="H941" s="51"/>
      <c r="I941" s="51"/>
      <c r="J941" s="51"/>
      <c r="K941" s="51"/>
    </row>
    <row r="942" customHeight="1" spans="2:11">
      <c r="B942" s="51"/>
      <c r="C942" s="51"/>
      <c r="D942" s="51"/>
      <c r="E942" s="51"/>
      <c r="F942" s="51"/>
      <c r="G942" s="51"/>
      <c r="H942" s="51"/>
      <c r="I942" s="51"/>
      <c r="J942" s="51"/>
      <c r="K942" s="51"/>
    </row>
    <row r="943" customHeight="1" spans="2:11">
      <c r="B943" s="51"/>
      <c r="C943" s="51"/>
      <c r="D943" s="51"/>
      <c r="E943" s="51"/>
      <c r="F943" s="51"/>
      <c r="G943" s="51"/>
      <c r="H943" s="51"/>
      <c r="I943" s="51"/>
      <c r="J943" s="51"/>
      <c r="K943" s="51"/>
    </row>
    <row r="944" customHeight="1" spans="2:11">
      <c r="B944" s="51"/>
      <c r="C944" s="51"/>
      <c r="D944" s="51"/>
      <c r="E944" s="51"/>
      <c r="F944" s="51"/>
      <c r="G944" s="51"/>
      <c r="H944" s="51"/>
      <c r="I944" s="51"/>
      <c r="J944" s="51"/>
      <c r="K944" s="51"/>
    </row>
    <row r="945" customHeight="1" spans="2:11">
      <c r="B945" s="51"/>
      <c r="C945" s="51"/>
      <c r="D945" s="51"/>
      <c r="E945" s="51"/>
      <c r="F945" s="51"/>
      <c r="G945" s="51"/>
      <c r="H945" s="51"/>
      <c r="I945" s="51"/>
      <c r="J945" s="51"/>
      <c r="K945" s="51"/>
    </row>
    <row r="946" customHeight="1" spans="2:11">
      <c r="B946" s="51"/>
      <c r="C946" s="51"/>
      <c r="D946" s="51"/>
      <c r="E946" s="51"/>
      <c r="F946" s="51"/>
      <c r="G946" s="51"/>
      <c r="H946" s="51"/>
      <c r="I946" s="51"/>
      <c r="J946" s="51"/>
      <c r="K946" s="51"/>
    </row>
    <row r="947" customHeight="1" spans="2:11">
      <c r="B947" s="51"/>
      <c r="C947" s="51"/>
      <c r="D947" s="51"/>
      <c r="E947" s="51"/>
      <c r="F947" s="51"/>
      <c r="G947" s="51"/>
      <c r="H947" s="51"/>
      <c r="I947" s="51"/>
      <c r="J947" s="51"/>
      <c r="K947" s="51"/>
    </row>
    <row r="948" customHeight="1" spans="2:11">
      <c r="B948" s="51"/>
      <c r="C948" s="51"/>
      <c r="D948" s="51"/>
      <c r="E948" s="51"/>
      <c r="F948" s="51"/>
      <c r="G948" s="51"/>
      <c r="H948" s="51"/>
      <c r="I948" s="51"/>
      <c r="J948" s="51"/>
      <c r="K948" s="51"/>
    </row>
    <row r="949" customHeight="1" spans="2:11">
      <c r="B949" s="51"/>
      <c r="C949" s="51"/>
      <c r="D949" s="51"/>
      <c r="E949" s="51"/>
      <c r="F949" s="51"/>
      <c r="G949" s="51"/>
      <c r="H949" s="51"/>
      <c r="I949" s="51"/>
      <c r="J949" s="51"/>
      <c r="K949" s="51"/>
    </row>
    <row r="950" customHeight="1" spans="2:11">
      <c r="B950" s="51"/>
      <c r="C950" s="51"/>
      <c r="D950" s="51"/>
      <c r="E950" s="51"/>
      <c r="F950" s="51"/>
      <c r="G950" s="51"/>
      <c r="H950" s="51"/>
      <c r="I950" s="51"/>
      <c r="J950" s="51"/>
      <c r="K950" s="51"/>
    </row>
    <row r="951" customHeight="1" spans="2:11">
      <c r="B951" s="51"/>
      <c r="C951" s="51"/>
      <c r="D951" s="51"/>
      <c r="E951" s="51"/>
      <c r="F951" s="51"/>
      <c r="G951" s="51"/>
      <c r="H951" s="51"/>
      <c r="I951" s="51"/>
      <c r="J951" s="51"/>
      <c r="K951" s="51"/>
    </row>
    <row r="952" customHeight="1" spans="2:11">
      <c r="B952" s="51"/>
      <c r="C952" s="51"/>
      <c r="D952" s="51"/>
      <c r="E952" s="51"/>
      <c r="F952" s="51"/>
      <c r="G952" s="51"/>
      <c r="H952" s="51"/>
      <c r="I952" s="51"/>
      <c r="J952" s="51"/>
      <c r="K952" s="51"/>
    </row>
    <row r="953" customHeight="1" spans="2:11">
      <c r="B953" s="51"/>
      <c r="C953" s="51"/>
      <c r="D953" s="51"/>
      <c r="E953" s="51"/>
      <c r="F953" s="51"/>
      <c r="G953" s="51"/>
      <c r="H953" s="51"/>
      <c r="I953" s="51"/>
      <c r="J953" s="51"/>
      <c r="K953" s="51"/>
    </row>
    <row r="954" customHeight="1" spans="2:11">
      <c r="B954" s="51"/>
      <c r="C954" s="51"/>
      <c r="D954" s="51"/>
      <c r="E954" s="51"/>
      <c r="F954" s="51"/>
      <c r="G954" s="51"/>
      <c r="H954" s="51"/>
      <c r="I954" s="51"/>
      <c r="J954" s="51"/>
      <c r="K954" s="51"/>
    </row>
    <row r="955" customHeight="1" spans="2:11">
      <c r="B955" s="51"/>
      <c r="C955" s="51"/>
      <c r="D955" s="51"/>
      <c r="E955" s="51"/>
      <c r="F955" s="51"/>
      <c r="G955" s="51"/>
      <c r="H955" s="51"/>
      <c r="I955" s="51"/>
      <c r="J955" s="51"/>
      <c r="K955" s="51"/>
    </row>
    <row r="956" customHeight="1" spans="2:11">
      <c r="B956" s="51"/>
      <c r="C956" s="51"/>
      <c r="D956" s="51"/>
      <c r="E956" s="51"/>
      <c r="F956" s="51"/>
      <c r="G956" s="51"/>
      <c r="H956" s="51"/>
      <c r="I956" s="51"/>
      <c r="J956" s="51"/>
      <c r="K956" s="51"/>
    </row>
    <row r="957" customHeight="1" spans="2:11">
      <c r="B957" s="51"/>
      <c r="C957" s="51"/>
      <c r="D957" s="51"/>
      <c r="E957" s="51"/>
      <c r="F957" s="51"/>
      <c r="G957" s="51"/>
      <c r="H957" s="51"/>
      <c r="I957" s="51"/>
      <c r="J957" s="51"/>
      <c r="K957" s="51"/>
    </row>
    <row r="958" customHeight="1" spans="2:11">
      <c r="B958" s="51"/>
      <c r="C958" s="51"/>
      <c r="D958" s="51"/>
      <c r="E958" s="51"/>
      <c r="F958" s="51"/>
      <c r="G958" s="51"/>
      <c r="H958" s="51"/>
      <c r="I958" s="51"/>
      <c r="J958" s="51"/>
      <c r="K958" s="51"/>
    </row>
    <row r="959" customHeight="1" spans="2:11">
      <c r="B959" s="51"/>
      <c r="C959" s="51"/>
      <c r="D959" s="51"/>
      <c r="E959" s="51"/>
      <c r="F959" s="51"/>
      <c r="G959" s="51"/>
      <c r="H959" s="51"/>
      <c r="I959" s="51"/>
      <c r="J959" s="51"/>
      <c r="K959" s="51"/>
    </row>
    <row r="960" customHeight="1" spans="2:11">
      <c r="B960" s="51"/>
      <c r="C960" s="51"/>
      <c r="D960" s="51"/>
      <c r="E960" s="51"/>
      <c r="F960" s="51"/>
      <c r="G960" s="51"/>
      <c r="H960" s="51"/>
      <c r="I960" s="51"/>
      <c r="J960" s="51"/>
      <c r="K960" s="51"/>
    </row>
    <row r="961" customHeight="1" spans="2:11">
      <c r="B961" s="51"/>
      <c r="C961" s="51"/>
      <c r="D961" s="51"/>
      <c r="E961" s="51"/>
      <c r="F961" s="51"/>
      <c r="G961" s="51"/>
      <c r="H961" s="51"/>
      <c r="I961" s="51"/>
      <c r="J961" s="51"/>
      <c r="K961" s="51"/>
    </row>
    <row r="962" customHeight="1" spans="2:11">
      <c r="B962" s="51"/>
      <c r="C962" s="51"/>
      <c r="D962" s="51"/>
      <c r="E962" s="51"/>
      <c r="F962" s="51"/>
      <c r="G962" s="51"/>
      <c r="H962" s="51"/>
      <c r="I962" s="51"/>
      <c r="J962" s="51"/>
      <c r="K962" s="51"/>
    </row>
    <row r="963" customHeight="1" spans="2:11">
      <c r="B963" s="51"/>
      <c r="C963" s="51"/>
      <c r="D963" s="51"/>
      <c r="E963" s="51"/>
      <c r="F963" s="51"/>
      <c r="G963" s="51"/>
      <c r="H963" s="51"/>
      <c r="I963" s="51"/>
      <c r="J963" s="51"/>
      <c r="K963" s="51"/>
    </row>
    <row r="964" customHeight="1" spans="2:11">
      <c r="B964" s="51"/>
      <c r="C964" s="51"/>
      <c r="D964" s="51"/>
      <c r="E964" s="51"/>
      <c r="F964" s="51"/>
      <c r="G964" s="51"/>
      <c r="H964" s="51"/>
      <c r="I964" s="51"/>
      <c r="J964" s="51"/>
      <c r="K964" s="51"/>
    </row>
    <row r="965" customHeight="1" spans="2:11">
      <c r="B965" s="51"/>
      <c r="C965" s="51"/>
      <c r="D965" s="51"/>
      <c r="E965" s="51"/>
      <c r="F965" s="51"/>
      <c r="G965" s="51"/>
      <c r="H965" s="51"/>
      <c r="I965" s="51"/>
      <c r="J965" s="51"/>
      <c r="K965" s="51"/>
    </row>
    <row r="966" customHeight="1" spans="2:11">
      <c r="B966" s="51"/>
      <c r="C966" s="51"/>
      <c r="D966" s="51"/>
      <c r="E966" s="51"/>
      <c r="F966" s="51"/>
      <c r="G966" s="51"/>
      <c r="H966" s="51"/>
      <c r="I966" s="51"/>
      <c r="J966" s="51"/>
      <c r="K966" s="51"/>
    </row>
    <row r="967" customHeight="1" spans="2:11">
      <c r="B967" s="51"/>
      <c r="C967" s="51"/>
      <c r="D967" s="51"/>
      <c r="E967" s="51"/>
      <c r="F967" s="51"/>
      <c r="G967" s="51"/>
      <c r="H967" s="51"/>
      <c r="I967" s="51"/>
      <c r="J967" s="51"/>
      <c r="K967" s="51"/>
    </row>
    <row r="968" customHeight="1" spans="2:11">
      <c r="B968" s="51"/>
      <c r="C968" s="51"/>
      <c r="D968" s="51"/>
      <c r="E968" s="51"/>
      <c r="F968" s="51"/>
      <c r="G968" s="51"/>
      <c r="H968" s="51"/>
      <c r="I968" s="51"/>
      <c r="J968" s="51"/>
      <c r="K968" s="51"/>
    </row>
    <row r="969" customHeight="1" spans="2:11">
      <c r="B969" s="51"/>
      <c r="C969" s="51"/>
      <c r="D969" s="51"/>
      <c r="E969" s="51"/>
      <c r="F969" s="51"/>
      <c r="G969" s="51"/>
      <c r="H969" s="51"/>
      <c r="I969" s="51"/>
      <c r="J969" s="51"/>
      <c r="K969" s="51"/>
    </row>
    <row r="970" customHeight="1" spans="2:11">
      <c r="B970" s="51"/>
      <c r="C970" s="51"/>
      <c r="D970" s="51"/>
      <c r="E970" s="51"/>
      <c r="F970" s="51"/>
      <c r="G970" s="51"/>
      <c r="H970" s="51"/>
      <c r="I970" s="51"/>
      <c r="J970" s="51"/>
      <c r="K970" s="51"/>
    </row>
    <row r="971" customHeight="1" spans="2:11">
      <c r="B971" s="51"/>
      <c r="C971" s="51"/>
      <c r="D971" s="51"/>
      <c r="E971" s="51"/>
      <c r="F971" s="51"/>
      <c r="G971" s="51"/>
      <c r="H971" s="51"/>
      <c r="I971" s="51"/>
      <c r="J971" s="51"/>
      <c r="K971" s="51"/>
    </row>
    <row r="972" customHeight="1" spans="2:11">
      <c r="B972" s="51"/>
      <c r="C972" s="51"/>
      <c r="D972" s="51"/>
      <c r="E972" s="51"/>
      <c r="F972" s="51"/>
      <c r="G972" s="51"/>
      <c r="H972" s="51"/>
      <c r="I972" s="51"/>
      <c r="J972" s="51"/>
      <c r="K972" s="51"/>
    </row>
    <row r="973" customHeight="1" spans="2:11">
      <c r="B973" s="51"/>
      <c r="C973" s="51"/>
      <c r="D973" s="51"/>
      <c r="E973" s="51"/>
      <c r="F973" s="51"/>
      <c r="G973" s="51"/>
      <c r="H973" s="51"/>
      <c r="I973" s="51"/>
      <c r="J973" s="51"/>
      <c r="K973" s="51"/>
    </row>
    <row r="974" customHeight="1" spans="2:11">
      <c r="B974" s="51"/>
      <c r="C974" s="51"/>
      <c r="D974" s="51"/>
      <c r="E974" s="51"/>
      <c r="F974" s="51"/>
      <c r="G974" s="51"/>
      <c r="H974" s="51"/>
      <c r="I974" s="51"/>
      <c r="J974" s="51"/>
      <c r="K974" s="51"/>
    </row>
    <row r="975" customHeight="1" spans="2:11">
      <c r="B975" s="51"/>
      <c r="C975" s="51"/>
      <c r="D975" s="51"/>
      <c r="E975" s="51"/>
      <c r="F975" s="51"/>
      <c r="G975" s="51"/>
      <c r="H975" s="51"/>
      <c r="I975" s="51"/>
      <c r="J975" s="51"/>
      <c r="K975" s="51"/>
    </row>
    <row r="976" customHeight="1" spans="2:11">
      <c r="B976" s="51"/>
      <c r="C976" s="51"/>
      <c r="D976" s="51"/>
      <c r="E976" s="51"/>
      <c r="F976" s="51"/>
      <c r="G976" s="51"/>
      <c r="H976" s="51"/>
      <c r="I976" s="51"/>
      <c r="J976" s="51"/>
      <c r="K976" s="51"/>
    </row>
    <row r="977" customHeight="1" spans="2:11">
      <c r="B977" s="51"/>
      <c r="C977" s="51"/>
      <c r="D977" s="51"/>
      <c r="E977" s="51"/>
      <c r="F977" s="51"/>
      <c r="G977" s="51"/>
      <c r="H977" s="51"/>
      <c r="I977" s="51"/>
      <c r="J977" s="51"/>
      <c r="K977" s="51"/>
    </row>
    <row r="978" customHeight="1" spans="2:11">
      <c r="B978" s="51"/>
      <c r="C978" s="51"/>
      <c r="D978" s="51"/>
      <c r="E978" s="51"/>
      <c r="F978" s="51"/>
      <c r="G978" s="51"/>
      <c r="H978" s="51"/>
      <c r="I978" s="51"/>
      <c r="J978" s="51"/>
      <c r="K978" s="51"/>
    </row>
    <row r="979" customHeight="1" spans="2:11">
      <c r="B979" s="51"/>
      <c r="C979" s="51"/>
      <c r="D979" s="51"/>
      <c r="E979" s="51"/>
      <c r="F979" s="51"/>
      <c r="G979" s="51"/>
      <c r="H979" s="51"/>
      <c r="I979" s="51"/>
      <c r="J979" s="51"/>
      <c r="K979" s="51"/>
    </row>
    <row r="980" customHeight="1" spans="2:11">
      <c r="B980" s="51"/>
      <c r="C980" s="51"/>
      <c r="D980" s="51"/>
      <c r="E980" s="51"/>
      <c r="F980" s="51"/>
      <c r="G980" s="51"/>
      <c r="H980" s="51"/>
      <c r="I980" s="51"/>
      <c r="J980" s="51"/>
      <c r="K980" s="51"/>
    </row>
    <row r="981" customHeight="1" spans="2:11">
      <c r="B981" s="51"/>
      <c r="C981" s="51"/>
      <c r="D981" s="51"/>
      <c r="E981" s="51"/>
      <c r="F981" s="51"/>
      <c r="G981" s="51"/>
      <c r="H981" s="51"/>
      <c r="I981" s="51"/>
      <c r="J981" s="51"/>
      <c r="K981" s="51"/>
    </row>
    <row r="982" customHeight="1" spans="2:11">
      <c r="B982" s="51"/>
      <c r="C982" s="51"/>
      <c r="D982" s="51"/>
      <c r="E982" s="51"/>
      <c r="F982" s="51"/>
      <c r="G982" s="51"/>
      <c r="H982" s="51"/>
      <c r="I982" s="51"/>
      <c r="J982" s="51"/>
      <c r="K982" s="51"/>
    </row>
    <row r="983" customHeight="1" spans="2:11">
      <c r="B983" s="51"/>
      <c r="C983" s="51"/>
      <c r="D983" s="51"/>
      <c r="E983" s="51"/>
      <c r="F983" s="51"/>
      <c r="G983" s="51"/>
      <c r="H983" s="51"/>
      <c r="I983" s="51"/>
      <c r="J983" s="51"/>
      <c r="K983" s="51"/>
    </row>
    <row r="984" customHeight="1" spans="2:11">
      <c r="B984" s="51"/>
      <c r="C984" s="51"/>
      <c r="D984" s="51"/>
      <c r="E984" s="51"/>
      <c r="F984" s="51"/>
      <c r="G984" s="51"/>
      <c r="H984" s="51"/>
      <c r="I984" s="51"/>
      <c r="J984" s="51"/>
      <c r="K984" s="51"/>
    </row>
    <row r="985" customHeight="1" spans="2:11">
      <c r="B985" s="51"/>
      <c r="C985" s="51"/>
      <c r="D985" s="51"/>
      <c r="E985" s="51"/>
      <c r="F985" s="51"/>
      <c r="G985" s="51"/>
      <c r="H985" s="51"/>
      <c r="I985" s="51"/>
      <c r="J985" s="51"/>
      <c r="K985" s="51"/>
    </row>
    <row r="986" customHeight="1" spans="2:11">
      <c r="B986" s="51"/>
      <c r="C986" s="51"/>
      <c r="D986" s="51"/>
      <c r="E986" s="51"/>
      <c r="F986" s="51"/>
      <c r="G986" s="51"/>
      <c r="H986" s="51"/>
      <c r="I986" s="51"/>
      <c r="J986" s="51"/>
      <c r="K986" s="51"/>
    </row>
    <row r="987" customHeight="1" spans="2:11">
      <c r="B987" s="51"/>
      <c r="C987" s="51"/>
      <c r="D987" s="51"/>
      <c r="E987" s="51"/>
      <c r="F987" s="51"/>
      <c r="G987" s="51"/>
      <c r="H987" s="51"/>
      <c r="I987" s="51"/>
      <c r="J987" s="51"/>
      <c r="K987" s="51"/>
    </row>
    <row r="988" customHeight="1" spans="2:11">
      <c r="B988" s="51"/>
      <c r="C988" s="51"/>
      <c r="D988" s="51"/>
      <c r="E988" s="51"/>
      <c r="F988" s="51"/>
      <c r="G988" s="51"/>
      <c r="H988" s="51"/>
      <c r="I988" s="51"/>
      <c r="J988" s="51"/>
      <c r="K988" s="51"/>
    </row>
    <row r="989" customHeight="1" spans="2:11">
      <c r="B989" s="51"/>
      <c r="C989" s="51"/>
      <c r="D989" s="51"/>
      <c r="E989" s="51"/>
      <c r="F989" s="51"/>
      <c r="G989" s="51"/>
      <c r="H989" s="51"/>
      <c r="I989" s="51"/>
      <c r="J989" s="51"/>
      <c r="K989" s="51"/>
    </row>
    <row r="990" customHeight="1" spans="2:11">
      <c r="B990" s="51"/>
      <c r="C990" s="51"/>
      <c r="D990" s="51"/>
      <c r="E990" s="51"/>
      <c r="F990" s="51"/>
      <c r="G990" s="51"/>
      <c r="H990" s="51"/>
      <c r="I990" s="51"/>
      <c r="J990" s="51"/>
      <c r="K990" s="51"/>
    </row>
    <row r="991" customHeight="1" spans="2:11">
      <c r="B991" s="51"/>
      <c r="C991" s="51"/>
      <c r="D991" s="51"/>
      <c r="E991" s="51"/>
      <c r="F991" s="51"/>
      <c r="G991" s="51"/>
      <c r="H991" s="51"/>
      <c r="I991" s="51"/>
      <c r="J991" s="51"/>
      <c r="K991" s="51"/>
    </row>
    <row r="992" customHeight="1" spans="2:11">
      <c r="B992" s="51"/>
      <c r="C992" s="51"/>
      <c r="D992" s="51"/>
      <c r="E992" s="51"/>
      <c r="F992" s="51"/>
      <c r="G992" s="51"/>
      <c r="H992" s="51"/>
      <c r="I992" s="51"/>
      <c r="J992" s="51"/>
      <c r="K992" s="51"/>
    </row>
    <row r="993" customHeight="1" spans="2:11">
      <c r="B993" s="51"/>
      <c r="C993" s="51"/>
      <c r="D993" s="51"/>
      <c r="E993" s="51"/>
      <c r="F993" s="51"/>
      <c r="G993" s="51"/>
      <c r="H993" s="51"/>
      <c r="I993" s="51"/>
      <c r="J993" s="51"/>
      <c r="K993" s="51"/>
    </row>
    <row r="994" customHeight="1" spans="2:11">
      <c r="B994" s="51"/>
      <c r="C994" s="51"/>
      <c r="D994" s="51"/>
      <c r="E994" s="51"/>
      <c r="F994" s="51"/>
      <c r="G994" s="51"/>
      <c r="H994" s="51"/>
      <c r="I994" s="51"/>
      <c r="J994" s="51"/>
      <c r="K994" s="51"/>
    </row>
    <row r="995" customHeight="1" spans="2:11">
      <c r="B995" s="51"/>
      <c r="C995" s="51"/>
      <c r="D995" s="51"/>
      <c r="E995" s="51"/>
      <c r="F995" s="51"/>
      <c r="G995" s="51"/>
      <c r="H995" s="51"/>
      <c r="I995" s="51"/>
      <c r="J995" s="51"/>
      <c r="K995" s="51"/>
    </row>
    <row r="996" customHeight="1" spans="2:11">
      <c r="B996" s="51"/>
      <c r="C996" s="51"/>
      <c r="D996" s="51"/>
      <c r="E996" s="51"/>
      <c r="F996" s="51"/>
      <c r="G996" s="51"/>
      <c r="H996" s="51"/>
      <c r="I996" s="51"/>
      <c r="J996" s="51"/>
      <c r="K996" s="51"/>
    </row>
    <row r="997" customHeight="1" spans="2:11">
      <c r="B997" s="51"/>
      <c r="C997" s="51"/>
      <c r="D997" s="51"/>
      <c r="E997" s="51"/>
      <c r="F997" s="51"/>
      <c r="G997" s="51"/>
      <c r="H997" s="51"/>
      <c r="I997" s="51"/>
      <c r="J997" s="51"/>
      <c r="K997" s="51"/>
    </row>
    <row r="998" customHeight="1" spans="2:11">
      <c r="B998" s="51"/>
      <c r="C998" s="51"/>
      <c r="D998" s="51"/>
      <c r="E998" s="51"/>
      <c r="F998" s="51"/>
      <c r="G998" s="51"/>
      <c r="H998" s="51"/>
      <c r="I998" s="51"/>
      <c r="J998" s="51"/>
      <c r="K998" s="51"/>
    </row>
    <row r="999" customHeight="1" spans="2:11">
      <c r="B999" s="51"/>
      <c r="C999" s="51"/>
      <c r="D999" s="51"/>
      <c r="E999" s="51"/>
      <c r="F999" s="51"/>
      <c r="G999" s="51"/>
      <c r="H999" s="51"/>
      <c r="I999" s="51"/>
      <c r="J999" s="51"/>
      <c r="K999" s="51"/>
    </row>
    <row r="1000" customHeight="1" spans="2:11"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0" t="str">
        <f>CONCATENATE(F3," - MONTH ",TEXT(MONTH(F4),"00"))</f>
        <v>2023 - MONTH 03</v>
      </c>
      <c r="M1" s="1" t="s">
        <v>130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1"/>
      <c r="M2" s="1"/>
      <c r="N2" s="10" t="s">
        <v>131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132</v>
      </c>
      <c r="E3" s="3"/>
      <c r="F3" s="4">
        <v>2023</v>
      </c>
      <c r="G3" s="5"/>
      <c r="H3" s="3" t="s">
        <v>22</v>
      </c>
      <c r="I3" s="3"/>
      <c r="J3" s="4" t="s">
        <v>37</v>
      </c>
      <c r="K3" s="31"/>
      <c r="L3" s="31"/>
      <c r="N3" s="45">
        <f>$J$6/$F$6</f>
        <v>0.347826086956522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3</v>
      </c>
      <c r="AK3" s="36" t="s">
        <v>109</v>
      </c>
      <c r="AL3" s="36" t="s">
        <v>115</v>
      </c>
      <c r="AM3" s="37" t="s">
        <v>117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spans="1:50">
      <c r="A4" s="1"/>
      <c r="D4" s="3" t="s">
        <v>133</v>
      </c>
      <c r="E4" s="3"/>
      <c r="F4" s="6">
        <f t="array" ref="F4">DATE(F3,INDEX(MASTER!G:G,MATCH(J3,MASTER!F:F,0)),1)</f>
        <v>44986</v>
      </c>
      <c r="G4" s="7"/>
      <c r="H4" s="3" t="s">
        <v>134</v>
      </c>
      <c r="I4" s="3"/>
      <c r="J4" s="8">
        <f t="shared" ref="J4:J5" si="0">WEEKNUM(F4)</f>
        <v>9</v>
      </c>
      <c r="K4" s="31"/>
      <c r="L4" s="31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6">
        <v>6</v>
      </c>
      <c r="AL4" s="36">
        <v>0</v>
      </c>
      <c r="AM4" s="37" t="s">
        <v>135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spans="1:50">
      <c r="A5" s="1"/>
      <c r="D5" s="3" t="s">
        <v>136</v>
      </c>
      <c r="E5" s="3"/>
      <c r="F5" s="6">
        <f>EOMONTH(F4,0)</f>
        <v>45016</v>
      </c>
      <c r="G5" s="7"/>
      <c r="H5" s="3" t="s">
        <v>137</v>
      </c>
      <c r="I5" s="3"/>
      <c r="J5" s="8">
        <f t="shared" si="0"/>
        <v>13</v>
      </c>
      <c r="K5" s="31"/>
      <c r="L5" s="31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44957</v>
      </c>
      <c r="AK5" s="36">
        <v>2</v>
      </c>
      <c r="AL5" s="36">
        <v>5</v>
      </c>
      <c r="AM5" s="37" t="s">
        <v>28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spans="1:50">
      <c r="A6" s="1"/>
      <c r="D6" s="3" t="s">
        <v>138</v>
      </c>
      <c r="E6" s="3"/>
      <c r="F6" s="8">
        <f>NETWORKDAYS(F4,F5)</f>
        <v>23</v>
      </c>
      <c r="G6" s="5"/>
      <c r="H6" s="3" t="s">
        <v>139</v>
      </c>
      <c r="I6" s="3"/>
      <c r="J6" s="8">
        <f>COUNTIFS($AK:$AK,"&lt;=7",$AL:$AL,"&gt;="&amp;$J$4,$AL:$AL,"&lt;="&amp;$J$5,$AM:$AM,$L$1)</f>
        <v>8</v>
      </c>
      <c r="K6" s="31"/>
      <c r="L6" s="31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44984</v>
      </c>
      <c r="AK6" s="36">
        <v>1</v>
      </c>
      <c r="AL6" s="36">
        <v>9</v>
      </c>
      <c r="AM6" s="37" t="s">
        <v>32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1"/>
      <c r="M7" s="1"/>
      <c r="N7" s="46" t="str">
        <f>CONCATENATE($J$6," of ",$F$6)</f>
        <v>8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44985</v>
      </c>
      <c r="AK7" s="36">
        <v>2</v>
      </c>
      <c r="AL7" s="36">
        <v>9</v>
      </c>
      <c r="AM7" s="37" t="s">
        <v>32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44986</v>
      </c>
      <c r="AK8" s="36">
        <v>3</v>
      </c>
      <c r="AL8" s="36">
        <v>9</v>
      </c>
      <c r="AM8" s="37" t="s">
        <v>36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spans="1:50">
      <c r="A9" s="1"/>
      <c r="B9" s="44" t="s">
        <v>128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44987</v>
      </c>
      <c r="AK9" s="36">
        <v>4</v>
      </c>
      <c r="AL9" s="36">
        <v>9</v>
      </c>
      <c r="AM9" s="37" t="s">
        <v>36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8">
        <v>44988</v>
      </c>
      <c r="AK10" s="36">
        <v>5</v>
      </c>
      <c r="AL10" s="36">
        <v>9</v>
      </c>
      <c r="AM10" s="37" t="s">
        <v>36</v>
      </c>
      <c r="AO10" s="43"/>
      <c r="AP10" s="43"/>
      <c r="AQ10" s="43"/>
      <c r="AR10" s="43"/>
      <c r="AS10" s="43"/>
      <c r="AT10" s="43"/>
      <c r="AU10" s="43"/>
      <c r="AV10" s="43"/>
      <c r="AW10" s="43"/>
      <c r="AX10" s="43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9">
        <v>45016</v>
      </c>
      <c r="AK11" s="40">
        <v>5</v>
      </c>
      <c r="AL11" s="40">
        <v>13</v>
      </c>
      <c r="AM11" s="41" t="s">
        <v>36</v>
      </c>
      <c r="AO11" s="43"/>
      <c r="AP11" s="43"/>
      <c r="AQ11" s="43"/>
      <c r="AR11" s="43"/>
      <c r="AS11" s="43"/>
      <c r="AT11" s="43"/>
      <c r="AU11" s="43"/>
      <c r="AV11" s="43"/>
      <c r="AW11" s="43"/>
      <c r="AX11" s="43"/>
    </row>
    <row r="12" ht="75" customHeight="1" spans="1:50">
      <c r="A12" s="1"/>
      <c r="B12" s="32" t="str">
        <f ca="1">IFERROR(IF(B13=" "," ",IF(B13&gt;MASTER!$B$3/100,"SB",IF(B13&gt;MASTER!$B$4/100,"B",IF(B13&gt;MASTER!$B$5/100,"C","K"))))," ")</f>
        <v> </v>
      </c>
      <c r="C12" s="1"/>
      <c r="D12" s="32" t="str">
        <f ca="1">IFERROR(IF(D13=" "," ",IF(D13&gt;MASTER!$B$3/100,"SB",IF(D13&gt;MASTER!$B$4/100,"B",IF(D13&gt;MASTER!$B$5/100,"C","K"))))," ")</f>
        <v> </v>
      </c>
      <c r="E12" s="1"/>
      <c r="F12" s="32" t="str">
        <f ca="1">IFERROR(IF(F13=" "," ",IF(F13&gt;MASTER!$B$3/100,"SB",IF(F13&gt;MASTER!$B$4/100,"B",IF(F13&gt;MASTER!$B$5/100,"C","K"))))," ")</f>
        <v> </v>
      </c>
      <c r="G12" s="1"/>
      <c r="H12" s="32" t="str">
        <f ca="1">IFERROR(IF(H13=" "," ",IF(H13&gt;MASTER!$B$3/100,"SB",IF(H13&gt;MASTER!$B$4/100,"B",IF(H13&gt;MASTER!$B$5/100,"C","K"))))," ")</f>
        <v> </v>
      </c>
      <c r="I12" s="1"/>
      <c r="J12" s="32" t="str">
        <f ca="1">IFERROR(IF(J13=" "," ",IF(J13&gt;MASTER!$B$3/100,"SB",IF(J13&gt;MASTER!$B$4/100,"B",IF(J13&gt;MASTER!$B$5/100,"C","K"))))," ")</f>
        <v> </v>
      </c>
      <c r="K12" s="1"/>
      <c r="L12" s="32" t="str">
        <f ca="1">IFERROR(IF(L13=" "," ",IF(L13&gt;MASTER!$B$3/100,"SB",IF(L13&gt;MASTER!$B$4/100,"B",IF(L13&gt;MASTER!$B$5/100,"C","K"))))," ")</f>
        <v> </v>
      </c>
      <c r="M12" s="1"/>
      <c r="N12" s="32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7"/>
      <c r="AK12" s="47"/>
      <c r="AL12" s="47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</row>
    <row r="13" ht="12.75" spans="1:50">
      <c r="A13" s="21"/>
      <c r="B13" s="33" t="str">
        <f ca="1">IFERROR(AVERAGEIFS(DATA!$J:$J,DATA!$L:$L,B11,DATA!$M:$M,$L$1,DATA!$I:$I,$B9,DATA!$E:$E,"&lt;=7")," ")</f>
        <v> </v>
      </c>
      <c r="C13" s="21"/>
      <c r="D13" s="33" t="str">
        <f ca="1">IFERROR(AVERAGEIFS(DATA!$J:$J,DATA!$L:$L,D11,DATA!$M:$M,$L$1,DATA!$I:$I,$B9,DATA!$E:$E,"&lt;=7")," ")</f>
        <v> </v>
      </c>
      <c r="E13" s="21"/>
      <c r="F13" s="33" t="str">
        <f ca="1">IFERROR(AVERAGEIFS(DATA!$J:$J,DATA!$L:$L,F11,DATA!$M:$M,$L$1,DATA!$I:$I,$B9,DATA!$E:$E,"&lt;=7")," ")</f>
        <v> </v>
      </c>
      <c r="G13" s="21"/>
      <c r="H13" s="33" t="str">
        <f ca="1">IFERROR(AVERAGEIFS(DATA!$J:$J,DATA!$L:$L,H11,DATA!$M:$M,$L$1,DATA!$I:$I,$B9,DATA!$E:$E,"&lt;=7")," ")</f>
        <v> </v>
      </c>
      <c r="I13" s="21"/>
      <c r="J13" s="33" t="str">
        <f ca="1">IFERROR(AVERAGEIFS(DATA!$J:$J,DATA!$L:$L,J11,DATA!$M:$M,$L$1,DATA!$I:$I,$B9,DATA!$E:$E,"&lt;=7")," ")</f>
        <v> </v>
      </c>
      <c r="K13" s="21"/>
      <c r="L13" s="33" t="str">
        <f ca="1">IFERROR(AVERAGEIFS(DATA!$J:$J,DATA!$L:$L,L11,DATA!$M:$M,$L$1,DATA!$I:$I,$B9,DATA!$E:$E,"&lt;=7")," ")</f>
        <v> </v>
      </c>
      <c r="M13" s="21"/>
      <c r="N13" s="33">
        <f ca="1">IFERROR(AVERAGEIFS(DATA!$J:$J,DATA!$M:$M,$L$1,DATA!$I:$I,$B9,DATA!$E:$E,"&lt;=7")," ")</f>
        <v>0.95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</row>
    <row r="16" ht="12.75" spans="1:50">
      <c r="A16" s="1"/>
      <c r="B16" s="44" t="s">
        <v>126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140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9">
        <v>44999</v>
      </c>
      <c r="AK18" s="50">
        <v>2</v>
      </c>
      <c r="AL18" s="43">
        <v>11</v>
      </c>
      <c r="AM18" s="43" t="s">
        <v>36</v>
      </c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</row>
    <row r="19" ht="75" customHeight="1" spans="1:50">
      <c r="A19" s="1"/>
      <c r="B19" s="32" t="str">
        <f ca="1">IFERROR(IF(B20=" "," ",IF(B20&gt;MASTER!$B$3/100,"SB",IF(B20&gt;MASTER!$B$4/100,"B",IF(B20&gt;MASTER!$B$5/100,"C","K"))))," ")</f>
        <v> </v>
      </c>
      <c r="C19" s="1"/>
      <c r="D19" s="32" t="str">
        <f ca="1">IFERROR(IF(D20=" "," ",IF(D20&gt;MASTER!$B$3/100,"SB",IF(D20&gt;MASTER!$B$4/100,"B",IF(D20&gt;MASTER!$B$5/100,"C","K"))))," ")</f>
        <v> </v>
      </c>
      <c r="E19" s="1"/>
      <c r="F19" s="32" t="str">
        <f ca="1">IFERROR(IF(F20=" "," ",IF(F20&gt;MASTER!$B$3/100,"SB",IF(F20&gt;MASTER!$B$4/100,"B",IF(F20&gt;MASTER!$B$5/100,"C","K"))))," ")</f>
        <v> </v>
      </c>
      <c r="G19" s="1"/>
      <c r="H19" s="32" t="str">
        <f ca="1">IFERROR(IF(H20=" "," ",IF(H20&gt;MASTER!$B$3/100,"SB",IF(H20&gt;MASTER!$B$4/100,"B",IF(H20&gt;MASTER!$B$5/100,"C","K"))))," ")</f>
        <v> </v>
      </c>
      <c r="I19" s="1"/>
      <c r="J19" s="32" t="str">
        <f ca="1">IFERROR(IF(J20=" "," ",IF(J20&gt;MASTER!$B$3/100,"SB",IF(J20&gt;MASTER!$B$4/100,"B",IF(J20&gt;MASTER!$B$5/100,"C","K"))))," ")</f>
        <v> </v>
      </c>
      <c r="K19" s="1"/>
      <c r="L19" s="32" t="str">
        <f ca="1">IFERROR(IF(L20=" "," ",IF(L20&gt;MASTER!$B$3/100,"SB",IF(L20&gt;MASTER!$B$4/100,"B",IF(L20&gt;MASTER!$B$5/100,"C","K"))))," ")</f>
        <v> </v>
      </c>
      <c r="M19" s="1"/>
      <c r="N19" s="32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9">
        <v>45004</v>
      </c>
      <c r="AK19" s="50">
        <v>7</v>
      </c>
      <c r="AL19" s="43">
        <v>12</v>
      </c>
      <c r="AM19" s="43" t="s">
        <v>36</v>
      </c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</row>
    <row r="20" ht="12.75" spans="1:50">
      <c r="A20" s="21"/>
      <c r="B20" s="33" t="str">
        <f ca="1">IFERROR(AVERAGEIFS(DATA!$J:$J,DATA!$L:$L,B18,DATA!$M:$M,$L$1,DATA!$I:$I,$B16,DATA!$E:$E,"&lt;=7")," ")</f>
        <v> </v>
      </c>
      <c r="C20" s="21"/>
      <c r="D20" s="33" t="str">
        <f ca="1">IFERROR(AVERAGEIFS(DATA!$J:$J,DATA!$L:$L,D18,DATA!$M:$M,$L$1,DATA!$I:$I,$B16,DATA!$E:$E,"&lt;=7")," ")</f>
        <v> </v>
      </c>
      <c r="E20" s="21"/>
      <c r="F20" s="33" t="str">
        <f ca="1">IFERROR(AVERAGEIFS(DATA!$J:$J,DATA!$L:$L,F18,DATA!$M:$M,$L$1,DATA!$I:$I,$B16,DATA!$E:$E,"&lt;=7")," ")</f>
        <v> </v>
      </c>
      <c r="G20" s="21"/>
      <c r="H20" s="33" t="str">
        <f ca="1">IFERROR(AVERAGEIFS(DATA!$J:$J,DATA!$L:$L,H18,DATA!$M:$M,$L$1,DATA!$I:$I,$B16,DATA!$E:$E,"&lt;=7")," ")</f>
        <v> </v>
      </c>
      <c r="I20" s="21"/>
      <c r="J20" s="33" t="str">
        <f ca="1">IFERROR(AVERAGEIFS(DATA!$J:$J,DATA!$L:$L,J18,DATA!$M:$M,$L$1,DATA!$I:$I,$B16,DATA!$E:$E,"&lt;=7")," ")</f>
        <v> </v>
      </c>
      <c r="K20" s="21"/>
      <c r="L20" s="33" t="str">
        <f ca="1">IFERROR(AVERAGEIFS(DATA!$J:$J,DATA!$L:$L,L18,DATA!$M:$M,$L$1,DATA!$I:$I,$B16,DATA!$E:$E,"&lt;=7")," ")</f>
        <v> </v>
      </c>
      <c r="M20" s="21"/>
      <c r="N20" s="33">
        <f ca="1">IFERROR(AVERAGEIFS(DATA!$J:$J,DATA!$M:$M,$L$1,DATA!$I:$I,$B16,DATA!$E:$E,"&lt;=7")," ")</f>
        <v>0.95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</row>
    <row r="23" ht="12.75" spans="1:50">
      <c r="A23" s="1"/>
      <c r="B23" s="44" t="s">
        <v>141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140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9">
        <v>44999</v>
      </c>
      <c r="AK25" s="50">
        <v>2</v>
      </c>
      <c r="AL25" s="43">
        <v>11</v>
      </c>
      <c r="AM25" s="43" t="s">
        <v>36</v>
      </c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</row>
    <row r="26" ht="75" customHeight="1" spans="1:50">
      <c r="A26" s="1"/>
      <c r="B26" s="32" t="str">
        <f ca="1">IFERROR(IF(B27=" "," ",IF(B27&gt;MASTER!$B$3/100,"SB",IF(B27&gt;MASTER!$B$4/100,"B",IF(B27&gt;MASTER!$B$5/100,"C","K"))))," ")</f>
        <v> </v>
      </c>
      <c r="C26" s="1"/>
      <c r="D26" s="32" t="str">
        <f ca="1">IFERROR(IF(D27=" "," ",IF(D27&gt;MASTER!$B$3/100,"SB",IF(D27&gt;MASTER!$B$4/100,"B",IF(D27&gt;MASTER!$B$5/100,"C","K"))))," ")</f>
        <v> </v>
      </c>
      <c r="E26" s="1"/>
      <c r="F26" s="32" t="str">
        <f ca="1">IFERROR(IF(F27=" "," ",IF(F27&gt;MASTER!$B$3/100,"SB",IF(F27&gt;MASTER!$B$4/100,"B",IF(F27&gt;MASTER!$B$5/100,"C","K"))))," ")</f>
        <v> </v>
      </c>
      <c r="G26" s="1"/>
      <c r="H26" s="32" t="str">
        <f ca="1">IFERROR(IF(H27=" "," ",IF(H27&gt;MASTER!$B$3/100,"SB",IF(H27&gt;MASTER!$B$4/100,"B",IF(H27&gt;MASTER!$B$5/100,"C","K"))))," ")</f>
        <v> </v>
      </c>
      <c r="I26" s="1"/>
      <c r="J26" s="32" t="str">
        <f ca="1">IFERROR(IF(J27=" "," ",IF(J27&gt;MASTER!$B$3/100,"SB",IF(J27&gt;MASTER!$B$4/100,"B",IF(J27&gt;MASTER!$B$5/100,"C","K"))))," ")</f>
        <v> </v>
      </c>
      <c r="K26" s="1"/>
      <c r="L26" s="32" t="str">
        <f ca="1">IFERROR(IF(L27=" "," ",IF(L27&gt;MASTER!$B$3/100,"SB",IF(L27&gt;MASTER!$B$4/100,"B",IF(L27&gt;MASTER!$B$5/100,"C","K"))))," ")</f>
        <v> </v>
      </c>
      <c r="M26" s="1"/>
      <c r="N26" s="32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9">
        <v>45004</v>
      </c>
      <c r="AK26" s="50">
        <v>7</v>
      </c>
      <c r="AL26" s="43">
        <v>12</v>
      </c>
      <c r="AM26" s="43" t="s">
        <v>36</v>
      </c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</row>
    <row r="27" ht="12.75" spans="1:50">
      <c r="A27" s="21"/>
      <c r="B27" s="33" t="str">
        <f ca="1">IFERROR(AVERAGEIFS(DATA!$J:$J,DATA!$L:$L,B25,DATA!$M:$M,$L$1,DATA!$I:$I,$B23,DATA!$E:$E,"&lt;=7")," ")</f>
        <v> </v>
      </c>
      <c r="C27" s="21"/>
      <c r="D27" s="33" t="str">
        <f ca="1">IFERROR(AVERAGEIFS(DATA!$J:$J,DATA!$L:$L,D25,DATA!$M:$M,$L$1,DATA!$I:$I,$B23,DATA!$E:$E,"&lt;=7")," ")</f>
        <v> </v>
      </c>
      <c r="E27" s="21"/>
      <c r="F27" s="33" t="str">
        <f ca="1">IFERROR(AVERAGEIFS(DATA!$J:$J,DATA!$L:$L,F25,DATA!$M:$M,$L$1,DATA!$I:$I,$B23,DATA!$E:$E,"&lt;=7")," ")</f>
        <v> </v>
      </c>
      <c r="G27" s="21"/>
      <c r="H27" s="33" t="str">
        <f ca="1">IFERROR(AVERAGEIFS(DATA!$J:$J,DATA!$L:$L,H25,DATA!$M:$M,$L$1,DATA!$I:$I,$B23,DATA!$E:$E,"&lt;=7")," ")</f>
        <v> </v>
      </c>
      <c r="I27" s="21"/>
      <c r="J27" s="33" t="str">
        <f ca="1">IFERROR(AVERAGEIFS(DATA!$J:$J,DATA!$L:$L,J25,DATA!$M:$M,$L$1,DATA!$I:$I,$B23,DATA!$E:$E,"&lt;=7")," ")</f>
        <v> </v>
      </c>
      <c r="K27" s="21"/>
      <c r="L27" s="33" t="str">
        <f ca="1">IFERROR(AVERAGEIFS(DATA!$J:$J,DATA!$L:$L,L25,DATA!$M:$M,$L$1,DATA!$I:$I,$B23,DATA!$E:$E,"&lt;=7")," ")</f>
        <v> </v>
      </c>
      <c r="M27" s="21"/>
      <c r="N27" s="33" t="str">
        <f ca="1">IFERROR(AVERAGEIFS(DATA!$J:$J,DATA!$M:$M,$L$1,DATA!$I:$I,$B23,DATA!$E:$E,"&lt;=7")," ")</f>
        <v> 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</row>
    <row r="28" ht="12.75" spans="1:50">
      <c r="A28" s="1" t="s">
        <v>142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3"/>
      <c r="AK1001" s="43"/>
      <c r="AL1001" s="43"/>
      <c r="AM1001" s="43"/>
      <c r="AN1001" s="43"/>
      <c r="AO1001" s="43"/>
      <c r="AP1001" s="43"/>
      <c r="AQ1001" s="43"/>
      <c r="AR1001" s="43"/>
      <c r="AS1001" s="43"/>
      <c r="AT1001" s="43"/>
      <c r="AU1001" s="43"/>
      <c r="AV1001" s="43"/>
      <c r="AW1001" s="43"/>
      <c r="AX1001" s="43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3"/>
      <c r="AK1002" s="43"/>
      <c r="AL1002" s="43"/>
      <c r="AM1002" s="43"/>
      <c r="AN1002" s="43"/>
      <c r="AO1002" s="43"/>
      <c r="AP1002" s="43"/>
      <c r="AQ1002" s="43"/>
      <c r="AR1002" s="43"/>
      <c r="AS1002" s="43"/>
      <c r="AT1002" s="43"/>
      <c r="AU1002" s="43"/>
      <c r="AV1002" s="43"/>
      <c r="AW1002" s="43"/>
      <c r="AX1002" s="43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3"/>
      <c r="AK1003" s="43"/>
      <c r="AL1003" s="43"/>
      <c r="AM1003" s="43"/>
      <c r="AN1003" s="43"/>
      <c r="AO1003" s="43"/>
      <c r="AP1003" s="43"/>
      <c r="AQ1003" s="43"/>
      <c r="AR1003" s="43"/>
      <c r="AS1003" s="43"/>
      <c r="AT1003" s="43"/>
      <c r="AU1003" s="43"/>
      <c r="AV1003" s="43"/>
      <c r="AW1003" s="43"/>
      <c r="AX1003" s="43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3"/>
      <c r="AK1004" s="43"/>
      <c r="AL1004" s="43"/>
      <c r="AM1004" s="43"/>
      <c r="AN1004" s="43"/>
      <c r="AO1004" s="43"/>
      <c r="AP1004" s="43"/>
      <c r="AQ1004" s="43"/>
      <c r="AR1004" s="43"/>
      <c r="AS1004" s="43"/>
      <c r="AT1004" s="43"/>
      <c r="AU1004" s="43"/>
      <c r="AV1004" s="43"/>
      <c r="AW1004" s="43"/>
      <c r="AX1004" s="43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3"/>
      <c r="AK1005" s="43"/>
      <c r="AL1005" s="43"/>
      <c r="AM1005" s="43"/>
      <c r="AN1005" s="43"/>
      <c r="AO1005" s="43"/>
      <c r="AP1005" s="43"/>
      <c r="AQ1005" s="43"/>
      <c r="AR1005" s="43"/>
      <c r="AS1005" s="43"/>
      <c r="AT1005" s="43"/>
      <c r="AU1005" s="43"/>
      <c r="AV1005" s="43"/>
      <c r="AW1005" s="43"/>
      <c r="AX1005" s="43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3"/>
      <c r="AK1006" s="43"/>
      <c r="AL1006" s="43"/>
      <c r="AM1006" s="43"/>
      <c r="AN1006" s="43"/>
      <c r="AO1006" s="43"/>
      <c r="AP1006" s="43"/>
      <c r="AQ1006" s="43"/>
      <c r="AR1006" s="43"/>
      <c r="AS1006" s="43"/>
      <c r="AT1006" s="43"/>
      <c r="AU1006" s="43"/>
      <c r="AV1006" s="43"/>
      <c r="AW1006" s="43"/>
      <c r="AX1006" s="43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tabSelected="1" workbookViewId="0">
      <pane ySplit="9" topLeftCell="A10" activePane="bottomLeft" state="frozen"/>
      <selection/>
      <selection pane="bottomLeft" activeCell="P11" sqref="P11:Q24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0" t="str">
        <f>CONCATENATE(F3," - MONTH ",TEXT(MONTH(F4),"00"))</f>
        <v>2023 - MONTH 03</v>
      </c>
      <c r="M1" s="1"/>
      <c r="N1" s="1"/>
      <c r="O1" s="1" t="s">
        <v>142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1"/>
      <c r="M2" s="1"/>
      <c r="N2" s="10" t="s">
        <v>143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132</v>
      </c>
      <c r="E3" s="3"/>
      <c r="F3" s="4">
        <f>DASHBOARD!F3</f>
        <v>2023</v>
      </c>
      <c r="G3" s="5"/>
      <c r="H3" s="3" t="s">
        <v>22</v>
      </c>
      <c r="I3" s="3"/>
      <c r="J3" s="4" t="str">
        <f>DASHBOARD!J3</f>
        <v>MARCH</v>
      </c>
      <c r="K3" s="31"/>
      <c r="L3" s="31"/>
      <c r="N3" s="32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3</v>
      </c>
      <c r="AK3" s="36" t="s">
        <v>109</v>
      </c>
      <c r="AL3" s="36" t="s">
        <v>115</v>
      </c>
      <c r="AM3" s="37" t="s">
        <v>117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customHeight="1" spans="1:50">
      <c r="A4" s="1"/>
      <c r="D4" s="3" t="s">
        <v>133</v>
      </c>
      <c r="E4" s="3"/>
      <c r="F4" s="6">
        <f t="array" ref="F4">DATE(F3,INDEX(MASTER!G:G,MATCH(J3,MASTER!F:F,0)),1)</f>
        <v>44986</v>
      </c>
      <c r="G4" s="7"/>
      <c r="H4" s="3" t="s">
        <v>134</v>
      </c>
      <c r="I4" s="3"/>
      <c r="J4" s="8">
        <f t="shared" ref="J4:J5" si="0">WEEKNUM(F4)</f>
        <v>9</v>
      </c>
      <c r="K4" s="31"/>
      <c r="L4" s="31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6">
        <v>6</v>
      </c>
      <c r="AL4" s="36">
        <v>0</v>
      </c>
      <c r="AM4" s="37" t="s">
        <v>135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customHeight="1" spans="1:50">
      <c r="A5" s="1"/>
      <c r="D5" s="3" t="s">
        <v>136</v>
      </c>
      <c r="E5" s="3"/>
      <c r="F5" s="6">
        <f>EOMONTH(F4,0)</f>
        <v>45016</v>
      </c>
      <c r="G5" s="7"/>
      <c r="H5" s="3" t="s">
        <v>137</v>
      </c>
      <c r="I5" s="3"/>
      <c r="J5" s="8">
        <f t="shared" si="0"/>
        <v>13</v>
      </c>
      <c r="K5" s="31"/>
      <c r="L5" s="31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44957</v>
      </c>
      <c r="AK5" s="36">
        <v>2</v>
      </c>
      <c r="AL5" s="36">
        <v>5</v>
      </c>
      <c r="AM5" s="37" t="s">
        <v>28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customHeight="1" spans="1:50">
      <c r="A6" s="1"/>
      <c r="D6" s="3" t="s">
        <v>138</v>
      </c>
      <c r="E6" s="3"/>
      <c r="F6" s="8">
        <f>NETWORKDAYS(F4,F5)</f>
        <v>23</v>
      </c>
      <c r="G6" s="5"/>
      <c r="H6" s="3" t="s">
        <v>139</v>
      </c>
      <c r="I6" s="3"/>
      <c r="J6" s="8">
        <f>COUNTIFS($AK:$AK,"&lt;=7",$AL:$AL,"&gt;="&amp;$J$4,$AL:$AL,"&lt;="&amp;$J$5,$AM:$AM,$L$1)</f>
        <v>4</v>
      </c>
      <c r="K6" s="31"/>
      <c r="L6" s="31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44984</v>
      </c>
      <c r="AK6" s="36">
        <v>1</v>
      </c>
      <c r="AL6" s="36">
        <v>9</v>
      </c>
      <c r="AM6" s="37" t="s">
        <v>32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1"/>
      <c r="M7" s="1"/>
      <c r="N7" s="33">
        <f ca="1">IFERROR(AVERAGEIFS(DATA!$J:$J,DATA!$M:$M,$L$1,DATA!$E:$E,"&lt;=7"),"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44985</v>
      </c>
      <c r="AK7" s="36">
        <v>2</v>
      </c>
      <c r="AL7" s="36">
        <v>9</v>
      </c>
      <c r="AM7" s="37" t="s">
        <v>32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44986</v>
      </c>
      <c r="AK8" s="36">
        <v>3</v>
      </c>
      <c r="AL8" s="36">
        <v>9</v>
      </c>
      <c r="AM8" s="37" t="s">
        <v>36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44987</v>
      </c>
      <c r="AK9" s="36">
        <v>4</v>
      </c>
      <c r="AL9" s="36">
        <v>9</v>
      </c>
      <c r="AM9" s="37" t="s">
        <v>36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customHeight="1" spans="1:50">
      <c r="A10" s="1"/>
      <c r="B10" s="11" t="s">
        <v>128</v>
      </c>
      <c r="C10" s="12"/>
      <c r="O10" s="1"/>
      <c r="P10" s="1" t="s">
        <v>144</v>
      </c>
      <c r="Q10" s="1" t="s">
        <v>145</v>
      </c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8">
        <v>44988</v>
      </c>
      <c r="AK10" s="36">
        <v>5</v>
      </c>
      <c r="AL10" s="36">
        <v>9</v>
      </c>
      <c r="AM10" s="37" t="s">
        <v>36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4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9">
        <v>45016</v>
      </c>
      <c r="AK11" s="40">
        <v>5</v>
      </c>
      <c r="AL11" s="40">
        <v>13</v>
      </c>
      <c r="AM11" s="41" t="s">
        <v>36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24" si="1">IFERROR(TRIM(LEFT(B12,FIND("[",B12)-1))," ")</f>
        <v> </v>
      </c>
      <c r="Q12" s="1" t="str">
        <f t="shared" ref="Q12:Q24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2"/>
      <c r="AK12" s="42"/>
      <c r="AL12" s="42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141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/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4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 </v>
      </c>
      <c r="Q14" s="1" t="str">
        <f t="shared" si="2"/>
        <v> 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"/>
      <c r="N15" s="1"/>
      <c r="O15" s="1"/>
      <c r="P15" s="1" t="str">
        <f t="shared" si="1"/>
        <v> </v>
      </c>
      <c r="Q15" s="1" t="str">
        <f t="shared" si="2"/>
        <v> 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0" t="s">
        <v>126</v>
      </c>
      <c r="C16" s="23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13" t="s">
        <v>5</v>
      </c>
      <c r="C17" s="14"/>
      <c r="D17" s="15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5"/>
      <c r="F17" s="15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5"/>
      <c r="H17" s="15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5"/>
      <c r="J17" s="15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5"/>
      <c r="L17" s="15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34"/>
      <c r="N17" s="15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 t="str">
        <f t="shared" si="1"/>
        <v>Gedung</v>
      </c>
      <c r="Q17" s="1" t="str">
        <f t="shared" si="2"/>
        <v>Halaman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4" t="s">
        <v>6</v>
      </c>
      <c r="C18" s="25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4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</v>
      </c>
      <c r="Q18" s="1" t="str">
        <f t="shared" si="2"/>
        <v>Kamar 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4" t="s">
        <v>7</v>
      </c>
      <c r="C19" s="25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4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</v>
      </c>
      <c r="Q19" s="1" t="str">
        <f t="shared" si="2"/>
        <v>Kamar 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21"/>
      <c r="B20" s="24" t="s">
        <v>8</v>
      </c>
      <c r="C20" s="26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4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21"/>
      <c r="P20" s="1" t="str">
        <f t="shared" si="1"/>
        <v>Gedung</v>
      </c>
      <c r="Q20" s="1" t="str">
        <f t="shared" si="2"/>
        <v>Kamar 3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</row>
    <row r="21" customHeight="1" spans="1:50">
      <c r="A21" s="1"/>
      <c r="B21" s="24" t="s">
        <v>9</v>
      </c>
      <c r="C21" s="25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4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Gedung</v>
      </c>
      <c r="Q21" s="1" t="str">
        <f t="shared" si="2"/>
        <v>Kamar 4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4" t="s">
        <v>10</v>
      </c>
      <c r="C22" s="25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4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Gedung</v>
      </c>
      <c r="Q22" s="1" t="str">
        <f t="shared" si="2"/>
        <v>Kolidor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4" t="s">
        <v>11</v>
      </c>
      <c r="C23" s="25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4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Gedung</v>
      </c>
      <c r="Q23" s="1" t="str">
        <f t="shared" si="2"/>
        <v>Pentri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4" t="s">
        <v>12</v>
      </c>
      <c r="C24" s="25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4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Gedung</v>
      </c>
      <c r="Q24" s="1" t="str">
        <f t="shared" si="2"/>
        <v>Toilet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1"/>
      <c r="C25" s="1"/>
      <c r="D25" s="21"/>
      <c r="E25" s="1"/>
      <c r="F25" s="21"/>
      <c r="G25" s="1"/>
      <c r="H25" s="21"/>
      <c r="I25" s="1"/>
      <c r="J25" s="21"/>
      <c r="K25" s="1"/>
      <c r="L25" s="21"/>
      <c r="M25" s="1"/>
      <c r="N25" s="2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7"/>
      <c r="C26" s="1"/>
      <c r="D26" s="27"/>
      <c r="E26" s="1"/>
      <c r="F26" s="27"/>
      <c r="G26" s="1"/>
      <c r="H26" s="27"/>
      <c r="I26" s="1"/>
      <c r="J26" s="27"/>
      <c r="K26" s="1"/>
      <c r="L26" s="27"/>
      <c r="M26" s="1"/>
      <c r="N26" s="3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21"/>
      <c r="B27" s="28"/>
      <c r="C27" s="21"/>
      <c r="D27" s="28"/>
      <c r="E27" s="21"/>
      <c r="F27" s="28"/>
      <c r="G27" s="21"/>
      <c r="H27" s="28"/>
      <c r="I27" s="21"/>
      <c r="J27" s="28"/>
      <c r="K27" s="21"/>
      <c r="L27" s="28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</row>
    <row r="28" customHeight="1" spans="1:50">
      <c r="A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9" t="s">
        <v>146</v>
      </c>
      <c r="C30" s="1"/>
      <c r="E30" s="1"/>
      <c r="F30" s="29" t="s">
        <v>147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 t="s">
        <v>148</v>
      </c>
      <c r="C39" s="1"/>
      <c r="D39" s="1"/>
      <c r="E39" s="1"/>
      <c r="F39" s="1" t="s">
        <v>148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 t="s">
        <v>149</v>
      </c>
      <c r="C40" s="1"/>
      <c r="D40" s="1"/>
      <c r="E40" s="1"/>
      <c r="F40" s="1" t="s">
        <v>149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2023-05-29T09:45:59Z</dcterms:created>
  <dcterms:modified xsi:type="dcterms:W3CDTF">2023-05-29T09:48:53Z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B8EC3C76E07C40938E61A742F60D69FF</vt:lpwstr>
  </property>
  <property fmtid="{D5CDD505-2E9C-101B-9397-08002B2CF9AE}" pid="3" name="KSOProductBuildVer">
    <vt:lpwstr>2057-11.2.0.11537</vt:lpwstr>
  </property>
</Properties>
</file>